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https://educationgovuk-my.sharepoint.com/personal/alex_kouzarides_education_gov_uk/Documents/Desktop/"/>
    </mc:Choice>
  </mc:AlternateContent>
  <xr:revisionPtr revIDLastSave="0" documentId="8_{287929D0-DCDA-4865-A787-573E95EABC85}" xr6:coauthVersionLast="44" xr6:coauthVersionMax="44" xr10:uidLastSave="{00000000-0000-0000-0000-000000000000}"/>
  <bookViews>
    <workbookView xWindow="1990" yWindow="660" windowWidth="18290" windowHeight="12200" xr2:uid="{00000000-000D-0000-FFFF-FFFF00000000}"/>
  </bookViews>
  <sheets>
    <sheet name="Index" sheetId="31" r:id="rId1"/>
    <sheet name="Table_1_2018" sheetId="2" r:id="rId2"/>
    <sheet name="Table_2a_2018" sheetId="32" r:id="rId3"/>
    <sheet name="Table_2b_2018" sheetId="43" r:id="rId4"/>
    <sheet name="Table_3a_2018" sheetId="33" r:id="rId5"/>
    <sheet name="Table_3b_2018" sheetId="5" r:id="rId6"/>
    <sheet name="Table_4_2018" sheetId="7" r:id="rId7"/>
    <sheet name="Table_5_2018" sheetId="8" r:id="rId8"/>
    <sheet name="Table_6_2018" sheetId="42" r:id="rId9"/>
    <sheet name="Table_7a_2018" sheetId="44" r:id="rId10"/>
    <sheet name="Table_7b_2018" sheetId="11" r:id="rId11"/>
    <sheet name="Table_7c_2018" sheetId="51" r:id="rId12"/>
    <sheet name="Table_8_2018" sheetId="49" r:id="rId13"/>
    <sheet name="Table_9a_2018" sheetId="1" r:id="rId14"/>
    <sheet name="Table_9b_2018" sheetId="13" r:id="rId15"/>
    <sheet name="Table_9c_2018" sheetId="14" r:id="rId16"/>
    <sheet name="Table_9d_2018" sheetId="15" r:id="rId17"/>
    <sheet name="Table_9e_2018" sheetId="47" r:id="rId18"/>
    <sheet name="Table_10_2018" sheetId="16" r:id="rId19"/>
    <sheet name="Table_11_2018" sheetId="17" r:id="rId20"/>
    <sheet name="Table_12_2018" sheetId="18" r:id="rId21"/>
    <sheet name="Table_13_2018" sheetId="50" r:id="rId22"/>
    <sheet name="Table_14_2018" sheetId="19" r:id="rId23"/>
    <sheet name="Table_15_2018" sheetId="48" r:id="rId24"/>
    <sheet name="Table_16_2018" sheetId="22" r:id="rId25"/>
    <sheet name="Table_17a_2018" sheetId="24" r:id="rId26"/>
    <sheet name="Table_17b_2018" sheetId="25" r:id="rId27"/>
    <sheet name="Table_18_2018" sheetId="36" r:id="rId28"/>
    <sheet name="Table_19_2018" sheetId="37" r:id="rId29"/>
    <sheet name="Table_20_2018" sheetId="38" r:id="rId30"/>
    <sheet name="Table_21_2018" sheetId="39" r:id="rId31"/>
    <sheet name="Table_22_2018" sheetId="40" r:id="rId32"/>
    <sheet name="Table_23_2018" sheetId="4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ftn1" localSheetId="10">Table_7b_2018!#REF!</definedName>
    <definedName name="_ftnref1" localSheetId="10">Table_7b_2018!#REF!</definedName>
    <definedName name="a" localSheetId="24">'[1]Table 19'!$A$1</definedName>
    <definedName name="a">'[2]Table 19'!$A$1</definedName>
    <definedName name="AgebandLookup">[3]Lookups!$D$35:$E$39</definedName>
    <definedName name="ASTs" localSheetId="18">[4]teachers!#REF!</definedName>
    <definedName name="ASTs" localSheetId="19">[4]teachers!#REF!</definedName>
    <definedName name="ASTs" localSheetId="22">[4]teachers!#REF!</definedName>
    <definedName name="ASTs" localSheetId="24">[5]teachers!#REF!</definedName>
    <definedName name="ASTs" localSheetId="25">[6]teachers!#REF!</definedName>
    <definedName name="ASTs" localSheetId="26">[6]teachers!#REF!</definedName>
    <definedName name="ASTs" localSheetId="2">[4]teachers!#REF!</definedName>
    <definedName name="ASTs" localSheetId="3">[4]teachers!#REF!</definedName>
    <definedName name="ASTs" localSheetId="4">[4]teachers!#REF!</definedName>
    <definedName name="ASTs" localSheetId="7">[7]teachers!#REF!</definedName>
    <definedName name="ASTs" localSheetId="8">[4]teachers!#REF!</definedName>
    <definedName name="ASTs" localSheetId="10">[4]teachers!#REF!</definedName>
    <definedName name="ASTs" localSheetId="13">[4]teachers!#REF!</definedName>
    <definedName name="ASTs" localSheetId="14">[4]teachers!#REF!</definedName>
    <definedName name="ASTs" localSheetId="15">[4]teachers!#REF!</definedName>
    <definedName name="ASTs" localSheetId="16">[4]teachers!#REF!</definedName>
    <definedName name="ASTs">[4]teachers!#REF!</definedName>
    <definedName name="d" localSheetId="2">#REF!</definedName>
    <definedName name="d" localSheetId="3">#REF!</definedName>
    <definedName name="d">#REF!</definedName>
    <definedName name="data" localSheetId="24">[8]table22!$A$14:$G$231</definedName>
    <definedName name="data" localSheetId="25">[9]table22!$A$14:$G$231</definedName>
    <definedName name="data" localSheetId="26">[9]table22!$A$14:$G$231</definedName>
    <definedName name="data">[10]table22!$A$14:$G$231</definedName>
    <definedName name="KS2_Numbers_English" localSheetId="2">#REF!</definedName>
    <definedName name="KS2_Numbers_English" localSheetId="3">#REF!</definedName>
    <definedName name="KS2_Numbers_English">#REF!</definedName>
    <definedName name="KS2_Percentage" localSheetId="2">#REF!</definedName>
    <definedName name="KS2_Percentage" localSheetId="3">#REF!</definedName>
    <definedName name="KS2_Percentage">#REF!</definedName>
    <definedName name="KS2_Percentages_English" localSheetId="2">#REF!</definedName>
    <definedName name="KS2_Percentages_English" localSheetId="3">#REF!</definedName>
    <definedName name="KS2_Percentages_English">#REF!</definedName>
    <definedName name="LA_coverage">[11]Number_of_schools_per_LA!$A$3:$C$175</definedName>
    <definedName name="LevelLookup" localSheetId="24">#REF!</definedName>
    <definedName name="LevelLookup" localSheetId="25">#REF!</definedName>
    <definedName name="LevelLookup" localSheetId="26">#REF!</definedName>
    <definedName name="LevelLookup" localSheetId="2">#REF!</definedName>
    <definedName name="LevelLookup" localSheetId="3">#REF!</definedName>
    <definedName name="LevelLookup" localSheetId="4">#REF!</definedName>
    <definedName name="LevelLookup" localSheetId="8">#REF!</definedName>
    <definedName name="LevelLookup">#REF!</definedName>
    <definedName name="lISA" localSheetId="2">#REF!</definedName>
    <definedName name="lISA" localSheetId="3">#REF!</definedName>
    <definedName name="lISA" localSheetId="4">#REF!</definedName>
    <definedName name="lISA" localSheetId="8">#REF!</definedName>
    <definedName name="lISA">#REF!</definedName>
    <definedName name="npcontrol" localSheetId="18">#REF!</definedName>
    <definedName name="npcontrol" localSheetId="19">#REF!</definedName>
    <definedName name="npcontrol" localSheetId="22">#REF!</definedName>
    <definedName name="npcontrol" localSheetId="24">#REF!</definedName>
    <definedName name="npcontrol" localSheetId="25">#REF!</definedName>
    <definedName name="npcontrol" localSheetId="26">#REF!</definedName>
    <definedName name="npcontrol" localSheetId="2">#REF!</definedName>
    <definedName name="npcontrol" localSheetId="3">#REF!</definedName>
    <definedName name="npcontrol" localSheetId="4">#REF!</definedName>
    <definedName name="npcontrol" localSheetId="7">#REF!</definedName>
    <definedName name="npcontrol" localSheetId="8">#REF!</definedName>
    <definedName name="npcontrol" localSheetId="10">#REF!</definedName>
    <definedName name="npcontrol" localSheetId="13">#REF!</definedName>
    <definedName name="npcontrol" localSheetId="14">#REF!</definedName>
    <definedName name="npcontrol" localSheetId="15">#REF!</definedName>
    <definedName name="npcontrol" localSheetId="16">#REF!</definedName>
    <definedName name="npcontrol">#REF!</definedName>
    <definedName name="OriginalLevelLookup" localSheetId="24">#REF!</definedName>
    <definedName name="OriginalLevelLookup" localSheetId="25">#REF!</definedName>
    <definedName name="OriginalLevelLookup" localSheetId="26">#REF!</definedName>
    <definedName name="OriginalLevelLookup" localSheetId="2">#REF!</definedName>
    <definedName name="OriginalLevelLookup" localSheetId="3">#REF!</definedName>
    <definedName name="OriginalLevelLookup" localSheetId="4">#REF!</definedName>
    <definedName name="OriginalLevelLookup" localSheetId="8">#REF!</definedName>
    <definedName name="OriginalLevelLookup">#REF!</definedName>
    <definedName name="_xlnm.Print_Area" localSheetId="0">Index!$B$2:$E$69</definedName>
    <definedName name="_xlnm.Print_Area" localSheetId="1">Table_1_2018!$A$1:$S$71</definedName>
    <definedName name="_xlnm.Print_Area" localSheetId="18">Table_10_2018!$A$1:$V$125</definedName>
    <definedName name="_xlnm.Print_Area" localSheetId="19">Table_11_2018!$A$1:$M$79</definedName>
    <definedName name="_xlnm.Print_Area" localSheetId="20">Table_12_2018!$A$1:$Z$81</definedName>
    <definedName name="_xlnm.Print_Area" localSheetId="22">Table_14_2018!$A$1:$X$144</definedName>
    <definedName name="_xlnm.Print_Area" localSheetId="24">Table_16_2018!$A$1:$K$16</definedName>
    <definedName name="_xlnm.Print_Area" localSheetId="25">Table_17a_2018!$A$1:$R$76</definedName>
    <definedName name="_xlnm.Print_Area" localSheetId="26">Table_17b_2018!$A$1:$J$77</definedName>
    <definedName name="_xlnm.Print_Area" localSheetId="27">Table_18_2018!$A$1:$Q$42</definedName>
    <definedName name="_xlnm.Print_Area" localSheetId="28">Table_19_2018!$A$1:$U$72</definedName>
    <definedName name="_xlnm.Print_Area" localSheetId="29">Table_20_2018!$A$1:$G$49</definedName>
    <definedName name="_xlnm.Print_Area" localSheetId="30">Table_21_2018!$A$1:$R$69</definedName>
    <definedName name="_xlnm.Print_Area" localSheetId="31">Table_22_2018!$A$1:$AK$53</definedName>
    <definedName name="_xlnm.Print_Area" localSheetId="32">Table_23_2018!$A$1:$M$51</definedName>
    <definedName name="_xlnm.Print_Area" localSheetId="2">Table_2a_2018!$A$1:$K$154</definedName>
    <definedName name="_xlnm.Print_Area" localSheetId="3">Table_2b_2018!$A$1:$T$74</definedName>
    <definedName name="_xlnm.Print_Area" localSheetId="4">Table_3a_2018!$A$1:$W$98</definedName>
    <definedName name="_xlnm.Print_Area" localSheetId="5">Table_3b_2018!$A$1:$W$95</definedName>
    <definedName name="_xlnm.Print_Area" localSheetId="6">Table_4_2018!$A$1:$AA$52</definedName>
    <definedName name="_xlnm.Print_Area" localSheetId="7">Table_5_2018!$A$1:$T$172</definedName>
    <definedName name="_xlnm.Print_Area" localSheetId="8">Table_6_2018!$A$1:$R$255</definedName>
    <definedName name="_xlnm.Print_Area" localSheetId="9">Table_7a_2018!$A$1:$K$91</definedName>
    <definedName name="_xlnm.Print_Area" localSheetId="10">Table_7b_2018!$B$1:$L$83</definedName>
    <definedName name="_xlnm.Print_Area" localSheetId="12">Table_8_2018!$A$1:$AA$36</definedName>
    <definedName name="_xlnm.Print_Area" localSheetId="13">Table_9a_2018!$A$1:$R$287</definedName>
    <definedName name="_xlnm.Print_Area" localSheetId="15">Table_9c_2018!$A$1:$P$291</definedName>
    <definedName name="_xlnm.Print_Area" localSheetId="16">Table_9d_2018!$A$1:$P$188</definedName>
    <definedName name="_xlnm.Print_Area" localSheetId="17">Table_9e_2018!$A$1:$L$114</definedName>
    <definedName name="Regions" localSheetId="24">#REF!</definedName>
    <definedName name="Regions" localSheetId="25">#REF!</definedName>
    <definedName name="Regions" localSheetId="26">#REF!</definedName>
    <definedName name="Regions" localSheetId="2">#REF!</definedName>
    <definedName name="Regions" localSheetId="3">#REF!</definedName>
    <definedName name="Regions" localSheetId="4">#REF!</definedName>
    <definedName name="Regions" localSheetId="8">#REF!</definedName>
    <definedName name="Regions">#REF!</definedName>
    <definedName name="seccontrol" localSheetId="24">#REF!</definedName>
    <definedName name="seccontrol" localSheetId="25">#REF!</definedName>
    <definedName name="seccontrol" localSheetId="26">#REF!</definedName>
    <definedName name="seccontrol" localSheetId="2">#REF!</definedName>
    <definedName name="seccontrol" localSheetId="3">#REF!</definedName>
    <definedName name="seccontrol" localSheetId="4">#REF!</definedName>
    <definedName name="seccontrol" localSheetId="8">#REF!</definedName>
    <definedName name="seccontrol">#REF!</definedName>
    <definedName name="sfr" localSheetId="2">#REF!</definedName>
    <definedName name="sfr" localSheetId="3">#REF!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 localSheetId="3">#REF!</definedName>
    <definedName name="speak2006">#REF!</definedName>
    <definedName name="speak2007" localSheetId="2">#REF!</definedName>
    <definedName name="speak2007" localSheetId="3">#REF!</definedName>
    <definedName name="speak2007">#REF!</definedName>
    <definedName name="speak2008" localSheetId="2">#REF!</definedName>
    <definedName name="speak2008" localSheetId="3">#REF!</definedName>
    <definedName name="speak2008">#REF!</definedName>
    <definedName name="speccontrol" localSheetId="24">#REF!</definedName>
    <definedName name="speccontrol" localSheetId="25">#REF!</definedName>
    <definedName name="speccontrol" localSheetId="26">#REF!</definedName>
    <definedName name="speccontrol" localSheetId="2">#REF!</definedName>
    <definedName name="speccontrol" localSheetId="3">#REF!</definedName>
    <definedName name="speccontrol" localSheetId="4">#REF!</definedName>
    <definedName name="speccontrol" localSheetId="8">#REF!</definedName>
    <definedName name="speccontrol">#REF!</definedName>
    <definedName name="StratumLookup" localSheetId="24">#REF!</definedName>
    <definedName name="StratumLookup" localSheetId="25">#REF!</definedName>
    <definedName name="StratumLookup" localSheetId="26">#REF!</definedName>
    <definedName name="StratumLookup" localSheetId="2">#REF!</definedName>
    <definedName name="StratumLookup" localSheetId="3">#REF!</definedName>
    <definedName name="StratumLookup" localSheetId="4">#REF!</definedName>
    <definedName name="StratumLookup" localSheetId="8">#REF!</definedName>
    <definedName name="StratumLookup">#REF!</definedName>
    <definedName name="SubjectLookup" localSheetId="24">#REF!</definedName>
    <definedName name="SubjectLookup" localSheetId="25">#REF!</definedName>
    <definedName name="SubjectLookup" localSheetId="26">#REF!</definedName>
    <definedName name="SubjectLookup" localSheetId="2">#REF!</definedName>
    <definedName name="SubjectLookup" localSheetId="3">#REF!</definedName>
    <definedName name="SubjectLookup" localSheetId="4">#REF!</definedName>
    <definedName name="SubjectLookup" localSheetId="8">#REF!</definedName>
    <definedName name="SubjectLookup">#REF!</definedName>
    <definedName name="supp" localSheetId="2">#REF!</definedName>
    <definedName name="supp" localSheetId="3">#REF!</definedName>
    <definedName name="supp">#REF!</definedName>
    <definedName name="suppress">'[14]LAs to suppress'!$A$6:$T$186</definedName>
    <definedName name="suppress2">'[14]LAs to suppress'!$A$6:$T$186</definedName>
    <definedName name="tab_1" localSheetId="2">#REF!</definedName>
    <definedName name="tab_1" localSheetId="3">#REF!</definedName>
    <definedName name="tab_1">#REF!</definedName>
    <definedName name="tab_2" localSheetId="2">#REF!</definedName>
    <definedName name="tab_2" localSheetId="3">#REF!</definedName>
    <definedName name="tab_2">#REF!</definedName>
    <definedName name="tab_4">'[15]table 4 %'!$B$12:$ER$177</definedName>
    <definedName name="tab_5">'[15]table 5 %'!$B$12:$ES$177</definedName>
    <definedName name="tab_6">'[15]table 6 %'!$B$12:$IT$177</definedName>
    <definedName name="table" localSheetId="2">#REF!</definedName>
    <definedName name="table" localSheetId="3">#REF!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15_ALLSEN2_2009" localSheetId="2">#REF!</definedName>
    <definedName name="Table15_ALLSEN2_2009" localSheetId="3">#REF!</definedName>
    <definedName name="Table15_ALLSEN2_2009">#REF!</definedName>
    <definedName name="Table15_EAL_2009" localSheetId="2">#REF!</definedName>
    <definedName name="Table15_EAL_2009" localSheetId="3">#REF!</definedName>
    <definedName name="Table15_EAL_2009">#REF!</definedName>
    <definedName name="Table15_ETH_2009" localSheetId="2">#REF!</definedName>
    <definedName name="Table15_ETH_2009" localSheetId="3">#REF!</definedName>
    <definedName name="Table15_ETH_2009">#REF!</definedName>
    <definedName name="Table15_ETHG_2009" localSheetId="2">#REF!</definedName>
    <definedName name="Table15_ETHG_2009" localSheetId="3">#REF!</definedName>
    <definedName name="Table15_ETHG_2009">#REF!</definedName>
    <definedName name="Table15_FSM_2009" localSheetId="2">#REF!</definedName>
    <definedName name="Table15_FSM_2009" localSheetId="3">#REF!</definedName>
    <definedName name="Table15_FSM_2009">#REF!</definedName>
    <definedName name="Table15_FSM2_2009" localSheetId="2">#REF!</definedName>
    <definedName name="Table15_FSM2_2009" localSheetId="3">#REF!</definedName>
    <definedName name="Table15_FSM2_2009">#REF!</definedName>
    <definedName name="Table15_FSM2_2010" localSheetId="2">'[17]Table 15_2010_data'!#REF!</definedName>
    <definedName name="Table15_FSM2_2010" localSheetId="3">'[17]Table 15_2010_data'!#REF!</definedName>
    <definedName name="Table15_FSM2_2010">'[17]Table 15_2010_data'!#REF!</definedName>
    <definedName name="Table15_PRIMARY_2009" localSheetId="2">#REF!</definedName>
    <definedName name="Table15_PRIMARY_2009" localSheetId="3">#REF!</definedName>
    <definedName name="Table15_PRIMARY_2009">#REF!</definedName>
    <definedName name="Table15_SEN_2009" localSheetId="2">#REF!</definedName>
    <definedName name="Table15_SEN_2009" localSheetId="3">#REF!</definedName>
    <definedName name="Table15_SEN_2009">#REF!</definedName>
    <definedName name="Table16a_2009" localSheetId="2">#REF!</definedName>
    <definedName name="Table16a_2009" localSheetId="3">#REF!</definedName>
    <definedName name="Table16a_2009">#REF!</definedName>
    <definedName name="Table16b_2009" localSheetId="2">#REF!</definedName>
    <definedName name="Table16b_2009" localSheetId="3">#REF!</definedName>
    <definedName name="Table16b_2009">#REF!</definedName>
    <definedName name="Table16c_2009" localSheetId="2">#REF!</definedName>
    <definedName name="Table16c_2009" localSheetId="3">#REF!</definedName>
    <definedName name="Table16c_2009">#REF!</definedName>
    <definedName name="Table8a_DISADV_2012" localSheetId="2">#REF!</definedName>
    <definedName name="Table8a_DISADV_2012" localSheetId="3">#REF!</definedName>
    <definedName name="Table8a_DISADV_2012">#REF!</definedName>
    <definedName name="Table8a_EAL_2012" localSheetId="2">#REF!</definedName>
    <definedName name="Table8a_EAL_2012" localSheetId="3">#REF!</definedName>
    <definedName name="Table8a_EAL_2012">#REF!</definedName>
    <definedName name="Table8a_ETH_2012" localSheetId="2">#REF!</definedName>
    <definedName name="Table8a_ETH_2012" localSheetId="3">#REF!</definedName>
    <definedName name="Table8a_ETH_2012">#REF!</definedName>
    <definedName name="Table8a_FSM_2012" localSheetId="2">#REF!</definedName>
    <definedName name="Table8a_FSM_2012" localSheetId="3">#REF!</definedName>
    <definedName name="Table8a_FSM_2012">#REF!</definedName>
    <definedName name="Table8a_Primary_2012" localSheetId="2">#REF!</definedName>
    <definedName name="Table8a_Primary_2012" localSheetId="3">#REF!</definedName>
    <definedName name="Table8a_Primary_2012">#REF!</definedName>
    <definedName name="Table8a_SEN_2012" localSheetId="2">#REF!</definedName>
    <definedName name="Table8a_SEN_2012" localSheetId="3">#REF!</definedName>
    <definedName name="Table8a_SEN_2012">#REF!</definedName>
    <definedName name="Table9_Disadvantaged_12" localSheetId="2">#REF!</definedName>
    <definedName name="Table9_Disadvantaged_12" localSheetId="3">#REF!</definedName>
    <definedName name="Table9_Disadvantaged_12">#REF!</definedName>
    <definedName name="Table9_EAL_12" localSheetId="2">#REF!</definedName>
    <definedName name="Table9_EAL_12" localSheetId="3">#REF!</definedName>
    <definedName name="Table9_EAL_12">#REF!</definedName>
    <definedName name="Table9_ETH_12" localSheetId="2">#REF!</definedName>
    <definedName name="Table9_ETH_12" localSheetId="3">#REF!</definedName>
    <definedName name="Table9_ETH_12">#REF!</definedName>
    <definedName name="Table9_FSM_12" localSheetId="2">#REF!</definedName>
    <definedName name="Table9_FSM_12" localSheetId="3">#REF!</definedName>
    <definedName name="Table9_FSM_12">#REF!</definedName>
    <definedName name="Table9_Gender_12" localSheetId="2">#REF!</definedName>
    <definedName name="Table9_Gender_12" localSheetId="3">#REF!</definedName>
    <definedName name="Table9_Gender_12">#REF!</definedName>
    <definedName name="Table9_SEN_12" localSheetId="2">#REF!</definedName>
    <definedName name="Table9_SEN_12" localSheetId="3">#REF!</definedName>
    <definedName name="Table9_SEN_12">#REF!</definedName>
    <definedName name="TableA3_2010">'[18]A3 SPSS output'!$G$7:$U$385</definedName>
    <definedName name="TableA3_Coverage" localSheetId="2">#REF!</definedName>
    <definedName name="TableA3_Coverage" localSheetId="3">#REF!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2" i="32" l="1"/>
  <c r="F52" i="32"/>
  <c r="G52" i="32"/>
  <c r="H52" i="32"/>
  <c r="I52" i="32"/>
  <c r="J52" i="32"/>
  <c r="K52" i="32"/>
  <c r="L52" i="32"/>
  <c r="D52" i="32"/>
  <c r="E28" i="32"/>
  <c r="F28" i="32"/>
  <c r="G28" i="32"/>
  <c r="H28" i="32"/>
  <c r="I28" i="32"/>
  <c r="J28" i="32"/>
  <c r="K28" i="32"/>
  <c r="L28" i="32"/>
  <c r="D28" i="32"/>
  <c r="A34" i="51" l="1"/>
  <c r="A33" i="51"/>
  <c r="A32" i="51"/>
  <c r="A31" i="51"/>
  <c r="A30" i="51"/>
  <c r="A29" i="51"/>
  <c r="A28" i="51"/>
  <c r="A27" i="51"/>
  <c r="A40" i="49"/>
  <c r="A78" i="11" l="1"/>
  <c r="A77" i="11"/>
  <c r="A76" i="11"/>
  <c r="A75" i="11"/>
  <c r="A74" i="11"/>
  <c r="A73" i="11"/>
  <c r="A72" i="11"/>
  <c r="A71" i="11"/>
  <c r="A65" i="24" l="1"/>
  <c r="A64" i="24"/>
  <c r="A61" i="24"/>
  <c r="A16" i="22"/>
  <c r="A15" i="22"/>
  <c r="A123" i="19" l="1"/>
  <c r="A122" i="19"/>
  <c r="A121" i="19"/>
  <c r="A117" i="47" l="1"/>
  <c r="A115" i="47"/>
  <c r="A114" i="47"/>
  <c r="AE68" i="47"/>
  <c r="AE67" i="47"/>
  <c r="AE66" i="47"/>
  <c r="AE65" i="47"/>
  <c r="AE63" i="47"/>
  <c r="AE62" i="47"/>
  <c r="AE61" i="47"/>
  <c r="AE60" i="47"/>
  <c r="AE58" i="47"/>
  <c r="AE57" i="47"/>
  <c r="AE56" i="47"/>
  <c r="AE55" i="47"/>
  <c r="AE53" i="47"/>
  <c r="AE52" i="47"/>
  <c r="AE51" i="47"/>
  <c r="AE47" i="47"/>
  <c r="AE46" i="47"/>
  <c r="AE45" i="47"/>
  <c r="AE44" i="47"/>
  <c r="AE42" i="47"/>
  <c r="AE41" i="47"/>
  <c r="AE40" i="47"/>
  <c r="AE39" i="47"/>
  <c r="AE37" i="47"/>
  <c r="AE36" i="47"/>
  <c r="AE35" i="47"/>
  <c r="AE34" i="47"/>
  <c r="AE32" i="47"/>
  <c r="AE31" i="47"/>
  <c r="AE30" i="47"/>
  <c r="AE26" i="47"/>
  <c r="AE25" i="47"/>
  <c r="AE24" i="47"/>
  <c r="AE23" i="47"/>
  <c r="AE21" i="47"/>
  <c r="AE20" i="47"/>
  <c r="AE19" i="47"/>
  <c r="AE18" i="47"/>
  <c r="AE16" i="47"/>
  <c r="AE15" i="47"/>
  <c r="AE14" i="47"/>
  <c r="AE13" i="47"/>
  <c r="AE11" i="47"/>
  <c r="AE10" i="47"/>
  <c r="AE9" i="47"/>
  <c r="A2" i="47"/>
  <c r="A181" i="15" l="1"/>
  <c r="A180" i="15"/>
  <c r="A179" i="15"/>
  <c r="A178" i="15"/>
  <c r="A177" i="15"/>
  <c r="A175" i="15"/>
  <c r="A174" i="15"/>
  <c r="A173" i="15"/>
  <c r="A171" i="15"/>
  <c r="A170" i="15"/>
  <c r="A2" i="15"/>
  <c r="A286" i="14"/>
  <c r="A285" i="14"/>
  <c r="A284" i="14"/>
  <c r="A283" i="14"/>
  <c r="A282" i="14"/>
  <c r="A280" i="14"/>
  <c r="A279" i="14"/>
  <c r="A278" i="14"/>
  <c r="A276" i="14"/>
  <c r="A275" i="14"/>
  <c r="A2" i="14"/>
  <c r="A284" i="1"/>
  <c r="A283" i="1"/>
  <c r="A282" i="1"/>
  <c r="A281" i="1"/>
  <c r="A280" i="1"/>
  <c r="A278" i="1"/>
  <c r="A277" i="1"/>
  <c r="A275" i="1"/>
  <c r="A274" i="1"/>
  <c r="A2" i="1"/>
  <c r="A69" i="25" l="1"/>
  <c r="A68" i="25"/>
  <c r="A65" i="25"/>
  <c r="A38" i="49" l="1"/>
  <c r="A37" i="49"/>
  <c r="A36" i="49"/>
  <c r="A35" i="49"/>
  <c r="A34" i="49"/>
  <c r="A33" i="49"/>
  <c r="A40" i="48" l="1"/>
  <c r="A39" i="48"/>
  <c r="A38" i="48"/>
  <c r="A37" i="48"/>
  <c r="A36" i="48"/>
  <c r="A35" i="48"/>
  <c r="A34" i="48"/>
  <c r="A33" i="48"/>
  <c r="A81" i="8" l="1"/>
  <c r="A80" i="8"/>
  <c r="A79" i="8"/>
  <c r="A78" i="8"/>
  <c r="A77" i="8"/>
  <c r="A76" i="8"/>
  <c r="A2" i="8"/>
  <c r="A48" i="7" l="1"/>
  <c r="A47" i="7"/>
  <c r="A46" i="7"/>
  <c r="A45" i="7"/>
  <c r="A2" i="7"/>
  <c r="A84" i="5" l="1"/>
  <c r="A83" i="5"/>
  <c r="A82" i="5"/>
  <c r="A81" i="5"/>
  <c r="A2" i="5"/>
  <c r="A85" i="33" l="1"/>
  <c r="A84" i="33"/>
  <c r="A83" i="33"/>
  <c r="A82" i="33"/>
  <c r="A81" i="33"/>
  <c r="A2" i="33"/>
  <c r="A104" i="16" l="1"/>
  <c r="A103" i="16"/>
  <c r="A102" i="16"/>
  <c r="A101" i="16"/>
  <c r="A100" i="16"/>
  <c r="A99" i="16"/>
  <c r="A98" i="16"/>
  <c r="A97" i="16"/>
  <c r="A96" i="16"/>
  <c r="A95" i="16"/>
  <c r="A89" i="44" l="1"/>
  <c r="A88" i="44"/>
  <c r="A87" i="44"/>
  <c r="A86" i="44"/>
  <c r="A85" i="44"/>
  <c r="A84" i="44"/>
  <c r="A83" i="44"/>
  <c r="A82" i="44"/>
  <c r="A81" i="44"/>
  <c r="A80" i="44"/>
  <c r="A79" i="44"/>
  <c r="A78" i="44"/>
  <c r="A77" i="44"/>
  <c r="A76" i="44"/>
  <c r="A75" i="44"/>
  <c r="A83" i="42" l="1"/>
  <c r="A82" i="42"/>
  <c r="A81" i="42"/>
  <c r="A80" i="42"/>
  <c r="A79" i="42"/>
  <c r="A78" i="42"/>
  <c r="A77" i="42"/>
  <c r="A76" i="42"/>
  <c r="A2" i="42"/>
</calcChain>
</file>

<file path=xl/sharedStrings.xml><?xml version="1.0" encoding="utf-8"?>
<sst xmlns="http://schemas.openxmlformats.org/spreadsheetml/2006/main" count="4474" uniqueCount="963">
  <si>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</si>
  <si>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</si>
  <si>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</si>
  <si>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</si>
  <si>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</si>
  <si>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</si>
  <si>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</si>
  <si>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</si>
  <si>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</si>
  <si>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</si>
  <si>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</si>
  <si>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</si>
  <si>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</si>
  <si>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</si>
  <si>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</si>
  <si>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</si>
  <si>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</si>
  <si>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</si>
  <si>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</si>
  <si>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</si>
  <si>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</si>
  <si>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</si>
  <si>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</si>
  <si>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</si>
  <si>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</si>
  <si>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</si>
  <si>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</si>
  <si>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</si>
  <si>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</si>
  <si>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</si>
  <si>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</si>
  <si>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</si>
  <si>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</si>
  <si>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</si>
  <si>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</si>
  <si>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</si>
  <si>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</si>
  <si>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</si>
  <si>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</si>
  <si>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</si>
  <si>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</si>
  <si>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</si>
  <si>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</si>
  <si>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</si>
  <si>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</si>
  <si>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</si>
  <si>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</si>
  <si>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</si>
  <si>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</si>
  <si>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</si>
  <si>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Nil or negligible.</t>
  </si>
  <si>
    <t>NOVEMBER</t>
  </si>
  <si>
    <t>Head count occasional teachers</t>
  </si>
  <si>
    <t>FTE regular teaching assistants</t>
  </si>
  <si>
    <t>FTE regular other support staff</t>
  </si>
  <si>
    <t>Total regular FTE workforce</t>
  </si>
  <si>
    <t>TOTAL STATE FUNDED NURSERY AND PRIMARY</t>
  </si>
  <si>
    <t>TOTAL STATE FUNDED SECONDARY</t>
  </si>
  <si>
    <t>LA MAINTAINED SPECIAL/PRU</t>
  </si>
  <si>
    <t>SPECIAL ACADEMIES/AP</t>
  </si>
  <si>
    <t>TOTAL STATE FUNDED SPECIAL</t>
  </si>
  <si>
    <t>..</t>
  </si>
  <si>
    <t>TOTAL ACADEMIES</t>
  </si>
  <si>
    <t xml:space="preserve">Teachers who have attained qualified teacher status.  </t>
  </si>
  <si>
    <t>Teaching assistants</t>
  </si>
  <si>
    <t>Total</t>
  </si>
  <si>
    <t>Administrative staff</t>
  </si>
  <si>
    <t>Technicians</t>
  </si>
  <si>
    <t>Other Support Staff</t>
  </si>
  <si>
    <t>Auxiliary staff</t>
  </si>
  <si>
    <t>TOTAL MAINTAINED SECTOR</t>
  </si>
  <si>
    <t>Special</t>
  </si>
  <si>
    <t>LA</t>
  </si>
  <si>
    <t>State</t>
  </si>
  <si>
    <t>Academies/</t>
  </si>
  <si>
    <t>Maintained</t>
  </si>
  <si>
    <t>Primary</t>
  </si>
  <si>
    <t>Funded</t>
  </si>
  <si>
    <t>Secondary</t>
  </si>
  <si>
    <t>Alternative</t>
  </si>
  <si>
    <t>Centrally</t>
  </si>
  <si>
    <t>Nursery</t>
  </si>
  <si>
    <t>Special/PRU</t>
  </si>
  <si>
    <t>Provision</t>
  </si>
  <si>
    <t>Employed</t>
  </si>
  <si>
    <t>Schools</t>
  </si>
  <si>
    <t>QUALIFIED TEACHERS</t>
  </si>
  <si>
    <t>Men</t>
  </si>
  <si>
    <t>Total head count</t>
  </si>
  <si>
    <t>Full-time -</t>
  </si>
  <si>
    <t>Part-time head count -</t>
  </si>
  <si>
    <t>Part-time FTE</t>
  </si>
  <si>
    <t>Total regular FTE</t>
  </si>
  <si>
    <t>Women</t>
  </si>
  <si>
    <t>Men and Women</t>
  </si>
  <si>
    <t>TOTAL TEACHERS</t>
  </si>
  <si>
    <t>OCCASIONAL TEACHERS</t>
  </si>
  <si>
    <t>TEACHING ASSISTANTS</t>
  </si>
  <si>
    <t>OTHER SUPPORT STAFF</t>
  </si>
  <si>
    <t xml:space="preserve">AUXILIARY STAFF </t>
  </si>
  <si>
    <t>THIRD PARTY SUPPORT STAFF</t>
  </si>
  <si>
    <t xml:space="preserve">Includes unspecified gender so may not equal to the component parts. </t>
  </si>
  <si>
    <t>Full-time and part-time head count of regular teachers.</t>
  </si>
  <si>
    <t>Full-time regular teachers and FTE of part-time regular teachers.</t>
  </si>
  <si>
    <t>SPECIAL CONVERTER/ALTERNATIVE PROVISION ACADEMIES</t>
  </si>
  <si>
    <t>Heads</t>
  </si>
  <si>
    <t>Deputy and assistant heads</t>
  </si>
  <si>
    <t>Classroom teachers</t>
  </si>
  <si>
    <t>MEN</t>
  </si>
  <si>
    <t>WOMEN</t>
  </si>
  <si>
    <t>MEN AND WOMEN</t>
  </si>
  <si>
    <t>(Percentages)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</si>
  <si>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</si>
  <si>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</si>
  <si>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</si>
  <si>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</si>
  <si>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</si>
  <si>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</si>
  <si>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</si>
  <si>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</si>
  <si>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</si>
  <si>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</si>
  <si>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</si>
  <si>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</si>
  <si>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</si>
  <si>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</si>
  <si>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</si>
  <si>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</si>
  <si>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</si>
  <si>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</si>
  <si>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</si>
  <si>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</si>
  <si>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</si>
  <si>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</si>
  <si>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</si>
  <si>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Other support staff</t>
  </si>
  <si>
    <t>Total non-teaching staff</t>
  </si>
  <si>
    <t>Any Other White Background</t>
  </si>
  <si>
    <t>Any Other Ethnic Group</t>
  </si>
  <si>
    <t>Information Not Yet Obtained</t>
  </si>
  <si>
    <t>Includes secretaries, bursars and other admin/clerical staff.</t>
  </si>
  <si>
    <t>UNKNOWN</t>
  </si>
  <si>
    <t>£50,000 &amp;</t>
  </si>
  <si>
    <t>£25,000-</t>
  </si>
  <si>
    <t xml:space="preserve">UNDER </t>
  </si>
  <si>
    <t>£80,000-</t>
  </si>
  <si>
    <t>£90,000-</t>
  </si>
  <si>
    <t>£100,000-</t>
  </si>
  <si>
    <t xml:space="preserve">OVER </t>
  </si>
  <si>
    <t>Note 7</t>
  </si>
  <si>
    <t>Under 40</t>
  </si>
  <si>
    <t>40-49</t>
  </si>
  <si>
    <t>50-59</t>
  </si>
  <si>
    <t>STATE FUNDED SPECIAL/  PRU/AP</t>
  </si>
  <si>
    <t>Includes executive heads.</t>
  </si>
  <si>
    <t>HIGHEST LEVEL OF QUALIFICATION</t>
  </si>
  <si>
    <t>Note 1</t>
  </si>
  <si>
    <t>Degree or higher</t>
  </si>
  <si>
    <t>Bachelor of Education</t>
  </si>
  <si>
    <t>Postgraduate Certificate of Education</t>
  </si>
  <si>
    <t>Certificate of Education</t>
  </si>
  <si>
    <t>Other qualification</t>
  </si>
  <si>
    <t>NON UK TEACHING QUALIFICATION</t>
  </si>
  <si>
    <t>No's</t>
  </si>
  <si>
    <t>%</t>
  </si>
  <si>
    <t>LA MAINTAINED NURSERY</t>
  </si>
  <si>
    <t>All grades</t>
  </si>
  <si>
    <t>LA MAINTAINED PRIMARY</t>
  </si>
  <si>
    <t>STATE FUNDED PRIMARY</t>
  </si>
  <si>
    <t>STATE FUNDED SECONDARY</t>
  </si>
  <si>
    <t>Not including qualifications in Special Educational Needs provision.</t>
  </si>
  <si>
    <t>Level of qualification not provided for qualifications gained outside of the UK.</t>
  </si>
  <si>
    <t>HEAD COUNT OF IN SERVICE TEACHERS</t>
  </si>
  <si>
    <t>TOTAL NUMBER OF HOURS TAUGHT</t>
  </si>
  <si>
    <t>SUBJECT</t>
  </si>
  <si>
    <t>Mathematics</t>
  </si>
  <si>
    <t>English</t>
  </si>
  <si>
    <t>Physics</t>
  </si>
  <si>
    <t>Chemistry</t>
  </si>
  <si>
    <t>Biology</t>
  </si>
  <si>
    <t>Other Sciences</t>
  </si>
  <si>
    <t>History</t>
  </si>
  <si>
    <t>Geography</t>
  </si>
  <si>
    <t>French</t>
  </si>
  <si>
    <t>German</t>
  </si>
  <si>
    <t>Spanish</t>
  </si>
  <si>
    <t>Other Modern Languages</t>
  </si>
  <si>
    <t>Design and technology</t>
  </si>
  <si>
    <t>Engineering</t>
  </si>
  <si>
    <t>ICT</t>
  </si>
  <si>
    <t>Business / Economics</t>
  </si>
  <si>
    <t>Religious Education</t>
  </si>
  <si>
    <t>Other Social Studies</t>
  </si>
  <si>
    <t>Music</t>
  </si>
  <si>
    <t>Drama</t>
  </si>
  <si>
    <t>Media Studies</t>
  </si>
  <si>
    <t>Combined Arts / Humanities / Social Studies</t>
  </si>
  <si>
    <t>PSHE</t>
  </si>
  <si>
    <t>Citizenship</t>
  </si>
  <si>
    <t>General Studies</t>
  </si>
  <si>
    <t>Other</t>
  </si>
  <si>
    <t xml:space="preserve">Total </t>
  </si>
  <si>
    <t>Notes 1,3,4</t>
  </si>
  <si>
    <t>ANY RELEVANT POST A LEVEL QUALIFICATION</t>
  </si>
  <si>
    <t>NO RELEVANT POST A LEVEL QUALIFICATION</t>
  </si>
  <si>
    <t>TOTAL HEAD COUNT</t>
  </si>
  <si>
    <t>±</t>
  </si>
  <si>
    <t>CI</t>
  </si>
  <si>
    <t>Combined/General science</t>
  </si>
  <si>
    <t xml:space="preserve">ICT </t>
  </si>
  <si>
    <t>Art and design</t>
  </si>
  <si>
    <t>Physical education</t>
  </si>
  <si>
    <t xml:space="preserve">Includes philosophy. </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</si>
  <si>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</si>
  <si>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</si>
  <si>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</si>
  <si>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</si>
  <si>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</si>
  <si>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</si>
  <si>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</si>
  <si>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</si>
  <si>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Head/Deputy/Assistant head</t>
  </si>
  <si>
    <t xml:space="preserve">     Head -</t>
  </si>
  <si>
    <t xml:space="preserve">     Deputy/Assistant head -</t>
  </si>
  <si>
    <t xml:space="preserve"> Classroom teacher</t>
  </si>
  <si>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</si>
  <si>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</si>
  <si>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</si>
  <si>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</si>
  <si>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</si>
  <si>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</si>
  <si>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</si>
  <si>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</si>
  <si>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</si>
  <si>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</si>
  <si>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</si>
  <si>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</si>
  <si>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</si>
  <si>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</si>
  <si>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</si>
  <si>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</si>
  <si>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</si>
  <si>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</si>
  <si>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</si>
  <si>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</si>
  <si>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</si>
  <si>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</si>
  <si>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</si>
  <si>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 of teachers taking sickness absence</t>
  </si>
  <si>
    <t>Days sick per teacher</t>
  </si>
  <si>
    <t>Business / economics</t>
  </si>
  <si>
    <t>Information &amp; Communication Technology is abbreviated as ICT.</t>
  </si>
  <si>
    <t>foundation degrees, higher national diplomas and certificates of higher education.</t>
  </si>
  <si>
    <r>
      <t xml:space="preserve">Table 17a: </t>
    </r>
    <r>
      <rPr>
        <sz val="12"/>
        <rFont val="Arial"/>
        <family val="2"/>
      </rPr>
      <t>Pupil:teacher ratios and pupil:adult ratios in state funded schools.</t>
    </r>
  </si>
  <si>
    <t xml:space="preserve">LA MAINTAINED NURSERY </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</si>
  <si>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</si>
  <si>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</si>
  <si>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</si>
  <si>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</si>
  <si>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</si>
  <si>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</si>
  <si>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 xml:space="preserve">    </t>
  </si>
  <si>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</si>
  <si>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</si>
  <si>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</si>
  <si>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</si>
  <si>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</si>
  <si>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</si>
  <si>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</si>
  <si>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</si>
  <si>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</si>
  <si>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</si>
  <si>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</si>
  <si>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</si>
  <si>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</si>
  <si>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</si>
  <si>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Includes heads, deputy, assistant heads and advisory teachers.</t>
  </si>
  <si>
    <t>INDEX OF TABLES</t>
  </si>
  <si>
    <t>TABLE 1</t>
  </si>
  <si>
    <t>TABLE 3a</t>
  </si>
  <si>
    <t>TABLE 3b</t>
  </si>
  <si>
    <t>TABLE 4</t>
  </si>
  <si>
    <t>TABLE 5</t>
  </si>
  <si>
    <t>TABLE 6</t>
  </si>
  <si>
    <t>TABLE 7a</t>
  </si>
  <si>
    <t>TABLE 7b</t>
  </si>
  <si>
    <t>TABLE 8</t>
  </si>
  <si>
    <t>TABLE 9a</t>
  </si>
  <si>
    <t>TABLE 9b</t>
  </si>
  <si>
    <t>TABLE 10</t>
  </si>
  <si>
    <t>TABLE 11</t>
  </si>
  <si>
    <t>TABLE 12</t>
  </si>
  <si>
    <t>TABLE 14</t>
  </si>
  <si>
    <t>TABLE 15</t>
  </si>
  <si>
    <t>TABLE 16</t>
  </si>
  <si>
    <t>TABLE 17a</t>
  </si>
  <si>
    <t>TABLE 17b</t>
  </si>
  <si>
    <t>STATE FUNDED NURSERY AND PRIMARY</t>
  </si>
  <si>
    <t>FTE regular teachers</t>
  </si>
  <si>
    <t>STATE FUNDED SPECIAL</t>
  </si>
  <si>
    <t>Full-time heads</t>
  </si>
  <si>
    <t>Full-time deputy heads</t>
  </si>
  <si>
    <t>Full-time assistant heads</t>
  </si>
  <si>
    <t>Full-time classroom</t>
  </si>
  <si>
    <t>Total full-time teachers</t>
  </si>
  <si>
    <t>of which full-time teachers without QTS</t>
  </si>
  <si>
    <t>Part-time heads</t>
  </si>
  <si>
    <t>Part-time deputy heads</t>
  </si>
  <si>
    <t>Part-time assistant heads</t>
  </si>
  <si>
    <t>Part-time classroom</t>
  </si>
  <si>
    <t>Total part-time teachers</t>
  </si>
  <si>
    <t>of which part-time teachers without QTS</t>
  </si>
  <si>
    <t>FTE heads</t>
  </si>
  <si>
    <t>FTE deputy heads</t>
  </si>
  <si>
    <t>FTE assistant heads</t>
  </si>
  <si>
    <t>FTE classroom</t>
  </si>
  <si>
    <t>Total FTE teachers</t>
  </si>
  <si>
    <t>of which FTE teachers without QTS</t>
  </si>
  <si>
    <t>TABLE 2a</t>
  </si>
  <si>
    <t>TABLE 2b</t>
  </si>
  <si>
    <r>
      <t xml:space="preserve">Table 3a: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</si>
  <si>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Primary Academies</t>
  </si>
  <si>
    <t>Secondary Academies</t>
  </si>
  <si>
    <t xml:space="preserve">Free </t>
  </si>
  <si>
    <t>UTC/</t>
  </si>
  <si>
    <t>Academy</t>
  </si>
  <si>
    <t>Studios</t>
  </si>
  <si>
    <r>
      <t>UNQUALIFIED TEACHERS</t>
    </r>
    <r>
      <rPr>
        <sz val="10"/>
        <rFont val="Arial"/>
        <family val="2"/>
      </rPr>
      <t/>
    </r>
  </si>
  <si>
    <r>
      <t xml:space="preserve">Table 4: </t>
    </r>
    <r>
      <rPr>
        <sz val="12"/>
        <rFont val="Arial"/>
        <family val="2"/>
      </rPr>
      <t>Full-time equivalent number</t>
    </r>
    <r>
      <rPr>
        <vertAlign val="superscript"/>
        <sz val="12"/>
        <rFont val="Arial"/>
        <family val="2"/>
      </rPr>
      <t>1</t>
    </r>
    <r>
      <rPr>
        <sz val="12"/>
        <rFont val="Arial"/>
        <family val="2"/>
      </rPr>
      <t xml:space="preserve"> of regular teachers</t>
    </r>
    <r>
      <rPr>
        <vertAlign val="superscript"/>
        <sz val="12"/>
        <rFont val="Arial"/>
        <family val="2"/>
      </rPr>
      <t>2</t>
    </r>
    <r>
      <rPr>
        <sz val="12"/>
        <rFont val="Arial"/>
        <family val="2"/>
      </rPr>
      <t xml:space="preserve"> in state funded schools by sector, grade, gender and age.</t>
    </r>
  </si>
  <si>
    <t>Includes qualified and unqualified teachers.</t>
  </si>
  <si>
    <t xml:space="preserve">     </t>
  </si>
  <si>
    <r>
      <t xml:space="preserve">Table 5: </t>
    </r>
    <r>
      <rPr>
        <sz val="12"/>
        <rFont val="Arial"/>
        <family val="2"/>
      </rPr>
      <t>Percentages of the head count of regular</t>
    </r>
    <r>
      <rPr>
        <vertAlign val="superscript"/>
        <sz val="12"/>
        <rFont val="Arial"/>
        <family val="2"/>
      </rPr>
      <t>1</t>
    </r>
    <r>
      <rPr>
        <sz val="12"/>
        <rFont val="Arial"/>
        <family val="2"/>
      </rPr>
      <t xml:space="preserve"> teachers</t>
    </r>
    <r>
      <rPr>
        <vertAlign val="superscript"/>
        <sz val="12"/>
        <rFont val="Arial"/>
        <family val="2"/>
      </rPr>
      <t>2</t>
    </r>
    <r>
      <rPr>
        <sz val="12"/>
        <rFont val="Arial"/>
        <family val="2"/>
      </rPr>
      <t xml:space="preserve"> in state funded schools by sector, grade, gender and ethnic origin.</t>
    </r>
  </si>
  <si>
    <t>Includes qualified and unqualified, full-time and part-time teachers.</t>
  </si>
  <si>
    <t>TABLE 9c</t>
  </si>
  <si>
    <t>November 2015</t>
  </si>
  <si>
    <t>TOTAL LA MAINTAINED SCHOOLS</t>
  </si>
  <si>
    <t>All Sciences</t>
  </si>
  <si>
    <t>All Modern Languages</t>
  </si>
  <si>
    <r>
      <t>CI</t>
    </r>
    <r>
      <rPr>
        <vertAlign val="superscript"/>
        <sz val="8"/>
        <rFont val="Arial"/>
        <family val="2"/>
      </rPr>
      <t>7</t>
    </r>
  </si>
  <si>
    <t>2014/15</t>
  </si>
  <si>
    <t xml:space="preserve">PTR (Qualified) within-schools </t>
  </si>
  <si>
    <t>,</t>
  </si>
  <si>
    <t xml:space="preserve"> </t>
  </si>
  <si>
    <t>TABLE 9d</t>
  </si>
  <si>
    <t>Total entrants rate</t>
  </si>
  <si>
    <t>Total FTE of leavers from teaching in the state-funded sector</t>
  </si>
  <si>
    <t>ENTRANTS BY TYPE</t>
  </si>
  <si>
    <t>Newly qualified entrants</t>
  </si>
  <si>
    <t>Primary schools entrant rate</t>
  </si>
  <si>
    <t>Secondary school entrant rate</t>
  </si>
  <si>
    <t>Special school entrant rate</t>
  </si>
  <si>
    <t>Out of service</t>
  </si>
  <si>
    <t>Retired</t>
  </si>
  <si>
    <t>RETIREMENTS</t>
  </si>
  <si>
    <t>ACTUARIALLY REDUCED AND PREMATURE</t>
  </si>
  <si>
    <t>AGE</t>
  </si>
  <si>
    <t>ILL-HEALTH</t>
  </si>
  <si>
    <t>Note 3,4</t>
  </si>
  <si>
    <t>Men and</t>
  </si>
  <si>
    <t>Financial year</t>
  </si>
  <si>
    <t>(1 April to 31 March)</t>
  </si>
  <si>
    <t>2010-11</t>
  </si>
  <si>
    <t>2011-12</t>
  </si>
  <si>
    <t>2012-13</t>
  </si>
  <si>
    <t>2013-14</t>
  </si>
  <si>
    <t>2014-15</t>
  </si>
  <si>
    <t>Source: Pensioner Statistical System (PENSTATS).</t>
  </si>
  <si>
    <t>TABLE 18</t>
  </si>
  <si>
    <t>PREMATURE</t>
  </si>
  <si>
    <t xml:space="preserve">ACTUARIALLY REDUCED BENEFIT                                               </t>
  </si>
  <si>
    <t xml:space="preserve">AGE                                                </t>
  </si>
  <si>
    <t xml:space="preserve">ILL-HEALTH                                                </t>
  </si>
  <si>
    <t>NURSERY AND PRIMARY</t>
  </si>
  <si>
    <t xml:space="preserve">  Classroom teachers</t>
  </si>
  <si>
    <t xml:space="preserve">  Unknown post</t>
  </si>
  <si>
    <t xml:space="preserve">  Total</t>
  </si>
  <si>
    <t>SECONDARY</t>
  </si>
  <si>
    <t>SPECIAL AND PRU</t>
  </si>
  <si>
    <t>SPONSOR LED ACADEMIES</t>
  </si>
  <si>
    <t>OTHER SECTORS</t>
  </si>
  <si>
    <t>Source: Database of Teacher Records and Pensioner Statistical System (PENSTATS).</t>
  </si>
  <si>
    <t>1.  The last known sector of a teacher may have been some years prior to retirement date.</t>
  </si>
  <si>
    <t>2.  Provisional estimates.</t>
  </si>
  <si>
    <t>3.  Includes phased retirements and in these cases the teachers may remain in service.</t>
  </si>
  <si>
    <t>TABLE 19</t>
  </si>
  <si>
    <r>
      <t xml:space="preserve">ACTUARIALLY REDUCED BENEFIT </t>
    </r>
    <r>
      <rPr>
        <sz val="6"/>
        <rFont val="Arial"/>
        <family val="2"/>
      </rPr>
      <t/>
    </r>
  </si>
  <si>
    <t xml:space="preserve">AGE                  </t>
  </si>
  <si>
    <t xml:space="preserve">ILL-HEALTH               </t>
  </si>
  <si>
    <t xml:space="preserve">Note  2  </t>
  </si>
  <si>
    <t>60-64</t>
  </si>
  <si>
    <t>65 &amp; over</t>
  </si>
  <si>
    <t>all ages</t>
  </si>
  <si>
    <t>1.  Provisional estimates.</t>
  </si>
  <si>
    <t>TABLE 20</t>
  </si>
  <si>
    <r>
      <t>New</t>
    </r>
    <r>
      <rPr>
        <vertAlign val="superscript"/>
        <sz val="8"/>
        <rFont val="Arial"/>
        <family val="2"/>
      </rPr>
      <t xml:space="preserve"> </t>
    </r>
    <r>
      <rPr>
        <sz val="8"/>
        <rFont val="Arial"/>
        <family val="2"/>
      </rPr>
      <t xml:space="preserve">awards </t>
    </r>
  </si>
  <si>
    <t>Average benefits</t>
  </si>
  <si>
    <t>Current awards</t>
  </si>
  <si>
    <t>TABLE 21</t>
  </si>
  <si>
    <r>
      <t xml:space="preserve">Table 22: </t>
    </r>
    <r>
      <rPr>
        <sz val="12"/>
        <rFont val="Arial"/>
        <family val="2"/>
      </rPr>
      <t>Qualified teachers out of service</t>
    </r>
    <r>
      <rPr>
        <vertAlign val="superscript"/>
        <sz val="12"/>
        <rFont val="Arial"/>
        <family val="2"/>
      </rPr>
      <t>1,2</t>
    </r>
    <r>
      <rPr>
        <sz val="12"/>
        <rFont val="Arial"/>
        <family val="2"/>
      </rPr>
      <t xml:space="preserve"> aged under 60</t>
    </r>
    <r>
      <rPr>
        <vertAlign val="superscript"/>
        <sz val="12"/>
        <rFont val="Arial"/>
        <family val="2"/>
      </rPr>
      <t>3</t>
    </r>
    <r>
      <rPr>
        <sz val="12"/>
        <rFont val="Arial"/>
        <family val="2"/>
      </rPr>
      <t xml:space="preserve"> who were previously in service, by last known sector, calendar year of last service, gender and age.</t>
    </r>
  </si>
  <si>
    <t>CALENDAR YEAR OF LAST SERVICE</t>
  </si>
  <si>
    <t>SPONSORED ACADEMIES AND CTCs</t>
  </si>
  <si>
    <t>Pre-</t>
  </si>
  <si>
    <t>to</t>
  </si>
  <si>
    <t>All</t>
  </si>
  <si>
    <t>years</t>
  </si>
  <si>
    <t>Source: Database of Teacher Records.</t>
  </si>
  <si>
    <t>TABLE 22</t>
  </si>
  <si>
    <t>CALENDAR YEAR QUALIFIED</t>
  </si>
  <si>
    <t xml:space="preserve">2.  Provisional estimates. </t>
  </si>
  <si>
    <t xml:space="preserve">      </t>
  </si>
  <si>
    <t xml:space="preserve">  </t>
  </si>
  <si>
    <t>TABLE 23</t>
  </si>
  <si>
    <t>Full and part-time teachers by year of gaining qualified teacher status, who were in service the following year and the percentage recorded in service in state funded schools in England in each year after.</t>
  </si>
  <si>
    <t>further details.</t>
  </si>
  <si>
    <r>
      <t xml:space="preserve">Table 9d: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</si>
  <si>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HIGHEST LEVEL OF QUALIFICATION</t>
    </r>
    <r>
      <rPr>
        <b/>
        <vertAlign val="superscript"/>
        <sz val="8"/>
        <rFont val="Arial"/>
        <family val="2"/>
      </rPr>
      <t xml:space="preserve"> </t>
    </r>
    <r>
      <rPr>
        <b/>
        <sz val="8"/>
        <rFont val="Arial"/>
        <family val="2"/>
      </rPr>
      <t>HELD IN A RELEVANT SUBJECT</t>
    </r>
  </si>
  <si>
    <t>Converter</t>
  </si>
  <si>
    <t>Special Academies/</t>
  </si>
  <si>
    <t>Total State</t>
  </si>
  <si>
    <t>Year qualified</t>
  </si>
  <si>
    <t>Recorded In service by</t>
  </si>
  <si>
    <t>1 year</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</si>
  <si>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</si>
  <si>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</si>
  <si>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</si>
  <si>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</si>
  <si>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</si>
  <si>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</si>
  <si>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</si>
  <si>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</si>
  <si>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</si>
  <si>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</si>
  <si>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</si>
  <si>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</si>
  <si>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</si>
  <si>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</si>
  <si>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</si>
  <si>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</si>
  <si>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</si>
  <si>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March 1997</t>
  </si>
  <si>
    <t>March 1998</t>
  </si>
  <si>
    <t>March 1999</t>
  </si>
  <si>
    <t>March 2000</t>
  </si>
  <si>
    <t>March 2001</t>
  </si>
  <si>
    <t>March 2002</t>
  </si>
  <si>
    <t>March 2003</t>
  </si>
  <si>
    <t>March 2004</t>
  </si>
  <si>
    <t>March 2005</t>
  </si>
  <si>
    <t>March 2006</t>
  </si>
  <si>
    <t>March 2007</t>
  </si>
  <si>
    <t>March 2008</t>
  </si>
  <si>
    <t>March 2009</t>
  </si>
  <si>
    <t>March 2010</t>
  </si>
  <si>
    <t>November 2010</t>
  </si>
  <si>
    <t>November 2011</t>
  </si>
  <si>
    <t>November 2012</t>
  </si>
  <si>
    <t>November 2013</t>
  </si>
  <si>
    <t>November 2014</t>
  </si>
  <si>
    <t>Source: Database of Teacher Records (DTR) and School Workforce Census</t>
  </si>
  <si>
    <t>English Baccalaureate</t>
  </si>
  <si>
    <t>Sponsor led</t>
  </si>
  <si>
    <r>
      <t xml:space="preserve">Table 3b: </t>
    </r>
    <r>
      <rPr>
        <sz val="12"/>
        <rFont val="Arial"/>
        <family val="2"/>
      </rPr>
      <t>Head count and full-time equivalent numbers of teaching assistants and support staff in state funded schools by gender and sector.</t>
    </r>
  </si>
  <si>
    <t>NUMBER OF SCHOOLS</t>
  </si>
  <si>
    <t>2015-16</t>
  </si>
  <si>
    <t xml:space="preserve">  Head teacher</t>
  </si>
  <si>
    <t xml:space="preserve">  Deputy head teacher </t>
  </si>
  <si>
    <t xml:space="preserve">  Assistant head teacher</t>
  </si>
  <si>
    <t>November 2016</t>
  </si>
  <si>
    <t>19 years</t>
  </si>
  <si>
    <t xml:space="preserve">                                                                                                                                                                                                                                                                                       </t>
  </si>
  <si>
    <r>
      <t xml:space="preserve">Table 17b: </t>
    </r>
    <r>
      <rPr>
        <sz val="12"/>
        <rFont val="Arial"/>
        <family val="2"/>
      </rPr>
      <t>Pupil:teacher ratios and pupil:adult ratios in academies.</t>
    </r>
  </si>
  <si>
    <t>2015/16</t>
  </si>
  <si>
    <t>Deceased</t>
  </si>
  <si>
    <t>5.   Includes gender and age unspecified, therefore totals may not equal to the sum of the component parts.</t>
  </si>
  <si>
    <t>. Not applicable.</t>
  </si>
  <si>
    <t>.. Not available.</t>
  </si>
  <si>
    <t>Note 8</t>
  </si>
  <si>
    <t>HIGHEST LEVEL OF QUALIFICATION HELD IN A RELEVANT SUBJECT</t>
  </si>
  <si>
    <t xml:space="preserve">Includes teachers with qualified teacher status only. </t>
  </si>
  <si>
    <r>
      <t xml:space="preserve">Table 13: </t>
    </r>
    <r>
      <rPr>
        <sz val="12"/>
        <rFont val="Arial"/>
        <family val="2"/>
      </rPr>
      <t>Hours taught in a typical week to pupils in years 7 to 13 by highest post A level qualifications</t>
    </r>
    <r>
      <rPr>
        <vertAlign val="superscript"/>
        <sz val="12"/>
        <rFont val="Arial"/>
        <family val="2"/>
      </rPr>
      <t>1,2,3</t>
    </r>
    <r>
      <rPr>
        <sz val="12"/>
        <rFont val="Arial"/>
        <family val="2"/>
      </rPr>
      <t xml:space="preserve"> of the qualified teacher teaching the lesson.</t>
    </r>
  </si>
  <si>
    <t>Notes 1,4</t>
  </si>
  <si>
    <t>. Not applicable</t>
  </si>
  <si>
    <t>English Baccalaureate subjects</t>
  </si>
  <si>
    <t>General/Combined Science</t>
  </si>
  <si>
    <t>Other science</t>
  </si>
  <si>
    <t>Other Modern Foreign Language</t>
  </si>
  <si>
    <t>Design and technology - All</t>
  </si>
  <si>
    <t>Design and Technology - Electronics/Systems and Control</t>
  </si>
  <si>
    <t>Design and Technology - Food Technology</t>
  </si>
  <si>
    <t>Design and Technology - Graphics</t>
  </si>
  <si>
    <t>Design and Technology - Resistant Materials</t>
  </si>
  <si>
    <t>Design and Technology - Textiles</t>
  </si>
  <si>
    <t>Other/Combined Technology</t>
  </si>
  <si>
    <t>Business Studies</t>
  </si>
  <si>
    <t>Other Humanities</t>
  </si>
  <si>
    <t>Art &amp; Design</t>
  </si>
  <si>
    <t>PE/Sports</t>
  </si>
  <si>
    <t>Careers and Key Skills</t>
  </si>
  <si>
    <t xml:space="preserve">Year groups 7, 8, and 9 </t>
  </si>
  <si>
    <t>Year groups 10 and 11</t>
  </si>
  <si>
    <t>Year groups 12 and 13</t>
  </si>
  <si>
    <t>DEGREE OR HIGHER</t>
  </si>
  <si>
    <t>BACHELOR OF EDUCATION</t>
  </si>
  <si>
    <t>POSTGRADUATE CERTIFICATE OF EDUCATION</t>
  </si>
  <si>
    <t>OTHER QUALIFICATION</t>
  </si>
  <si>
    <t>NUMBER OF HOURS TAUGHT TO:</t>
  </si>
  <si>
    <t>NUMBER OF TEACHERS OF:</t>
  </si>
  <si>
    <t>TABLE 13</t>
  </si>
  <si>
    <t>New to state funded sector</t>
  </si>
  <si>
    <t>Returners to state funded sector</t>
  </si>
  <si>
    <r>
      <t xml:space="preserve">Table 19: </t>
    </r>
    <r>
      <rPr>
        <sz val="12"/>
        <rFont val="Arial"/>
        <family val="2"/>
      </rPr>
      <t>Teacher retirements: Type of award by last known sector</t>
    </r>
    <r>
      <rPr>
        <vertAlign val="superscript"/>
        <sz val="12"/>
        <rFont val="Arial"/>
        <family val="2"/>
      </rPr>
      <t xml:space="preserve"> 1</t>
    </r>
    <r>
      <rPr>
        <sz val="12"/>
        <rFont val="Arial"/>
        <family val="2"/>
      </rPr>
      <t xml:space="preserve"> of service, grade and gender</t>
    </r>
    <r>
      <rPr>
        <vertAlign val="superscript"/>
        <sz val="12"/>
        <rFont val="Arial"/>
        <family val="2"/>
      </rPr>
      <t xml:space="preserve"> 2</t>
    </r>
    <r>
      <rPr>
        <sz val="12"/>
        <rFont val="Arial"/>
        <family val="2"/>
      </rPr>
      <t>.</t>
    </r>
  </si>
  <si>
    <t>2016-17</t>
  </si>
  <si>
    <t>Source: Database of Teacher Records and Pensioner Statistical System (PENSTATS) and School Workforce Census.</t>
  </si>
  <si>
    <t>Key</t>
  </si>
  <si>
    <r>
      <t xml:space="preserve">Table 9a: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</si>
  <si>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In each phase of education the median salary is the mid point salary in the range.</t>
  </si>
  <si>
    <r>
      <t>Table 21:</t>
    </r>
    <r>
      <rPr>
        <sz val="12"/>
        <rFont val="Arial"/>
        <family val="2"/>
      </rPr>
      <t xml:space="preserve"> Retirements from state funded schools: Type of award by gender, year of retirement, new</t>
    </r>
    <r>
      <rPr>
        <vertAlign val="superscript"/>
        <sz val="12"/>
        <rFont val="Arial"/>
        <family val="2"/>
      </rPr>
      <t>1</t>
    </r>
    <r>
      <rPr>
        <sz val="12"/>
        <rFont val="Arial"/>
        <family val="2"/>
      </rPr>
      <t xml:space="preserve"> and current</t>
    </r>
    <r>
      <rPr>
        <vertAlign val="superscript"/>
        <sz val="12"/>
        <rFont val="Arial"/>
        <family val="2"/>
      </rPr>
      <t>2</t>
    </r>
    <r>
      <rPr>
        <sz val="12"/>
        <rFont val="Arial"/>
        <family val="2"/>
      </rPr>
      <t xml:space="preserve"> awards and average benefits</t>
    </r>
    <r>
      <rPr>
        <vertAlign val="superscript"/>
        <sz val="12"/>
        <rFont val="Arial"/>
        <family val="2"/>
      </rPr>
      <t>3</t>
    </r>
    <r>
      <rPr>
        <sz val="12"/>
        <rFont val="Arial"/>
        <family val="2"/>
      </rPr>
      <t xml:space="preserve"> awarded.</t>
    </r>
  </si>
  <si>
    <t>Notes 3,4</t>
  </si>
  <si>
    <t>1.  'New' is defined as those awarded retirement benefits in the financial year shown.</t>
  </si>
  <si>
    <t>4.  Premature includes Actuarially Reduced Benefit retirements.</t>
  </si>
  <si>
    <r>
      <t xml:space="preserve">Table 23: </t>
    </r>
    <r>
      <rPr>
        <sz val="12"/>
        <rFont val="Arial"/>
        <family val="2"/>
      </rPr>
      <t>Teachers with qualfied teacher status who have never been in service</t>
    </r>
    <r>
      <rPr>
        <vertAlign val="superscript"/>
        <sz val="12"/>
        <rFont val="Arial"/>
        <family val="2"/>
      </rPr>
      <t>1</t>
    </r>
    <r>
      <rPr>
        <sz val="12"/>
        <rFont val="Arial"/>
        <family val="2"/>
      </rPr>
      <t xml:space="preserve"> aged under 60, by calendar year qualified, gender and age.</t>
    </r>
  </si>
  <si>
    <t xml:space="preserve">  .   Not applicable.</t>
  </si>
  <si>
    <t xml:space="preserve">  ..  Not available.</t>
  </si>
  <si>
    <r>
      <t xml:space="preserve">Table 9c: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</si>
  <si>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2a: </t>
    </r>
    <r>
      <rPr>
        <sz val="12"/>
        <rFont val="Arial"/>
        <family val="2"/>
      </rPr>
      <t>Head count of full-time, part-time and full-time equivalent (FTE) teachers in state funded schools by sector and grade</t>
    </r>
    <r>
      <rPr>
        <vertAlign val="superscript"/>
        <sz val="12"/>
        <rFont val="Arial"/>
        <family val="2"/>
      </rPr>
      <t xml:space="preserve">1 </t>
    </r>
    <r>
      <rPr>
        <sz val="12"/>
        <rFont val="Arial"/>
        <family val="2"/>
      </rPr>
      <t>or post.</t>
    </r>
  </si>
  <si>
    <t>LA Maintained</t>
  </si>
  <si>
    <t>Full-time head count -</t>
  </si>
  <si>
    <t xml:space="preserve">6.  Includes unspecified gender so may not equal to the component parts. </t>
  </si>
  <si>
    <t>7.  Third party support staff are staff that are not directly employed by the school or the local authority but were in service.</t>
  </si>
  <si>
    <t>Includes Advisory Teachers (a teacher who trains other teachers, usually employed by local authorities to visit schools).</t>
  </si>
  <si>
    <t>Indian</t>
  </si>
  <si>
    <t>Head teacher</t>
  </si>
  <si>
    <t>Other leadership</t>
  </si>
  <si>
    <t>Classroom</t>
  </si>
  <si>
    <t>Regular - excludes occasional staff and third party support staff.</t>
  </si>
  <si>
    <t>TABLE 9e</t>
  </si>
  <si>
    <t>Temporarily filled post grade</t>
  </si>
  <si>
    <t>2016/17</t>
  </si>
  <si>
    <t>UTCS/STUDIOS</t>
  </si>
  <si>
    <t>PTR - Pupil Teacher Ratio</t>
  </si>
  <si>
    <t>PAR - Pupil Adult Ratio</t>
  </si>
  <si>
    <t>FTE - Full-time equivalent</t>
  </si>
  <si>
    <t>Notes 4</t>
  </si>
  <si>
    <t>Source: School Census (Pupils) and School Workforce Census (Teachers)</t>
  </si>
  <si>
    <t>Notes 4,6</t>
  </si>
  <si>
    <t>AS AT NOVEMBER EACH YEAR</t>
  </si>
  <si>
    <t>Deferred newly qualified entrants</t>
  </si>
  <si>
    <t>Entrants new to state funded sector</t>
  </si>
  <si>
    <t>Entrants who are returners to state funded sector</t>
  </si>
  <si>
    <t>ENTRANTS BY WORKING PATTERN AND GENDER</t>
  </si>
  <si>
    <t>FTE of full time entrants:</t>
  </si>
  <si>
    <t>Male</t>
  </si>
  <si>
    <t>Female</t>
  </si>
  <si>
    <t>All full time entrants</t>
  </si>
  <si>
    <t>Rate of full time entrants</t>
  </si>
  <si>
    <t>FTE of part time entrants:</t>
  </si>
  <si>
    <t>All part time entrants</t>
  </si>
  <si>
    <t>Rate of part time  entrants</t>
  </si>
  <si>
    <t>All female entrants</t>
  </si>
  <si>
    <t>Rate of female entrants</t>
  </si>
  <si>
    <t>All male entrants</t>
  </si>
  <si>
    <t>Rate of male entrants</t>
  </si>
  <si>
    <t>aged under 25</t>
  </si>
  <si>
    <t>25 to 34</t>
  </si>
  <si>
    <t>35 to 44</t>
  </si>
  <si>
    <t>45 to 54</t>
  </si>
  <si>
    <t xml:space="preserve">55 and over </t>
  </si>
  <si>
    <t>NUMBER OF ENTRANTS BY SCHOOL TYPE</t>
  </si>
  <si>
    <t>Primary academies</t>
  </si>
  <si>
    <t xml:space="preserve">Total number of entrants to primary schools </t>
  </si>
  <si>
    <t>LA maintained secondary schools</t>
  </si>
  <si>
    <t>Secondary academies</t>
  </si>
  <si>
    <t xml:space="preserve">Total number of entrants to secondary schools </t>
  </si>
  <si>
    <t>LA maintained special schools</t>
  </si>
  <si>
    <t>Special and AP Academies</t>
  </si>
  <si>
    <t>Total number of entrants to special schools</t>
  </si>
  <si>
    <t>NUMBER OF ENTRANTS BY POST APPOINTED TO</t>
  </si>
  <si>
    <t>Head teachers</t>
  </si>
  <si>
    <t>AVERAGE SALARY OF ENTRANTS</t>
  </si>
  <si>
    <t>Includes the full time equivalent (FTE) of part-time teachers.</t>
  </si>
  <si>
    <t>Teachers who started teaching within a year of gaining QTS.</t>
  </si>
  <si>
    <t>Teachers who started teaching within two years of gaining QTS.</t>
  </si>
  <si>
    <t>Entrants with prior experience with teaching in the publicly funded sector.</t>
  </si>
  <si>
    <t>Total leavers rate</t>
  </si>
  <si>
    <t>LEAVERS BY TYPE</t>
  </si>
  <si>
    <t>LEAVERS BY WORKING PATTERN AND GENDER</t>
  </si>
  <si>
    <t>FTE of full time leavers:</t>
  </si>
  <si>
    <t>All full time leavers</t>
  </si>
  <si>
    <t>Rate of full time leavers</t>
  </si>
  <si>
    <t>FTE of part time leavers:</t>
  </si>
  <si>
    <t>All part time leavers</t>
  </si>
  <si>
    <t>Rate of part time leavers</t>
  </si>
  <si>
    <t>Total female leavers</t>
  </si>
  <si>
    <t>Rate of female leavers</t>
  </si>
  <si>
    <t>Total male leavers</t>
  </si>
  <si>
    <t>Rate of male leavers</t>
  </si>
  <si>
    <t>LEAVERS BY SCHOOL TYPE</t>
  </si>
  <si>
    <t>LA maintained primary schools</t>
  </si>
  <si>
    <t xml:space="preserve">Total number of leavers from primary schools </t>
  </si>
  <si>
    <t>Primary schools leaver rate</t>
  </si>
  <si>
    <t xml:space="preserve">Total number of leavers from secondary schools </t>
  </si>
  <si>
    <t>Secondary school leaver rate</t>
  </si>
  <si>
    <t>Total number of leavers from special schools</t>
  </si>
  <si>
    <t>Special school leaver rate</t>
  </si>
  <si>
    <t>POST ON LEAVING</t>
  </si>
  <si>
    <t>AVERAGE SALARY OF LEAVERS</t>
  </si>
  <si>
    <t>20 years</t>
  </si>
  <si>
    <t>November 2017</t>
  </si>
  <si>
    <t>Calendar year in which the teachers qualified.</t>
  </si>
  <si>
    <t>Financial year during which the teachers entered service</t>
  </si>
  <si>
    <r>
      <t xml:space="preserve">Table 9b: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</si>
  <si>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15: </t>
    </r>
    <r>
      <rPr>
        <sz val="12"/>
        <rFont val="Arial"/>
        <family val="2"/>
      </rPr>
      <t>Full-time classroom teacher vacancies and temporary filled number</t>
    </r>
    <r>
      <rPr>
        <sz val="12"/>
        <rFont val="Arial"/>
        <family val="2"/>
      </rPr>
      <t xml:space="preserve"> of posts and rates in state funded secondary schools by subject.</t>
    </r>
  </si>
  <si>
    <t>Computing</t>
  </si>
  <si>
    <t>1.</t>
  </si>
  <si>
    <t>2.</t>
  </si>
  <si>
    <t>3.</t>
  </si>
  <si>
    <t>4.</t>
  </si>
  <si>
    <t>5.</t>
  </si>
  <si>
    <t>6.</t>
  </si>
  <si>
    <t xml:space="preserve">Information &amp; Communication Technology is abbreviated as ICT. </t>
  </si>
  <si>
    <t xml:space="preserve">but not a degree in the relevant subject. </t>
  </si>
  <si>
    <t xml:space="preserve">have a PGCE but not a degree in the relevant subject. </t>
  </si>
  <si>
    <t>4,5</t>
  </si>
  <si>
    <t>All design and technology</t>
  </si>
  <si>
    <t xml:space="preserve">higher national diplomas and certificates of higher education. </t>
  </si>
  <si>
    <t>Computer science</t>
  </si>
  <si>
    <t>Headcount of newly qualified entrants entering service</t>
  </si>
  <si>
    <r>
      <t xml:space="preserve">Table 12: </t>
    </r>
    <r>
      <rPr>
        <sz val="12"/>
        <rFont val="Arial"/>
        <family val="2"/>
      </rPr>
      <t>Highest post A level qualifications</t>
    </r>
    <r>
      <rPr>
        <vertAlign val="superscript"/>
        <sz val="12"/>
        <rFont val="Arial"/>
        <family val="2"/>
      </rPr>
      <t>1,2,3</t>
    </r>
    <r>
      <rPr>
        <sz val="12"/>
        <rFont val="Arial"/>
        <family val="2"/>
      </rPr>
      <t xml:space="preserve"> held by state funded qualified secondary school teachers (head count) in the subjects</t>
    </r>
    <r>
      <rPr>
        <vertAlign val="superscript"/>
        <sz val="12"/>
        <rFont val="Arial"/>
        <family val="2"/>
      </rPr>
      <t>3</t>
    </r>
    <r>
      <rPr>
        <sz val="12"/>
        <rFont val="Arial"/>
        <family val="2"/>
      </rPr>
      <t xml:space="preserve"> they taught to year groups 7-13.</t>
    </r>
  </si>
  <si>
    <t xml:space="preserve">other subjects within EBACC for which they have no relevant post A level qualification. </t>
  </si>
  <si>
    <t>2017-18</t>
  </si>
  <si>
    <t>2010-11 to 2017-18</t>
  </si>
  <si>
    <t>2.  Includes phased retirements and in these cases the teachers may remain in service.</t>
  </si>
  <si>
    <t>Number of non teaching staff</t>
  </si>
  <si>
    <t xml:space="preserve">Numbers </t>
  </si>
  <si>
    <t>Third party support staff are not available by ethnicity and are therefore excluded from these figures.  Some double counting for support staff may be included.</t>
  </si>
  <si>
    <t>Includes higher level teaching assistants, special needs support staff and minority ethnic pupil support staff.</t>
  </si>
  <si>
    <t>Includes laboratory assistants, design technology assistants, home economics and craft technicians and IT technicians.  Excludes technicians in nursery schools and pupil referral units.</t>
  </si>
  <si>
    <t>Includes matrons, nurses, medical staff (excludes matrons/nurses/medical staff in nursery schools and pupil referral units), childcare staff and other education support staff (librarians, welfare assistants, learning mentors employed at the school and any other non-teaching staff regularly employed at the school not covered in teaching assistants).  Includes technicians and matrons/nurses/medical staff in nursery schools and pupil referral units.</t>
  </si>
  <si>
    <t>Includes staff employed in roles which were not previously collected and include roles such as catering staff and school maintenance.</t>
  </si>
  <si>
    <t>Includes gender unspecified or not known, therefore totals may not equal to the sum of the component parts.</t>
  </si>
  <si>
    <t xml:space="preserve">Percentages for each ethnic group are based on the total number of teachers where the ethnic details were provided. Percentages for refused and not obtained were based on the percentage of all teachers. </t>
  </si>
  <si>
    <t>November 2010 to 2018</t>
  </si>
  <si>
    <t>Advertised vacancies for full-time permanent appointments (or appointments of at least one term's duration).  Vacancies being filled on a temporary basis are less than one term.</t>
  </si>
  <si>
    <t>Temporarily filled posts are those where a vacancy exists, advertised or not, which is currently being filled by a teacher on a contract of at least one term but less than a year.</t>
  </si>
  <si>
    <t>Teachers in post include full-time qualified regular teachers in (or on secondment from) state funded schools.</t>
  </si>
  <si>
    <t xml:space="preserve">4.  The methodology has changed after 2015 for calculating vacancy rates.  The denominator now is teacher head count plus vacancy numbers, this is for both vacancy rates rates. </t>
  </si>
  <si>
    <t>and temporarily filled vacancies Previously only the teacher head count was used as the denominator.</t>
  </si>
  <si>
    <t>4.  Includes academies from 2011.</t>
  </si>
  <si>
    <t>November 2012 to 2018</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</si>
  <si>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 and support staff in state funded</t>
    </r>
    <r>
      <rPr>
        <vertAlign val="superscript"/>
        <sz val="12"/>
        <rFont val="Arial"/>
        <family val="2"/>
      </rPr>
      <t>2</t>
    </r>
    <r>
      <rPr>
        <sz val="12"/>
        <rFont val="Arial"/>
        <family val="2"/>
      </rPr>
      <t xml:space="preserve"> schools.</t>
    </r>
  </si>
  <si>
    <r>
      <t xml:space="preserve">Table 2b: </t>
    </r>
    <r>
      <rPr>
        <sz val="12"/>
        <rFont val="Arial"/>
        <family val="2"/>
      </rPr>
      <t>Full-time equivalent (FTE) teaching assistants and other support staff in state funded schools by sector and grade or post</t>
    </r>
    <r>
      <rPr>
        <sz val="12"/>
        <rFont val="Arial"/>
        <family val="2"/>
      </rPr>
      <t>.</t>
    </r>
  </si>
  <si>
    <t>Headcount third party support staff</t>
  </si>
  <si>
    <t>Source: School Workforce Census, November 2010 to 2018</t>
  </si>
  <si>
    <t>Academic years 2009/2010 to 2017/2018</t>
  </si>
  <si>
    <t>2017/18</t>
  </si>
  <si>
    <t>Includes academy schools for the years 2009-10 onwards.</t>
  </si>
  <si>
    <t>Includes estimated figures for local authorities schools and academies that did not provide complete data.</t>
  </si>
  <si>
    <t>3.  Rates prior to 2009-10 based on an estimate of the number of teachers who were employed at any time in the year.</t>
  </si>
  <si>
    <t>For pre 2010 figures please refer to the 2017 publication available here: https://www.gov.uk/government/statistics/school-workforce-in-england-november-2017</t>
  </si>
  <si>
    <t>Deputies and assistants</t>
  </si>
  <si>
    <t>Classroom and others</t>
  </si>
  <si>
    <t>Number of teachers</t>
  </si>
  <si>
    <t>Notes 3,5</t>
  </si>
  <si>
    <t xml:space="preserve">Excludes occasionals (supply teachers that have a contract or service agreement with a school of less than 28 days duration and in school on Census day).  </t>
  </si>
  <si>
    <t>Includes advisory teachers (a teacher who trains ir advises other teachers and usually employed by local authorities).</t>
  </si>
  <si>
    <t>Includes leading practitioners (a teacher that has the primary purpose of modelling and leading improvement of teaching skills), post threshold teachers (teachers on the main and upper pay scales that and teachers whose grade is unknown.passed the post-threshold standards from 2012 or earlier) and teachers whose grade is unknown.</t>
  </si>
  <si>
    <t>Includes those whose gender was unspecified therefore totals may not equal to the sum of the component parts.</t>
  </si>
  <si>
    <r>
      <rPr>
        <b/>
        <sz val="12"/>
        <color theme="1"/>
        <rFont val="Arial"/>
        <family val="2"/>
      </rPr>
      <t>Table 9e:</t>
    </r>
    <r>
      <rPr>
        <sz val="12"/>
        <color theme="1"/>
        <rFont val="Arial"/>
        <family val="2"/>
      </rPr>
      <t xml:space="preserve"> Full and part-time r</t>
    </r>
    <r>
      <rPr>
        <sz val="12"/>
        <rFont val="Arial"/>
        <family val="2"/>
      </rPr>
      <t>egular teachers</t>
    </r>
    <r>
      <rPr>
        <vertAlign val="superscript"/>
        <sz val="12"/>
        <rFont val="Arial"/>
        <family val="2"/>
      </rPr>
      <t>1</t>
    </r>
    <r>
      <rPr>
        <sz val="12"/>
        <rFont val="Arial"/>
        <family val="2"/>
      </rPr>
      <t xml:space="preserve"> in state funded schools average salary (mean)</t>
    </r>
    <r>
      <rPr>
        <vertAlign val="superscript"/>
        <sz val="12"/>
        <rFont val="Arial"/>
        <family val="2"/>
      </rPr>
      <t xml:space="preserve">2,3 </t>
    </r>
    <r>
      <rPr>
        <sz val="12"/>
        <rFont val="Arial"/>
        <family val="2"/>
      </rPr>
      <t>by</t>
    </r>
    <r>
      <rPr>
        <vertAlign val="superscript"/>
        <sz val="12"/>
        <rFont val="Arial"/>
        <family val="2"/>
      </rPr>
      <t xml:space="preserve"> </t>
    </r>
    <r>
      <rPr>
        <sz val="12"/>
        <rFont val="Arial"/>
        <family val="2"/>
      </rPr>
      <t xml:space="preserve">sector, grade and gender </t>
    </r>
  </si>
  <si>
    <r>
      <t xml:space="preserve">Table 18: </t>
    </r>
    <r>
      <rPr>
        <sz val="12"/>
        <rFont val="Arial"/>
        <family val="2"/>
      </rPr>
      <t xml:space="preserve">Teacher retirements from publicly funded schools </t>
    </r>
    <r>
      <rPr>
        <vertAlign val="superscript"/>
        <sz val="12"/>
        <rFont val="Arial"/>
        <family val="2"/>
      </rPr>
      <t>1,2</t>
    </r>
    <r>
      <rPr>
        <sz val="12"/>
        <rFont val="Arial"/>
        <family val="2"/>
      </rPr>
      <t>: Type of award by gender and year.</t>
    </r>
  </si>
  <si>
    <t>2.  Excludes sixth form colleges.</t>
  </si>
  <si>
    <t>1998-99 to 2017-18</t>
  </si>
  <si>
    <t>1. Excludes those who are receiving a pension from the Teachers Pension Scheme (TPS).</t>
  </si>
  <si>
    <t>2. Some teachers who are teaching may be shown as not in service because their service details are not recorded.  These may include qualified teachers in the 'old' university sector, teachers in the independent sector who are not members of the Teachers Pensions Scheme (TPS).</t>
  </si>
  <si>
    <t>3. The normal age of retirement for teachers who entered service prior to 1 January 2007.</t>
  </si>
  <si>
    <t>4. Provisional estimates.</t>
  </si>
  <si>
    <t>5. Numbers for the same years will go down in future as teachers who left in those years either return to service or reach the age of 60.</t>
  </si>
  <si>
    <t>6. Teachers last service was outside the English state funded schools sector.</t>
  </si>
  <si>
    <r>
      <t xml:space="preserve">March 2017 </t>
    </r>
    <r>
      <rPr>
        <vertAlign val="superscript"/>
        <sz val="10"/>
        <rFont val="Arial"/>
        <family val="2"/>
      </rPr>
      <t>2</t>
    </r>
  </si>
  <si>
    <t>November 2011 to November 2018</t>
  </si>
  <si>
    <t>Notes 3, 12, 15</t>
  </si>
  <si>
    <t>Total FTE of qualified entrants to teaching in the state-funded sector</t>
  </si>
  <si>
    <t>PERCENTAGE OF ENTRANTS BY AGE AT ENTRY</t>
  </si>
  <si>
    <t xml:space="preserve">LA maintained nursery &amp; primary schools </t>
  </si>
  <si>
    <t xml:space="preserve">FTE number of centrally employed entrants </t>
  </si>
  <si>
    <t>Deputy heads</t>
  </si>
  <si>
    <t>Assistant heads</t>
  </si>
  <si>
    <t>Advisory teachers</t>
  </si>
  <si>
    <t>Source: Linked teacher data derived from the annual School Workforce Census: 2010-2018</t>
  </si>
  <si>
    <t>Teachers with qualified teacher status QTS. (Unqualified teachers in service who obtain QTS are classed as entrants).</t>
  </si>
  <si>
    <t>Entrants with no prior experience with teaching in the publicly funded sector (other than NQTs).</t>
  </si>
  <si>
    <t xml:space="preserve">Totals include new entrants where gender is not known. </t>
  </si>
  <si>
    <t xml:space="preserve">The percentage of all new entrants who fall into each age band. </t>
  </si>
  <si>
    <t xml:space="preserve">The census started recording PRU data separately from 2013 rather than as part of the centrally employed returns. Figures for 2013 onwards are included with special schools and are higher as a result. </t>
  </si>
  <si>
    <t>In the first two years of School Workforce Census a small but significant number of schools did not return data which means that the Nov-11 entrants rates are understated.</t>
  </si>
  <si>
    <t xml:space="preserve">The post filled by the new entrant as recorded by the school appointing the new entrant. </t>
  </si>
  <si>
    <t xml:space="preserve">The average salary is calculated by adding together the salaries of new entrants and dividing the total by the number of new entrants. Please note this excludes those whose salary has been misreported. </t>
  </si>
  <si>
    <t xml:space="preserve">All figures for the years 2011 to 2018 inclusive will not match to previously published data due to changes to the methodlogy. Please see the methdology document for more information. </t>
  </si>
  <si>
    <t>PERCENTAGE OF LEAVERS BY AGE ON LEAVING</t>
  </si>
  <si>
    <t xml:space="preserve">FTE of centrally employed leavers </t>
  </si>
  <si>
    <r>
      <t xml:space="preserve">Table 10: </t>
    </r>
    <r>
      <rPr>
        <sz val="12"/>
        <rFont val="Arial"/>
        <family val="2"/>
      </rPr>
      <t>Head count of qualified teachers in all state funded schools by phase, grade and highest level of post A level qualification</t>
    </r>
    <r>
      <rPr>
        <vertAlign val="superscript"/>
        <sz val="12"/>
        <rFont val="Arial"/>
        <family val="2"/>
      </rPr>
      <t>1,2</t>
    </r>
    <r>
      <rPr>
        <sz val="12"/>
        <rFont val="Arial"/>
        <family val="2"/>
      </rPr>
      <t>.</t>
    </r>
  </si>
  <si>
    <t>November 2018</t>
  </si>
  <si>
    <t>PERCENTAGE OF TEACHERS FOR WHOM QUALIFICATIONS PROVIDED</t>
  </si>
  <si>
    <t xml:space="preserve">TEACHERS WHO HOLD QUALIFICATIONS AT DEGREE LEVEL OR HIGHER </t>
  </si>
  <si>
    <t>Note 5,8</t>
  </si>
  <si>
    <t>Note 4,8</t>
  </si>
  <si>
    <t>Where a teacher has more than one post A-level qualification, the qualification level was determined by the highest level reading from left (degree or higher) to right (other qualification).</t>
  </si>
  <si>
    <t>Includes Doctorates and other Level 8 qualifications, Masters and other Level 7 qualifications (e.g. Post Graduate certificates and diplomas), and first degrees (excluding BEds) and other level 6 qualifications (e.g. graduate certificates and diplomas).</t>
  </si>
  <si>
    <t>Certificate of education includes: the original Certification of Education qualification that was required for non-degree holders to become teachers (discontinued in 1980) and the current Certificate of Education, offering training in teaching at further or higher education level.</t>
  </si>
  <si>
    <t>Includes any other qualification at National Qualifications Framework (NQF) level 4 or 5 e.g. diplomas of higher education and further education, foundation degrees, higher national diplomas and certificates of higher education. Also includes qualifications where the level of qualification is unknown.</t>
  </si>
  <si>
    <t xml:space="preserve">Includes first degree or higher, Bed degrees and PGCE. </t>
  </si>
  <si>
    <t xml:space="preserve">All percentages are row percentages, and are based on the total number of teachers for whom qualifcations were provided. </t>
  </si>
  <si>
    <t>Includes advisory teachers.</t>
  </si>
  <si>
    <t xml:space="preserve">Includes leading practitioners, and qualified taechers where the post filled has not been provided. </t>
  </si>
  <si>
    <r>
      <t xml:space="preserve">Table 11: </t>
    </r>
    <r>
      <rPr>
        <sz val="12"/>
        <rFont val="Arial"/>
        <family val="2"/>
      </rPr>
      <t>Head count of teachers and the number of hours taught by subject</t>
    </r>
    <r>
      <rPr>
        <vertAlign val="superscript"/>
        <sz val="12"/>
        <rFont val="Arial"/>
        <family val="2"/>
      </rPr>
      <t>1,2</t>
    </r>
    <r>
      <rPr>
        <sz val="12"/>
        <rFont val="Arial"/>
        <family val="2"/>
      </rPr>
      <t xml:space="preserve"> to year groups 7-13 in all state funded secondary schools.</t>
    </r>
  </si>
  <si>
    <r>
      <t>Base: 168,990 teachers to years 7-13, 76.9% (unweighted head count).</t>
    </r>
    <r>
      <rPr>
        <vertAlign val="superscript"/>
        <sz val="8"/>
        <rFont val="Arial"/>
        <family val="2"/>
      </rPr>
      <t>10</t>
    </r>
  </si>
  <si>
    <t xml:space="preserve">1.  Teachers were counted once against each subject that they were teaching, regardless of the amount of time they spend teaching the subject.  Teachers were counted under each key </t>
  </si>
  <si>
    <t xml:space="preserve">     stage they were recorded as teaching to; a Mathematics teacher who taught all years (7-11) would be included under Number of teachers of Key Stage 3 and Key Stage 4. </t>
  </si>
  <si>
    <t>2.  Key Stage 3: year 7 to year 9; Key Stage 4: year 10 and year 11; Key Stage 5:  year 12 and year 13.</t>
  </si>
  <si>
    <t xml:space="preserve">3.  Teachers are counted against each science subject taught, they may therefore appear under more than one science category. However they will only appear once in the total </t>
  </si>
  <si>
    <t xml:space="preserve">     sciences regardless of the number of separate sciences taught. Includes computer science. </t>
  </si>
  <si>
    <t xml:space="preserve">4.  Teachers are counted against each language subject taught, they may therefore appear under more than one language category. However they will only once in the total languages </t>
  </si>
  <si>
    <t xml:space="preserve">     regardless of the number of languages taught.</t>
  </si>
  <si>
    <t>5.   Includes construction and built environment.</t>
  </si>
  <si>
    <t>6.   Information &amp; Communication Technology is abbreviated as ICT and Personal Social and Health Education is abbreviated as PSHE.</t>
  </si>
  <si>
    <t xml:space="preserve">7.   Includes philosophy. </t>
  </si>
  <si>
    <t>8.   Includes law, politics, sociology and psychology.</t>
  </si>
  <si>
    <t xml:space="preserve">9.   Includes teachers of mathematics and English, all sciences (including computer science), history, geography and all modern langauges. </t>
  </si>
  <si>
    <t xml:space="preserve">10. Figures are based on weighted estimates, information was obtained from 76.9% of teachers and grossed to national figures. Please see the methodlogy for more information. </t>
  </si>
  <si>
    <t>Base: 168,990 secondary level teachers, 77.1% (unweighted head count)</t>
  </si>
  <si>
    <t xml:space="preserve">Where a teacher has more than one post A level qualification in the same subject, the qualification level is determined by the highest level reading from left (Degree or higher) to right (Other Qualification). For example, teachers shown under PGCE have a PGCE </t>
  </si>
  <si>
    <t>Teachers are counted once against each subject which they are teaching.  Head counts are used per row, so a teacher teaching French and German would be counted once in each.</t>
  </si>
  <si>
    <t>A full list of what was deemed as a 'relevant' qualification subject for each curriculum subject taught can be found in the publication home page.</t>
  </si>
  <si>
    <t>Includes Doctorates and other Level 8 qualifications, Masters and other Level 7 qualifications (e.g. Post Graduate certificates and diplomas), first degrees (excluding BEds) and other level 6 qualifications (e.g. graduate certificates and diplomas).</t>
  </si>
  <si>
    <t>7.</t>
  </si>
  <si>
    <t xml:space="preserve">Includes Certificate of Education, Non-UK Qualifications where the level was not provided and Other Qualification at National Qualifications Framework (NQF) level 4 or 5 and above e.g. diplomas or higher education and further education, foundation degrees, </t>
  </si>
  <si>
    <t>8.</t>
  </si>
  <si>
    <t xml:space="preserve">Confidence intervals have been calculated around the proportions as not all schools were able to submit curriculum information, and not all qualifications returns were complete. The confidence intervals show the statistical accuracy for the data, and give </t>
  </si>
  <si>
    <t xml:space="preserve">a range within which we can be reasonably sure (95% certain) that the true value actually lies. </t>
  </si>
  <si>
    <t>9.</t>
  </si>
  <si>
    <t>Teachers qualified in biology, chemistry, or physics are treated to teach both combined/general science and other science.</t>
  </si>
  <si>
    <t>10.</t>
  </si>
  <si>
    <t>Teachers qualified in each of the specialist design &amp; technology subjects are treated as qualified to teach other/combined design and technology.</t>
  </si>
  <si>
    <t>11.</t>
  </si>
  <si>
    <t>12.</t>
  </si>
  <si>
    <t>13.</t>
  </si>
  <si>
    <t xml:space="preserve">Includes English, mathematics, all sciences, computing, history, geography and all modern languages. Teachers teaching an EBACC subject are included where they have a relevant post A level qualification in that subject, however, they may also teach </t>
  </si>
  <si>
    <t xml:space="preserve">Percentages are row percentages, and based on the number of teachers for whom curriculum and qualifications information was provided. </t>
  </si>
  <si>
    <t>4, 5</t>
  </si>
  <si>
    <t>6, 7</t>
  </si>
  <si>
    <t>1.   FTE is calculated as a proportion of the full-time hours that part-time teachers have worked.  FTE rate of a full-time teacher may exceed 1 but cannot  be higher than 1.2.</t>
  </si>
  <si>
    <t xml:space="preserve">2.   State funded schools include all local authority maintained schools, academies and free schools.  The SWF does not collect data from direct grant nurseries, </t>
  </si>
  <si>
    <t xml:space="preserve">      sixth form colleges and other further education colleges.</t>
  </si>
  <si>
    <t xml:space="preserve">3.   Excludes occasional teachers (supply teacher) that have a contract or service agreement with a school for less than a month and are in school on Census day.  </t>
  </si>
  <si>
    <t xml:space="preserve">4.   The total number of full-time equivalent teaching assistants was estimated for November 2010 due to 15% of teaching assistants having missing "hours worked" data. </t>
  </si>
  <si>
    <t xml:space="preserve">      To produce this estimate it has been assumed the teaching assistants with missing data have similar hours worked to those for whom we received data.</t>
  </si>
  <si>
    <t>5.   Includes higher level teaching assistants, special needs, minority ethnic pupils support staff and other staff with pupil support roles.</t>
  </si>
  <si>
    <t>6.   The actual hours worked which is used to calculate the FTE of support staff was not collected in the November 2010 School Workforce Census and therefore this</t>
  </si>
  <si>
    <t xml:space="preserve">      figure is not available in 2010.</t>
  </si>
  <si>
    <t>7.   Includes auxiliary staff which include catering, cleaning and school maintainance staff.</t>
  </si>
  <si>
    <t xml:space="preserve">8.   Excludes third party support staff and the headcount of occasional teachers.  2011 onwards include auxiliary staff which are not present for earlier years. </t>
  </si>
  <si>
    <t>9.   The "Centrally Employed" category includes staff who are employed directly by local authorities, either teachers or support staff who spend the majority of their time in schools.</t>
  </si>
  <si>
    <t xml:space="preserve">       </t>
  </si>
  <si>
    <t>For pre 2010 figures please refer to the 2017 publication available here:  https://www.gov.uk/government/statistics/school-workforce-in-england-november-2017</t>
  </si>
  <si>
    <t>1.  Part-time FTE is calculated as a proportion of the full-time hours that part-time teachers have worked.  FTE rate of a full-time teacher may exceed 1 but cannot  be higher than 1.2.</t>
  </si>
  <si>
    <t>2.  Includes advisory teachers (teachers who train other teachers, usually employed by local authorities to visit schools) therefore may not equal to  the sum of the component parts.</t>
  </si>
  <si>
    <t>3.  Includes Leading Practitioners (a teacher that has the primary purpose of modelling and leading improvement of teaching skills) and post-threshold teachers (a teacher employed on the upper pay scale).</t>
  </si>
  <si>
    <t xml:space="preserve">4.  An unqualified teacher in the LA maintained sector is either a trainee working towards QTS; an overseas trained teacher who has not exceeded the four years they are allowed to teach without having QTS; </t>
  </si>
  <si>
    <t xml:space="preserve">     or an instructor who has a particular skill who can be employed for so long as a qualified teacher is not available.  </t>
  </si>
  <si>
    <t xml:space="preserve">5.  The "Centrally Employed" category for November 2010 includes all staff who are employed directly by local authorities who are either teachers or support staff who spend the majority of their time in schools. </t>
  </si>
  <si>
    <t xml:space="preserve">6.  Due to improvements to the data matching methodology, data has been revised and therefore may not match to previously published data. For further information on data revisions please see </t>
  </si>
  <si>
    <t xml:space="preserve">     the Methodology Document on the publications webpage.</t>
  </si>
  <si>
    <t>Note 10</t>
  </si>
  <si>
    <t xml:space="preserve">      the Methodology Document on the publications webpage.</t>
  </si>
  <si>
    <r>
      <rPr>
        <sz val="10"/>
        <color theme="1"/>
        <rFont val="Arial"/>
        <family val="2"/>
      </rPr>
      <t>November 2011 to 2018</t>
    </r>
  </si>
  <si>
    <t>1.  Includes laboratory assistants, design technology assistants, home economics and craft technicians and IT technicians.</t>
  </si>
  <si>
    <t>2.  Examples of staff included are those employed in catering and school maintenance.</t>
  </si>
  <si>
    <t>3.  Third party support staff are staff that are not directly employed by the school or the local authority but were in service in the school on the census day.</t>
  </si>
  <si>
    <t>4.  The 'Centrally Employed' category includes all staff who are employed directly by local authorities who are either teachers or support staff who spend the majority of their time in schools.</t>
  </si>
  <si>
    <t xml:space="preserve">5.  Due to improvements to the data matching methodology, data has been revised and therefore may not match to previously published data. For further information on data revisions please see </t>
  </si>
  <si>
    <t xml:space="preserve">An unqualified teacher in a LA maintained school is either a trainee working towards QTS; an overseas trained teacher who has not exceeded the four years they are allowed to teach without achieving QTS or instructors with a particular skill who can be employed where no qualified teacher is available.  </t>
  </si>
  <si>
    <t xml:space="preserve">Part-time FTE is calculated as a proportion of the full-time hours that part-time teachers have worked. FTE rate of a full-time teacher may exceed 1 but cannot be higher than 1.2. </t>
  </si>
  <si>
    <t>8.  Excludes occasional teachers ((supply teachers) that have a contract or service agreementwith a school for less than a month and are in school on Census day) and third party support staff (staff that are not directly employed by the school or the local authority but were in service in the school on the census day.</t>
  </si>
  <si>
    <t xml:space="preserve">              </t>
  </si>
  <si>
    <t xml:space="preserve">5.   Third party support staff are staff that are not directly employed by the school or the local authority but were in service in the school on the census day.           </t>
  </si>
  <si>
    <t xml:space="preserve">                    </t>
  </si>
  <si>
    <t>This table includes estimates for those schools that did not submit a return for their staff.  See methodology document for further details.</t>
  </si>
  <si>
    <t>Includes leading practitioner teachers (a teacher that has the primary purpose of modelling and leading improvement of teaching skills), post threshold teachers (a teacher on the upper pay scale and those whose grade is unknown) and those whose grade is unknown.</t>
  </si>
  <si>
    <t xml:space="preserve">10. Due to improvements to the data matching methodology, data has been revised and therefore may not match to previously published data. For further information on data revisions </t>
  </si>
  <si>
    <t>Advertised vacancies for full-time permanent appointments (or appointments of at least one term's duration). Includes vacancies being filled on a temporary basis of less than one year.</t>
  </si>
  <si>
    <t>Teachers in post include full-time qualified regular teachers in (or on secondment from) state funded secondary schools.</t>
  </si>
  <si>
    <t xml:space="preserve">Figures on vacancies in computing are available for the first time in 2017, prior to this vacancies in computing were included under ICT. Figures for  ICT are therefore not comparable with earlier years. </t>
  </si>
  <si>
    <t xml:space="preserve">Includes physics, chemistry and biology plus other and general science. Excludes computer science. </t>
  </si>
  <si>
    <t xml:space="preserve">Includes construction and the built environment, other technology and craft, design and technology.  </t>
  </si>
  <si>
    <t xml:space="preserve">Includes economics and applied business studies. </t>
  </si>
  <si>
    <t xml:space="preserve">Includes citizenship, child development, general studies, health and social care, media studies, and other vocational subjects. Also includes specialist teachers for special educational needs. </t>
  </si>
  <si>
    <t xml:space="preserve">It is not possible to calcuate rates for vacancies where the subject in unknown. </t>
  </si>
  <si>
    <r>
      <t xml:space="preserve">Table 8: </t>
    </r>
    <r>
      <rPr>
        <sz val="12"/>
        <rFont val="Arial"/>
        <family val="2"/>
      </rPr>
      <t>Full and part-time</t>
    </r>
    <r>
      <rPr>
        <vertAlign val="superscript"/>
        <sz val="12"/>
        <rFont val="Arial"/>
        <family val="2"/>
      </rPr>
      <t xml:space="preserve">1 </t>
    </r>
    <r>
      <rPr>
        <sz val="12"/>
        <rFont val="Arial"/>
        <family val="2"/>
      </rPr>
      <t>teachers by year of gaining qualified teacher status, who were in service the following year and the percentage recorded in service in state-funded funded schools in England in each year later.</t>
    </r>
  </si>
  <si>
    <t>21 years</t>
  </si>
  <si>
    <t>22 years</t>
  </si>
  <si>
    <t>Teachers in part-time service are under-recorded on the DTR by between 10 and 20% and therefore these figures may be underestimated.</t>
  </si>
  <si>
    <t xml:space="preserve">The percentage of teachers in service in any one year will include those who may not have had continuous service to that year. For example, teachers could be in service for 5 consecutive years, miss a year,  and then be in service in year 7 onwards after qualifying. </t>
  </si>
  <si>
    <t xml:space="preserve">Newly qualified entrants in year x are defined as all teachers who qualified between November x-1 and November x and were in service in school year x/x+1. Figures are the headcount of newly qualified teachers. </t>
  </si>
  <si>
    <t>All figures for the years 2010 to 2018 inclusive may not match to previously published data. This is due to revisions made following the receipt of updated information from  the Database of Teacher Records, this update improved the matching of school workforce</t>
  </si>
  <si>
    <t>records between years allowing more accurate retention data to be produced.</t>
  </si>
  <si>
    <t xml:space="preserve">Where a teacher has more than one post A level qualification in the same subject, the qualification level is determined by the highest level reading from left (Degree or higher) to right (Other Qualification). For example, teachers shown under PGCE </t>
  </si>
  <si>
    <t xml:space="preserve">Includes Certificate of Education, Non-UK Qualifications where the level was not provided and Other Qualification at National Qualifications Framework (NQF) level 4 or 5 and above e.g. diplomas or higher education and further education, </t>
  </si>
  <si>
    <t>The within-school PTR (Qualified) is calculated by dividing the total FTE number of pupils on roll in schools by the total FTE number of qualified teachers regularly employed</t>
  </si>
  <si>
    <t>in schools. The within-school PTR (Qualified and unqualified) is calculated by dividing the total FTE number of pupils on roll in schools by the totalFTE number of qualified and</t>
  </si>
  <si>
    <t>unqualified teachers regularly employed in schools.</t>
  </si>
  <si>
    <t>For statistical purposes only, pupils who do not attend both morning and afternoon at least five days a week are regarded as part-time.  Each part-time pupil is treated as 0.5 FTE.</t>
  </si>
  <si>
    <t>The PAR is calculated by dividing the total FTE number of pupils on roll in schools by the total FTE number of all teachers and support staff employed in schools, excluding</t>
  </si>
  <si>
    <t>administrative and clerical staff.  in these schools (including: occasional teachers; those on employment based routes to QTS; others without QTS, those on paid absence and</t>
  </si>
  <si>
    <t>any notes to replacements).  The teacher numbers are from the 618g survey, see editors for further details.</t>
  </si>
  <si>
    <t xml:space="preserve">5.  Figures for all academies have been revised for 2016 and will therefore not match to previously published data. </t>
  </si>
  <si>
    <t>6.  November 2018 figures are calculated using the most current figures e.g. January 2019  pupil numbers and November 2018 teacher numbers.</t>
  </si>
  <si>
    <t xml:space="preserve">in schools. The within-school PTR (Qualified and unqualified) is calculated by dividing the total FTE number of pupils on roll in schools by the total FTE number of qualified </t>
  </si>
  <si>
    <t>and unqualified teachers regularly employed in schools.</t>
  </si>
  <si>
    <t>administrative and clerical staff.</t>
  </si>
  <si>
    <t>4.     November 2018 figures are calculated using the most current figures e.g. January 2019 pupil numbers and November 2018 teacher numbers.</t>
  </si>
  <si>
    <t xml:space="preserve">5.     Figures for all academies have been revised for 2016 and will therefore not match to previously published data. </t>
  </si>
  <si>
    <t>1.  Revised to provide figures for state funded schools rather than local authority maintained schools as previously published.</t>
  </si>
  <si>
    <t>3.  Includes phased retirements and in these cases the teachers may teachers may remain in service.</t>
  </si>
  <si>
    <t xml:space="preserve">4.  The effect of the change in the Teachers' Pension Scheme as from 31 August 1997 was that many more teachers took early  retirement in 1997 than in </t>
  </si>
  <si>
    <t xml:space="preserve">     previous years.  Premature includes Actuarially Reduced Benefit.</t>
  </si>
  <si>
    <t xml:space="preserve">5.  Changes in the statutory regulations governing ill-health retirement came into force on 1 April 1997.  To qualify for ill-health retirement benefits a teacher </t>
  </si>
  <si>
    <t xml:space="preserve">     must now be regarded as permanently unfit to teach.</t>
  </si>
  <si>
    <t>6.  Provisional figures which continue to be subject to revision due to the addition of retrospective awards.</t>
  </si>
  <si>
    <t>4.  Changes in the statutory regulations governing ill-health retirement came into force on 1 April 1997.  To qualify for ill-health retirement benefits a teacher must now be regarded as permanently unfit to teach.</t>
  </si>
  <si>
    <t>5.  Includes Leading Practitioners (a teacher that has the primary purpose of modelling and leading improvement of teacher skills).</t>
  </si>
  <si>
    <t>6.  Grade is that which was last recorded in the School Workforce Census. This is not available for teachers who left service before November 2010 or those employed outside of the state funded sector.</t>
  </si>
  <si>
    <t>7.  Excludes academies who have converted from existing local authority maintained  schools. These are included in their respective phase of education.</t>
  </si>
  <si>
    <t>8.  Includes those from privately funded schools and further and higher education establishments covered by the Teachers Pension Scheme.</t>
  </si>
  <si>
    <r>
      <t xml:space="preserve">Table 20: </t>
    </r>
    <r>
      <rPr>
        <sz val="12"/>
        <rFont val="Arial"/>
        <family val="2"/>
      </rPr>
      <t xml:space="preserve">Number of retirements from state funded schools: Type of award by gender and age on retirement </t>
    </r>
    <r>
      <rPr>
        <vertAlign val="superscript"/>
        <sz val="12"/>
        <rFont val="Arial"/>
        <family val="2"/>
      </rPr>
      <t>1</t>
    </r>
    <r>
      <rPr>
        <sz val="12"/>
        <rFont val="Arial"/>
        <family val="2"/>
      </rPr>
      <t>.</t>
    </r>
  </si>
  <si>
    <t xml:space="preserve">2.  'Current' includes teachers awarded retirement benefits in the current financial year plus those awarded benefits in a previous financial year and who are still receiving </t>
  </si>
  <si>
    <t xml:space="preserve">     benefits up to the end of the year shown. </t>
  </si>
  <si>
    <t>3.  This is the average of the annual pension and does not include the one-off 'lump-sum' payments.</t>
  </si>
  <si>
    <t>5.  Includes phased retirements and in these cases the teachers may remain in service</t>
  </si>
  <si>
    <t>6. Provisional. These years are subject to slight revision due to the addition of retrospective awards and suspension of pension benefits  where teachers return to service.</t>
  </si>
  <si>
    <t xml:space="preserve">1.  Some in service teachers may be shown as not in service because their service details are not recorded.  These may include </t>
  </si>
  <si>
    <t xml:space="preserve">     teachers in the 'old' university sector, teachers in the independent sector who are not members of the Teachers Pension Scheme (TPS),</t>
  </si>
  <si>
    <t xml:space="preserve">     part-time teachers outside the maintained nursery, primary and secondary sector who are not members of the TPS.</t>
  </si>
  <si>
    <t>3.  Numbers for the same years will go down in future as teachers who left in those years either return to service or reach the age of 60.</t>
  </si>
  <si>
    <t>In each phase of education average salary is calculated by adding together the salaries of teachers in a given age band and dividing the total by the number of teachers in that age band. This excludes those whose salary has</t>
  </si>
  <si>
    <t>been mis-reported. Please see the methodology document for further information.</t>
  </si>
  <si>
    <t>Includes classroom teachers earning at least £23,720 and leadership teachers earning £39,965, the lowest point on the  teachers' pay scales in England, outside of London.</t>
  </si>
  <si>
    <t xml:space="preserve">Includes those whose salary details were misreported or details were incomplete. Includes those whose salary was not known to the school because they are employed through a service level agreement with a third party/agency </t>
  </si>
  <si>
    <t>or where the salary is believed to have been mis-reported following a credibility assessment.</t>
  </si>
  <si>
    <t>Totals will not agree with tables 2 because no estimates are included for schools who did not submit information. The methodology document provides further details.</t>
  </si>
  <si>
    <t>Includes a small number of teachers where age is not recorded, therefore totals therefore totals may not equal the sum of the component parts.</t>
  </si>
  <si>
    <t>Includes a small number of teachers where gender was unspecified or not known, therefore totals may not equal the sum of the component parts.</t>
  </si>
  <si>
    <t xml:space="preserve">The average salaries data for teachers in Academy schools shows a difference when compared with teachers in maintained schools. This difference is primarily due to the mix of schools being different for LA  maintained and </t>
  </si>
  <si>
    <t>Academy schools. The latter have a different geographical distribution and higher proportion of secondary phase schools where salaries tend to be higher.  See methodology document for further details.</t>
  </si>
  <si>
    <t>Includes classroom teachers, leading practioners (a teacher that has the primary purpose of modelling and leading improvement of teaching skills) and excellent teachers.</t>
  </si>
  <si>
    <t>In each phase of education average salary is calculated by adding together the salaries of teachers in a given age band and dividing the total by the number of teachers in that age band. This excludes</t>
  </si>
  <si>
    <t>those whose salary has been mis-reported. Please see the methodology document for further information.</t>
  </si>
  <si>
    <t xml:space="preserve">Teachers are excluded whose salary is not credible given the post they occupy, e.g. teachers in a local authority school recorded as paid less than the appropriate School Teachers Pay and Conditions </t>
  </si>
  <si>
    <t>document rate.</t>
  </si>
  <si>
    <t xml:space="preserve">Includes those whose salary was mis-reported or details were incomplete.  Includes those whose salary was not known to the school because they are employed through a service level agreement with </t>
  </si>
  <si>
    <t>a third party/agency or where the salary is believed to have been mis-reported following a credibility assessment.</t>
  </si>
  <si>
    <t>Totals will not agree with table 2 because no estimates are included for schools who did not submit information. See methodology document for further details.</t>
  </si>
  <si>
    <t>6.   In each phase of education the median salary is the mid point salary of the age groups.</t>
  </si>
  <si>
    <t>7.   Includes a small number where age is not known or unspecified, therefore totals may not equal the sum of the component parts.</t>
  </si>
  <si>
    <t>8.   Includes a small number where gender is unspecified or not known, therefore totals may not equal the sum of the component parts.</t>
  </si>
  <si>
    <t>9.   The average salaries data for teachers in Academy schools shows a difference when compared with teachers in maintained schools. This difference is primarily due to the mix of schools being different for</t>
  </si>
  <si>
    <t xml:space="preserve">      LA maintained and Academy schools. The latter have a different geographical distribution and higher proportion of secondary phase schools where salaries tend to be higher.  See methodology document</t>
  </si>
  <si>
    <t xml:space="preserve">      for further details.</t>
  </si>
  <si>
    <t>QTS (Qualified Teacher Status).</t>
  </si>
  <si>
    <t xml:space="preserve">In each phase of education average salary is calculated by adding together the salaries of teachers in a given age band and dividing the total by the number of teachers in that age band. This excludes those </t>
  </si>
  <si>
    <t>whose salary has been mis-reported. Please see the methodology document for further information.</t>
  </si>
  <si>
    <t>Includes those leadership teachers earning at least £39,965, the lowest point on the leadership teachers' pay scale in England, excluding Inner London, Outer London and London Fringe.</t>
  </si>
  <si>
    <t>Includes those teachers earning a maximum of £200,000 per annum.  The small number of salaries above this level appeared to be mis-reported.</t>
  </si>
  <si>
    <t xml:space="preserve">Include those whose salary were mis-reported or details were incomplete.  Includes those whose salary was not known to the school because they are employed through a service level agreement with a third </t>
  </si>
  <si>
    <t>party/agency or where the salary is believed to have been mis-reported following a credibility assessment.</t>
  </si>
  <si>
    <t>Totals will not agree with tables 2 because no estimates are included for schools who did not submit information. See methodology document for further details.</t>
  </si>
  <si>
    <t>In each phase of education the median salary is the mid point salary of the age groups.</t>
  </si>
  <si>
    <t>Includes a small number where age is not known or unspecified, therefore totals may not equal the sum of the component parts.</t>
  </si>
  <si>
    <t>Includes a small number where gender is unspecified or not known, therefore totals may not equal the sum of the component parts.</t>
  </si>
  <si>
    <t xml:space="preserve">The average salaries data for teachers in Academy schools shows a difference when compared with teachers in maintained schools. This difference is primarily due to the mix of schools being different for </t>
  </si>
  <si>
    <t xml:space="preserve">LA maintained and Academy schools.  The latter have a different geographical distribution and higher proportion of secondary phase schools where salaries tend to be higher. See methodology document for </t>
  </si>
  <si>
    <t>Includes those head teachers earning at least £38,984, the lowest point on the head teachers' pay scale in England, excluding Inner London, Outer London and London Fringe.</t>
  </si>
  <si>
    <t xml:space="preserve">LA maintained and Academy schools.  The latter have a different geographical distribution and higher proportion of secondary phase schools where salaries tend to be higher. See methodology document  for </t>
  </si>
  <si>
    <t xml:space="preserve">The average salary is calculated by adding together the full-time equivalent salary of teachers and dividing the total by the number of teachers in each cohort. Please </t>
  </si>
  <si>
    <t>note this excludes those whose salary has been misreported or is missing. Some teachers may not have received a pay review for the year at the census date.</t>
  </si>
  <si>
    <t xml:space="preserve">Figures for 2010 to 2016 may vary from those previously published due to changes in coverage to include teachers without qualified teacher status and part-time teachers </t>
  </si>
  <si>
    <t xml:space="preserve">     plus updates to the quality assurance of our original data which allows these groups to be added.</t>
  </si>
  <si>
    <t>4.  Includes a small number of teachers where gender was unspecified or not know.</t>
  </si>
  <si>
    <t xml:space="preserve">Confidence intervals have been calculated around the proportions as not all schools were able to submit curriculum information, and not all qualifications returns were complete. The confidence intervals show the statistical accuracy for the data, </t>
  </si>
  <si>
    <t xml:space="preserve">and give a range within which we can be reasonably sure (95% certain) that the true value actually lies. </t>
  </si>
  <si>
    <t xml:space="preserve">Includes English, mathematics, all sciences, computing, history, geography and all modern languages. Teachers teaching an EBACC subject are included where they have a relevant post A level qualification in that subject, however, they may </t>
  </si>
  <si>
    <t xml:space="preserve">also teach other subjects within EBACC for which they have no relevant post A level qualification. </t>
  </si>
  <si>
    <t>Full-time equivalent teachers and support staff in state funded schools: November 2010 to 2018.</t>
  </si>
  <si>
    <t>Head count of full-time, part-time and full-time equivalent number of teachers in state funded schools by sector and grade or post, 2010 to 2018.</t>
  </si>
  <si>
    <t>Full-time equivalent number of teaching assistants and other support staff in state funded schools by sector and grade or post, November 2011 to 2018.</t>
  </si>
  <si>
    <t>Head count and full-time equivalent numbers of regular qualified and unqualified teachers and occasional teachers in state funded schools by qualification status, gender and sector, November 2018.</t>
  </si>
  <si>
    <t>Head count and full-time equivalent numbers of teaching assistants and support staff in state funded schools by gender and sector, November 2018.</t>
  </si>
  <si>
    <t>Full-time equivalent number of regular teachers in state funded schools by sector, grade, gender and age, November 2018.</t>
  </si>
  <si>
    <t>Percentages of the head count of regular teachers in state funded schools by sector, grade, gender and ethnic origin, November 2018.</t>
  </si>
  <si>
    <t>Percentages of the head count of teaching assistants and support staff in state funded schools by sector, grade, gender and ethnic origin, November 2018.</t>
  </si>
  <si>
    <t>Full and part-time regular classroom teachers in state funded schools by salary bands, average salary, sector, gender and age, November 2018.</t>
  </si>
  <si>
    <t>Full and part-time regular leadership teachers in state funded schools by salary bands, average salary, sector, gender and age, November 2018.</t>
  </si>
  <si>
    <t>Full and part-time regular head teachers in state funded schools by salary bands, average salary, sector, gender and age, November 2018.</t>
  </si>
  <si>
    <t>Full and part-time regular teachers in state funded schools average salary (mean) by sector, grade and gender, November 2010 to 2018.</t>
  </si>
  <si>
    <t>Head count of regular teachers in all state funded schools by phase, grade and highest level of post A level qualification, November 2018.</t>
  </si>
  <si>
    <t>Head count of teachers and the number of hours taught by subject to year groups 7-13 in all state funded secondary schoolss, November 2018.</t>
  </si>
  <si>
    <t>Hours taught in a typical week to pupils in years 7 to 13 by highest post A level qualifications of the qualified teacher teaching the lesson, November 2018.</t>
  </si>
  <si>
    <t>Full-time classroom teacher vacancies and temporary filled number of posts and rates in state funded secondary schools by subject, November 2010 to 2018.</t>
  </si>
  <si>
    <t>Full and part-time teacher sickness absence in state funded schools, calendar years 2009/2010 to 2017/2018.</t>
  </si>
  <si>
    <t>Pupil:teacher ratios and pupil:adult ratios in state funded schools, November 2010 to 2018.</t>
  </si>
  <si>
    <t>Pupil:teacher ratios and pupil:adult ratios in academies, November 2012 to 2018.</t>
  </si>
  <si>
    <t>Teacher retirements from state funded schools: Type of award by gender and year, 2010-11 to 2017-18.</t>
  </si>
  <si>
    <t>Teacher Retirements: Type of award by last known sector of service, grade and gender, 2017/18.</t>
  </si>
  <si>
    <t>Number of retirements from state funded schools: Type of award by gender and age on retirement, 2017/18.</t>
  </si>
  <si>
    <t>Retirements from state funded schools: Type of award by gender, year of retirement, new and current awards and average benefits awarded, 2010-11 to 2017-18.</t>
  </si>
  <si>
    <t>Qualified teachers out of service aged under 60 who were previously in service, by last known sector, calendar year of last service, gender and age, March 2017.</t>
  </si>
  <si>
    <t>Teachers with qualified teacher status who have never been in service aged under 60, by calendar year qualified, gender and age, March 2017.</t>
  </si>
  <si>
    <r>
      <t xml:space="preserve">Table 7b: </t>
    </r>
    <r>
      <rPr>
        <sz val="12"/>
        <rFont val="Arial"/>
        <family val="2"/>
      </rPr>
      <t>Qualified teacher leavers in state funded schools by sector, gender, age, post, average salary, and full and part-time status</t>
    </r>
    <r>
      <rPr>
        <vertAlign val="superscript"/>
        <sz val="12"/>
        <rFont val="Arial"/>
        <family val="2"/>
      </rPr>
      <t>1,2,3</t>
    </r>
    <r>
      <rPr>
        <sz val="12"/>
        <rFont val="Arial"/>
        <family val="2"/>
      </rPr>
      <t xml:space="preserve"> (FTE).</t>
    </r>
  </si>
  <si>
    <r>
      <t xml:space="preserve">Table 7a: </t>
    </r>
    <r>
      <rPr>
        <sz val="12"/>
        <rFont val="Arial"/>
        <family val="2"/>
      </rPr>
      <t>Full time equivalent (FTE) qualified</t>
    </r>
    <r>
      <rPr>
        <vertAlign val="superscript"/>
        <sz val="12"/>
        <rFont val="Arial"/>
        <family val="2"/>
      </rPr>
      <t>1</t>
    </r>
    <r>
      <rPr>
        <sz val="12"/>
        <rFont val="Arial"/>
        <family val="2"/>
      </rPr>
      <t xml:space="preserve"> teacher entrants in state funded schools by sector, gender, age, post appointed to, average salary and full and part-time status</t>
    </r>
    <r>
      <rPr>
        <vertAlign val="superscript"/>
        <sz val="12"/>
        <rFont val="Arial"/>
        <family val="2"/>
      </rPr>
      <t>2,3,15,16</t>
    </r>
  </si>
  <si>
    <t xml:space="preserve">Entrants are those not in service at the start of the year but who were in service at the end of the year. Transfers to or from part-time service are not included, entrants figures do not take changes in FTE as a result of transfers from part time service into account. </t>
  </si>
  <si>
    <t xml:space="preserve">The FTE total of teacher leavers as a proportion of the total number in service (FTE) at the end of the year. </t>
  </si>
  <si>
    <t xml:space="preserve">Teacher is no longer in service in the English publicly funded schools sector and is not receiving a pension. May be teaching in FE/HE sectors, independent schools, or other than in England. </t>
  </si>
  <si>
    <t xml:space="preserve">The percentage of all leavers who fall into each age band. </t>
  </si>
  <si>
    <t xml:space="preserve">The last post a leaver was employed in as recorded by the school where the teacher taught. </t>
  </si>
  <si>
    <t xml:space="preserve">The average salary is calculated by adding together the salaries of all leavers and dividing the total by the number of leavers. Please note this excludes those whose salary has been misreported. </t>
  </si>
  <si>
    <t xml:space="preserve">Leaverss are those in service at the start of the year but who were not in service at the end of the year. Transfers to or from part-time service are not included, leavers figures do not take changes in FTE as a result of transfers to part time service into account. </t>
  </si>
  <si>
    <t>25 to 29</t>
  </si>
  <si>
    <t>30 to 34</t>
  </si>
  <si>
    <t>35 to 39</t>
  </si>
  <si>
    <t>40 to 44</t>
  </si>
  <si>
    <t>45 to 49</t>
  </si>
  <si>
    <t>50 to 54</t>
  </si>
  <si>
    <t>55 to 59</t>
  </si>
  <si>
    <t xml:space="preserve">The FTE total of teacher entrants as a proportion of the total number in service (FTE) at the end of the year. </t>
  </si>
  <si>
    <r>
      <t>Percentage of teachers in regular service in the state-funded schools sector in England after:</t>
    </r>
    <r>
      <rPr>
        <b/>
        <vertAlign val="superscript"/>
        <sz val="8"/>
        <rFont val="Arial"/>
        <family val="2"/>
      </rPr>
      <t>4,7</t>
    </r>
    <r>
      <rPr>
        <b/>
        <sz val="8"/>
        <rFont val="Arial"/>
        <family val="2"/>
      </rPr>
      <t xml:space="preserve">                                                                                                                                         </t>
    </r>
  </si>
  <si>
    <t xml:space="preserve">Total headcount of teachers increasing working hours </t>
  </si>
  <si>
    <t>Rate of teachers who increase working hours</t>
  </si>
  <si>
    <t xml:space="preserve">Net contribution to FTE numbers </t>
  </si>
  <si>
    <t xml:space="preserve">Rate of teachers who increase working hours by school type </t>
  </si>
  <si>
    <t>State funded nursery and primary schools</t>
  </si>
  <si>
    <t xml:space="preserve">State funded secondary schools </t>
  </si>
  <si>
    <t xml:space="preserve">State funded special schools </t>
  </si>
  <si>
    <t xml:space="preserve">Total headcount of teachers decreasing working hours </t>
  </si>
  <si>
    <t>Rate of teachers who decrease working hours</t>
  </si>
  <si>
    <t xml:space="preserve">Rate of teachers who decrease working hours by school type </t>
  </si>
  <si>
    <t xml:space="preserve">The number of teachers who change from part time to full time working or who are part time in both years but who increase their working hours in the second year. </t>
  </si>
  <si>
    <t>The number of teachers who increase their working hours expressed as a percentage of the headcount of all teachers.</t>
  </si>
  <si>
    <t xml:space="preserve">The difference in FTE compared between the current and previous years for teachers who increase their working hours. </t>
  </si>
  <si>
    <t xml:space="preserve">The number of teachers who change from full time to part time working or who are part time in both years but who decrease their working hours in the second year. </t>
  </si>
  <si>
    <t>The number of teachers who decrease their working hours expressed as a percentage of the headcount of all teachers.</t>
  </si>
  <si>
    <t xml:space="preserve">The difference in FTE compared between the current and previous years for teachers who decrease their working hours. </t>
  </si>
  <si>
    <t>TABLE 7c</t>
  </si>
  <si>
    <r>
      <t xml:space="preserve">Table 7c: </t>
    </r>
    <r>
      <rPr>
        <sz val="12"/>
        <rFont val="Arial"/>
        <family val="2"/>
      </rPr>
      <t>Qualified</t>
    </r>
    <r>
      <rPr>
        <vertAlign val="superscript"/>
        <sz val="12"/>
        <rFont val="Arial"/>
        <family val="2"/>
      </rPr>
      <t>1</t>
    </r>
    <r>
      <rPr>
        <sz val="12"/>
        <rFont val="Arial"/>
        <family val="2"/>
      </rPr>
      <t xml:space="preserve"> teachers in state funded schools who change working pattern </t>
    </r>
  </si>
  <si>
    <t>Qualified teachers in state funded schools who change working pattern, November 2011 to 2018</t>
  </si>
  <si>
    <t>Figures prior to 2010 are based entirely on information contained in the Database of Teacher Records. Figures for years following 2010 are based primarily on School Workforce Census, with gaps for schools failing to make a return filled by Database of Teacher</t>
  </si>
  <si>
    <t xml:space="preserve">The census started recording PRU data separately from 2013 rather than as part of the centrally employed returns. Figures for PRUs are incuded in special schools figures, and as the table is based on matched data figures for 2014 are higher as a result. </t>
  </si>
  <si>
    <t xml:space="preserve">Note 5 </t>
  </si>
  <si>
    <t xml:space="preserve"> Records. Therefore data may not be comparable. Figures based on the Database of Teacher Records are those above the line, those immediately above the line are comparisons between DTR data and the first year of School Workforce Census Data. </t>
  </si>
  <si>
    <r>
      <t>March 2017</t>
    </r>
    <r>
      <rPr>
        <vertAlign val="superscript"/>
        <sz val="10"/>
        <rFont val="Arial"/>
        <family val="2"/>
      </rPr>
      <t xml:space="preserve"> 4</t>
    </r>
  </si>
  <si>
    <t>OTHER</t>
  </si>
  <si>
    <t>Qualified teacher leavers in state funded schools by sector, gender, age, post, average salary, and full and part-time status, November 2011 to 2018.</t>
  </si>
  <si>
    <t>Full time equivalent (FTE) qualified teacher entrants in state funded schools by sector, gender, age, post appointed to, average salary and full and part-time status, November 2011 to 2018.</t>
  </si>
  <si>
    <t>Full and part-time regular teachers in state funded schools by salary bands, average salary, sector, gender and age, November 2018.</t>
  </si>
  <si>
    <t>Highest post A level qualifications held by state funded qualified secondary school teachers (head count) in the subjects they taught to year groups 7-13, November 2018.</t>
  </si>
  <si>
    <t>Full-time teacher vacancies, temporarily filled posts and rates in state funded schools by sector and grade, November 2010 to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</si>
</sst>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
    <numFmt numFmtId="165" formatCode="0.0"/>
    <numFmt numFmtId="166" formatCode="##0.0,"/>
    <numFmt numFmtId="167" formatCode="#,##0.0"/>
    <numFmt numFmtId="168" formatCode="[&lt;50]&quot;-&quot;;[&gt;=50]##0.0,;General"/>
    <numFmt numFmtId="169" formatCode="General_)"/>
    <numFmt numFmtId="170" formatCode="_-* #,##0.0_-;\-* #,##0.0_-;_-* &quot;-&quot;?_-;_-@_-"/>
    <numFmt numFmtId="171" formatCode="&quot; &quot;[$£-809]#,##0.00&quot; &quot;;&quot;-&quot;[$£-809]#,##0.00&quot; &quot;;&quot; &quot;[$£-809]&quot;-&quot;00&quot; &quot;;&quot; &quot;@&quot; &quot;"/>
    <numFmt numFmtId="172" formatCode="0.0%"/>
    <numFmt numFmtId="173" formatCode="#,##0.0,;"/>
    <numFmt numFmtId="174" formatCode="&quot;£&quot;#,##0.00"/>
    <numFmt numFmtId="175" formatCode="#,##0_ ;\-#,##0\ "/>
    <numFmt numFmtId="176" formatCode="#,##0.000"/>
  </numFmts>
  <fonts count="9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sz val="8"/>
      <color indexed="10"/>
      <name val="Arial"/>
      <family val="2"/>
    </font>
    <font>
      <i/>
      <sz val="10"/>
      <name val="Arial"/>
      <family val="2"/>
    </font>
    <font>
      <sz val="8"/>
      <name val="CG Times (WN)"/>
    </font>
    <font>
      <vertAlign val="superscript"/>
      <sz val="10"/>
      <name val="Arial"/>
      <family val="2"/>
    </font>
    <font>
      <sz val="8"/>
      <color indexed="12"/>
      <name val="Arial"/>
      <family val="2"/>
    </font>
    <font>
      <sz val="8"/>
      <name val="Times New Roman"/>
      <family val="1"/>
    </font>
    <font>
      <sz val="6"/>
      <name val="Times New Roman"/>
      <family val="1"/>
    </font>
    <font>
      <sz val="8"/>
      <color rgb="FFFF0000"/>
      <name val="Arial"/>
      <family val="2"/>
    </font>
    <font>
      <i/>
      <sz val="6"/>
      <name val="Arial"/>
      <family val="2"/>
    </font>
    <font>
      <sz val="10"/>
      <name val="Helv"/>
    </font>
    <font>
      <u/>
      <sz val="12"/>
      <color indexed="12"/>
      <name val="Times New Roman"/>
      <family val="1"/>
    </font>
    <font>
      <sz val="10"/>
      <name val="Courier"/>
      <family val="3"/>
    </font>
    <font>
      <b/>
      <vertAlign val="superscript"/>
      <sz val="8"/>
      <name val="Arial"/>
      <family val="2"/>
    </font>
    <font>
      <i/>
      <sz val="8"/>
      <color indexed="9"/>
      <name val="Arial"/>
      <family val="2"/>
    </font>
    <font>
      <sz val="8"/>
      <color indexed="48"/>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
      <sz val="8"/>
      <color theme="1"/>
      <name val="Arial"/>
      <family val="2"/>
    </font>
    <font>
      <sz val="10"/>
      <color rgb="FFFF0000"/>
      <name val="Arial"/>
      <family val="2"/>
    </font>
    <font>
      <b/>
      <sz val="8"/>
      <color indexed="8"/>
      <name val="Arial"/>
      <family val="2"/>
    </font>
    <font>
      <vertAlign val="superscript"/>
      <sz val="8"/>
      <name val="Arial"/>
      <family val="2"/>
    </font>
    <font>
      <sz val="8"/>
      <color rgb="FF00B050"/>
      <name val="Arial"/>
      <family val="2"/>
    </font>
    <font>
      <b/>
      <sz val="8"/>
      <color theme="1"/>
      <name val="Arial"/>
      <family val="2"/>
    </font>
    <font>
      <b/>
      <sz val="16"/>
      <name val="Arial"/>
      <family val="2"/>
    </font>
    <font>
      <i/>
      <sz val="8"/>
      <color rgb="FFFF0000"/>
      <name val="Arial"/>
      <family val="2"/>
    </font>
    <font>
      <i/>
      <sz val="8"/>
      <color theme="1"/>
      <name val="Arial"/>
      <family val="2"/>
    </font>
    <font>
      <sz val="11"/>
      <color theme="1"/>
      <name val="Arial"/>
      <family val="2"/>
    </font>
    <font>
      <sz val="6"/>
      <color theme="1"/>
      <name val="Arial"/>
      <family val="2"/>
    </font>
    <font>
      <sz val="11"/>
      <name val="Calibri"/>
      <family val="2"/>
      <scheme val="minor"/>
    </font>
    <font>
      <sz val="10"/>
      <color theme="1"/>
      <name val="Arial"/>
      <family val="2"/>
    </font>
    <font>
      <sz val="12"/>
      <color theme="1"/>
      <name val="Arial"/>
      <family val="2"/>
    </font>
    <font>
      <b/>
      <sz val="12"/>
      <color theme="1"/>
      <name val="Arial"/>
      <family val="2"/>
    </font>
    <font>
      <b/>
      <sz val="6"/>
      <color theme="1"/>
      <name val="Arial"/>
      <family val="2"/>
    </font>
    <font>
      <sz val="8"/>
      <color theme="1"/>
      <name val="Calibri"/>
      <family val="2"/>
      <scheme val="minor"/>
    </font>
    <font>
      <i/>
      <sz val="11"/>
      <color theme="1"/>
      <name val="Calibri"/>
      <family val="2"/>
      <scheme val="minor"/>
    </font>
    <font>
      <i/>
      <sz val="9"/>
      <name val="Arial"/>
      <family val="2"/>
    </font>
    <font>
      <sz val="9"/>
      <color rgb="FFFF0000"/>
      <name val="Arial"/>
      <family val="2"/>
    </font>
    <font>
      <b/>
      <sz val="8"/>
      <color rgb="FFFF0000"/>
      <name val="Arial"/>
      <family val="2"/>
    </font>
    <font>
      <b/>
      <sz val="10"/>
      <color indexed="12"/>
      <name val="Arial"/>
      <family val="2"/>
    </font>
    <font>
      <sz val="10"/>
      <color indexed="10"/>
      <name val="Arial"/>
      <family val="2"/>
    </font>
    <font>
      <sz val="6"/>
      <color rgb="FFFF0000"/>
      <name val="Arial"/>
      <family val="2"/>
    </font>
    <font>
      <i/>
      <sz val="10"/>
      <color rgb="FFFF0000"/>
      <name val="Arial"/>
      <family val="2"/>
    </font>
    <font>
      <b/>
      <sz val="9"/>
      <color theme="1"/>
      <name val="Arial"/>
      <family val="2"/>
    </font>
  </fonts>
  <fills count="2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
      <patternFill patternType="solid">
        <fgColor auto="1"/>
        <bgColor auto="1"/>
      </patternFill>
    </fill>
    <fill>
      <patternFill patternType="solid">
        <fgColor theme="0"/>
        <bgColor indexed="64"/>
      </patternFill>
    </fill>
  </fills>
  <borders count="32">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auto="1"/>
      </left>
      <right/>
      <top/>
      <bottom style="thin">
        <color indexed="64"/>
      </bottom>
      <diagonal/>
    </border>
    <border>
      <left style="thin">
        <color auto="1"/>
      </left>
      <right/>
      <top style="thin">
        <color auto="1"/>
      </top>
      <bottom style="thin">
        <color indexed="64"/>
      </bottom>
      <diagonal/>
    </border>
    <border>
      <left/>
      <right style="thin">
        <color theme="0"/>
      </right>
      <top/>
      <bottom/>
      <diagonal/>
    </border>
    <border>
      <left/>
      <right style="thin">
        <color theme="0"/>
      </right>
      <top/>
      <bottom style="thin">
        <color indexed="64"/>
      </bottom>
      <diagonal/>
    </border>
    <border>
      <left style="thin">
        <color theme="0"/>
      </left>
      <right style="thin">
        <color theme="0"/>
      </right>
      <top style="thin">
        <color theme="0"/>
      </top>
      <bottom/>
      <diagonal/>
    </border>
    <border>
      <left style="thin">
        <color auto="1"/>
      </left>
      <right/>
      <top style="thin">
        <color theme="0"/>
      </top>
      <bottom/>
      <diagonal/>
    </border>
    <border>
      <left/>
      <right/>
      <top style="thin">
        <color theme="0"/>
      </top>
      <bottom/>
      <diagonal/>
    </border>
    <border>
      <left style="thin">
        <color theme="0"/>
      </left>
      <right style="thin">
        <color theme="0"/>
      </right>
      <top/>
      <bottom/>
      <diagonal/>
    </border>
  </borders>
  <cellStyleXfs count="111">
    <xf numFmtId="0" fontId="0" fillId="0" borderId="0"/>
    <xf numFmtId="0" fontId="11" fillId="0" borderId="0"/>
    <xf numFmtId="0" fontId="11" fillId="0" borderId="0"/>
    <xf numFmtId="0" fontId="11" fillId="0" borderId="0"/>
    <xf numFmtId="0" fontId="22" fillId="0" borderId="0"/>
    <xf numFmtId="0" fontId="22" fillId="0" borderId="0"/>
    <xf numFmtId="0" fontId="22" fillId="0" borderId="0"/>
    <xf numFmtId="0" fontId="11" fillId="0" borderId="0"/>
    <xf numFmtId="0" fontId="22" fillId="0" borderId="0"/>
    <xf numFmtId="0" fontId="33" fillId="0" borderId="0"/>
    <xf numFmtId="0" fontId="10" fillId="0" borderId="0"/>
    <xf numFmtId="0" fontId="34" fillId="0" borderId="0" applyNumberFormat="0" applyFill="0" applyBorder="0" applyAlignment="0" applyProtection="0">
      <alignment vertical="top"/>
      <protection locked="0"/>
    </xf>
    <xf numFmtId="0" fontId="11" fillId="0" borderId="0"/>
    <xf numFmtId="0" fontId="22" fillId="0" borderId="0"/>
    <xf numFmtId="169" fontId="35" fillId="0" borderId="0"/>
    <xf numFmtId="0" fontId="22" fillId="0" borderId="0"/>
    <xf numFmtId="0" fontId="33" fillId="0" borderId="0"/>
    <xf numFmtId="0" fontId="22" fillId="0" borderId="0"/>
    <xf numFmtId="0" fontId="22" fillId="0" borderId="0"/>
    <xf numFmtId="0" fontId="35" fillId="0" borderId="0"/>
    <xf numFmtId="0" fontId="33" fillId="0" borderId="0"/>
    <xf numFmtId="0" fontId="11" fillId="0" borderId="0"/>
    <xf numFmtId="0" fontId="41" fillId="0" borderId="0"/>
    <xf numFmtId="9" fontId="11" fillId="0" borderId="0" applyFont="0" applyFill="0" applyBorder="0" applyAlignment="0" applyProtection="0"/>
    <xf numFmtId="9" fontId="9" fillId="0" borderId="0" applyFont="0" applyFill="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3" fillId="14"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21" borderId="0" applyNumberFormat="0" applyBorder="0" applyAlignment="0" applyProtection="0"/>
    <xf numFmtId="0" fontId="44" fillId="5" borderId="0" applyNumberFormat="0" applyBorder="0" applyAlignment="0" applyProtection="0"/>
    <xf numFmtId="0" fontId="45" fillId="22" borderId="6" applyNumberFormat="0" applyAlignment="0" applyProtection="0"/>
    <xf numFmtId="165" fontId="46" fillId="0" borderId="0" applyFont="0" applyFill="0" applyBorder="0" applyAlignment="0" applyProtection="0"/>
    <xf numFmtId="165" fontId="46" fillId="0" borderId="0" applyFont="0" applyFill="0" applyBorder="0" applyAlignment="0" applyProtection="0"/>
    <xf numFmtId="0" fontId="47" fillId="23" borderId="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171" fontId="46" fillId="0" borderId="0" applyFont="0" applyFill="0" applyBorder="0" applyAlignment="0" applyProtection="0"/>
    <xf numFmtId="44" fontId="11" fillId="0" borderId="0" applyFon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50" fillId="0" borderId="8" applyNumberFormat="0" applyFill="0" applyAlignment="0" applyProtection="0"/>
    <xf numFmtId="0" fontId="51" fillId="0" borderId="9" applyNumberFormat="0" applyFill="0" applyAlignment="0" applyProtection="0"/>
    <xf numFmtId="0" fontId="52" fillId="0" borderId="10" applyNumberFormat="0" applyFill="0" applyAlignment="0" applyProtection="0"/>
    <xf numFmtId="0" fontId="52" fillId="0" borderId="0" applyNumberFormat="0" applyFill="0" applyBorder="0" applyAlignment="0" applyProtection="0"/>
    <xf numFmtId="0" fontId="53" fillId="9" borderId="6" applyNumberFormat="0" applyAlignment="0" applyProtection="0"/>
    <xf numFmtId="0" fontId="54" fillId="0" borderId="11" applyNumberFormat="0" applyFill="0" applyAlignment="0" applyProtection="0"/>
    <xf numFmtId="0" fontId="55" fillId="24" borderId="0" applyNumberFormat="0" applyBorder="0" applyAlignment="0" applyProtection="0"/>
    <xf numFmtId="0" fontId="11" fillId="0" borderId="0"/>
    <xf numFmtId="0" fontId="11" fillId="0" borderId="0"/>
    <xf numFmtId="0" fontId="46" fillId="0" borderId="0" applyNumberFormat="0" applyFont="0" applyBorder="0" applyProtection="0"/>
    <xf numFmtId="0" fontId="9" fillId="0" borderId="0"/>
    <xf numFmtId="0" fontId="46" fillId="0" borderId="0"/>
    <xf numFmtId="0" fontId="11" fillId="0" borderId="0"/>
    <xf numFmtId="0" fontId="46" fillId="25" borderId="12" applyNumberFormat="0" applyFont="0" applyAlignment="0" applyProtection="0"/>
    <xf numFmtId="0" fontId="56" fillId="22" borderId="13" applyNumberFormat="0" applyAlignment="0" applyProtection="0"/>
    <xf numFmtId="9" fontId="46" fillId="0" borderId="0" applyFont="0" applyFill="0" applyBorder="0" applyAlignment="0" applyProtection="0"/>
    <xf numFmtId="0" fontId="57" fillId="0" borderId="0"/>
    <xf numFmtId="0" fontId="58" fillId="0" borderId="0"/>
    <xf numFmtId="0" fontId="59" fillId="0" borderId="0" applyNumberFormat="0" applyFill="0" applyBorder="0" applyAlignment="0" applyProtection="0"/>
    <xf numFmtId="0" fontId="60" fillId="0" borderId="14" applyNumberFormat="0" applyFill="0" applyAlignment="0" applyProtection="0"/>
    <xf numFmtId="0" fontId="61" fillId="0" borderId="0" applyNumberFormat="0" applyFill="0" applyBorder="0" applyAlignment="0" applyProtection="0"/>
    <xf numFmtId="9" fontId="8" fillId="0" borderId="0" applyFont="0" applyFill="0" applyBorder="0" applyAlignment="0" applyProtection="0"/>
    <xf numFmtId="0" fontId="22" fillId="0" borderId="0"/>
    <xf numFmtId="0" fontId="11" fillId="0" borderId="0"/>
    <xf numFmtId="169" fontId="35" fillId="0" borderId="0"/>
    <xf numFmtId="0" fontId="22" fillId="0" borderId="0"/>
    <xf numFmtId="0" fontId="22" fillId="0" borderId="0"/>
    <xf numFmtId="0" fontId="63" fillId="0" borderId="0" applyNumberFormat="0" applyFill="0" applyBorder="0" applyAlignment="0" applyProtection="0"/>
    <xf numFmtId="0" fontId="64" fillId="0" borderId="0"/>
    <xf numFmtId="0" fontId="7" fillId="0" borderId="0"/>
    <xf numFmtId="9" fontId="11" fillId="0" borderId="0" applyFont="0" applyFill="0" applyBorder="0" applyAlignment="0" applyProtection="0"/>
    <xf numFmtId="0" fontId="11" fillId="0" borderId="0"/>
    <xf numFmtId="0" fontId="33" fillId="0" borderId="0"/>
    <xf numFmtId="169" fontId="35" fillId="0" borderId="0"/>
    <xf numFmtId="169" fontId="35" fillId="0" borderId="0"/>
    <xf numFmtId="169" fontId="35" fillId="0" borderId="0"/>
    <xf numFmtId="169" fontId="35" fillId="0" borderId="0"/>
    <xf numFmtId="0" fontId="11"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11" fillId="0" borderId="0"/>
    <xf numFmtId="0" fontId="11" fillId="0" borderId="0"/>
    <xf numFmtId="0" fontId="4" fillId="0" borderId="0"/>
    <xf numFmtId="0" fontId="3" fillId="0" borderId="0"/>
    <xf numFmtId="0" fontId="3" fillId="0" borderId="0"/>
    <xf numFmtId="9" fontId="3" fillId="0" borderId="0" applyFont="0" applyFill="0" applyBorder="0" applyAlignment="0" applyProtection="0"/>
    <xf numFmtId="0" fontId="2" fillId="0" borderId="0"/>
    <xf numFmtId="9" fontId="11" fillId="0" borderId="0" applyFont="0" applyFill="0" applyBorder="0" applyAlignment="0" applyProtection="0"/>
  </cellStyleXfs>
  <cellXfs count="1571">
    <xf numFmtId="0" fontId="0" fillId="0" borderId="0" xfId="0"/>
    <xf numFmtId="0" fontId="13" fillId="0" borderId="0" xfId="0" applyFont="1" applyAlignment="1"/>
    <xf numFmtId="0" fontId="13" fillId="0" borderId="0" xfId="0" applyFont="1" applyAlignment="1">
      <alignment horizontal="right"/>
    </xf>
    <xf numFmtId="0" fontId="14" fillId="0" borderId="0" xfId="0" applyFont="1" applyAlignment="1">
      <alignment horizontal="center"/>
    </xf>
    <xf numFmtId="0" fontId="15" fillId="0" borderId="0" xfId="0" applyFont="1" applyBorder="1" applyAlignment="1"/>
    <xf numFmtId="0" fontId="11" fillId="0" borderId="0" xfId="0" applyFont="1" applyBorder="1"/>
    <xf numFmtId="0" fontId="11" fillId="0" borderId="0" xfId="0" applyFont="1" applyBorder="1" applyAlignment="1">
      <alignment horizontal="right"/>
    </xf>
    <xf numFmtId="6" fontId="16" fillId="0" borderId="0" xfId="0" applyNumberFormat="1" applyFont="1" applyBorder="1" applyAlignment="1" applyProtection="1">
      <alignment horizontal="right" wrapText="1"/>
    </xf>
    <xf numFmtId="0" fontId="14" fillId="0" borderId="0" xfId="0" applyFont="1" applyBorder="1" applyAlignment="1">
      <alignment horizontal="center"/>
    </xf>
    <xf numFmtId="6" fontId="16" fillId="0" borderId="3" xfId="0" applyNumberFormat="1" applyFont="1" applyBorder="1" applyAlignment="1" applyProtection="1">
      <alignment horizontal="right" wrapText="1"/>
    </xf>
    <xf numFmtId="0" fontId="16" fillId="0" borderId="3" xfId="0" applyNumberFormat="1" applyFont="1" applyBorder="1" applyAlignment="1">
      <alignment horizontal="right" wrapText="1"/>
    </xf>
    <xf numFmtId="0" fontId="14" fillId="0" borderId="0" xfId="0" applyFont="1" applyAlignment="1" applyProtection="1">
      <alignment horizontal="right"/>
    </xf>
    <xf numFmtId="0" fontId="18" fillId="0" borderId="4" xfId="0" applyFont="1" applyBorder="1" applyAlignment="1">
      <alignment horizontal="right"/>
    </xf>
    <xf numFmtId="0" fontId="14" fillId="0" borderId="0" xfId="0" applyFont="1" applyBorder="1" applyAlignment="1">
      <alignment horizontal="right"/>
    </xf>
    <xf numFmtId="0" fontId="14" fillId="0" borderId="0" xfId="0" applyFont="1" applyAlignment="1">
      <alignment horizontal="right"/>
    </xf>
    <xf numFmtId="164" fontId="14" fillId="0" borderId="0" xfId="0" applyNumberFormat="1" applyFont="1" applyAlignment="1">
      <alignment horizontal="right"/>
    </xf>
    <xf numFmtId="0" fontId="17" fillId="0" borderId="0" xfId="0" applyFont="1" applyAlignment="1" applyProtection="1">
      <alignment horizontal="left"/>
    </xf>
    <xf numFmtId="0" fontId="16" fillId="0" borderId="0" xfId="0" applyFont="1" applyBorder="1"/>
    <xf numFmtId="0" fontId="17" fillId="0" borderId="0" xfId="0" applyFont="1" applyBorder="1"/>
    <xf numFmtId="164" fontId="17" fillId="0" borderId="0" xfId="0" applyNumberFormat="1" applyFont="1"/>
    <xf numFmtId="0" fontId="17" fillId="0" borderId="0" xfId="0" applyFont="1" applyAlignment="1" applyProtection="1">
      <alignment horizontal="right"/>
    </xf>
    <xf numFmtId="164" fontId="17" fillId="0" borderId="0" xfId="0" applyNumberFormat="1" applyFont="1" applyAlignment="1">
      <alignment horizontal="right"/>
    </xf>
    <xf numFmtId="0" fontId="18" fillId="0" borderId="0" xfId="0" applyFont="1" applyAlignment="1">
      <alignment horizontal="center"/>
    </xf>
    <xf numFmtId="164" fontId="16" fillId="0" borderId="0" xfId="0" applyNumberFormat="1" applyFont="1" applyAlignment="1">
      <alignment horizontal="right"/>
    </xf>
    <xf numFmtId="164" fontId="16" fillId="0" borderId="0" xfId="0" applyNumberFormat="1" applyFont="1"/>
    <xf numFmtId="3" fontId="14" fillId="0" borderId="0" xfId="0" applyNumberFormat="1" applyFont="1" applyAlignment="1">
      <alignment horizontal="center"/>
    </xf>
    <xf numFmtId="0" fontId="17" fillId="0" borderId="3" xfId="0" applyFont="1" applyBorder="1" applyAlignment="1" applyProtection="1">
      <alignment horizontal="left"/>
    </xf>
    <xf numFmtId="0" fontId="14" fillId="0" borderId="3" xfId="0" applyFont="1" applyBorder="1" applyAlignment="1">
      <alignment horizontal="center"/>
    </xf>
    <xf numFmtId="0" fontId="16" fillId="0" borderId="3" xfId="0" applyFont="1" applyBorder="1"/>
    <xf numFmtId="164" fontId="17" fillId="0" borderId="3" xfId="0" applyNumberFormat="1" applyFont="1" applyBorder="1"/>
    <xf numFmtId="0" fontId="16" fillId="0" borderId="0" xfId="0" applyFont="1" applyAlignment="1"/>
    <xf numFmtId="41" fontId="17" fillId="0" borderId="0" xfId="0" applyNumberFormat="1" applyFont="1" applyAlignment="1" applyProtection="1">
      <alignment horizontal="right"/>
    </xf>
    <xf numFmtId="0" fontId="17" fillId="0" borderId="3" xfId="0" applyFont="1" applyBorder="1" applyAlignment="1"/>
    <xf numFmtId="0" fontId="17" fillId="0" borderId="0" xfId="0" applyFont="1" applyBorder="1" applyAlignment="1">
      <alignment horizontal="right"/>
    </xf>
    <xf numFmtId="1" fontId="16" fillId="0" borderId="0" xfId="0" applyNumberFormat="1" applyFont="1" applyAlignment="1">
      <alignment horizontal="right" wrapText="1"/>
    </xf>
    <xf numFmtId="1" fontId="17" fillId="0" borderId="3" xfId="0" applyNumberFormat="1" applyFont="1" applyBorder="1"/>
    <xf numFmtId="3" fontId="17" fillId="0" borderId="3" xfId="0" applyNumberFormat="1" applyFont="1" applyBorder="1"/>
    <xf numFmtId="166" fontId="17" fillId="0" borderId="3" xfId="0" applyNumberFormat="1" applyFont="1" applyBorder="1" applyAlignment="1" applyProtection="1">
      <alignment horizontal="right" indent="1"/>
    </xf>
    <xf numFmtId="166" fontId="17" fillId="0" borderId="3" xfId="0" applyNumberFormat="1" applyFont="1" applyBorder="1" applyAlignment="1" applyProtection="1">
      <alignment horizontal="right" indent="2"/>
    </xf>
    <xf numFmtId="164" fontId="17" fillId="0" borderId="3" xfId="0" applyNumberFormat="1" applyFont="1" applyBorder="1" applyAlignment="1">
      <alignment horizontal="right" indent="1"/>
    </xf>
    <xf numFmtId="166" fontId="17" fillId="0" borderId="0" xfId="0" applyNumberFormat="1" applyFont="1" applyAlignment="1" applyProtection="1">
      <alignment horizontal="right" indent="1"/>
    </xf>
    <xf numFmtId="166" fontId="17" fillId="0" borderId="0" xfId="0" applyNumberFormat="1" applyFont="1" applyAlignment="1" applyProtection="1">
      <alignment horizontal="right" indent="2"/>
    </xf>
    <xf numFmtId="0" fontId="17" fillId="0" borderId="0" xfId="1" applyFont="1" applyAlignment="1"/>
    <xf numFmtId="0" fontId="14" fillId="0" borderId="0" xfId="1" applyFont="1" applyAlignment="1">
      <alignment horizontal="center"/>
    </xf>
    <xf numFmtId="0" fontId="17" fillId="0" borderId="0" xfId="1" quotePrefix="1" applyFont="1" applyAlignment="1"/>
    <xf numFmtId="0" fontId="17" fillId="0" borderId="0" xfId="1" applyFont="1"/>
    <xf numFmtId="0" fontId="16" fillId="0" borderId="0" xfId="1" applyFont="1"/>
    <xf numFmtId="0" fontId="20" fillId="0" borderId="0" xfId="1" applyFont="1" applyBorder="1" applyAlignment="1"/>
    <xf numFmtId="0" fontId="11" fillId="0" borderId="0" xfId="1" applyFont="1" applyBorder="1" applyAlignment="1"/>
    <xf numFmtId="164" fontId="15" fillId="0" borderId="0" xfId="0" applyNumberFormat="1" applyFont="1" applyAlignment="1"/>
    <xf numFmtId="0" fontId="11" fillId="0" borderId="0" xfId="0" applyFont="1" applyAlignment="1">
      <alignment wrapText="1"/>
    </xf>
    <xf numFmtId="0" fontId="16" fillId="0" borderId="0" xfId="1" applyFont="1" applyAlignment="1">
      <alignment horizontal="left" wrapText="1"/>
    </xf>
    <xf numFmtId="0" fontId="19" fillId="0" borderId="0" xfId="1" applyFont="1"/>
    <xf numFmtId="0" fontId="21" fillId="0" borderId="0" xfId="1" applyFont="1"/>
    <xf numFmtId="0" fontId="20" fillId="0" borderId="0" xfId="4" applyFont="1" applyFill="1" applyAlignment="1">
      <alignment horizontal="left"/>
    </xf>
    <xf numFmtId="0" fontId="20" fillId="0" borderId="0" xfId="4" applyFont="1" applyFill="1" applyAlignment="1">
      <alignment horizontal="left" wrapText="1"/>
    </xf>
    <xf numFmtId="0" fontId="17" fillId="0" borderId="0" xfId="5" applyFont="1" applyFill="1" applyBorder="1"/>
    <xf numFmtId="49" fontId="16" fillId="0" borderId="0" xfId="5" applyNumberFormat="1" applyFont="1" applyFill="1" applyBorder="1"/>
    <xf numFmtId="49" fontId="14" fillId="0" borderId="0" xfId="5" applyNumberFormat="1" applyFont="1" applyFill="1" applyBorder="1" applyAlignment="1">
      <alignment horizontal="right"/>
    </xf>
    <xf numFmtId="0" fontId="14" fillId="0" borderId="0" xfId="5" applyFont="1" applyFill="1" applyBorder="1" applyAlignment="1">
      <alignment horizontal="right"/>
    </xf>
    <xf numFmtId="165" fontId="17" fillId="0" borderId="0" xfId="5" applyNumberFormat="1" applyFont="1" applyFill="1" applyBorder="1" applyAlignment="1">
      <alignment horizontal="right"/>
    </xf>
    <xf numFmtId="0" fontId="17" fillId="0" borderId="0" xfId="5" applyFont="1" applyFill="1" applyBorder="1" applyAlignment="1"/>
    <xf numFmtId="0" fontId="17" fillId="0" borderId="0" xfId="4" applyFont="1" applyFill="1" applyBorder="1" applyAlignment="1" applyProtection="1">
      <alignment horizontal="right"/>
      <protection hidden="1"/>
    </xf>
    <xf numFmtId="165" fontId="17" fillId="0" borderId="0" xfId="4" applyNumberFormat="1" applyFont="1" applyFill="1" applyBorder="1" applyAlignment="1" applyProtection="1">
      <alignment horizontal="right"/>
      <protection hidden="1"/>
    </xf>
    <xf numFmtId="0" fontId="16" fillId="0" borderId="0" xfId="6" applyFont="1" applyFill="1" applyBorder="1" applyAlignment="1">
      <alignment horizontal="right"/>
    </xf>
    <xf numFmtId="0" fontId="17" fillId="0" borderId="0" xfId="5" applyFont="1" applyFill="1" applyBorder="1" applyAlignment="1">
      <alignment vertical="top" wrapText="1"/>
    </xf>
    <xf numFmtId="0" fontId="17" fillId="0" borderId="0" xfId="5" applyFont="1" applyFill="1" applyBorder="1" applyAlignment="1">
      <alignment vertical="center"/>
    </xf>
    <xf numFmtId="0" fontId="17" fillId="0" borderId="0" xfId="4" applyFont="1" applyFill="1" applyBorder="1" applyAlignment="1">
      <alignment vertical="center"/>
    </xf>
    <xf numFmtId="0" fontId="17" fillId="0" borderId="0" xfId="5" applyFont="1" applyFill="1" applyBorder="1" applyAlignment="1">
      <alignment horizontal="left" vertical="top" wrapText="1"/>
    </xf>
    <xf numFmtId="0" fontId="17" fillId="0" borderId="0" xfId="4" applyFont="1" applyFill="1"/>
    <xf numFmtId="0" fontId="17" fillId="0" borderId="0" xfId="4" applyFont="1" applyFill="1" applyAlignment="1">
      <alignment vertical="center"/>
    </xf>
    <xf numFmtId="0" fontId="17" fillId="0" borderId="0" xfId="5" applyFont="1" applyFill="1" applyBorder="1" applyAlignment="1">
      <alignment horizontal="left" wrapText="1"/>
    </xf>
    <xf numFmtId="0" fontId="26" fillId="0" borderId="0" xfId="5" applyFont="1" applyFill="1" applyBorder="1"/>
    <xf numFmtId="0" fontId="18" fillId="0" borderId="0" xfId="0" applyFont="1" applyBorder="1" applyAlignment="1">
      <alignment horizontal="center"/>
    </xf>
    <xf numFmtId="49" fontId="14" fillId="0" borderId="0" xfId="5" applyNumberFormat="1" applyFont="1" applyFill="1" applyBorder="1" applyAlignment="1">
      <alignment horizontal="center"/>
    </xf>
    <xf numFmtId="0" fontId="18" fillId="0" borderId="0" xfId="5" applyFont="1" applyFill="1" applyBorder="1" applyAlignment="1">
      <alignment horizontal="center"/>
    </xf>
    <xf numFmtId="0" fontId="17" fillId="0" borderId="0" xfId="0" applyFont="1" applyBorder="1" applyAlignment="1"/>
    <xf numFmtId="0" fontId="14" fillId="0" borderId="0" xfId="5" applyFont="1" applyFill="1" applyBorder="1" applyAlignment="1">
      <alignment horizontal="center"/>
    </xf>
    <xf numFmtId="165" fontId="17" fillId="0" borderId="0" xfId="0" applyNumberFormat="1" applyFont="1"/>
    <xf numFmtId="165" fontId="17" fillId="0" borderId="0" xfId="0" applyNumberFormat="1" applyFont="1" applyBorder="1" applyAlignment="1">
      <alignment horizontal="right"/>
    </xf>
    <xf numFmtId="165" fontId="17" fillId="0" borderId="0" xfId="0" applyNumberFormat="1" applyFont="1" applyAlignment="1">
      <alignment horizontal="right"/>
    </xf>
    <xf numFmtId="0" fontId="14" fillId="0" borderId="0" xfId="5" applyNumberFormat="1" applyFont="1" applyFill="1" applyBorder="1" applyAlignment="1">
      <alignment horizontal="center"/>
    </xf>
    <xf numFmtId="0" fontId="17" fillId="0" borderId="0" xfId="0" applyFont="1" applyAlignment="1">
      <alignment wrapText="1"/>
    </xf>
    <xf numFmtId="0" fontId="13" fillId="0" borderId="0" xfId="0" applyFont="1"/>
    <xf numFmtId="0" fontId="14" fillId="0" borderId="0" xfId="7" applyFont="1" applyFill="1" applyBorder="1" applyAlignment="1">
      <alignment horizontal="center"/>
    </xf>
    <xf numFmtId="0" fontId="14" fillId="0" borderId="0" xfId="7" applyFont="1" applyFill="1" applyAlignment="1">
      <alignment horizontal="center"/>
    </xf>
    <xf numFmtId="0" fontId="17" fillId="0" borderId="0" xfId="7" applyFont="1" applyFill="1" applyBorder="1" applyAlignment="1">
      <alignment horizontal="right"/>
    </xf>
    <xf numFmtId="3" fontId="31" fillId="0" borderId="0" xfId="7" applyNumberFormat="1" applyFont="1" applyFill="1" applyBorder="1" applyAlignment="1">
      <alignment horizontal="right"/>
    </xf>
    <xf numFmtId="0" fontId="19" fillId="0" borderId="0" xfId="0" applyFont="1" applyBorder="1" applyAlignment="1">
      <alignment horizontal="right"/>
    </xf>
    <xf numFmtId="0" fontId="17" fillId="0" borderId="0" xfId="4" applyFont="1" applyAlignment="1">
      <alignment vertical="top"/>
    </xf>
    <xf numFmtId="0" fontId="19" fillId="0" borderId="0" xfId="4" applyFont="1" applyAlignment="1"/>
    <xf numFmtId="0" fontId="31" fillId="0" borderId="0" xfId="0" applyFont="1"/>
    <xf numFmtId="0" fontId="17" fillId="0" borderId="0" xfId="4" applyFont="1" applyFill="1" applyAlignment="1">
      <alignment vertical="top"/>
    </xf>
    <xf numFmtId="165" fontId="17" fillId="0" borderId="0" xfId="5" applyNumberFormat="1" applyFont="1" applyBorder="1" applyAlignment="1">
      <alignment horizontal="right"/>
    </xf>
    <xf numFmtId="0" fontId="17" fillId="0" borderId="4" xfId="0" applyFont="1" applyBorder="1"/>
    <xf numFmtId="0" fontId="14" fillId="0" borderId="4" xfId="0" applyFont="1" applyBorder="1" applyAlignment="1">
      <alignment horizontal="center"/>
    </xf>
    <xf numFmtId="166" fontId="17" fillId="0" borderId="0" xfId="5" applyNumberFormat="1" applyFont="1" applyBorder="1" applyAlignment="1">
      <alignment horizontal="right"/>
    </xf>
    <xf numFmtId="0" fontId="17" fillId="0" borderId="0" xfId="5" applyFont="1" applyBorder="1" applyAlignment="1"/>
    <xf numFmtId="165" fontId="19" fillId="0" borderId="0" xfId="5" applyNumberFormat="1" applyFont="1" applyBorder="1" applyAlignment="1">
      <alignment horizontal="right"/>
    </xf>
    <xf numFmtId="0" fontId="14" fillId="0" borderId="0" xfId="0" applyFont="1"/>
    <xf numFmtId="3" fontId="17" fillId="0" borderId="0" xfId="0" applyNumberFormat="1" applyFont="1" applyAlignment="1" applyProtection="1">
      <alignment horizontal="right"/>
    </xf>
    <xf numFmtId="0" fontId="14" fillId="0" borderId="0" xfId="0" applyFont="1" applyBorder="1"/>
    <xf numFmtId="0" fontId="17" fillId="0" borderId="0" xfId="0" applyFont="1" applyAlignment="1" applyProtection="1"/>
    <xf numFmtId="0" fontId="16" fillId="0" borderId="0" xfId="0" applyNumberFormat="1" applyFont="1" applyBorder="1" applyAlignment="1" applyProtection="1">
      <alignment horizontal="left"/>
    </xf>
    <xf numFmtId="3" fontId="14" fillId="0" borderId="3" xfId="0" applyNumberFormat="1" applyFont="1" applyBorder="1" applyAlignment="1">
      <alignment horizontal="center"/>
    </xf>
    <xf numFmtId="0" fontId="14" fillId="0" borderId="4" xfId="0" applyFont="1" applyBorder="1" applyAlignment="1">
      <alignment horizontal="right"/>
    </xf>
    <xf numFmtId="164" fontId="19" fillId="0" borderId="4" xfId="0" applyNumberFormat="1" applyFont="1" applyBorder="1" applyAlignment="1">
      <alignment horizontal="right"/>
    </xf>
    <xf numFmtId="1" fontId="16" fillId="0" borderId="0" xfId="0" applyNumberFormat="1" applyFont="1" applyAlignment="1"/>
    <xf numFmtId="0" fontId="17" fillId="0" borderId="0" xfId="1" quotePrefix="1" applyFont="1" applyAlignment="1">
      <alignment horizontal="left"/>
    </xf>
    <xf numFmtId="0" fontId="17" fillId="2" borderId="0" xfId="0" applyFont="1" applyFill="1" applyBorder="1"/>
    <xf numFmtId="0" fontId="14" fillId="2" borderId="0" xfId="0" applyFont="1" applyFill="1" applyBorder="1" applyAlignment="1">
      <alignment horizontal="center"/>
    </xf>
    <xf numFmtId="0" fontId="16" fillId="2" borderId="0" xfId="0" applyFont="1" applyFill="1" applyBorder="1" applyAlignment="1" applyProtection="1">
      <alignment vertical="center"/>
    </xf>
    <xf numFmtId="3" fontId="16" fillId="2" borderId="0" xfId="0" applyNumberFormat="1" applyFont="1" applyFill="1" applyBorder="1" applyAlignment="1" applyProtection="1">
      <alignment vertical="center"/>
    </xf>
    <xf numFmtId="0" fontId="21" fillId="2" borderId="0" xfId="0" applyFont="1" applyFill="1" applyBorder="1" applyAlignment="1" applyProtection="1">
      <alignment vertical="center"/>
    </xf>
    <xf numFmtId="3" fontId="21" fillId="2" borderId="0" xfId="0" applyNumberFormat="1" applyFont="1" applyFill="1" applyBorder="1" applyAlignment="1" applyProtection="1">
      <alignment vertical="center"/>
    </xf>
    <xf numFmtId="0" fontId="17" fillId="2" borderId="0" xfId="0" applyFont="1" applyFill="1" applyBorder="1" applyAlignment="1" applyProtection="1">
      <alignment horizontal="right"/>
    </xf>
    <xf numFmtId="3" fontId="17" fillId="2" borderId="3" xfId="0" applyNumberFormat="1" applyFont="1" applyFill="1" applyBorder="1" applyAlignment="1">
      <alignment horizontal="right"/>
    </xf>
    <xf numFmtId="1" fontId="17" fillId="2" borderId="0" xfId="14" applyNumberFormat="1" applyFont="1" applyFill="1" applyBorder="1" applyAlignment="1">
      <alignment horizontal="right"/>
    </xf>
    <xf numFmtId="0" fontId="19" fillId="2" borderId="3" xfId="0" applyFont="1" applyFill="1" applyBorder="1" applyAlignment="1">
      <alignment horizontal="right"/>
    </xf>
    <xf numFmtId="0" fontId="14" fillId="2" borderId="0" xfId="0" applyFont="1" applyFill="1" applyBorder="1"/>
    <xf numFmtId="0" fontId="14" fillId="2" borderId="0" xfId="0" applyFont="1" applyFill="1" applyBorder="1" applyAlignment="1" applyProtection="1">
      <alignment horizontal="right"/>
    </xf>
    <xf numFmtId="0" fontId="16" fillId="2" borderId="0" xfId="0" applyFont="1" applyFill="1" applyBorder="1" applyAlignment="1" applyProtection="1">
      <alignment horizontal="right"/>
    </xf>
    <xf numFmtId="3" fontId="17" fillId="2" borderId="0" xfId="0" applyNumberFormat="1" applyFont="1" applyFill="1" applyBorder="1"/>
    <xf numFmtId="0" fontId="19" fillId="2" borderId="0" xfId="0" applyFont="1" applyFill="1" applyBorder="1"/>
    <xf numFmtId="0" fontId="14" fillId="2" borderId="3" xfId="0" applyFont="1" applyFill="1" applyBorder="1" applyAlignment="1" applyProtection="1">
      <alignment horizontal="center"/>
    </xf>
    <xf numFmtId="0" fontId="17" fillId="2" borderId="3" xfId="0" applyFont="1" applyFill="1" applyBorder="1" applyAlignment="1" applyProtection="1">
      <alignment horizontal="left"/>
    </xf>
    <xf numFmtId="3" fontId="17" fillId="2" borderId="3" xfId="0" applyNumberFormat="1" applyFont="1" applyFill="1" applyBorder="1" applyAlignment="1" applyProtection="1">
      <alignment horizontal="right"/>
    </xf>
    <xf numFmtId="166" fontId="19" fillId="2" borderId="3" xfId="0" applyNumberFormat="1" applyFont="1" applyFill="1" applyBorder="1" applyAlignment="1" applyProtection="1">
      <alignment horizontal="right"/>
    </xf>
    <xf numFmtId="166" fontId="17" fillId="2" borderId="3" xfId="0" applyNumberFormat="1" applyFont="1" applyFill="1" applyBorder="1" applyAlignment="1" applyProtection="1">
      <alignment horizontal="right"/>
    </xf>
    <xf numFmtId="0" fontId="19" fillId="2" borderId="0" xfId="0" applyFont="1" applyFill="1" applyBorder="1" applyAlignment="1"/>
    <xf numFmtId="0" fontId="17" fillId="2" borderId="0" xfId="0" applyFont="1" applyFill="1" applyBorder="1" applyAlignment="1"/>
    <xf numFmtId="3" fontId="17" fillId="2" borderId="0" xfId="0" applyNumberFormat="1" applyFont="1" applyFill="1" applyBorder="1" applyAlignment="1"/>
    <xf numFmtId="0" fontId="17" fillId="2" borderId="0" xfId="1" applyFont="1" applyFill="1" applyAlignment="1">
      <alignment horizontal="left"/>
    </xf>
    <xf numFmtId="0" fontId="17" fillId="2" borderId="0" xfId="1" applyFont="1" applyFill="1" applyBorder="1" applyAlignment="1">
      <alignment horizontal="left"/>
    </xf>
    <xf numFmtId="3" fontId="11" fillId="2" borderId="0" xfId="14" applyNumberFormat="1" applyFont="1" applyFill="1" applyAlignment="1"/>
    <xf numFmtId="3" fontId="11" fillId="2" borderId="0" xfId="14" applyNumberFormat="1" applyFont="1" applyFill="1" applyBorder="1"/>
    <xf numFmtId="3" fontId="16" fillId="2" borderId="0" xfId="14" applyNumberFormat="1" applyFont="1" applyFill="1" applyBorder="1"/>
    <xf numFmtId="3" fontId="14" fillId="2" borderId="0" xfId="14" applyNumberFormat="1" applyFont="1" applyFill="1" applyBorder="1" applyAlignment="1">
      <alignment horizontal="center"/>
    </xf>
    <xf numFmtId="3" fontId="17" fillId="2" borderId="0" xfId="14" applyNumberFormat="1" applyFont="1" applyFill="1" applyBorder="1"/>
    <xf numFmtId="3" fontId="17" fillId="2" borderId="0" xfId="14" applyNumberFormat="1" applyFont="1" applyFill="1" applyBorder="1" applyAlignment="1">
      <alignment horizontal="center"/>
    </xf>
    <xf numFmtId="3" fontId="17" fillId="2" borderId="0" xfId="14" applyNumberFormat="1" applyFont="1" applyFill="1"/>
    <xf numFmtId="3" fontId="17" fillId="2" borderId="3" xfId="14" applyNumberFormat="1" applyFont="1" applyFill="1" applyBorder="1"/>
    <xf numFmtId="167" fontId="11" fillId="2" borderId="0" xfId="14" applyNumberFormat="1" applyFont="1" applyFill="1"/>
    <xf numFmtId="167" fontId="17" fillId="2" borderId="0" xfId="14" applyNumberFormat="1" applyFont="1" applyFill="1"/>
    <xf numFmtId="169" fontId="25" fillId="2" borderId="0" xfId="14" applyFont="1" applyFill="1" applyAlignment="1"/>
    <xf numFmtId="169" fontId="25" fillId="2" borderId="0" xfId="14" applyFont="1" applyFill="1"/>
    <xf numFmtId="169" fontId="11" fillId="2" borderId="0" xfId="14" applyFont="1" applyFill="1"/>
    <xf numFmtId="169" fontId="16" fillId="2" borderId="0" xfId="14" applyFont="1" applyFill="1" applyBorder="1"/>
    <xf numFmtId="169" fontId="17" fillId="2" borderId="0" xfId="14" applyFont="1" applyFill="1" applyBorder="1"/>
    <xf numFmtId="169" fontId="14" fillId="2" borderId="0" xfId="14" applyFont="1" applyFill="1" applyBorder="1" applyAlignment="1">
      <alignment horizontal="center"/>
    </xf>
    <xf numFmtId="169" fontId="19" fillId="2" borderId="0" xfId="14" applyFont="1" applyFill="1" applyBorder="1"/>
    <xf numFmtId="0" fontId="17" fillId="2" borderId="0" xfId="0" applyFont="1" applyFill="1" applyBorder="1" applyAlignment="1" applyProtection="1">
      <alignment horizontal="center" vertical="center"/>
    </xf>
    <xf numFmtId="1" fontId="17" fillId="2" borderId="3" xfId="14" applyNumberFormat="1" applyFont="1" applyFill="1" applyBorder="1" applyAlignment="1">
      <alignment horizontal="right"/>
    </xf>
    <xf numFmtId="169" fontId="19" fillId="2" borderId="0" xfId="14" applyFont="1" applyFill="1" applyBorder="1" applyAlignment="1">
      <alignment horizontal="right"/>
    </xf>
    <xf numFmtId="169" fontId="14" fillId="2" borderId="0" xfId="14" applyFont="1" applyFill="1" applyBorder="1" applyAlignment="1">
      <alignment horizontal="right"/>
    </xf>
    <xf numFmtId="169" fontId="17" fillId="2" borderId="0" xfId="14" applyFont="1" applyFill="1" applyBorder="1" applyAlignment="1">
      <alignment horizontal="right"/>
    </xf>
    <xf numFmtId="169" fontId="37" fillId="2" borderId="0" xfId="14" applyFont="1" applyFill="1" applyBorder="1" applyAlignment="1">
      <alignment horizontal="right"/>
    </xf>
    <xf numFmtId="169" fontId="17" fillId="2" borderId="0" xfId="14" applyFont="1" applyFill="1"/>
    <xf numFmtId="169" fontId="19" fillId="2" borderId="0" xfId="14" applyFont="1" applyFill="1"/>
    <xf numFmtId="167" fontId="17" fillId="2" borderId="0" xfId="0" applyNumberFormat="1" applyFont="1" applyFill="1" applyBorder="1" applyAlignment="1">
      <alignment horizontal="right"/>
    </xf>
    <xf numFmtId="167" fontId="17" fillId="2" borderId="0" xfId="14" applyNumberFormat="1" applyFont="1" applyFill="1" applyBorder="1" applyAlignment="1">
      <alignment horizontal="right"/>
    </xf>
    <xf numFmtId="169" fontId="17" fillId="2" borderId="3" xfId="14" applyFont="1" applyFill="1" applyBorder="1"/>
    <xf numFmtId="169" fontId="19" fillId="2" borderId="3" xfId="14" applyFont="1" applyFill="1" applyBorder="1"/>
    <xf numFmtId="169" fontId="37" fillId="2" borderId="3" xfId="14" applyFont="1" applyFill="1" applyBorder="1"/>
    <xf numFmtId="169" fontId="17" fillId="2" borderId="0" xfId="14" applyFont="1" applyFill="1" applyAlignment="1"/>
    <xf numFmtId="169" fontId="17" fillId="2" borderId="0" xfId="14" applyFont="1" applyFill="1" applyAlignment="1">
      <alignment horizontal="left"/>
    </xf>
    <xf numFmtId="169" fontId="38" fillId="2" borderId="0" xfId="14" applyFont="1" applyFill="1"/>
    <xf numFmtId="0" fontId="17" fillId="3" borderId="0" xfId="4" applyFont="1" applyFill="1" applyAlignment="1"/>
    <xf numFmtId="0" fontId="11" fillId="0" borderId="0" xfId="4" applyFont="1" applyAlignment="1">
      <alignment horizontal="left"/>
    </xf>
    <xf numFmtId="0" fontId="11" fillId="0" borderId="0" xfId="4" applyFont="1" applyAlignment="1">
      <alignment horizontal="right"/>
    </xf>
    <xf numFmtId="0" fontId="11" fillId="0" borderId="0" xfId="15" applyFont="1" applyAlignment="1">
      <alignment horizontal="centerContinuous"/>
    </xf>
    <xf numFmtId="0" fontId="11" fillId="0" borderId="0" xfId="15" applyFont="1" applyAlignment="1">
      <alignment horizontal="right"/>
    </xf>
    <xf numFmtId="0" fontId="16" fillId="0" borderId="5" xfId="16" quotePrefix="1" applyFont="1" applyBorder="1" applyAlignment="1"/>
    <xf numFmtId="0" fontId="16" fillId="0" borderId="3" xfId="16" quotePrefix="1" applyFont="1" applyBorder="1" applyAlignment="1"/>
    <xf numFmtId="0" fontId="17" fillId="0" borderId="0" xfId="15" applyFont="1" applyBorder="1"/>
    <xf numFmtId="0" fontId="14" fillId="0" borderId="4" xfId="15" applyFont="1" applyBorder="1" applyAlignment="1">
      <alignment horizontal="right"/>
    </xf>
    <xf numFmtId="0" fontId="17" fillId="0" borderId="4" xfId="15" applyFont="1" applyBorder="1" applyAlignment="1">
      <alignment horizontal="right"/>
    </xf>
    <xf numFmtId="0" fontId="17" fillId="0" borderId="0" xfId="15" applyFont="1" applyAlignment="1">
      <alignment horizontal="right"/>
    </xf>
    <xf numFmtId="0" fontId="17" fillId="0" borderId="0" xfId="15" applyFont="1"/>
    <xf numFmtId="0" fontId="17" fillId="0" borderId="0" xfId="15" applyFont="1" applyAlignment="1">
      <alignment horizontal="right" indent="1"/>
    </xf>
    <xf numFmtId="0" fontId="17" fillId="0" borderId="0" xfId="15" applyFont="1" applyBorder="1" applyAlignment="1">
      <alignment horizontal="right"/>
    </xf>
    <xf numFmtId="0" fontId="14" fillId="0" borderId="0" xfId="15" applyFont="1" applyAlignment="1">
      <alignment horizontal="center"/>
    </xf>
    <xf numFmtId="0" fontId="17" fillId="0" borderId="0" xfId="15" applyFont="1" applyAlignment="1"/>
    <xf numFmtId="0" fontId="17" fillId="0" borderId="3" xfId="16" applyFont="1" applyBorder="1"/>
    <xf numFmtId="0" fontId="17" fillId="0" borderId="0" xfId="16" applyFont="1"/>
    <xf numFmtId="0" fontId="15" fillId="0" borderId="0" xfId="0" applyFont="1"/>
    <xf numFmtId="165" fontId="19" fillId="0" borderId="0" xfId="15" applyNumberFormat="1" applyFont="1" applyFill="1" applyBorder="1" applyAlignment="1">
      <alignment horizontal="right"/>
    </xf>
    <xf numFmtId="0" fontId="17" fillId="0" borderId="3" xfId="15" applyFont="1" applyBorder="1"/>
    <xf numFmtId="0" fontId="16" fillId="0" borderId="3" xfId="16" applyFont="1" applyBorder="1"/>
    <xf numFmtId="165" fontId="19" fillId="0" borderId="3" xfId="16" applyNumberFormat="1" applyFont="1" applyBorder="1" applyAlignment="1">
      <alignment horizontal="right"/>
    </xf>
    <xf numFmtId="0" fontId="17" fillId="0" borderId="0" xfId="17" applyFont="1" applyAlignment="1"/>
    <xf numFmtId="0" fontId="39" fillId="0" borderId="0" xfId="19" applyFont="1" applyAlignment="1">
      <alignment horizontal="left"/>
    </xf>
    <xf numFmtId="0" fontId="16" fillId="0" borderId="0" xfId="19" applyFont="1"/>
    <xf numFmtId="0" fontId="15" fillId="0" borderId="0" xfId="19" applyFont="1"/>
    <xf numFmtId="0" fontId="15" fillId="0" borderId="0" xfId="21" applyFont="1"/>
    <xf numFmtId="0" fontId="11" fillId="0" borderId="0" xfId="19" applyFont="1" applyBorder="1" applyAlignment="1">
      <alignment horizontal="left"/>
    </xf>
    <xf numFmtId="0" fontId="40" fillId="0" borderId="0" xfId="21" applyFont="1" applyAlignment="1">
      <alignment horizontal="left"/>
    </xf>
    <xf numFmtId="0" fontId="15" fillId="0" borderId="0" xfId="21" applyFont="1" applyAlignment="1">
      <alignment horizontal="left"/>
    </xf>
    <xf numFmtId="0" fontId="17" fillId="0" borderId="0" xfId="21" applyFont="1"/>
    <xf numFmtId="0" fontId="17" fillId="0" borderId="0" xfId="19" applyFont="1" applyBorder="1"/>
    <xf numFmtId="0" fontId="17" fillId="0" borderId="3" xfId="21" applyFont="1" applyBorder="1"/>
    <xf numFmtId="0" fontId="17" fillId="0" borderId="0" xfId="21" applyFont="1" applyBorder="1"/>
    <xf numFmtId="0" fontId="14" fillId="0" borderId="0" xfId="2" applyFont="1" applyBorder="1" applyAlignment="1">
      <alignment horizontal="right"/>
    </xf>
    <xf numFmtId="0" fontId="17" fillId="0" borderId="0" xfId="21" applyFont="1" applyAlignment="1">
      <alignment horizontal="right"/>
    </xf>
    <xf numFmtId="1" fontId="19" fillId="0" borderId="0" xfId="21" applyNumberFormat="1" applyFont="1" applyBorder="1"/>
    <xf numFmtId="165" fontId="17" fillId="0" borderId="0" xfId="21" applyNumberFormat="1" applyFont="1"/>
    <xf numFmtId="165" fontId="17" fillId="0" borderId="0" xfId="21" applyNumberFormat="1" applyFont="1" applyBorder="1"/>
    <xf numFmtId="0" fontId="17" fillId="0" borderId="0" xfId="19" applyFont="1" applyAlignment="1">
      <alignment horizontal="right"/>
    </xf>
    <xf numFmtId="3" fontId="17" fillId="0" borderId="0" xfId="21" applyNumberFormat="1" applyFont="1"/>
    <xf numFmtId="3" fontId="17" fillId="0" borderId="0" xfId="21" applyNumberFormat="1" applyFont="1" applyBorder="1"/>
    <xf numFmtId="0" fontId="16" fillId="0" borderId="0" xfId="21" applyFont="1"/>
    <xf numFmtId="0" fontId="16" fillId="0" borderId="0" xfId="2" applyFont="1" applyBorder="1"/>
    <xf numFmtId="0" fontId="15" fillId="0" borderId="0" xfId="21" applyFont="1" applyAlignment="1">
      <alignment wrapText="1"/>
    </xf>
    <xf numFmtId="0" fontId="15" fillId="0" borderId="0" xfId="21" applyFont="1" applyAlignment="1" applyProtection="1">
      <alignment horizontal="left"/>
    </xf>
    <xf numFmtId="169" fontId="14" fillId="2" borderId="0" xfId="14" applyFont="1" applyFill="1" applyBorder="1"/>
    <xf numFmtId="169" fontId="16" fillId="2" borderId="0" xfId="14" applyFont="1" applyFill="1" applyAlignment="1">
      <alignment horizontal="right"/>
    </xf>
    <xf numFmtId="169" fontId="18" fillId="2" borderId="0" xfId="14" applyFont="1" applyFill="1" applyAlignment="1">
      <alignment horizontal="right"/>
    </xf>
    <xf numFmtId="1" fontId="14" fillId="2" borderId="0" xfId="14" applyNumberFormat="1" applyFont="1" applyFill="1" applyBorder="1" applyAlignment="1">
      <alignment horizontal="right"/>
    </xf>
    <xf numFmtId="169" fontId="14" fillId="2" borderId="3" xfId="14" applyFont="1" applyFill="1" applyBorder="1"/>
    <xf numFmtId="0" fontId="39" fillId="0" borderId="0" xfId="0" applyFont="1" applyBorder="1"/>
    <xf numFmtId="0" fontId="0" fillId="0" borderId="0" xfId="0" applyBorder="1"/>
    <xf numFmtId="0" fontId="14" fillId="0" borderId="4" xfId="0" applyFont="1" applyBorder="1"/>
    <xf numFmtId="0" fontId="17" fillId="0" borderId="0" xfId="5" applyFont="1" applyFill="1" applyBorder="1" applyAlignment="1">
      <alignment horizontal="right"/>
    </xf>
    <xf numFmtId="0" fontId="11" fillId="0" borderId="0" xfId="12"/>
    <xf numFmtId="0" fontId="11" fillId="0" borderId="0" xfId="12" applyFont="1"/>
    <xf numFmtId="0" fontId="11" fillId="26" borderId="15" xfId="12" applyFill="1" applyBorder="1"/>
    <xf numFmtId="0" fontId="11" fillId="26" borderId="2" xfId="12" applyFont="1" applyFill="1" applyBorder="1"/>
    <xf numFmtId="0" fontId="11" fillId="26" borderId="2" xfId="12" applyFill="1" applyBorder="1"/>
    <xf numFmtId="0" fontId="11" fillId="26" borderId="16" xfId="12" applyFill="1" applyBorder="1"/>
    <xf numFmtId="0" fontId="11" fillId="26" borderId="17" xfId="12" applyFill="1" applyBorder="1"/>
    <xf numFmtId="0" fontId="62" fillId="26" borderId="0" xfId="12" applyFont="1" applyFill="1" applyBorder="1" applyAlignment="1">
      <alignment horizontal="left"/>
    </xf>
    <xf numFmtId="0" fontId="11" fillId="26" borderId="0" xfId="12" applyFill="1" applyBorder="1"/>
    <xf numFmtId="0" fontId="11" fillId="26" borderId="18" xfId="12" applyFill="1" applyBorder="1"/>
    <xf numFmtId="0" fontId="20" fillId="26" borderId="0" xfId="12" applyFont="1" applyFill="1" applyBorder="1" applyAlignment="1">
      <alignment horizontal="left" vertical="top" wrapText="1"/>
    </xf>
    <xf numFmtId="0" fontId="11" fillId="26" borderId="0" xfId="12" applyFill="1" applyBorder="1" applyAlignment="1">
      <alignment horizontal="left" vertical="top" wrapText="1"/>
    </xf>
    <xf numFmtId="0" fontId="39" fillId="0" borderId="0" xfId="83" applyFont="1" applyAlignment="1">
      <alignment horizontal="left" wrapText="1"/>
    </xf>
    <xf numFmtId="0" fontId="11" fillId="26" borderId="0" xfId="12" applyFill="1" applyBorder="1" applyAlignment="1">
      <alignment horizontal="left" wrapText="1"/>
    </xf>
    <xf numFmtId="0" fontId="11" fillId="26" borderId="0" xfId="12" applyFont="1" applyFill="1" applyAlignment="1">
      <alignment horizontal="left" vertical="top" wrapText="1"/>
    </xf>
    <xf numFmtId="0" fontId="39" fillId="0" borderId="0" xfId="12" applyFont="1" applyAlignment="1">
      <alignment horizontal="left" wrapText="1"/>
    </xf>
    <xf numFmtId="0" fontId="11" fillId="0" borderId="0" xfId="12" applyAlignment="1">
      <alignment horizontal="left" wrapText="1"/>
    </xf>
    <xf numFmtId="0" fontId="39" fillId="0" borderId="0" xfId="84" applyFont="1" applyAlignment="1">
      <alignment horizontal="left" wrapText="1"/>
    </xf>
    <xf numFmtId="0" fontId="39" fillId="0" borderId="0" xfId="9" applyFont="1" applyAlignment="1">
      <alignment horizontal="left" vertical="top" wrapText="1"/>
    </xf>
    <xf numFmtId="0" fontId="15" fillId="0" borderId="0" xfId="12" applyFont="1" applyAlignment="1">
      <alignment wrapText="1"/>
    </xf>
    <xf numFmtId="0" fontId="39" fillId="0" borderId="0" xfId="12" applyFont="1" applyAlignment="1">
      <alignment vertical="top" wrapText="1"/>
    </xf>
    <xf numFmtId="0" fontId="39" fillId="2" borderId="0" xfId="12" applyFont="1" applyFill="1" applyAlignment="1">
      <alignment horizontal="left" wrapText="1"/>
    </xf>
    <xf numFmtId="0" fontId="11" fillId="26" borderId="0" xfId="12" applyFont="1" applyFill="1" applyAlignment="1">
      <alignment horizontal="left" wrapText="1"/>
    </xf>
    <xf numFmtId="0" fontId="11" fillId="26" borderId="0" xfId="12" applyFill="1" applyAlignment="1"/>
    <xf numFmtId="169" fontId="39" fillId="2" borderId="0" xfId="85" applyFont="1" applyFill="1" applyAlignment="1">
      <alignment horizontal="left" wrapText="1"/>
    </xf>
    <xf numFmtId="0" fontId="39" fillId="0" borderId="0" xfId="86" applyFont="1" applyAlignment="1"/>
    <xf numFmtId="0" fontId="39" fillId="0" borderId="0" xfId="87" applyFont="1" applyAlignment="1">
      <alignment horizontal="left" wrapText="1"/>
    </xf>
    <xf numFmtId="0" fontId="11" fillId="26" borderId="19" xfId="12" applyFill="1" applyBorder="1"/>
    <xf numFmtId="0" fontId="11" fillId="26" borderId="1" xfId="12" applyFont="1" applyFill="1" applyBorder="1"/>
    <xf numFmtId="0" fontId="11" fillId="26" borderId="1" xfId="12" applyFill="1" applyBorder="1"/>
    <xf numFmtId="0" fontId="11" fillId="26" borderId="20" xfId="12" applyFill="1" applyBorder="1"/>
    <xf numFmtId="0" fontId="63" fillId="26" borderId="0" xfId="88" applyFill="1" applyAlignment="1" applyProtection="1">
      <alignment horizontal="left" vertical="top" wrapText="1"/>
    </xf>
    <xf numFmtId="0" fontId="0" fillId="26" borderId="0" xfId="12" applyFont="1" applyFill="1" applyBorder="1" applyAlignment="1">
      <alignment horizontal="left" wrapText="1"/>
    </xf>
    <xf numFmtId="0" fontId="0" fillId="26" borderId="0" xfId="12" applyFont="1" applyFill="1" applyAlignment="1">
      <alignment horizontal="left" wrapText="1"/>
    </xf>
    <xf numFmtId="0" fontId="11" fillId="0" borderId="0" xfId="4" applyFont="1" applyAlignment="1">
      <alignment horizontal="left" vertical="center"/>
    </xf>
    <xf numFmtId="0" fontId="11" fillId="0" borderId="0" xfId="4" applyFont="1" applyAlignment="1">
      <alignment horizontal="center" vertical="center"/>
    </xf>
    <xf numFmtId="0" fontId="20" fillId="0" borderId="0" xfId="4" applyFont="1" applyAlignment="1">
      <alignment horizontal="right" vertical="center" wrapText="1"/>
    </xf>
    <xf numFmtId="0" fontId="11" fillId="0" borderId="0" xfId="4" applyFont="1" applyAlignment="1">
      <alignment horizontal="center" vertical="center" wrapText="1"/>
    </xf>
    <xf numFmtId="0" fontId="16" fillId="0" borderId="5" xfId="5" applyNumberFormat="1" applyFont="1" applyBorder="1" applyAlignment="1">
      <alignment horizontal="right"/>
    </xf>
    <xf numFmtId="165" fontId="19" fillId="0" borderId="0" xfId="4" applyNumberFormat="1" applyFont="1" applyBorder="1" applyAlignment="1">
      <alignment horizontal="right" indent="1"/>
    </xf>
    <xf numFmtId="0" fontId="17" fillId="0" borderId="0" xfId="6" applyFont="1" applyBorder="1" applyAlignment="1">
      <alignment vertical="top" wrapText="1"/>
    </xf>
    <xf numFmtId="0" fontId="17" fillId="0" borderId="0" xfId="6" applyFont="1" applyBorder="1" applyAlignment="1">
      <alignment vertical="top"/>
    </xf>
    <xf numFmtId="0" fontId="17" fillId="0" borderId="0" xfId="4" applyFont="1" applyAlignment="1">
      <alignment vertical="top" wrapText="1"/>
    </xf>
    <xf numFmtId="0" fontId="17" fillId="0" borderId="0" xfId="4" applyFont="1" applyAlignment="1">
      <alignment horizontal="left" vertical="top"/>
    </xf>
    <xf numFmtId="0" fontId="17" fillId="0" borderId="0" xfId="4" applyFont="1"/>
    <xf numFmtId="0" fontId="17" fillId="0" borderId="0" xfId="4" applyFont="1" applyAlignment="1">
      <alignment wrapText="1"/>
    </xf>
    <xf numFmtId="0" fontId="17" fillId="0" borderId="0" xfId="7" applyFont="1"/>
    <xf numFmtId="0" fontId="14" fillId="0" borderId="0" xfId="7" applyFont="1" applyAlignment="1">
      <alignment horizontal="center"/>
    </xf>
    <xf numFmtId="0" fontId="19" fillId="0" borderId="0" xfId="4" applyFont="1" applyAlignment="1">
      <alignment horizontal="left" indent="3"/>
    </xf>
    <xf numFmtId="0" fontId="17" fillId="0" borderId="0" xfId="7" applyFont="1" applyAlignment="1"/>
    <xf numFmtId="168" fontId="17" fillId="0" borderId="0" xfId="7" applyNumberFormat="1" applyFont="1" applyBorder="1" applyAlignment="1">
      <alignment horizontal="right" indent="1"/>
    </xf>
    <xf numFmtId="168" fontId="17" fillId="0" borderId="0" xfId="7" applyNumberFormat="1" applyFont="1" applyBorder="1" applyAlignment="1">
      <alignment horizontal="right"/>
    </xf>
    <xf numFmtId="0" fontId="16" fillId="0" borderId="0" xfId="7" applyFont="1" applyBorder="1" applyAlignment="1"/>
    <xf numFmtId="0" fontId="18" fillId="0" borderId="0" xfId="7" applyFont="1" applyBorder="1" applyAlignment="1">
      <alignment horizontal="center"/>
    </xf>
    <xf numFmtId="168" fontId="17" fillId="0" borderId="4" xfId="7" applyNumberFormat="1" applyFont="1" applyBorder="1" applyAlignment="1">
      <alignment horizontal="right" indent="1"/>
    </xf>
    <xf numFmtId="168" fontId="17" fillId="0" borderId="4" xfId="7" applyNumberFormat="1" applyFont="1" applyBorder="1" applyAlignment="1">
      <alignment horizontal="right"/>
    </xf>
    <xf numFmtId="0" fontId="16" fillId="0" borderId="4" xfId="7" applyFont="1" applyBorder="1" applyAlignment="1"/>
    <xf numFmtId="0" fontId="18" fillId="0" borderId="4" xfId="7" applyFont="1" applyBorder="1" applyAlignment="1">
      <alignment horizontal="center"/>
    </xf>
    <xf numFmtId="0" fontId="16" fillId="0" borderId="0" xfId="7" applyFont="1"/>
    <xf numFmtId="0" fontId="16" fillId="0" borderId="0" xfId="7" applyFont="1" applyAlignment="1"/>
    <xf numFmtId="0" fontId="16" fillId="0" borderId="0" xfId="8" applyFont="1" applyBorder="1"/>
    <xf numFmtId="0" fontId="18" fillId="0" borderId="0" xfId="8" applyFont="1" applyBorder="1" applyAlignment="1">
      <alignment horizontal="center"/>
    </xf>
    <xf numFmtId="0" fontId="16" fillId="0" borderId="3" xfId="8" applyFont="1" applyBorder="1" applyAlignment="1">
      <alignment horizontal="right" wrapText="1"/>
    </xf>
    <xf numFmtId="0" fontId="14" fillId="0" borderId="0" xfId="8" applyFont="1" applyBorder="1" applyAlignment="1">
      <alignment horizontal="center"/>
    </xf>
    <xf numFmtId="0" fontId="16" fillId="0" borderId="0" xfId="8" applyFont="1" applyBorder="1" applyAlignment="1">
      <alignment horizontal="right"/>
    </xf>
    <xf numFmtId="0" fontId="17" fillId="0" borderId="0" xfId="8" applyFont="1" applyBorder="1"/>
    <xf numFmtId="0" fontId="17" fillId="0" borderId="0" xfId="8" applyFont="1" applyBorder="1" applyAlignment="1">
      <alignment horizontal="right"/>
    </xf>
    <xf numFmtId="0" fontId="11" fillId="0" borderId="0" xfId="7" applyFont="1"/>
    <xf numFmtId="0" fontId="11" fillId="0" borderId="0" xfId="7" applyFont="1" applyAlignment="1"/>
    <xf numFmtId="0" fontId="11" fillId="0" borderId="0" xfId="8" applyFont="1" applyBorder="1" applyAlignment="1">
      <alignment horizontal="right"/>
    </xf>
    <xf numFmtId="3" fontId="31" fillId="0" borderId="3" xfId="7" applyNumberFormat="1" applyFont="1" applyBorder="1" applyAlignment="1">
      <alignment horizontal="right" indent="1"/>
    </xf>
    <xf numFmtId="3" fontId="31" fillId="0" borderId="3" xfId="7" applyNumberFormat="1" applyFont="1" applyBorder="1" applyAlignment="1">
      <alignment horizontal="right" indent="2"/>
    </xf>
    <xf numFmtId="0" fontId="14" fillId="0" borderId="3" xfId="7" applyFont="1" applyBorder="1" applyAlignment="1">
      <alignment horizontal="center"/>
    </xf>
    <xf numFmtId="0" fontId="17" fillId="0" borderId="3" xfId="7" applyFont="1" applyBorder="1" applyAlignment="1"/>
    <xf numFmtId="0" fontId="16" fillId="0" borderId="3" xfId="7" applyFont="1" applyBorder="1"/>
    <xf numFmtId="0" fontId="14" fillId="2" borderId="0" xfId="0" applyFont="1" applyFill="1" applyBorder="1" applyAlignment="1" applyProtection="1">
      <alignment horizontal="center"/>
    </xf>
    <xf numFmtId="0" fontId="16" fillId="0" borderId="0" xfId="5" applyFont="1" applyFill="1" applyBorder="1" applyAlignment="1">
      <alignment horizontal="right"/>
    </xf>
    <xf numFmtId="0" fontId="16" fillId="0" borderId="0" xfId="6" applyFont="1" applyFill="1" applyAlignment="1">
      <alignment horizontal="right"/>
    </xf>
    <xf numFmtId="0" fontId="16" fillId="0" borderId="0" xfId="7" applyFont="1" applyFill="1" applyAlignment="1">
      <alignment horizontal="right"/>
    </xf>
    <xf numFmtId="0" fontId="17" fillId="0" borderId="0" xfId="7" applyFont="1" applyFill="1" applyAlignment="1">
      <alignment horizontal="right"/>
    </xf>
    <xf numFmtId="0" fontId="11" fillId="0" borderId="0" xfId="0" applyFont="1" applyAlignment="1">
      <alignment horizontal="right"/>
    </xf>
    <xf numFmtId="0" fontId="16" fillId="0" borderId="0" xfId="0" applyFont="1" applyAlignment="1" applyProtection="1">
      <alignment horizontal="right"/>
    </xf>
    <xf numFmtId="0" fontId="16" fillId="0" borderId="0" xfId="0" applyFont="1" applyAlignment="1">
      <alignment horizontal="right"/>
    </xf>
    <xf numFmtId="1" fontId="16" fillId="0" borderId="0" xfId="0" applyNumberFormat="1" applyFont="1" applyAlignment="1">
      <alignment horizontal="right"/>
    </xf>
    <xf numFmtId="169" fontId="17" fillId="2" borderId="4" xfId="14" applyFont="1" applyFill="1" applyBorder="1" applyAlignment="1">
      <alignment horizontal="right"/>
    </xf>
    <xf numFmtId="165" fontId="19" fillId="0" borderId="4" xfId="4" applyNumberFormat="1" applyFont="1" applyFill="1" applyBorder="1" applyAlignment="1">
      <alignment horizontal="right"/>
    </xf>
    <xf numFmtId="0" fontId="17" fillId="0" borderId="0" xfId="5" applyFont="1" applyFill="1" applyBorder="1" applyAlignment="1">
      <alignment vertical="top"/>
    </xf>
    <xf numFmtId="3" fontId="17" fillId="0" borderId="0" xfId="5" applyNumberFormat="1" applyFont="1" applyFill="1" applyBorder="1" applyAlignment="1">
      <alignment horizontal="right"/>
    </xf>
    <xf numFmtId="0" fontId="17" fillId="0" borderId="0" xfId="4" applyFont="1" applyFill="1" applyBorder="1" applyAlignment="1">
      <alignment horizontal="left"/>
    </xf>
    <xf numFmtId="0" fontId="12" fillId="0" borderId="0" xfId="0" applyFont="1" applyBorder="1" applyAlignment="1">
      <alignment horizontal="left" vertical="top" wrapText="1"/>
    </xf>
    <xf numFmtId="164" fontId="11" fillId="0" borderId="0" xfId="0" applyNumberFormat="1" applyFont="1" applyBorder="1" applyAlignment="1">
      <alignment horizontal="right"/>
    </xf>
    <xf numFmtId="0" fontId="16" fillId="0" borderId="0" xfId="0" applyNumberFormat="1" applyFont="1" applyBorder="1" applyAlignment="1">
      <alignment horizontal="right" wrapText="1"/>
    </xf>
    <xf numFmtId="164" fontId="17" fillId="0" borderId="0" xfId="0" applyNumberFormat="1" applyFont="1" applyBorder="1"/>
    <xf numFmtId="0" fontId="15" fillId="0" borderId="0" xfId="2" applyFont="1" applyAlignment="1"/>
    <xf numFmtId="0" fontId="11" fillId="0" borderId="0" xfId="2" applyFont="1" applyAlignment="1"/>
    <xf numFmtId="0" fontId="14" fillId="0" borderId="0" xfId="2" applyFont="1" applyAlignment="1">
      <alignment horizontal="center"/>
    </xf>
    <xf numFmtId="0" fontId="11" fillId="0" borderId="0" xfId="2" applyFont="1"/>
    <xf numFmtId="0" fontId="11" fillId="0" borderId="0" xfId="2" applyFont="1" applyAlignment="1">
      <alignment horizontal="right"/>
    </xf>
    <xf numFmtId="6" fontId="67" fillId="0" borderId="0" xfId="2" applyNumberFormat="1" applyFont="1" applyBorder="1" applyAlignment="1" applyProtection="1">
      <alignment horizontal="right" wrapText="1"/>
    </xf>
    <xf numFmtId="0" fontId="14" fillId="0" borderId="0" xfId="2" applyFont="1" applyBorder="1" applyAlignment="1">
      <alignment horizontal="center"/>
    </xf>
    <xf numFmtId="6" fontId="67" fillId="0" borderId="3" xfId="2" applyNumberFormat="1" applyFont="1" applyBorder="1" applyAlignment="1" applyProtection="1">
      <alignment horizontal="right" wrapText="1"/>
    </xf>
    <xf numFmtId="0" fontId="16" fillId="0" borderId="3" xfId="2" applyNumberFormat="1" applyFont="1" applyBorder="1" applyAlignment="1" applyProtection="1">
      <alignment horizontal="right"/>
    </xf>
    <xf numFmtId="0" fontId="16" fillId="0" borderId="3" xfId="2" applyNumberFormat="1" applyFont="1" applyBorder="1" applyAlignment="1">
      <alignment horizontal="right" wrapText="1"/>
    </xf>
    <xf numFmtId="0" fontId="17" fillId="0" borderId="0" xfId="2" applyFont="1"/>
    <xf numFmtId="0" fontId="17" fillId="0" borderId="0" xfId="2" applyFont="1" applyAlignment="1" applyProtection="1">
      <alignment horizontal="right"/>
    </xf>
    <xf numFmtId="166" fontId="14" fillId="0" borderId="0" xfId="2" applyNumberFormat="1" applyFont="1" applyAlignment="1" applyProtection="1">
      <alignment horizontal="right"/>
    </xf>
    <xf numFmtId="166" fontId="17" fillId="0" borderId="0" xfId="2" applyNumberFormat="1" applyFont="1" applyAlignment="1" applyProtection="1">
      <alignment horizontal="right"/>
    </xf>
    <xf numFmtId="0" fontId="18" fillId="0" borderId="0" xfId="2" applyFont="1" applyAlignment="1">
      <alignment horizontal="center"/>
    </xf>
    <xf numFmtId="0" fontId="17" fillId="0" borderId="0" xfId="2" applyFont="1" applyAlignment="1" applyProtection="1">
      <alignment horizontal="left"/>
    </xf>
    <xf numFmtId="0" fontId="17" fillId="0" borderId="0" xfId="2" applyFont="1" applyBorder="1"/>
    <xf numFmtId="165" fontId="17" fillId="0" borderId="0" xfId="2" applyNumberFormat="1" applyFont="1" applyFill="1" applyAlignment="1">
      <alignment horizontal="right"/>
    </xf>
    <xf numFmtId="5" fontId="17" fillId="0" borderId="0" xfId="2" applyNumberFormat="1" applyFont="1" applyAlignment="1" applyProtection="1">
      <alignment horizontal="right"/>
    </xf>
    <xf numFmtId="0" fontId="16" fillId="0" borderId="0" xfId="2" applyFont="1"/>
    <xf numFmtId="0" fontId="16" fillId="0" borderId="0" xfId="2" applyFont="1" applyAlignment="1" applyProtection="1">
      <alignment horizontal="right"/>
    </xf>
    <xf numFmtId="41" fontId="17" fillId="0" borderId="0" xfId="2" applyNumberFormat="1" applyFont="1" applyBorder="1" applyAlignment="1">
      <alignment horizontal="right"/>
    </xf>
    <xf numFmtId="3" fontId="14" fillId="0" borderId="0" xfId="2" applyNumberFormat="1" applyFont="1" applyAlignment="1">
      <alignment horizontal="center"/>
    </xf>
    <xf numFmtId="0" fontId="17" fillId="0" borderId="0" xfId="2" applyFont="1" applyAlignment="1">
      <alignment horizontal="right"/>
    </xf>
    <xf numFmtId="0" fontId="16" fillId="0" borderId="0" xfId="2" applyFont="1" applyAlignment="1" applyProtection="1">
      <alignment horizontal="left"/>
    </xf>
    <xf numFmtId="0" fontId="17" fillId="0" borderId="3" xfId="2" applyFont="1" applyBorder="1"/>
    <xf numFmtId="0" fontId="17" fillId="0" borderId="3" xfId="2" applyFont="1" applyBorder="1" applyAlignment="1" applyProtection="1">
      <alignment horizontal="left"/>
    </xf>
    <xf numFmtId="0" fontId="14" fillId="0" borderId="3" xfId="2" applyFont="1" applyBorder="1" applyAlignment="1">
      <alignment horizontal="center"/>
    </xf>
    <xf numFmtId="0" fontId="16" fillId="0" borderId="3" xfId="2" applyFont="1" applyBorder="1"/>
    <xf numFmtId="0" fontId="16" fillId="0" borderId="0" xfId="2" applyFont="1" applyAlignment="1"/>
    <xf numFmtId="41" fontId="17" fillId="0" borderId="0" xfId="2" applyNumberFormat="1" applyFont="1" applyAlignment="1" applyProtection="1">
      <alignment horizontal="right"/>
    </xf>
    <xf numFmtId="0" fontId="17" fillId="0" borderId="4" xfId="2" applyFont="1" applyBorder="1" applyAlignment="1"/>
    <xf numFmtId="164" fontId="17" fillId="0" borderId="0" xfId="2" applyNumberFormat="1" applyFont="1"/>
    <xf numFmtId="164" fontId="17" fillId="0" borderId="0" xfId="2" applyNumberFormat="1" applyFont="1" applyAlignment="1">
      <alignment horizontal="right"/>
    </xf>
    <xf numFmtId="0" fontId="14" fillId="0" borderId="0" xfId="2" applyFont="1" applyAlignment="1" applyProtection="1">
      <alignment horizontal="center"/>
    </xf>
    <xf numFmtId="41" fontId="16" fillId="0" borderId="0" xfId="2" applyNumberFormat="1" applyFont="1" applyBorder="1" applyAlignment="1">
      <alignment horizontal="right"/>
    </xf>
    <xf numFmtId="2" fontId="16" fillId="0" borderId="0" xfId="2" applyNumberFormat="1" applyFont="1" applyBorder="1"/>
    <xf numFmtId="2" fontId="17" fillId="0" borderId="0" xfId="2" applyNumberFormat="1" applyFont="1" applyBorder="1" applyAlignment="1" applyProtection="1">
      <alignment horizontal="right"/>
    </xf>
    <xf numFmtId="0" fontId="14" fillId="0" borderId="3" xfId="2" applyFont="1" applyBorder="1" applyAlignment="1" applyProtection="1">
      <alignment horizontal="center"/>
    </xf>
    <xf numFmtId="0" fontId="17" fillId="0" borderId="0" xfId="2" applyFont="1" applyBorder="1" applyAlignment="1">
      <alignment horizontal="right"/>
    </xf>
    <xf numFmtId="41" fontId="16" fillId="0" borderId="0" xfId="2" applyNumberFormat="1" applyFont="1" applyBorder="1" applyAlignment="1">
      <alignment horizontal="right" wrapText="1"/>
    </xf>
    <xf numFmtId="1" fontId="17" fillId="0" borderId="3" xfId="2" applyNumberFormat="1" applyFont="1" applyBorder="1"/>
    <xf numFmtId="3" fontId="14" fillId="0" borderId="3" xfId="2" applyNumberFormat="1" applyFont="1" applyBorder="1" applyAlignment="1">
      <alignment horizontal="center"/>
    </xf>
    <xf numFmtId="3" fontId="17" fillId="0" borderId="3" xfId="2" applyNumberFormat="1" applyFont="1" applyBorder="1"/>
    <xf numFmtId="0" fontId="19" fillId="0" borderId="0" xfId="2" applyFont="1" applyAlignment="1">
      <alignment horizontal="right"/>
    </xf>
    <xf numFmtId="166" fontId="17" fillId="0" borderId="3" xfId="2" applyNumberFormat="1" applyFont="1" applyBorder="1" applyAlignment="1" applyProtection="1">
      <alignment horizontal="right" indent="1"/>
    </xf>
    <xf numFmtId="166" fontId="17" fillId="0" borderId="3" xfId="2" applyNumberFormat="1" applyFont="1" applyBorder="1" applyAlignment="1" applyProtection="1">
      <alignment horizontal="right" indent="2"/>
    </xf>
    <xf numFmtId="166" fontId="17" fillId="0" borderId="3" xfId="2" applyNumberFormat="1" applyFont="1" applyBorder="1" applyAlignment="1" applyProtection="1">
      <alignment horizontal="right"/>
    </xf>
    <xf numFmtId="6" fontId="67" fillId="0" borderId="0" xfId="2" applyNumberFormat="1" applyFont="1" applyBorder="1" applyAlignment="1" applyProtection="1">
      <alignment horizontal="center" wrapText="1"/>
    </xf>
    <xf numFmtId="6" fontId="67" fillId="0" borderId="0" xfId="2" applyNumberFormat="1" applyFont="1" applyBorder="1" applyAlignment="1" applyProtection="1">
      <alignment horizontal="right" wrapText="1" indent="2"/>
    </xf>
    <xf numFmtId="0" fontId="19" fillId="0" borderId="4" xfId="2" applyFont="1" applyBorder="1" applyAlignment="1">
      <alignment horizontal="right"/>
    </xf>
    <xf numFmtId="0" fontId="19" fillId="0" borderId="0" xfId="2" applyFont="1" applyBorder="1" applyAlignment="1">
      <alignment horizontal="right"/>
    </xf>
    <xf numFmtId="0" fontId="17" fillId="0" borderId="0" xfId="2" applyFont="1" applyAlignment="1">
      <alignment wrapText="1"/>
    </xf>
    <xf numFmtId="0" fontId="31" fillId="0" borderId="0" xfId="2" applyFont="1" applyAlignment="1"/>
    <xf numFmtId="0" fontId="31" fillId="0" borderId="0" xfId="2" applyFont="1" applyAlignment="1">
      <alignment wrapText="1"/>
    </xf>
    <xf numFmtId="164" fontId="11" fillId="0" borderId="0" xfId="0" applyNumberFormat="1" applyFont="1" applyAlignment="1">
      <alignment horizontal="right"/>
    </xf>
    <xf numFmtId="6" fontId="67" fillId="0" borderId="0" xfId="0" applyNumberFormat="1" applyFont="1" applyBorder="1" applyAlignment="1" applyProtection="1">
      <alignment horizontal="right" wrapText="1"/>
    </xf>
    <xf numFmtId="6" fontId="67" fillId="0" borderId="3" xfId="0" applyNumberFormat="1" applyFont="1" applyBorder="1" applyAlignment="1" applyProtection="1">
      <alignment horizontal="right" wrapText="1"/>
    </xf>
    <xf numFmtId="0" fontId="11" fillId="0" borderId="0" xfId="1" applyAlignment="1"/>
    <xf numFmtId="0" fontId="11" fillId="0" borderId="0" xfId="1" applyBorder="1" applyAlignment="1"/>
    <xf numFmtId="0" fontId="11" fillId="0" borderId="0" xfId="1" applyAlignment="1">
      <alignment horizontal="left"/>
    </xf>
    <xf numFmtId="0" fontId="13" fillId="0" borderId="0" xfId="2" applyFont="1" applyAlignment="1"/>
    <xf numFmtId="164" fontId="11" fillId="0" borderId="0" xfId="2" applyNumberFormat="1" applyFont="1" applyAlignment="1">
      <alignment horizontal="right"/>
    </xf>
    <xf numFmtId="6" fontId="16" fillId="0" borderId="0" xfId="2" applyNumberFormat="1" applyFont="1" applyBorder="1" applyAlignment="1" applyProtection="1">
      <alignment horizontal="right" wrapText="1"/>
    </xf>
    <xf numFmtId="6" fontId="16" fillId="0" borderId="3" xfId="2" applyNumberFormat="1" applyFont="1" applyBorder="1" applyAlignment="1" applyProtection="1">
      <alignment horizontal="right" wrapText="1"/>
    </xf>
    <xf numFmtId="0" fontId="14" fillId="0" borderId="0" xfId="2" applyFont="1" applyAlignment="1" applyProtection="1">
      <alignment horizontal="right"/>
    </xf>
    <xf numFmtId="0" fontId="14" fillId="0" borderId="4" xfId="2" applyFont="1" applyBorder="1" applyAlignment="1">
      <alignment horizontal="right"/>
    </xf>
    <xf numFmtId="164" fontId="14" fillId="0" borderId="0" xfId="2" applyNumberFormat="1" applyFont="1" applyAlignment="1">
      <alignment horizontal="right"/>
    </xf>
    <xf numFmtId="164" fontId="16" fillId="0" borderId="0" xfId="2" applyNumberFormat="1" applyFont="1" applyAlignment="1">
      <alignment horizontal="right"/>
    </xf>
    <xf numFmtId="1" fontId="16" fillId="0" borderId="0" xfId="2" applyNumberFormat="1" applyFont="1" applyAlignment="1"/>
    <xf numFmtId="169" fontId="14" fillId="27" borderId="0" xfId="14" applyFont="1" applyFill="1" applyBorder="1" applyAlignment="1">
      <alignment horizontal="center"/>
    </xf>
    <xf numFmtId="1" fontId="17" fillId="2" borderId="0" xfId="14" applyNumberFormat="1" applyFont="1" applyFill="1" applyAlignment="1">
      <alignment horizontal="right"/>
    </xf>
    <xf numFmtId="167" fontId="17" fillId="2" borderId="3" xfId="14" applyNumberFormat="1" applyFont="1" applyFill="1" applyBorder="1" applyAlignment="1">
      <alignment horizontal="right"/>
    </xf>
    <xf numFmtId="169" fontId="37" fillId="2" borderId="0" xfId="14" applyFont="1" applyFill="1" applyBorder="1"/>
    <xf numFmtId="169" fontId="17" fillId="3" borderId="0" xfId="14" applyFont="1" applyFill="1" applyBorder="1"/>
    <xf numFmtId="169" fontId="14" fillId="3" borderId="0" xfId="14" applyFont="1" applyFill="1" applyBorder="1" applyAlignment="1">
      <alignment horizontal="center"/>
    </xf>
    <xf numFmtId="169" fontId="19" fillId="3" borderId="0" xfId="14" applyFont="1" applyFill="1" applyBorder="1"/>
    <xf numFmtId="169" fontId="17" fillId="3" borderId="0" xfId="14" applyFont="1" applyFill="1" applyBorder="1" applyAlignment="1"/>
    <xf numFmtId="0" fontId="17" fillId="3" borderId="0" xfId="1" applyFont="1" applyFill="1" applyBorder="1" applyAlignment="1">
      <alignment horizontal="left"/>
    </xf>
    <xf numFmtId="169" fontId="17" fillId="3" borderId="0" xfId="14" applyFont="1" applyFill="1" applyBorder="1" applyAlignment="1">
      <alignment horizontal="left"/>
    </xf>
    <xf numFmtId="169" fontId="24" fillId="3" borderId="0" xfId="14" applyFont="1" applyFill="1" applyBorder="1"/>
    <xf numFmtId="1" fontId="25" fillId="2" borderId="0" xfId="14" applyNumberFormat="1" applyFont="1" applyFill="1"/>
    <xf numFmtId="169" fontId="14" fillId="3" borderId="0" xfId="14" applyFont="1" applyFill="1" applyBorder="1"/>
    <xf numFmtId="1" fontId="19" fillId="2" borderId="0" xfId="14" applyNumberFormat="1" applyFont="1" applyFill="1"/>
    <xf numFmtId="1" fontId="19" fillId="2" borderId="3" xfId="14" applyNumberFormat="1" applyFont="1" applyFill="1" applyBorder="1"/>
    <xf numFmtId="1" fontId="17" fillId="2" borderId="0" xfId="1" applyNumberFormat="1" applyFont="1" applyFill="1" applyBorder="1" applyAlignment="1">
      <alignment horizontal="left"/>
    </xf>
    <xf numFmtId="0" fontId="16" fillId="0" borderId="0" xfId="15" applyFont="1" applyFill="1" applyBorder="1"/>
    <xf numFmtId="0" fontId="17" fillId="0" borderId="0" xfId="15" applyFont="1" applyFill="1" applyBorder="1" applyAlignment="1">
      <alignment horizontal="right"/>
    </xf>
    <xf numFmtId="3" fontId="17" fillId="0" borderId="0" xfId="15" applyNumberFormat="1" applyFont="1" applyFill="1" applyBorder="1" applyAlignment="1">
      <alignment horizontal="right"/>
    </xf>
    <xf numFmtId="0" fontId="17" fillId="0" borderId="0" xfId="15" applyFont="1" applyFill="1" applyBorder="1"/>
    <xf numFmtId="165" fontId="19" fillId="0" borderId="0" xfId="16" applyNumberFormat="1" applyFont="1" applyFill="1" applyBorder="1" applyAlignment="1">
      <alignment horizontal="right"/>
    </xf>
    <xf numFmtId="0" fontId="17" fillId="0" borderId="0" xfId="15" applyFont="1" applyFill="1" applyBorder="1" applyAlignment="1"/>
    <xf numFmtId="0" fontId="16" fillId="0" borderId="0" xfId="15" applyFont="1" applyFill="1" applyBorder="1" applyAlignment="1"/>
    <xf numFmtId="0" fontId="16" fillId="0" borderId="0" xfId="16" applyFont="1" applyFill="1" applyBorder="1" applyAlignment="1">
      <alignment horizontal="right"/>
    </xf>
    <xf numFmtId="3" fontId="17" fillId="0" borderId="0" xfId="17" applyNumberFormat="1" applyFont="1" applyFill="1" applyBorder="1" applyAlignment="1">
      <alignment horizontal="right"/>
    </xf>
    <xf numFmtId="0" fontId="17" fillId="0" borderId="0" xfId="17" applyFont="1" applyFill="1" applyBorder="1" applyAlignment="1">
      <alignment horizontal="right"/>
    </xf>
    <xf numFmtId="0" fontId="17" fillId="0" borderId="0" xfId="16" applyFont="1" applyFill="1" applyBorder="1" applyAlignment="1">
      <alignment horizontal="right"/>
    </xf>
    <xf numFmtId="3" fontId="17" fillId="0" borderId="0" xfId="15" applyNumberFormat="1" applyFont="1" applyFill="1" applyBorder="1" applyAlignment="1">
      <alignment horizontal="right" indent="1"/>
    </xf>
    <xf numFmtId="0" fontId="17" fillId="0" borderId="0" xfId="15" applyFont="1" applyFill="1" applyBorder="1" applyAlignment="1">
      <alignment horizontal="right" indent="1"/>
    </xf>
    <xf numFmtId="1" fontId="17" fillId="0" borderId="0" xfId="15" applyNumberFormat="1" applyFont="1" applyFill="1" applyBorder="1" applyAlignment="1">
      <alignment horizontal="right"/>
    </xf>
    <xf numFmtId="3" fontId="17" fillId="0" borderId="0" xfId="16" applyNumberFormat="1" applyFont="1" applyFill="1" applyBorder="1" applyAlignment="1">
      <alignment horizontal="right"/>
    </xf>
    <xf numFmtId="0" fontId="16" fillId="0" borderId="0" xfId="16" applyFont="1" applyFill="1" applyBorder="1"/>
    <xf numFmtId="166" fontId="17" fillId="0" borderId="0" xfId="16" applyNumberFormat="1" applyFont="1" applyFill="1" applyBorder="1" applyAlignment="1">
      <alignment horizontal="right"/>
    </xf>
    <xf numFmtId="0" fontId="16" fillId="0" borderId="3" xfId="21" applyFont="1" applyBorder="1" applyAlignment="1">
      <alignment horizontal="right"/>
    </xf>
    <xf numFmtId="0" fontId="16" fillId="0" borderId="5" xfId="21" applyFont="1" applyBorder="1" applyAlignment="1">
      <alignment horizontal="right"/>
    </xf>
    <xf numFmtId="0" fontId="0" fillId="0" borderId="0" xfId="12" applyFont="1"/>
    <xf numFmtId="0" fontId="11" fillId="0" borderId="0" xfId="13" applyFont="1" applyAlignment="1"/>
    <xf numFmtId="0" fontId="13" fillId="0" borderId="0" xfId="13" applyFont="1" applyAlignment="1"/>
    <xf numFmtId="0" fontId="14" fillId="0" borderId="0" xfId="13" applyFont="1" applyAlignment="1"/>
    <xf numFmtId="0" fontId="61" fillId="0" borderId="0" xfId="13" applyFont="1" applyAlignment="1"/>
    <xf numFmtId="0" fontId="17" fillId="0" borderId="0" xfId="13" applyFont="1" applyBorder="1"/>
    <xf numFmtId="0" fontId="14" fillId="0" borderId="0" xfId="13" applyFont="1" applyBorder="1" applyAlignment="1">
      <alignment vertical="center"/>
    </xf>
    <xf numFmtId="0" fontId="18" fillId="0" borderId="0" xfId="13" applyFont="1" applyBorder="1"/>
    <xf numFmtId="0" fontId="70" fillId="0" borderId="0" xfId="0" applyFont="1"/>
    <xf numFmtId="0" fontId="20" fillId="0" borderId="0" xfId="13" applyFont="1"/>
    <xf numFmtId="0" fontId="17" fillId="0" borderId="0" xfId="13" applyFont="1" applyAlignment="1">
      <alignment wrapText="1"/>
    </xf>
    <xf numFmtId="0" fontId="14" fillId="0" borderId="0" xfId="13" applyFont="1" applyBorder="1" applyAlignment="1">
      <alignment horizontal="center"/>
    </xf>
    <xf numFmtId="0" fontId="16" fillId="0" borderId="0" xfId="13" applyFont="1" applyFill="1" applyBorder="1" applyAlignment="1">
      <alignment horizontal="right" vertical="center"/>
    </xf>
    <xf numFmtId="0" fontId="16" fillId="0" borderId="3" xfId="13" quotePrefix="1" applyNumberFormat="1" applyFont="1" applyFill="1" applyBorder="1" applyAlignment="1">
      <alignment horizontal="right" vertical="center"/>
    </xf>
    <xf numFmtId="0" fontId="16" fillId="0" borderId="0" xfId="13" applyFont="1" applyBorder="1" applyAlignment="1">
      <alignment horizontal="left" wrapText="1"/>
    </xf>
    <xf numFmtId="0" fontId="14" fillId="0" borderId="0" xfId="13" applyFont="1" applyBorder="1"/>
    <xf numFmtId="0" fontId="14" fillId="0" borderId="0" xfId="13" applyFont="1" applyAlignment="1">
      <alignment horizontal="right"/>
    </xf>
    <xf numFmtId="0" fontId="17" fillId="0" borderId="0" xfId="13" applyFont="1" applyAlignment="1">
      <alignment horizontal="right"/>
    </xf>
    <xf numFmtId="0" fontId="14" fillId="0" borderId="0" xfId="13" applyFont="1" applyBorder="1" applyAlignment="1">
      <alignment horizontal="center" vertical="center"/>
    </xf>
    <xf numFmtId="3" fontId="17" fillId="0" borderId="0" xfId="13" applyNumberFormat="1" applyFont="1" applyAlignment="1">
      <alignment horizontal="right" vertical="center"/>
    </xf>
    <xf numFmtId="0" fontId="17" fillId="0" borderId="0" xfId="13" applyFont="1" applyAlignment="1">
      <alignment horizontal="right" wrapText="1"/>
    </xf>
    <xf numFmtId="0" fontId="16" fillId="0" borderId="0" xfId="13" applyFont="1" applyBorder="1" applyAlignment="1">
      <alignment horizontal="right" wrapText="1"/>
    </xf>
    <xf numFmtId="3" fontId="17" fillId="0" borderId="0" xfId="13" applyNumberFormat="1" applyFont="1" applyAlignment="1">
      <alignment horizontal="right"/>
    </xf>
    <xf numFmtId="3" fontId="31" fillId="0" borderId="0" xfId="13" applyNumberFormat="1" applyFont="1"/>
    <xf numFmtId="0" fontId="17" fillId="0" borderId="3" xfId="13" applyFont="1" applyBorder="1"/>
    <xf numFmtId="0" fontId="14" fillId="0" borderId="3" xfId="13" applyFont="1" applyBorder="1" applyAlignment="1">
      <alignment vertical="center"/>
    </xf>
    <xf numFmtId="0" fontId="14" fillId="0" borderId="3" xfId="13" applyFont="1" applyBorder="1"/>
    <xf numFmtId="0" fontId="19" fillId="0" borderId="3" xfId="13" applyFont="1" applyBorder="1" applyAlignment="1">
      <alignment horizontal="right"/>
    </xf>
    <xf numFmtId="0" fontId="0" fillId="0" borderId="0" xfId="0" applyAlignment="1">
      <alignment wrapText="1"/>
    </xf>
    <xf numFmtId="0" fontId="19" fillId="0" borderId="0" xfId="13" applyFont="1" applyAlignment="1">
      <alignment horizontal="right"/>
    </xf>
    <xf numFmtId="0" fontId="17" fillId="0" borderId="0" xfId="13" applyFont="1" applyAlignment="1">
      <alignment vertical="top"/>
    </xf>
    <xf numFmtId="0" fontId="11" fillId="0" borderId="0" xfId="93" applyFont="1"/>
    <xf numFmtId="0" fontId="11" fillId="0" borderId="0" xfId="93" applyFont="1" applyAlignment="1">
      <alignment horizontal="centerContinuous"/>
    </xf>
    <xf numFmtId="0" fontId="11" fillId="0" borderId="0" xfId="93" applyFont="1" applyAlignment="1">
      <alignment horizontal="center"/>
    </xf>
    <xf numFmtId="0" fontId="17" fillId="0" borderId="0" xfId="93" applyFont="1"/>
    <xf numFmtId="0" fontId="17" fillId="0" borderId="0" xfId="93" applyFont="1" applyAlignment="1"/>
    <xf numFmtId="0" fontId="16" fillId="0" borderId="4" xfId="93" applyFont="1" applyBorder="1" applyAlignment="1">
      <alignment horizontal="centerContinuous"/>
    </xf>
    <xf numFmtId="0" fontId="17" fillId="0" borderId="3" xfId="93" applyFont="1" applyBorder="1" applyAlignment="1"/>
    <xf numFmtId="0" fontId="17" fillId="0" borderId="0" xfId="93" applyFont="1" applyAlignment="1">
      <alignment horizontal="right"/>
    </xf>
    <xf numFmtId="0" fontId="17" fillId="0" borderId="0" xfId="93" applyFont="1" applyBorder="1" applyAlignment="1"/>
    <xf numFmtId="0" fontId="14" fillId="0" borderId="0" xfId="93" applyFont="1" applyBorder="1" applyAlignment="1"/>
    <xf numFmtId="0" fontId="17" fillId="0" borderId="0" xfId="93" applyFont="1" applyBorder="1"/>
    <xf numFmtId="0" fontId="17" fillId="0" borderId="3" xfId="93" applyFont="1" applyBorder="1"/>
    <xf numFmtId="0" fontId="16" fillId="0" borderId="0" xfId="93" applyFont="1" applyBorder="1" applyAlignment="1">
      <alignment horizontal="right"/>
    </xf>
    <xf numFmtId="3" fontId="17" fillId="0" borderId="0" xfId="93" applyNumberFormat="1" applyFont="1" applyBorder="1" applyAlignment="1"/>
    <xf numFmtId="1" fontId="16" fillId="0" borderId="0" xfId="94" applyNumberFormat="1" applyFont="1" applyAlignment="1">
      <alignment horizontal="right"/>
    </xf>
    <xf numFmtId="0" fontId="17" fillId="0" borderId="4" xfId="93" applyFont="1" applyBorder="1"/>
    <xf numFmtId="0" fontId="17" fillId="0" borderId="0" xfId="93" applyFont="1" applyBorder="1" applyAlignment="1">
      <alignment wrapText="1"/>
    </xf>
    <xf numFmtId="0" fontId="12" fillId="0" borderId="0" xfId="93" applyFont="1"/>
    <xf numFmtId="0" fontId="11" fillId="0" borderId="0" xfId="93" applyFont="1" applyAlignment="1">
      <alignment horizontal="left"/>
    </xf>
    <xf numFmtId="0" fontId="14" fillId="0" borderId="0" xfId="93" applyFont="1"/>
    <xf numFmtId="0" fontId="14" fillId="0" borderId="0" xfId="93" applyFont="1" applyBorder="1"/>
    <xf numFmtId="0" fontId="17" fillId="0" borderId="0" xfId="93" applyFont="1" applyBorder="1" applyAlignment="1">
      <alignment horizontal="right"/>
    </xf>
    <xf numFmtId="0" fontId="17" fillId="0" borderId="0" xfId="93" applyFont="1" applyAlignment="1">
      <alignment horizontal="center"/>
    </xf>
    <xf numFmtId="0" fontId="14" fillId="0" borderId="0" xfId="93" applyFont="1" applyAlignment="1">
      <alignment horizontal="center"/>
    </xf>
    <xf numFmtId="0" fontId="17" fillId="0" borderId="0" xfId="93" applyFont="1" applyBorder="1" applyAlignment="1">
      <alignment horizontal="center"/>
    </xf>
    <xf numFmtId="0" fontId="14" fillId="0" borderId="0" xfId="93" applyFont="1" applyBorder="1" applyAlignment="1">
      <alignment horizontal="center"/>
    </xf>
    <xf numFmtId="0" fontId="16" fillId="0" borderId="0" xfId="93" applyFont="1" applyAlignment="1">
      <alignment horizontal="right"/>
    </xf>
    <xf numFmtId="173" fontId="17" fillId="0" borderId="0" xfId="93" applyNumberFormat="1" applyFont="1"/>
    <xf numFmtId="41" fontId="17" fillId="0" borderId="0" xfId="93" applyNumberFormat="1" applyFont="1" applyAlignment="1">
      <alignment horizontal="right"/>
    </xf>
    <xf numFmtId="3" fontId="17" fillId="0" borderId="0" xfId="93" applyNumberFormat="1" applyFont="1" applyAlignment="1">
      <alignment horizontal="right"/>
    </xf>
    <xf numFmtId="173" fontId="17" fillId="0" borderId="0" xfId="93" applyNumberFormat="1" applyFont="1" applyAlignment="1">
      <alignment horizontal="right"/>
    </xf>
    <xf numFmtId="41" fontId="17" fillId="0" borderId="0" xfId="0" applyNumberFormat="1" applyFont="1"/>
    <xf numFmtId="6" fontId="16" fillId="0" borderId="0" xfId="93" applyNumberFormat="1" applyFont="1" applyAlignment="1">
      <alignment horizontal="right"/>
    </xf>
    <xf numFmtId="0" fontId="24" fillId="0" borderId="0" xfId="93" applyFont="1"/>
    <xf numFmtId="169" fontId="17" fillId="0" borderId="3" xfId="95" applyFont="1" applyBorder="1"/>
    <xf numFmtId="0" fontId="14" fillId="0" borderId="3" xfId="93" applyFont="1" applyBorder="1"/>
    <xf numFmtId="41" fontId="17" fillId="0" borderId="3" xfId="93" applyNumberFormat="1" applyFont="1" applyBorder="1"/>
    <xf numFmtId="0" fontId="19" fillId="0" borderId="0" xfId="93" applyFont="1" applyAlignment="1">
      <alignment horizontal="right"/>
    </xf>
    <xf numFmtId="0" fontId="17" fillId="0" borderId="0" xfId="93" applyFont="1" applyAlignment="1">
      <alignment vertical="top"/>
    </xf>
    <xf numFmtId="169" fontId="11" fillId="0" borderId="0" xfId="96" applyFont="1"/>
    <xf numFmtId="169" fontId="11" fillId="0" borderId="0" xfId="96" applyFont="1" applyAlignment="1">
      <alignment horizontal="left"/>
    </xf>
    <xf numFmtId="1" fontId="17" fillId="0" borderId="0" xfId="97" applyNumberFormat="1" applyFont="1" applyAlignment="1" applyProtection="1">
      <alignment horizontal="right"/>
    </xf>
    <xf numFmtId="1" fontId="17" fillId="0" borderId="0" xfId="97" applyNumberFormat="1" applyFont="1" applyAlignment="1" applyProtection="1">
      <alignment horizontal="left"/>
    </xf>
    <xf numFmtId="0" fontId="14" fillId="0" borderId="0" xfId="0" applyFont="1" applyAlignment="1">
      <alignment horizontal="left"/>
    </xf>
    <xf numFmtId="0" fontId="11" fillId="0" borderId="0" xfId="0" applyFont="1" applyAlignment="1">
      <alignment horizontal="centerContinuous"/>
    </xf>
    <xf numFmtId="0" fontId="16" fillId="0" borderId="0" xfId="0" applyFont="1" applyBorder="1" applyAlignment="1">
      <alignment horizontal="centerContinuous" vertical="center"/>
    </xf>
    <xf numFmtId="0" fontId="16" fillId="0" borderId="0" xfId="93" applyFont="1" applyBorder="1" applyAlignment="1">
      <alignment horizontal="centerContinuous" vertical="center"/>
    </xf>
    <xf numFmtId="0" fontId="17" fillId="0" borderId="4" xfId="93" applyFont="1" applyBorder="1" applyAlignment="1">
      <alignment horizontal="right"/>
    </xf>
    <xf numFmtId="3" fontId="17" fillId="0" borderId="0" xfId="93" applyNumberFormat="1" applyFont="1"/>
    <xf numFmtId="164" fontId="17" fillId="0" borderId="0" xfId="93" applyNumberFormat="1" applyFont="1"/>
    <xf numFmtId="173" fontId="14" fillId="0" borderId="0" xfId="93" applyNumberFormat="1" applyFont="1" applyAlignment="1">
      <alignment horizontal="center"/>
    </xf>
    <xf numFmtId="173" fontId="14" fillId="0" borderId="0" xfId="93" applyNumberFormat="1" applyFont="1"/>
    <xf numFmtId="173" fontId="14" fillId="0" borderId="3" xfId="93" applyNumberFormat="1" applyFont="1" applyBorder="1"/>
    <xf numFmtId="3" fontId="17" fillId="0" borderId="3" xfId="93" applyNumberFormat="1" applyFont="1" applyBorder="1"/>
    <xf numFmtId="0" fontId="11" fillId="0" borderId="0" xfId="0" applyFont="1" applyAlignment="1">
      <alignment horizontal="right" vertical="center"/>
    </xf>
    <xf numFmtId="0" fontId="16" fillId="0" borderId="3" xfId="0" applyFont="1" applyBorder="1" applyAlignment="1" applyProtection="1">
      <alignment horizontal="left"/>
    </xf>
    <xf numFmtId="167" fontId="17" fillId="0" borderId="3" xfId="0" applyNumberFormat="1" applyFont="1" applyBorder="1"/>
    <xf numFmtId="0" fontId="11" fillId="0" borderId="0" xfId="0" applyFont="1" applyBorder="1" applyAlignment="1">
      <alignment wrapText="1"/>
    </xf>
    <xf numFmtId="0" fontId="17" fillId="0" borderId="0" xfId="0" applyFont="1" applyBorder="1" applyAlignment="1">
      <alignment wrapText="1"/>
    </xf>
    <xf numFmtId="0" fontId="17" fillId="0" borderId="3" xfId="0" applyFont="1" applyBorder="1" applyAlignment="1" applyProtection="1">
      <alignment horizontal="left" wrapText="1"/>
    </xf>
    <xf numFmtId="170" fontId="17" fillId="0" borderId="0" xfId="0" applyNumberFormat="1" applyFont="1" applyAlignment="1" applyProtection="1">
      <alignment horizontal="right"/>
    </xf>
    <xf numFmtId="170" fontId="31" fillId="0" borderId="0" xfId="0" applyNumberFormat="1" applyFont="1" applyAlignment="1" applyProtection="1">
      <alignment horizontal="right"/>
    </xf>
    <xf numFmtId="0" fontId="16" fillId="0" borderId="0" xfId="7" applyFont="1" applyFill="1"/>
    <xf numFmtId="165" fontId="17" fillId="0" borderId="0" xfId="0" applyNumberFormat="1" applyFont="1" applyFill="1"/>
    <xf numFmtId="0" fontId="13" fillId="0" borderId="0" xfId="98" applyFont="1" applyAlignment="1">
      <alignment vertical="center"/>
    </xf>
    <xf numFmtId="0" fontId="11" fillId="0" borderId="0" xfId="98" applyFont="1" applyAlignment="1">
      <alignment horizontal="right" vertical="center"/>
    </xf>
    <xf numFmtId="0" fontId="11" fillId="0" borderId="0" xfId="98" applyFont="1" applyAlignment="1">
      <alignment vertical="center"/>
    </xf>
    <xf numFmtId="0" fontId="11" fillId="0" borderId="0" xfId="98" applyFont="1" applyBorder="1" applyAlignment="1">
      <alignment horizontal="right" vertical="center"/>
    </xf>
    <xf numFmtId="0" fontId="16" fillId="0" borderId="0" xfId="98" applyFont="1" applyBorder="1"/>
    <xf numFmtId="0" fontId="18" fillId="0" borderId="0" xfId="98" applyFont="1" applyBorder="1" applyAlignment="1">
      <alignment horizontal="center"/>
    </xf>
    <xf numFmtId="0" fontId="17" fillId="0" borderId="0" xfId="98" applyFont="1"/>
    <xf numFmtId="0" fontId="17" fillId="0" borderId="0" xfId="98" applyFont="1" applyFill="1"/>
    <xf numFmtId="0" fontId="17" fillId="0" borderId="0" xfId="98" applyFont="1" applyAlignment="1">
      <alignment horizontal="right"/>
    </xf>
    <xf numFmtId="0" fontId="16" fillId="0" borderId="5" xfId="98" applyNumberFormat="1" applyFont="1" applyBorder="1" applyAlignment="1">
      <alignment horizontal="right"/>
    </xf>
    <xf numFmtId="0" fontId="17" fillId="0" borderId="0" xfId="98" applyFont="1" applyBorder="1"/>
    <xf numFmtId="0" fontId="17" fillId="0" borderId="0" xfId="98" applyFont="1" applyBorder="1" applyAlignment="1">
      <alignment horizontal="right"/>
    </xf>
    <xf numFmtId="0" fontId="17" fillId="0" borderId="0" xfId="98" applyFont="1" applyFill="1" applyAlignment="1">
      <alignment horizontal="right"/>
    </xf>
    <xf numFmtId="165" fontId="17" fillId="0" borderId="0" xfId="98" applyNumberFormat="1" applyFont="1"/>
    <xf numFmtId="165" fontId="17" fillId="0" borderId="0" xfId="98" applyNumberFormat="1" applyFont="1" applyFill="1" applyBorder="1" applyAlignment="1">
      <alignment horizontal="right"/>
    </xf>
    <xf numFmtId="165" fontId="17" fillId="0" borderId="0" xfId="98" applyNumberFormat="1" applyFont="1" applyAlignment="1">
      <alignment horizontal="right"/>
    </xf>
    <xf numFmtId="0" fontId="16" fillId="0" borderId="0" xfId="98" applyFont="1" applyAlignment="1">
      <alignment horizontal="right"/>
    </xf>
    <xf numFmtId="0" fontId="18" fillId="0" borderId="0" xfId="98" applyFont="1" applyFill="1" applyBorder="1" applyAlignment="1">
      <alignment horizontal="center" wrapText="1"/>
    </xf>
    <xf numFmtId="0" fontId="16" fillId="0" borderId="0" xfId="98" applyFont="1" applyBorder="1" applyAlignment="1"/>
    <xf numFmtId="0" fontId="17" fillId="0" borderId="0" xfId="98" applyFont="1" applyAlignment="1"/>
    <xf numFmtId="0" fontId="14" fillId="0" borderId="0" xfId="98" applyFont="1" applyFill="1" applyAlignment="1">
      <alignment horizontal="center"/>
    </xf>
    <xf numFmtId="0" fontId="17" fillId="0" borderId="0" xfId="98" applyFont="1" applyBorder="1" applyAlignment="1">
      <alignment horizontal="right" indent="1"/>
    </xf>
    <xf numFmtId="0" fontId="16" fillId="0" borderId="0" xfId="98" applyFont="1" applyBorder="1" applyAlignment="1">
      <alignment horizontal="right"/>
    </xf>
    <xf numFmtId="0" fontId="17" fillId="0" borderId="0" xfId="98" applyFont="1" applyBorder="1" applyAlignment="1"/>
    <xf numFmtId="0" fontId="14" fillId="0" borderId="0" xfId="98" applyFont="1" applyBorder="1" applyAlignment="1">
      <alignment horizontal="center"/>
    </xf>
    <xf numFmtId="0" fontId="16" fillId="0" borderId="0" xfId="98" applyFont="1" applyBorder="1" applyAlignment="1">
      <alignment wrapText="1"/>
    </xf>
    <xf numFmtId="0" fontId="14" fillId="0" borderId="0" xfId="98" applyFont="1" applyFill="1" applyBorder="1" applyAlignment="1">
      <alignment horizontal="center"/>
    </xf>
    <xf numFmtId="0" fontId="17" fillId="0" borderId="3" xfId="98" applyFont="1" applyBorder="1"/>
    <xf numFmtId="0" fontId="16" fillId="0" borderId="3" xfId="98" applyFont="1" applyBorder="1" applyAlignment="1">
      <alignment wrapText="1"/>
    </xf>
    <xf numFmtId="0" fontId="18" fillId="0" borderId="3" xfId="98" applyFont="1" applyBorder="1" applyAlignment="1">
      <alignment horizontal="center" wrapText="1"/>
    </xf>
    <xf numFmtId="165" fontId="17" fillId="0" borderId="0" xfId="98" applyNumberFormat="1" applyFont="1" applyBorder="1" applyAlignment="1">
      <alignment horizontal="right" indent="1"/>
    </xf>
    <xf numFmtId="165" fontId="17" fillId="0" borderId="3" xfId="98" applyNumberFormat="1" applyFont="1" applyBorder="1" applyAlignment="1">
      <alignment horizontal="right" indent="1"/>
    </xf>
    <xf numFmtId="165" fontId="17" fillId="0" borderId="3" xfId="98" applyNumberFormat="1" applyFont="1" applyFill="1" applyBorder="1" applyAlignment="1">
      <alignment horizontal="left"/>
    </xf>
    <xf numFmtId="0" fontId="14" fillId="0" borderId="0" xfId="98" applyFont="1" applyAlignment="1">
      <alignment horizontal="center"/>
    </xf>
    <xf numFmtId="0" fontId="17" fillId="0" borderId="0" xfId="98" applyFont="1" applyFill="1" applyAlignment="1"/>
    <xf numFmtId="0" fontId="17" fillId="0" borderId="4" xfId="98" applyFont="1" applyBorder="1" applyAlignment="1">
      <alignment horizontal="right" indent="1"/>
    </xf>
    <xf numFmtId="0" fontId="17" fillId="0" borderId="0" xfId="98" applyFont="1" applyAlignment="1">
      <alignment horizontal="right" indent="1"/>
    </xf>
    <xf numFmtId="0" fontId="17" fillId="0" borderId="0" xfId="98" applyFont="1" applyFill="1" applyAlignment="1">
      <alignment horizontal="left"/>
    </xf>
    <xf numFmtId="0" fontId="17" fillId="0" borderId="0" xfId="98" applyNumberFormat="1" applyFont="1" applyAlignment="1">
      <alignment wrapText="1"/>
    </xf>
    <xf numFmtId="0" fontId="17" fillId="0" borderId="0" xfId="98" applyFont="1" applyAlignment="1">
      <alignment vertical="top"/>
    </xf>
    <xf numFmtId="0" fontId="14" fillId="0" borderId="0" xfId="98" applyFont="1" applyAlignment="1">
      <alignment horizontal="center" vertical="top"/>
    </xf>
    <xf numFmtId="0" fontId="17" fillId="0" borderId="0" xfId="98" applyFont="1" applyAlignment="1">
      <alignment wrapText="1"/>
    </xf>
    <xf numFmtId="0" fontId="17" fillId="0" borderId="0" xfId="98" applyFont="1" applyAlignment="1">
      <alignment horizontal="left"/>
    </xf>
    <xf numFmtId="0" fontId="29" fillId="0" borderId="0" xfId="98" applyFont="1"/>
    <xf numFmtId="0" fontId="30" fillId="0" borderId="0" xfId="98" applyFont="1" applyAlignment="1">
      <alignment horizontal="center"/>
    </xf>
    <xf numFmtId="0" fontId="17" fillId="0" borderId="0" xfId="98" applyFont="1" applyAlignment="1">
      <alignment horizontal="right" wrapText="1" indent="1"/>
    </xf>
    <xf numFmtId="0" fontId="17" fillId="0" borderId="0" xfId="98" applyFont="1" applyAlignment="1">
      <alignment horizontal="right" vertical="top" indent="1"/>
    </xf>
    <xf numFmtId="0" fontId="17" fillId="0" borderId="0" xfId="98" applyFont="1" applyFill="1" applyAlignment="1">
      <alignment horizontal="left" wrapText="1"/>
    </xf>
    <xf numFmtId="0" fontId="17" fillId="0" borderId="0" xfId="1" applyFont="1" applyAlignment="1">
      <alignment horizontal="right"/>
    </xf>
    <xf numFmtId="165" fontId="17" fillId="0" borderId="0" xfId="100" applyNumberFormat="1" applyFont="1" applyBorder="1" applyAlignment="1">
      <alignment horizontal="right" vertical="center"/>
    </xf>
    <xf numFmtId="172" fontId="17" fillId="0" borderId="0" xfId="100" applyNumberFormat="1" applyFont="1" applyAlignment="1">
      <alignment horizontal="right"/>
    </xf>
    <xf numFmtId="0" fontId="0" fillId="0" borderId="0" xfId="0" applyAlignment="1">
      <alignment horizontal="left"/>
    </xf>
    <xf numFmtId="169" fontId="17" fillId="2" borderId="0" xfId="14" applyFont="1" applyFill="1" applyAlignment="1">
      <alignment horizontal="left" indent="2"/>
    </xf>
    <xf numFmtId="0" fontId="16" fillId="0" borderId="0" xfId="8" applyFont="1" applyBorder="1" applyAlignment="1">
      <alignment horizontal="right" wrapText="1"/>
    </xf>
    <xf numFmtId="0" fontId="0" fillId="0" borderId="0" xfId="0" applyAlignment="1"/>
    <xf numFmtId="0" fontId="13" fillId="0" borderId="0" xfId="98" applyFont="1" applyFill="1"/>
    <xf numFmtId="0" fontId="11" fillId="0" borderId="0" xfId="98" applyFont="1" applyFill="1"/>
    <xf numFmtId="0" fontId="17" fillId="0" borderId="0" xfId="98" applyFont="1" applyFill="1" applyBorder="1" applyAlignment="1">
      <alignment horizontal="right"/>
    </xf>
    <xf numFmtId="167" fontId="17" fillId="0" borderId="0" xfId="98" applyNumberFormat="1" applyFont="1" applyFill="1" applyAlignment="1">
      <alignment horizontal="right"/>
    </xf>
    <xf numFmtId="165" fontId="17" fillId="0" borderId="0" xfId="98" applyNumberFormat="1" applyFont="1" applyFill="1" applyAlignment="1">
      <alignment horizontal="right"/>
    </xf>
    <xf numFmtId="0" fontId="14" fillId="0" borderId="0" xfId="98" applyFont="1" applyFill="1" applyAlignment="1">
      <alignment horizontal="right"/>
    </xf>
    <xf numFmtId="0" fontId="14" fillId="0" borderId="0" xfId="98" applyFont="1" applyFill="1" applyBorder="1" applyAlignment="1">
      <alignment horizontal="right"/>
    </xf>
    <xf numFmtId="0" fontId="17" fillId="0" borderId="3" xfId="98" applyFont="1" applyFill="1" applyBorder="1"/>
    <xf numFmtId="0" fontId="17" fillId="0" borderId="0" xfId="98" applyFont="1" applyFill="1" applyAlignment="1">
      <alignment vertical="center"/>
    </xf>
    <xf numFmtId="0" fontId="15" fillId="0" borderId="0" xfId="98" applyFont="1" applyFill="1" applyAlignment="1"/>
    <xf numFmtId="0" fontId="25" fillId="0" borderId="0" xfId="98" applyFont="1" applyFill="1" applyAlignment="1"/>
    <xf numFmtId="3" fontId="17" fillId="0" borderId="0" xfId="7" applyNumberFormat="1" applyFont="1" applyBorder="1" applyAlignment="1"/>
    <xf numFmtId="0" fontId="11" fillId="0" borderId="0" xfId="4" applyFont="1" applyBorder="1" applyAlignment="1">
      <alignment horizontal="right"/>
    </xf>
    <xf numFmtId="0" fontId="11" fillId="0" borderId="0" xfId="2"/>
    <xf numFmtId="165" fontId="17" fillId="0" borderId="0" xfId="2" applyNumberFormat="1" applyFont="1"/>
    <xf numFmtId="0" fontId="16" fillId="0" borderId="0" xfId="93" applyFont="1" applyAlignment="1">
      <alignment horizontal="right" wrapText="1"/>
    </xf>
    <xf numFmtId="0" fontId="14" fillId="0" borderId="4" xfId="93" applyFont="1" applyBorder="1" applyAlignment="1">
      <alignment horizontal="right"/>
    </xf>
    <xf numFmtId="164" fontId="19" fillId="0" borderId="0" xfId="0" applyNumberFormat="1" applyFont="1" applyAlignment="1">
      <alignment horizontal="right"/>
    </xf>
    <xf numFmtId="164" fontId="19" fillId="0" borderId="4" xfId="2" applyNumberFormat="1" applyFont="1" applyBorder="1" applyAlignment="1">
      <alignment horizontal="right"/>
    </xf>
    <xf numFmtId="0" fontId="17" fillId="0" borderId="0" xfId="2" quotePrefix="1" applyFont="1"/>
    <xf numFmtId="0" fontId="19" fillId="0" borderId="0" xfId="98" applyFont="1"/>
    <xf numFmtId="0" fontId="19" fillId="0" borderId="0" xfId="93" applyFont="1"/>
    <xf numFmtId="0" fontId="16" fillId="0" borderId="0" xfId="13" applyFont="1"/>
    <xf numFmtId="0" fontId="17" fillId="0" borderId="3" xfId="93" applyFont="1" applyBorder="1" applyAlignment="1">
      <alignment horizontal="right" wrapText="1"/>
    </xf>
    <xf numFmtId="0" fontId="17" fillId="0" borderId="3" xfId="93" applyFont="1" applyBorder="1" applyAlignment="1">
      <alignment horizontal="right"/>
    </xf>
    <xf numFmtId="3" fontId="17" fillId="0" borderId="0" xfId="7" applyNumberFormat="1" applyFont="1" applyBorder="1" applyAlignment="1">
      <alignment horizontal="right"/>
    </xf>
    <xf numFmtId="169" fontId="11" fillId="2" borderId="0" xfId="14" applyFont="1" applyFill="1" applyBorder="1" applyAlignment="1">
      <alignment horizontal="right"/>
    </xf>
    <xf numFmtId="0" fontId="74" fillId="0" borderId="0" xfId="0" applyFont="1"/>
    <xf numFmtId="0" fontId="17" fillId="2" borderId="0" xfId="0" applyFont="1" applyFill="1" applyBorder="1" applyAlignment="1">
      <alignment horizontal="right"/>
    </xf>
    <xf numFmtId="1" fontId="11" fillId="0" borderId="0" xfId="1" applyNumberFormat="1" applyFont="1" applyAlignment="1"/>
    <xf numFmtId="0" fontId="0" fillId="26" borderId="0" xfId="12" applyFont="1" applyFill="1" applyAlignment="1">
      <alignment horizontal="left" vertical="top" wrapText="1"/>
    </xf>
    <xf numFmtId="3" fontId="11" fillId="2" borderId="0" xfId="14" applyNumberFormat="1" applyFont="1" applyFill="1" applyBorder="1" applyAlignment="1"/>
    <xf numFmtId="3" fontId="14" fillId="2" borderId="0" xfId="103" applyNumberFormat="1" applyFont="1" applyFill="1" applyBorder="1" applyAlignment="1" applyProtection="1">
      <alignment horizontal="right"/>
    </xf>
    <xf numFmtId="0" fontId="14" fillId="0" borderId="0" xfId="103" applyFont="1" applyAlignment="1">
      <alignment horizontal="center"/>
    </xf>
    <xf numFmtId="3" fontId="0" fillId="0" borderId="0" xfId="0" quotePrefix="1" applyNumberFormat="1" applyFont="1" applyAlignment="1"/>
    <xf numFmtId="3" fontId="17" fillId="2" borderId="0" xfId="14" applyNumberFormat="1" applyFont="1" applyFill="1" applyAlignment="1" applyProtection="1"/>
    <xf numFmtId="3" fontId="17" fillId="2" borderId="0" xfId="14" applyNumberFormat="1" applyFont="1" applyFill="1" applyBorder="1" applyAlignment="1">
      <alignment horizontal="right"/>
    </xf>
    <xf numFmtId="3" fontId="17" fillId="2" borderId="5" xfId="0" applyNumberFormat="1" applyFont="1" applyFill="1" applyBorder="1" applyAlignment="1" applyProtection="1">
      <alignment horizontal="right" vertical="center" wrapText="1"/>
    </xf>
    <xf numFmtId="0" fontId="16" fillId="0" borderId="0" xfId="93" applyFont="1" applyBorder="1" applyAlignment="1">
      <alignment horizontal="center"/>
    </xf>
    <xf numFmtId="0" fontId="16" fillId="0" borderId="0" xfId="93" applyFont="1" applyBorder="1" applyAlignment="1">
      <alignment horizontal="center" wrapText="1"/>
    </xf>
    <xf numFmtId="0" fontId="16" fillId="0" borderId="0" xfId="0" applyFont="1" applyBorder="1" applyAlignment="1">
      <alignment horizontal="center" vertical="center"/>
    </xf>
    <xf numFmtId="169" fontId="11" fillId="0" borderId="0" xfId="95" applyFont="1" applyAlignment="1">
      <alignment horizontal="center"/>
    </xf>
    <xf numFmtId="0" fontId="17" fillId="0" borderId="0" xfId="93" applyFont="1" applyAlignment="1">
      <alignment horizontal="right" wrapText="1"/>
    </xf>
    <xf numFmtId="41" fontId="31" fillId="0" borderId="0" xfId="93" applyNumberFormat="1" applyFont="1"/>
    <xf numFmtId="0" fontId="71" fillId="0" borderId="0" xfId="93" applyFont="1"/>
    <xf numFmtId="0" fontId="17" fillId="0" borderId="0" xfId="13" quotePrefix="1" applyFont="1" applyFill="1"/>
    <xf numFmtId="0" fontId="65" fillId="0" borderId="0" xfId="0" applyFont="1" applyAlignment="1"/>
    <xf numFmtId="0" fontId="14" fillId="0" borderId="0" xfId="93" quotePrefix="1" applyNumberFormat="1" applyFont="1" applyAlignment="1">
      <alignment horizontal="center"/>
    </xf>
    <xf numFmtId="0" fontId="11" fillId="0" borderId="0" xfId="0" quotePrefix="1" applyFont="1" applyBorder="1" applyAlignment="1">
      <alignment wrapText="1"/>
    </xf>
    <xf numFmtId="0" fontId="16" fillId="0" borderId="0" xfId="0" applyFont="1" applyAlignment="1">
      <alignment horizontal="centerContinuous"/>
    </xf>
    <xf numFmtId="0" fontId="17" fillId="0" borderId="0" xfId="7" applyFont="1" applyAlignment="1">
      <alignment horizontal="right"/>
    </xf>
    <xf numFmtId="0" fontId="17" fillId="0" borderId="0" xfId="1" applyFont="1" applyAlignment="1">
      <alignment horizontal="left" wrapText="1"/>
    </xf>
    <xf numFmtId="0" fontId="17" fillId="0" borderId="4" xfId="0" applyFont="1" applyBorder="1" applyAlignment="1"/>
    <xf numFmtId="3" fontId="17" fillId="0" borderId="0" xfId="98" applyNumberFormat="1" applyFont="1" applyFill="1" applyAlignment="1">
      <alignment horizontal="right"/>
    </xf>
    <xf numFmtId="0" fontId="17" fillId="0" borderId="0" xfId="13" applyFont="1" applyAlignment="1"/>
    <xf numFmtId="0" fontId="14" fillId="0" borderId="0" xfId="98" applyFont="1" applyFill="1" applyBorder="1" applyAlignment="1">
      <alignment horizontal="center" vertical="center"/>
    </xf>
    <xf numFmtId="3" fontId="17" fillId="0" borderId="0" xfId="98" applyNumberFormat="1" applyFont="1" applyFill="1" applyBorder="1" applyAlignment="1">
      <alignment horizontal="right"/>
    </xf>
    <xf numFmtId="3" fontId="17" fillId="0" borderId="0" xfId="98" applyNumberFormat="1" applyFont="1" applyBorder="1" applyAlignment="1">
      <alignment horizontal="right"/>
    </xf>
    <xf numFmtId="3" fontId="16" fillId="0" borderId="0" xfId="98" applyNumberFormat="1" applyFont="1" applyFill="1" applyBorder="1" applyAlignment="1">
      <alignment horizontal="right" wrapText="1"/>
    </xf>
    <xf numFmtId="0" fontId="14" fillId="0" borderId="0" xfId="98" applyFont="1" applyFill="1" applyAlignment="1">
      <alignment horizontal="center" vertical="top"/>
    </xf>
    <xf numFmtId="0" fontId="17" fillId="0" borderId="0" xfId="98" applyFont="1" applyFill="1" applyAlignment="1">
      <alignment vertical="top"/>
    </xf>
    <xf numFmtId="1" fontId="17" fillId="0" borderId="0" xfId="98" applyNumberFormat="1" applyFont="1" applyAlignment="1">
      <alignment wrapText="1"/>
    </xf>
    <xf numFmtId="0" fontId="17" fillId="0" borderId="0" xfId="98" applyFont="1" applyAlignment="1">
      <alignment horizontal="left" vertical="top"/>
    </xf>
    <xf numFmtId="0" fontId="17" fillId="0" borderId="0" xfId="98" applyFont="1" applyFill="1" applyAlignment="1">
      <alignment wrapText="1"/>
    </xf>
    <xf numFmtId="0" fontId="17" fillId="0" borderId="0" xfId="98" applyNumberFormat="1" applyFont="1" applyAlignment="1"/>
    <xf numFmtId="0" fontId="76" fillId="0" borderId="0" xfId="2" applyFont="1"/>
    <xf numFmtId="1" fontId="11" fillId="0" borderId="0" xfId="2" applyNumberFormat="1" applyFont="1"/>
    <xf numFmtId="0" fontId="17" fillId="0" borderId="0" xfId="2" applyFont="1" applyAlignment="1">
      <alignment horizontal="right" vertical="center"/>
    </xf>
    <xf numFmtId="167" fontId="76" fillId="0" borderId="0" xfId="2" applyNumberFormat="1" applyFont="1"/>
    <xf numFmtId="0" fontId="17" fillId="0" borderId="0" xfId="2" applyFont="1" applyBorder="1" applyAlignment="1">
      <alignment horizontal="right" vertical="center"/>
    </xf>
    <xf numFmtId="0" fontId="11" fillId="0" borderId="0" xfId="98" applyFont="1"/>
    <xf numFmtId="0" fontId="13" fillId="0" borderId="0" xfId="98" applyFont="1"/>
    <xf numFmtId="0" fontId="16" fillId="0" borderId="3" xfId="98" applyFont="1" applyBorder="1" applyAlignment="1">
      <alignment horizontal="right"/>
    </xf>
    <xf numFmtId="0" fontId="16" fillId="0" borderId="3" xfId="98" applyFont="1" applyBorder="1" applyAlignment="1">
      <alignment horizontal="right" wrapText="1"/>
    </xf>
    <xf numFmtId="0" fontId="19" fillId="0" borderId="4" xfId="98" applyFont="1" applyBorder="1" applyAlignment="1">
      <alignment horizontal="right"/>
    </xf>
    <xf numFmtId="0" fontId="19" fillId="0" borderId="0" xfId="98" applyFont="1" applyBorder="1" applyAlignment="1">
      <alignment horizontal="right"/>
    </xf>
    <xf numFmtId="0" fontId="25" fillId="0" borderId="0" xfId="98" applyFont="1" applyAlignment="1"/>
    <xf numFmtId="0" fontId="32" fillId="0" borderId="0" xfId="98" applyFont="1" applyAlignment="1">
      <alignment horizontal="center"/>
    </xf>
    <xf numFmtId="168" fontId="17" fillId="0" borderId="0" xfId="98" applyNumberFormat="1" applyFont="1"/>
    <xf numFmtId="168" fontId="17" fillId="0" borderId="3" xfId="98" applyNumberFormat="1" applyFont="1" applyBorder="1"/>
    <xf numFmtId="0" fontId="11" fillId="0" borderId="0" xfId="98" applyFont="1" applyBorder="1" applyAlignment="1">
      <alignment horizontal="left"/>
    </xf>
    <xf numFmtId="0" fontId="13" fillId="0" borderId="0" xfId="104" applyFont="1"/>
    <xf numFmtId="0" fontId="14" fillId="0" borderId="0" xfId="104" applyFont="1" applyAlignment="1">
      <alignment horizontal="center"/>
    </xf>
    <xf numFmtId="0" fontId="11" fillId="0" borderId="0" xfId="104" applyFont="1"/>
    <xf numFmtId="0" fontId="17" fillId="0" borderId="0" xfId="104" applyFont="1" applyBorder="1"/>
    <xf numFmtId="0" fontId="14" fillId="0" borderId="0" xfId="104" applyFont="1" applyBorder="1" applyAlignment="1">
      <alignment horizontal="center"/>
    </xf>
    <xf numFmtId="0" fontId="11" fillId="0" borderId="0" xfId="104" applyFont="1" applyBorder="1" applyAlignment="1">
      <alignment horizontal="center" vertical="center"/>
    </xf>
    <xf numFmtId="165" fontId="17" fillId="0" borderId="0" xfId="104" applyNumberFormat="1" applyFont="1" applyBorder="1"/>
    <xf numFmtId="0" fontId="17" fillId="0" borderId="0" xfId="104" applyFont="1"/>
    <xf numFmtId="0" fontId="17" fillId="0" borderId="4" xfId="104" applyFont="1" applyBorder="1" applyAlignment="1" applyProtection="1">
      <alignment horizontal="right"/>
    </xf>
    <xf numFmtId="0" fontId="17" fillId="0" borderId="5" xfId="104" applyFont="1" applyBorder="1" applyAlignment="1">
      <alignment horizontal="right" wrapText="1"/>
    </xf>
    <xf numFmtId="0" fontId="17" fillId="0" borderId="0" xfId="104" applyFont="1" applyBorder="1" applyAlignment="1">
      <alignment horizontal="right"/>
    </xf>
    <xf numFmtId="0" fontId="17" fillId="0" borderId="0" xfId="104" applyFont="1" applyBorder="1" applyAlignment="1" applyProtection="1">
      <alignment horizontal="right"/>
    </xf>
    <xf numFmtId="0" fontId="14" fillId="0" borderId="0" xfId="104" applyFont="1" applyBorder="1" applyAlignment="1">
      <alignment horizontal="right"/>
    </xf>
    <xf numFmtId="0" fontId="17" fillId="0" borderId="4" xfId="104" applyFont="1" applyBorder="1" applyAlignment="1" applyProtection="1">
      <alignment horizontal="left"/>
    </xf>
    <xf numFmtId="0" fontId="17" fillId="0" borderId="0" xfId="104" applyFont="1" applyBorder="1" applyAlignment="1" applyProtection="1">
      <alignment horizontal="left"/>
    </xf>
    <xf numFmtId="0" fontId="17" fillId="0" borderId="0" xfId="104" applyFont="1" applyBorder="1" applyAlignment="1" applyProtection="1">
      <alignment horizontal="center"/>
    </xf>
    <xf numFmtId="0" fontId="17" fillId="0" borderId="0" xfId="104" applyFont="1" applyAlignment="1">
      <alignment horizontal="right"/>
    </xf>
    <xf numFmtId="0" fontId="17" fillId="0" borderId="0" xfId="104" applyFont="1" applyAlignment="1" applyProtection="1">
      <alignment horizontal="right"/>
    </xf>
    <xf numFmtId="0" fontId="14" fillId="0" borderId="0" xfId="104" applyFont="1" applyAlignment="1" applyProtection="1">
      <alignment horizontal="center"/>
    </xf>
    <xf numFmtId="165" fontId="17" fillId="0" borderId="0" xfId="104" applyNumberFormat="1" applyFont="1"/>
    <xf numFmtId="0" fontId="17" fillId="0" borderId="3" xfId="104" applyFont="1" applyBorder="1"/>
    <xf numFmtId="0" fontId="17" fillId="0" borderId="3" xfId="104" applyFont="1" applyBorder="1" applyAlignment="1" applyProtection="1">
      <alignment horizontal="left"/>
    </xf>
    <xf numFmtId="0" fontId="14" fillId="0" borderId="3" xfId="104" applyFont="1" applyBorder="1" applyAlignment="1" applyProtection="1">
      <alignment horizontal="center"/>
    </xf>
    <xf numFmtId="3" fontId="17" fillId="0" borderId="3" xfId="104" applyNumberFormat="1" applyFont="1" applyFill="1" applyBorder="1"/>
    <xf numFmtId="167" fontId="17" fillId="0" borderId="3" xfId="104" applyNumberFormat="1" applyFont="1" applyFill="1" applyBorder="1" applyAlignment="1" applyProtection="1">
      <alignment horizontal="right"/>
    </xf>
    <xf numFmtId="1" fontId="17" fillId="0" borderId="3" xfId="104" applyNumberFormat="1" applyFont="1" applyFill="1" applyBorder="1"/>
    <xf numFmtId="0" fontId="14" fillId="0" borderId="0" xfId="104" applyFont="1" applyBorder="1" applyAlignment="1" applyProtection="1">
      <alignment horizontal="center"/>
    </xf>
    <xf numFmtId="167" fontId="17" fillId="0" borderId="0" xfId="104" applyNumberFormat="1" applyFont="1" applyBorder="1" applyAlignment="1" applyProtection="1">
      <alignment horizontal="right"/>
    </xf>
    <xf numFmtId="3" fontId="17" fillId="0" borderId="0" xfId="104" applyNumberFormat="1" applyFont="1" applyBorder="1"/>
    <xf numFmtId="167" fontId="19" fillId="0" borderId="0" xfId="104" applyNumberFormat="1" applyFont="1" applyBorder="1" applyAlignment="1" applyProtection="1">
      <alignment horizontal="right"/>
    </xf>
    <xf numFmtId="3" fontId="17" fillId="0" borderId="0" xfId="104" applyNumberFormat="1" applyFont="1"/>
    <xf numFmtId="0" fontId="11" fillId="0" borderId="0" xfId="104" applyFont="1" applyBorder="1" applyAlignment="1"/>
    <xf numFmtId="3" fontId="19" fillId="0" borderId="0" xfId="104" applyNumberFormat="1" applyFont="1" applyAlignment="1">
      <alignment horizontal="right"/>
    </xf>
    <xf numFmtId="0" fontId="17" fillId="0" borderId="0" xfId="104" applyFont="1" applyAlignment="1"/>
    <xf numFmtId="0" fontId="17" fillId="0" borderId="0" xfId="104" applyFont="1" applyAlignment="1">
      <alignment horizontal="left" wrapText="1"/>
    </xf>
    <xf numFmtId="0" fontId="32" fillId="0" borderId="0" xfId="104" applyFont="1" applyAlignment="1">
      <alignment horizontal="center"/>
    </xf>
    <xf numFmtId="0" fontId="25" fillId="0" borderId="0" xfId="104" applyFont="1" applyAlignment="1"/>
    <xf numFmtId="0" fontId="13" fillId="0" borderId="0" xfId="2" applyFont="1"/>
    <xf numFmtId="0" fontId="11" fillId="0" borderId="0" xfId="2" applyFont="1" applyBorder="1" applyAlignment="1"/>
    <xf numFmtId="0" fontId="14" fillId="0" borderId="4" xfId="2" applyFont="1" applyBorder="1" applyAlignment="1" applyProtection="1">
      <alignment horizontal="right"/>
    </xf>
    <xf numFmtId="0" fontId="14" fillId="0" borderId="0" xfId="2" applyFont="1" applyAlignment="1">
      <alignment horizontal="right"/>
    </xf>
    <xf numFmtId="0" fontId="16" fillId="0" borderId="0" xfId="2" applyFont="1" applyBorder="1" applyAlignment="1" applyProtection="1">
      <alignment horizontal="right"/>
    </xf>
    <xf numFmtId="0" fontId="17" fillId="0" borderId="0" xfId="2" applyFont="1" applyBorder="1" applyAlignment="1" applyProtection="1">
      <alignment horizontal="left"/>
    </xf>
    <xf numFmtId="165" fontId="19" fillId="0" borderId="0" xfId="2" applyNumberFormat="1" applyFont="1" applyAlignment="1" applyProtection="1">
      <alignment horizontal="right"/>
    </xf>
    <xf numFmtId="165" fontId="17" fillId="0" borderId="0" xfId="2" applyNumberFormat="1" applyFont="1" applyAlignment="1" applyProtection="1">
      <alignment horizontal="right"/>
    </xf>
    <xf numFmtId="167" fontId="17" fillId="0" borderId="3" xfId="2" applyNumberFormat="1" applyFont="1" applyBorder="1" applyAlignment="1" applyProtection="1">
      <alignment horizontal="right"/>
    </xf>
    <xf numFmtId="1" fontId="17" fillId="0" borderId="3" xfId="2" applyNumberFormat="1" applyFont="1" applyBorder="1" applyAlignment="1" applyProtection="1">
      <alignment horizontal="center"/>
    </xf>
    <xf numFmtId="3" fontId="17" fillId="0" borderId="0" xfId="2" applyNumberFormat="1" applyFont="1"/>
    <xf numFmtId="0" fontId="17" fillId="0" borderId="0" xfId="2" applyFont="1" applyBorder="1" applyAlignment="1">
      <alignment horizontal="center"/>
    </xf>
    <xf numFmtId="0" fontId="17" fillId="0" borderId="0" xfId="2" applyFont="1" applyBorder="1" applyAlignment="1" applyProtection="1">
      <alignment horizontal="right"/>
    </xf>
    <xf numFmtId="0" fontId="17" fillId="0" borderId="0" xfId="2" applyFont="1" applyBorder="1" applyAlignment="1" applyProtection="1">
      <alignment horizontal="center"/>
    </xf>
    <xf numFmtId="0" fontId="11" fillId="0" borderId="0" xfId="2" applyFont="1" applyBorder="1" applyAlignment="1">
      <alignment horizontal="right"/>
    </xf>
    <xf numFmtId="0" fontId="18" fillId="0" borderId="0" xfId="2" applyFont="1" applyBorder="1" applyAlignment="1" applyProtection="1"/>
    <xf numFmtId="0" fontId="18" fillId="0" borderId="0" xfId="2" applyFont="1" applyBorder="1" applyAlignment="1" applyProtection="1">
      <alignment horizontal="right"/>
    </xf>
    <xf numFmtId="0" fontId="14" fillId="0" borderId="0" xfId="2" applyFont="1" applyBorder="1" applyAlignment="1" applyProtection="1">
      <alignment horizontal="right"/>
    </xf>
    <xf numFmtId="0" fontId="14" fillId="0" borderId="0" xfId="2" applyFont="1" applyBorder="1" applyAlignment="1" applyProtection="1">
      <alignment horizontal="left"/>
    </xf>
    <xf numFmtId="0" fontId="14" fillId="0" borderId="0" xfId="2" applyFont="1"/>
    <xf numFmtId="0" fontId="16" fillId="0" borderId="0" xfId="2" applyFont="1" applyBorder="1" applyAlignment="1" applyProtection="1"/>
    <xf numFmtId="0" fontId="16" fillId="0" borderId="0" xfId="2" applyFont="1" applyBorder="1" applyAlignment="1" applyProtection="1">
      <alignment horizontal="center"/>
    </xf>
    <xf numFmtId="0" fontId="17" fillId="0" borderId="0" xfId="2" applyFont="1" applyFill="1"/>
    <xf numFmtId="0" fontId="17" fillId="0" borderId="0" xfId="2" applyFont="1" applyFill="1" applyBorder="1" applyAlignment="1">
      <alignment horizontal="right"/>
    </xf>
    <xf numFmtId="0" fontId="17" fillId="0" borderId="0" xfId="2" applyFont="1" applyFill="1" applyBorder="1" applyAlignment="1">
      <alignment horizontal="center"/>
    </xf>
    <xf numFmtId="165" fontId="19" fillId="0" borderId="0" xfId="5" applyNumberFormat="1" applyFont="1" applyFill="1" applyBorder="1" applyAlignment="1">
      <alignment horizontal="right"/>
    </xf>
    <xf numFmtId="3" fontId="19" fillId="0" borderId="0" xfId="2" applyNumberFormat="1" applyFont="1" applyFill="1" applyAlignment="1" applyProtection="1">
      <alignment horizontal="right"/>
    </xf>
    <xf numFmtId="0" fontId="17" fillId="0" borderId="0" xfId="2" applyFont="1" applyFill="1" applyAlignment="1" applyProtection="1">
      <alignment horizontal="right"/>
    </xf>
    <xf numFmtId="0" fontId="17" fillId="0" borderId="0" xfId="2" applyFont="1" applyFill="1" applyAlignment="1" applyProtection="1">
      <alignment horizontal="center"/>
    </xf>
    <xf numFmtId="165" fontId="19" fillId="0" borderId="0" xfId="2" applyNumberFormat="1" applyFont="1" applyFill="1" applyAlignment="1" applyProtection="1">
      <alignment horizontal="right"/>
    </xf>
    <xf numFmtId="0" fontId="17" fillId="0" borderId="0" xfId="2" applyFont="1" applyFill="1" applyAlignment="1">
      <alignment horizontal="center"/>
    </xf>
    <xf numFmtId="3" fontId="17" fillId="0" borderId="0" xfId="2" applyNumberFormat="1" applyFont="1" applyFill="1" applyAlignment="1" applyProtection="1">
      <alignment horizontal="right"/>
    </xf>
    <xf numFmtId="0" fontId="16" fillId="0" borderId="0" xfId="2" applyFont="1" applyFill="1" applyAlignment="1" applyProtection="1">
      <alignment horizontal="right"/>
    </xf>
    <xf numFmtId="0" fontId="16" fillId="0" borderId="0" xfId="2" applyFont="1" applyFill="1" applyAlignment="1" applyProtection="1">
      <alignment horizontal="center"/>
    </xf>
    <xf numFmtId="3" fontId="17" fillId="0" borderId="0" xfId="2" applyNumberFormat="1" applyFont="1" applyFill="1" applyAlignment="1">
      <alignment horizontal="right"/>
    </xf>
    <xf numFmtId="0" fontId="16" fillId="0" borderId="0" xfId="2" applyFont="1" applyFill="1" applyAlignment="1" applyProtection="1">
      <alignment horizontal="left"/>
    </xf>
    <xf numFmtId="165" fontId="17" fillId="0" borderId="0" xfId="2" applyNumberFormat="1" applyFont="1" applyFill="1" applyAlignment="1" applyProtection="1">
      <alignment horizontal="right"/>
    </xf>
    <xf numFmtId="0" fontId="14" fillId="0" borderId="0" xfId="2" applyFont="1" applyFill="1" applyAlignment="1" applyProtection="1">
      <alignment horizontal="center"/>
    </xf>
    <xf numFmtId="0" fontId="17" fillId="0" borderId="3" xfId="2" applyFont="1" applyFill="1" applyBorder="1"/>
    <xf numFmtId="0" fontId="17" fillId="0" borderId="3" xfId="2" applyFont="1" applyFill="1" applyBorder="1" applyAlignment="1" applyProtection="1">
      <alignment horizontal="left"/>
    </xf>
    <xf numFmtId="0" fontId="17" fillId="0" borderId="3" xfId="2" applyFont="1" applyFill="1" applyBorder="1" applyAlignment="1" applyProtection="1">
      <alignment horizontal="center"/>
    </xf>
    <xf numFmtId="167" fontId="17" fillId="0" borderId="3" xfId="2" applyNumberFormat="1" applyFont="1" applyFill="1" applyBorder="1" applyAlignment="1" applyProtection="1"/>
    <xf numFmtId="167" fontId="28" fillId="0" borderId="3" xfId="2" applyNumberFormat="1" applyFont="1" applyFill="1" applyBorder="1" applyAlignment="1" applyProtection="1"/>
    <xf numFmtId="3" fontId="17" fillId="0" borderId="3" xfId="2" applyNumberFormat="1" applyFont="1" applyFill="1" applyBorder="1" applyAlignment="1"/>
    <xf numFmtId="3" fontId="17" fillId="0" borderId="0" xfId="2" applyNumberFormat="1" applyFont="1" applyFill="1"/>
    <xf numFmtId="0" fontId="19" fillId="0" borderId="4" xfId="2" applyFont="1" applyFill="1" applyBorder="1" applyAlignment="1">
      <alignment horizontal="right"/>
    </xf>
    <xf numFmtId="0" fontId="11" fillId="0" borderId="0" xfId="2" applyFont="1" applyFill="1"/>
    <xf numFmtId="0" fontId="11" fillId="0" borderId="0" xfId="2" applyFont="1" applyFill="1" applyAlignment="1">
      <alignment horizontal="center"/>
    </xf>
    <xf numFmtId="0" fontId="17" fillId="0" borderId="0" xfId="2" applyFont="1" applyFill="1" applyBorder="1"/>
    <xf numFmtId="0" fontId="17" fillId="0" borderId="0" xfId="2" applyFont="1" applyFill="1" applyAlignment="1">
      <alignment horizontal="right"/>
    </xf>
    <xf numFmtId="0" fontId="11" fillId="0" borderId="0" xfId="2" applyFill="1" applyBorder="1" applyAlignment="1"/>
    <xf numFmtId="0" fontId="17" fillId="0" borderId="0" xfId="2" applyFont="1" applyFill="1" applyBorder="1" applyAlignment="1"/>
    <xf numFmtId="1" fontId="19" fillId="0" borderId="0" xfId="2" applyNumberFormat="1" applyFont="1" applyFill="1" applyBorder="1" applyAlignment="1" applyProtection="1">
      <alignment horizontal="center"/>
    </xf>
    <xf numFmtId="1" fontId="19" fillId="0" borderId="0" xfId="2" applyNumberFormat="1" applyFont="1" applyFill="1" applyAlignment="1" applyProtection="1">
      <alignment horizontal="center"/>
    </xf>
    <xf numFmtId="0" fontId="19" fillId="0" borderId="0" xfId="2" applyFont="1" applyFill="1" applyBorder="1" applyAlignment="1">
      <alignment horizontal="right"/>
    </xf>
    <xf numFmtId="0" fontId="11" fillId="0" borderId="0" xfId="2" applyFill="1" applyBorder="1" applyAlignment="1">
      <alignment horizontal="right"/>
    </xf>
    <xf numFmtId="0" fontId="17" fillId="0" borderId="0" xfId="2" applyFont="1" applyFill="1" applyAlignment="1" applyProtection="1">
      <alignment horizontal="left"/>
    </xf>
    <xf numFmtId="0" fontId="17" fillId="0" borderId="0" xfId="2" applyFont="1" applyFill="1" applyBorder="1" applyAlignment="1">
      <alignment horizontal="left"/>
    </xf>
    <xf numFmtId="167" fontId="19" fillId="0" borderId="0" xfId="2" applyNumberFormat="1" applyFont="1" applyFill="1" applyAlignment="1" applyProtection="1"/>
    <xf numFmtId="165" fontId="17" fillId="0" borderId="0" xfId="2" applyNumberFormat="1" applyFont="1" applyFill="1" applyAlignment="1"/>
    <xf numFmtId="0" fontId="11" fillId="0" borderId="0" xfId="2" applyFont="1" applyAlignment="1">
      <alignment horizontal="center"/>
    </xf>
    <xf numFmtId="0" fontId="17" fillId="0" borderId="0" xfId="1" applyFont="1" applyAlignment="1">
      <alignment horizontal="center"/>
    </xf>
    <xf numFmtId="0" fontId="16" fillId="0" borderId="0" xfId="1" applyFont="1" applyBorder="1" applyAlignment="1"/>
    <xf numFmtId="0" fontId="17" fillId="0" borderId="0" xfId="1" applyFont="1" applyBorder="1" applyAlignment="1"/>
    <xf numFmtId="0" fontId="11" fillId="0" borderId="0" xfId="1" quotePrefix="1" applyFont="1" applyAlignment="1"/>
    <xf numFmtId="0" fontId="11" fillId="0" borderId="0" xfId="1" applyFont="1" applyAlignment="1">
      <alignment horizontal="center"/>
    </xf>
    <xf numFmtId="0" fontId="11" fillId="0" borderId="0" xfId="1" applyFont="1"/>
    <xf numFmtId="1" fontId="14" fillId="0" borderId="0" xfId="2" applyNumberFormat="1" applyFont="1" applyAlignment="1">
      <alignment horizontal="right"/>
    </xf>
    <xf numFmtId="0" fontId="77" fillId="0" borderId="0" xfId="4" applyFont="1" applyAlignment="1"/>
    <xf numFmtId="3" fontId="17" fillId="0" borderId="0" xfId="2" applyNumberFormat="1" applyFont="1" applyFill="1" applyBorder="1" applyAlignment="1">
      <alignment horizontal="right"/>
    </xf>
    <xf numFmtId="0" fontId="69" fillId="0" borderId="0" xfId="2" applyFont="1" applyFill="1" applyBorder="1" applyAlignment="1">
      <alignment horizontal="center"/>
    </xf>
    <xf numFmtId="3" fontId="19" fillId="0" borderId="0" xfId="2" applyNumberFormat="1" applyFont="1" applyFill="1" applyBorder="1" applyAlignment="1">
      <alignment horizontal="right"/>
    </xf>
    <xf numFmtId="0" fontId="31" fillId="0" borderId="0" xfId="2" applyFont="1"/>
    <xf numFmtId="165" fontId="19" fillId="0" borderId="0" xfId="2" applyNumberFormat="1" applyFont="1" applyFill="1" applyBorder="1" applyAlignment="1">
      <alignment horizontal="right"/>
    </xf>
    <xf numFmtId="0" fontId="15" fillId="0" borderId="0" xfId="2" applyFont="1"/>
    <xf numFmtId="3" fontId="17" fillId="0" borderId="0" xfId="2" applyNumberFormat="1" applyFont="1" applyFill="1" applyBorder="1"/>
    <xf numFmtId="0" fontId="19" fillId="0" borderId="0" xfId="2" applyFont="1" applyFill="1" applyBorder="1"/>
    <xf numFmtId="165" fontId="19" fillId="0" borderId="0" xfId="2" applyNumberFormat="1" applyFont="1" applyFill="1" applyBorder="1"/>
    <xf numFmtId="166" fontId="17" fillId="0" borderId="0" xfId="2" applyNumberFormat="1" applyFont="1" applyFill="1" applyBorder="1" applyAlignment="1">
      <alignment horizontal="right"/>
    </xf>
    <xf numFmtId="0" fontId="39" fillId="0" borderId="0" xfId="2" applyFont="1"/>
    <xf numFmtId="0" fontId="17" fillId="0" borderId="0" xfId="0" applyFont="1" applyBorder="1" applyAlignment="1">
      <alignment horizontal="left" wrapText="1"/>
    </xf>
    <xf numFmtId="0" fontId="13" fillId="0" borderId="3" xfId="0" applyFont="1" applyBorder="1"/>
    <xf numFmtId="0" fontId="11" fillId="0" borderId="0" xfId="0" quotePrefix="1" applyFont="1" applyAlignment="1"/>
    <xf numFmtId="0" fontId="20" fillId="0" borderId="0" xfId="0" applyFont="1"/>
    <xf numFmtId="0" fontId="12" fillId="0" borderId="3" xfId="0" applyFont="1" applyBorder="1" applyAlignment="1">
      <alignment vertical="center"/>
    </xf>
    <xf numFmtId="0" fontId="39" fillId="0" borderId="0" xfId="0" applyFont="1" applyAlignment="1"/>
    <xf numFmtId="0" fontId="19" fillId="0" borderId="4" xfId="13" applyFont="1" applyBorder="1" applyAlignment="1">
      <alignment horizontal="right" wrapText="1"/>
    </xf>
    <xf numFmtId="0" fontId="11" fillId="0" borderId="0" xfId="98" applyFill="1" applyAlignment="1">
      <alignment vertical="top" wrapText="1"/>
    </xf>
    <xf numFmtId="0" fontId="11" fillId="0" borderId="0" xfId="98" applyFill="1"/>
    <xf numFmtId="0" fontId="11" fillId="0" borderId="0" xfId="98" applyFill="1" applyAlignment="1"/>
    <xf numFmtId="0" fontId="77" fillId="0" borderId="0" xfId="0" applyFont="1"/>
    <xf numFmtId="0" fontId="70" fillId="0" borderId="3" xfId="0" applyFont="1" applyBorder="1" applyAlignment="1">
      <alignment horizontal="right"/>
    </xf>
    <xf numFmtId="0" fontId="75" fillId="0" borderId="0" xfId="0" applyFont="1" applyAlignment="1">
      <alignment horizontal="center"/>
    </xf>
    <xf numFmtId="0" fontId="70" fillId="0" borderId="0" xfId="0" applyFont="1" applyAlignment="1">
      <alignment horizontal="right"/>
    </xf>
    <xf numFmtId="0" fontId="80" fillId="0" borderId="0" xfId="0" applyFont="1" applyAlignment="1">
      <alignment horizontal="center"/>
    </xf>
    <xf numFmtId="5" fontId="65" fillId="0" borderId="0" xfId="0" applyNumberFormat="1" applyFont="1"/>
    <xf numFmtId="3" fontId="81" fillId="0" borderId="0" xfId="0" applyNumberFormat="1" applyFont="1"/>
    <xf numFmtId="0" fontId="65" fillId="0" borderId="3" xfId="0" applyFont="1" applyBorder="1"/>
    <xf numFmtId="0" fontId="65" fillId="0" borderId="0" xfId="0" applyFont="1" applyAlignment="1">
      <alignment horizontal="center"/>
    </xf>
    <xf numFmtId="0" fontId="70" fillId="0" borderId="0" xfId="0" applyFont="1" applyAlignment="1">
      <alignment horizontal="center"/>
    </xf>
    <xf numFmtId="3" fontId="81" fillId="0" borderId="0" xfId="0" applyNumberFormat="1" applyFont="1" applyAlignment="1">
      <alignment horizontal="right"/>
    </xf>
    <xf numFmtId="0" fontId="17" fillId="0" borderId="0" xfId="0" applyFont="1" applyBorder="1" applyAlignment="1">
      <alignment horizontal="center"/>
    </xf>
    <xf numFmtId="164" fontId="17" fillId="0" borderId="0" xfId="0" applyNumberFormat="1" applyFont="1" applyAlignment="1"/>
    <xf numFmtId="164" fontId="11" fillId="0" borderId="0" xfId="0" applyNumberFormat="1" applyFont="1"/>
    <xf numFmtId="0" fontId="75" fillId="0" borderId="0" xfId="0" applyFont="1"/>
    <xf numFmtId="0" fontId="82" fillId="0" borderId="0" xfId="0" applyFont="1"/>
    <xf numFmtId="0" fontId="32" fillId="0" borderId="0" xfId="13" applyFont="1" applyBorder="1" applyAlignment="1">
      <alignment horizontal="center" vertical="center"/>
    </xf>
    <xf numFmtId="165" fontId="19" fillId="0" borderId="0" xfId="100" applyNumberFormat="1" applyFont="1" applyBorder="1" applyAlignment="1">
      <alignment horizontal="right" vertical="center"/>
    </xf>
    <xf numFmtId="0" fontId="19" fillId="0" borderId="0" xfId="13" applyFont="1" applyAlignment="1">
      <alignment horizontal="right" wrapText="1"/>
    </xf>
    <xf numFmtId="0" fontId="16" fillId="0" borderId="0" xfId="13" applyFont="1" applyAlignment="1">
      <alignment horizontal="right" wrapText="1"/>
    </xf>
    <xf numFmtId="0" fontId="17" fillId="0" borderId="0" xfId="13" applyFont="1" applyFill="1" applyAlignment="1">
      <alignment horizontal="right" wrapText="1"/>
    </xf>
    <xf numFmtId="3" fontId="72" fillId="0" borderId="0" xfId="13" applyNumberFormat="1" applyFont="1"/>
    <xf numFmtId="0" fontId="17" fillId="0" borderId="0" xfId="13" applyFont="1" applyBorder="1" applyAlignment="1">
      <alignment horizontal="right" wrapText="1"/>
    </xf>
    <xf numFmtId="164" fontId="17" fillId="0" borderId="0" xfId="13" applyNumberFormat="1" applyFont="1" applyAlignment="1">
      <alignment horizontal="right" vertical="center"/>
    </xf>
    <xf numFmtId="0" fontId="0" fillId="0" borderId="3" xfId="0" applyBorder="1" applyAlignment="1">
      <alignment wrapText="1"/>
    </xf>
    <xf numFmtId="0" fontId="19" fillId="0" borderId="3" xfId="13" applyFont="1" applyBorder="1" applyAlignment="1">
      <alignment horizontal="right" wrapText="1"/>
    </xf>
    <xf numFmtId="0" fontId="19" fillId="0" borderId="4" xfId="13" applyFont="1" applyBorder="1" applyAlignment="1">
      <alignment horizontal="right"/>
    </xf>
    <xf numFmtId="0" fontId="39" fillId="0" borderId="0" xfId="13" applyFont="1"/>
    <xf numFmtId="0" fontId="31" fillId="0" borderId="0" xfId="13" applyFont="1" applyAlignment="1"/>
    <xf numFmtId="3" fontId="17" fillId="0" borderId="0" xfId="100" applyNumberFormat="1" applyFont="1" applyBorder="1" applyAlignment="1">
      <alignment horizontal="right" vertical="center"/>
    </xf>
    <xf numFmtId="164" fontId="17" fillId="0" borderId="0" xfId="100" applyNumberFormat="1" applyFont="1" applyBorder="1" applyAlignment="1">
      <alignment horizontal="right" vertical="center"/>
    </xf>
    <xf numFmtId="0" fontId="17" fillId="0" borderId="0" xfId="13" quotePrefix="1" applyFont="1" applyAlignment="1">
      <alignment horizontal="left"/>
    </xf>
    <xf numFmtId="0" fontId="0" fillId="0" borderId="0" xfId="0" applyAlignment="1">
      <alignment horizontal="right"/>
    </xf>
    <xf numFmtId="0" fontId="11" fillId="0" borderId="0" xfId="92" applyBorder="1"/>
    <xf numFmtId="0" fontId="11" fillId="0" borderId="0" xfId="92"/>
    <xf numFmtId="0" fontId="39" fillId="0" borderId="0" xfId="2" applyFont="1" applyBorder="1"/>
    <xf numFmtId="0" fontId="17" fillId="0" borderId="0" xfId="0" applyFont="1" applyAlignment="1">
      <alignment horizontal="right"/>
    </xf>
    <xf numFmtId="169" fontId="65" fillId="2" borderId="0" xfId="14" applyNumberFormat="1" applyFont="1" applyFill="1" applyAlignment="1" applyProtection="1">
      <alignment horizontal="right"/>
    </xf>
    <xf numFmtId="0" fontId="17" fillId="0" borderId="0" xfId="1" applyNumberFormat="1" applyFont="1" applyAlignment="1"/>
    <xf numFmtId="3" fontId="17" fillId="0" borderId="0" xfId="2" applyNumberFormat="1" applyFont="1" applyAlignment="1">
      <alignment horizontal="right"/>
    </xf>
    <xf numFmtId="3" fontId="31" fillId="0" borderId="0" xfId="2" applyNumberFormat="1" applyFont="1" applyAlignment="1">
      <alignment horizontal="right"/>
    </xf>
    <xf numFmtId="5" fontId="17" fillId="0" borderId="3" xfId="2" applyNumberFormat="1" applyFont="1" applyBorder="1" applyAlignment="1" applyProtection="1">
      <alignment horizontal="right" indent="1"/>
    </xf>
    <xf numFmtId="0" fontId="0" fillId="0" borderId="0" xfId="0"/>
    <xf numFmtId="0" fontId="11" fillId="0" borderId="0" xfId="4" applyFont="1" applyAlignment="1"/>
    <xf numFmtId="0" fontId="11" fillId="0" borderId="0" xfId="18" applyFont="1"/>
    <xf numFmtId="0" fontId="11" fillId="0" borderId="0" xfId="0" applyFont="1"/>
    <xf numFmtId="0" fontId="16" fillId="0" borderId="0" xfId="16" applyFont="1"/>
    <xf numFmtId="0" fontId="16" fillId="0" borderId="0" xfId="16" applyFont="1" applyBorder="1"/>
    <xf numFmtId="0" fontId="16" fillId="0" borderId="0" xfId="16" applyFont="1" applyBorder="1" applyAlignment="1">
      <alignment horizontal="center"/>
    </xf>
    <xf numFmtId="0" fontId="14" fillId="0" borderId="0" xfId="16" applyFont="1"/>
    <xf numFmtId="0" fontId="14" fillId="0" borderId="0" xfId="16" applyFont="1" applyBorder="1"/>
    <xf numFmtId="0" fontId="14" fillId="0" borderId="0" xfId="16" applyFont="1" applyBorder="1" applyAlignment="1">
      <alignment horizontal="center"/>
    </xf>
    <xf numFmtId="0" fontId="17" fillId="0" borderId="0" xfId="16" applyFont="1" applyBorder="1"/>
    <xf numFmtId="0" fontId="16" fillId="0" borderId="3" xfId="16" applyNumberFormat="1" applyFont="1" applyBorder="1" applyAlignment="1">
      <alignment horizontal="right"/>
    </xf>
    <xf numFmtId="0" fontId="16" fillId="0" borderId="0" xfId="16" applyFont="1" applyBorder="1" applyAlignment="1">
      <alignment horizontal="right"/>
    </xf>
    <xf numFmtId="0" fontId="17" fillId="0" borderId="0" xfId="18" applyFont="1" applyBorder="1"/>
    <xf numFmtId="0" fontId="17" fillId="0" borderId="0" xfId="18" applyFont="1" applyBorder="1" applyAlignment="1">
      <alignment horizontal="right" indent="2"/>
    </xf>
    <xf numFmtId="0" fontId="17" fillId="0" borderId="0" xfId="18" applyFont="1" applyBorder="1" applyAlignment="1">
      <alignment horizontal="right" indent="1"/>
    </xf>
    <xf numFmtId="165" fontId="17" fillId="0" borderId="0" xfId="18" applyNumberFormat="1" applyFont="1"/>
    <xf numFmtId="0" fontId="19" fillId="0" borderId="0" xfId="0" applyFont="1"/>
    <xf numFmtId="165" fontId="19" fillId="0" borderId="0" xfId="18" applyNumberFormat="1" applyFont="1" applyAlignment="1">
      <alignment horizontal="right"/>
    </xf>
    <xf numFmtId="3" fontId="17" fillId="0" borderId="0" xfId="16" applyNumberFormat="1" applyFont="1" applyAlignment="1">
      <alignment horizontal="right"/>
    </xf>
    <xf numFmtId="3" fontId="17" fillId="0" borderId="0" xfId="0" applyNumberFormat="1" applyFont="1" applyBorder="1" applyAlignment="1">
      <alignment horizontal="right"/>
    </xf>
    <xf numFmtId="3" fontId="17" fillId="0" borderId="0" xfId="0" applyNumberFormat="1" applyFont="1" applyAlignment="1">
      <alignment horizontal="right"/>
    </xf>
    <xf numFmtId="3" fontId="17" fillId="0" borderId="0" xfId="0" applyNumberFormat="1" applyFont="1"/>
    <xf numFmtId="0" fontId="17" fillId="0" borderId="0" xfId="18" applyFont="1" applyBorder="1" applyAlignment="1">
      <alignment horizontal="right"/>
    </xf>
    <xf numFmtId="0" fontId="17" fillId="0" borderId="3" xfId="18" applyFont="1" applyBorder="1"/>
    <xf numFmtId="0" fontId="17" fillId="0" borderId="3" xfId="0" applyFont="1" applyBorder="1"/>
    <xf numFmtId="0" fontId="17" fillId="0" borderId="0" xfId="5" applyFont="1" applyBorder="1"/>
    <xf numFmtId="0" fontId="16" fillId="0" borderId="0" xfId="0" applyFont="1"/>
    <xf numFmtId="0" fontId="17" fillId="0" borderId="0" xfId="4" quotePrefix="1" applyFont="1" applyAlignment="1"/>
    <xf numFmtId="0" fontId="17" fillId="0" borderId="0" xfId="15" applyFont="1" applyAlignment="1">
      <alignment horizontal="left"/>
    </xf>
    <xf numFmtId="0" fontId="17" fillId="0" borderId="0" xfId="0" applyFont="1" applyAlignment="1">
      <alignment horizontal="left"/>
    </xf>
    <xf numFmtId="0" fontId="17" fillId="0" borderId="0" xfId="18" applyFont="1" applyAlignment="1">
      <alignment horizontal="left"/>
    </xf>
    <xf numFmtId="0" fontId="11" fillId="0" borderId="0" xfId="0" applyFont="1" applyAlignment="1">
      <alignment horizontal="center"/>
    </xf>
    <xf numFmtId="0" fontId="11" fillId="0" borderId="0" xfId="4" applyFont="1" applyAlignment="1">
      <alignment horizontal="center" wrapText="1"/>
    </xf>
    <xf numFmtId="0" fontId="17" fillId="0" borderId="0" xfId="16" applyFont="1" applyBorder="1" applyAlignment="1">
      <alignment horizontal="center"/>
    </xf>
    <xf numFmtId="0" fontId="19" fillId="0" borderId="0" xfId="0" applyFont="1" applyAlignment="1">
      <alignment horizontal="right"/>
    </xf>
    <xf numFmtId="0" fontId="17" fillId="0" borderId="0" xfId="5" applyFont="1" applyBorder="1" applyAlignment="1">
      <alignment horizontal="center"/>
    </xf>
    <xf numFmtId="0" fontId="17" fillId="0" borderId="0" xfId="0" applyFont="1" applyAlignment="1">
      <alignment horizontal="center"/>
    </xf>
    <xf numFmtId="0" fontId="17" fillId="0" borderId="0" xfId="4" quotePrefix="1" applyFont="1" applyAlignment="1">
      <alignment horizontal="center"/>
    </xf>
    <xf numFmtId="165" fontId="73" fillId="0" borderId="0" xfId="18" applyNumberFormat="1" applyFont="1" applyAlignment="1">
      <alignment horizontal="right"/>
    </xf>
    <xf numFmtId="0" fontId="65" fillId="0" borderId="0" xfId="0" applyFont="1"/>
    <xf numFmtId="0" fontId="73" fillId="0" borderId="0" xfId="0" applyFont="1"/>
    <xf numFmtId="3" fontId="65" fillId="0" borderId="0" xfId="16" applyNumberFormat="1" applyFont="1" applyAlignment="1">
      <alignment horizontal="right"/>
    </xf>
    <xf numFmtId="0" fontId="65" fillId="0" borderId="0" xfId="0" applyFont="1" applyAlignment="1">
      <alignment horizontal="right"/>
    </xf>
    <xf numFmtId="0" fontId="39" fillId="0" borderId="0" xfId="0" applyFont="1"/>
    <xf numFmtId="0" fontId="17" fillId="0" borderId="0" xfId="4" applyFont="1" applyFill="1" applyAlignment="1"/>
    <xf numFmtId="0" fontId="17" fillId="0" borderId="0" xfId="0" applyFont="1"/>
    <xf numFmtId="0" fontId="17" fillId="0" borderId="0" xfId="18" applyFont="1" applyAlignment="1"/>
    <xf numFmtId="0" fontId="17" fillId="0" borderId="0" xfId="18" applyFont="1"/>
    <xf numFmtId="0" fontId="17" fillId="0" borderId="0" xfId="18" applyFont="1" applyAlignment="1">
      <alignment horizontal="center"/>
    </xf>
    <xf numFmtId="0" fontId="16" fillId="0" borderId="0" xfId="0" applyNumberFormat="1" applyFont="1" applyBorder="1" applyAlignment="1" applyProtection="1">
      <alignment horizontal="center"/>
    </xf>
    <xf numFmtId="169" fontId="17" fillId="3" borderId="0" xfId="14" applyFont="1" applyFill="1" applyBorder="1" applyAlignment="1">
      <alignment horizontal="center"/>
    </xf>
    <xf numFmtId="0" fontId="17" fillId="3" borderId="0" xfId="1" applyFont="1" applyFill="1" applyBorder="1" applyAlignment="1">
      <alignment horizontal="center"/>
    </xf>
    <xf numFmtId="3" fontId="11" fillId="2" borderId="0" xfId="7" applyNumberFormat="1" applyFont="1" applyFill="1" applyBorder="1" applyAlignment="1"/>
    <xf numFmtId="0" fontId="25" fillId="2" borderId="0" xfId="0" applyFont="1" applyFill="1" applyBorder="1" applyAlignment="1"/>
    <xf numFmtId="3" fontId="11" fillId="2" borderId="0" xfId="0" applyNumberFormat="1" applyFont="1" applyFill="1" applyBorder="1" applyAlignment="1"/>
    <xf numFmtId="3" fontId="25" fillId="2" borderId="0" xfId="0" applyNumberFormat="1" applyFont="1" applyFill="1" applyBorder="1" applyAlignment="1"/>
    <xf numFmtId="165" fontId="17" fillId="2" borderId="0" xfId="14" applyNumberFormat="1" applyFont="1" applyFill="1" applyBorder="1" applyAlignment="1">
      <alignment horizontal="right"/>
    </xf>
    <xf numFmtId="0" fontId="17" fillId="2" borderId="24" xfId="0" applyFont="1" applyFill="1" applyBorder="1"/>
    <xf numFmtId="0" fontId="17" fillId="0" borderId="23" xfId="1" applyFont="1" applyBorder="1" applyAlignment="1">
      <alignment horizontal="left"/>
    </xf>
    <xf numFmtId="0" fontId="17" fillId="2" borderId="23" xfId="0" applyFont="1" applyFill="1" applyBorder="1"/>
    <xf numFmtId="3" fontId="17" fillId="2" borderId="23" xfId="0" applyNumberFormat="1" applyFont="1" applyFill="1" applyBorder="1"/>
    <xf numFmtId="3" fontId="17" fillId="2" borderId="4" xfId="14" applyNumberFormat="1" applyFont="1" applyFill="1" applyBorder="1" applyAlignment="1">
      <alignment horizontal="right"/>
    </xf>
    <xf numFmtId="0" fontId="15" fillId="0" borderId="0" xfId="4" applyFont="1" applyFill="1" applyBorder="1" applyAlignment="1">
      <alignment horizontal="right"/>
    </xf>
    <xf numFmtId="0" fontId="15" fillId="0" borderId="0" xfId="98" applyFont="1" applyFill="1"/>
    <xf numFmtId="0" fontId="15" fillId="0" borderId="0" xfId="98" applyFont="1" applyFill="1" applyBorder="1" applyAlignment="1"/>
    <xf numFmtId="165" fontId="83" fillId="0" borderId="0" xfId="4" applyNumberFormat="1" applyFont="1" applyFill="1" applyBorder="1" applyAlignment="1">
      <alignment horizontal="right"/>
    </xf>
    <xf numFmtId="0" fontId="39" fillId="0" borderId="0" xfId="2" applyFont="1" applyAlignment="1"/>
    <xf numFmtId="0" fontId="17" fillId="0" borderId="0" xfId="2" applyFont="1" applyAlignment="1"/>
    <xf numFmtId="0" fontId="17" fillId="0" borderId="0" xfId="4" applyFont="1" applyAlignment="1"/>
    <xf numFmtId="0" fontId="65" fillId="0" borderId="0" xfId="2" applyFont="1" applyBorder="1" applyAlignment="1" applyProtection="1">
      <alignment horizontal="right"/>
    </xf>
    <xf numFmtId="0" fontId="65" fillId="0" borderId="0" xfId="2" applyFont="1" applyBorder="1" applyAlignment="1">
      <alignment horizontal="right"/>
    </xf>
    <xf numFmtId="0" fontId="65" fillId="0" borderId="0" xfId="4" applyFont="1" applyAlignment="1"/>
    <xf numFmtId="165" fontId="19" fillId="2" borderId="0" xfId="14" applyNumberFormat="1" applyFont="1" applyFill="1" applyBorder="1" applyAlignment="1">
      <alignment horizontal="right"/>
    </xf>
    <xf numFmtId="0" fontId="17" fillId="0" borderId="0" xfId="0" applyFont="1" applyAlignment="1"/>
    <xf numFmtId="175" fontId="17" fillId="0" borderId="0" xfId="93" applyNumberFormat="1" applyFont="1" applyBorder="1" applyAlignment="1">
      <alignment horizontal="right"/>
    </xf>
    <xf numFmtId="175" fontId="17" fillId="0" borderId="0" xfId="0" applyNumberFormat="1" applyFont="1" applyAlignment="1">
      <alignment horizontal="right"/>
    </xf>
    <xf numFmtId="175" fontId="17" fillId="0" borderId="0" xfId="93" applyNumberFormat="1" applyFont="1" applyAlignment="1">
      <alignment horizontal="right"/>
    </xf>
    <xf numFmtId="3" fontId="17" fillId="0" borderId="0" xfId="0" applyNumberFormat="1" applyFont="1" applyBorder="1"/>
    <xf numFmtId="0" fontId="16" fillId="0" borderId="0" xfId="0" applyFont="1" applyBorder="1" applyAlignment="1"/>
    <xf numFmtId="164" fontId="14" fillId="0" borderId="0" xfId="0" applyNumberFormat="1" applyFont="1" applyBorder="1" applyAlignment="1">
      <alignment horizontal="right"/>
    </xf>
    <xf numFmtId="3" fontId="17" fillId="0" borderId="0" xfId="0" applyNumberFormat="1" applyFont="1" applyFill="1" applyAlignment="1">
      <alignment horizontal="right"/>
    </xf>
    <xf numFmtId="3" fontId="16" fillId="0" borderId="0" xfId="0" applyNumberFormat="1" applyFont="1" applyAlignment="1" applyProtection="1">
      <alignment horizontal="right"/>
    </xf>
    <xf numFmtId="3" fontId="14" fillId="0" borderId="0" xfId="0" applyNumberFormat="1" applyFont="1" applyBorder="1" applyAlignment="1">
      <alignment horizontal="right"/>
    </xf>
    <xf numFmtId="3" fontId="17" fillId="0" borderId="0" xfId="0" applyNumberFormat="1" applyFont="1" applyAlignment="1"/>
    <xf numFmtId="3" fontId="16" fillId="0" borderId="0" xfId="0" applyNumberFormat="1" applyFont="1"/>
    <xf numFmtId="3" fontId="16" fillId="0" borderId="0" xfId="0" applyNumberFormat="1" applyFont="1" applyAlignment="1">
      <alignment horizontal="right" indent="2"/>
    </xf>
    <xf numFmtId="3" fontId="17" fillId="0" borderId="0" xfId="0" applyNumberFormat="1" applyFont="1" applyBorder="1" applyAlignment="1" applyProtection="1">
      <alignment horizontal="right"/>
    </xf>
    <xf numFmtId="3" fontId="16" fillId="0" borderId="0" xfId="0" applyNumberFormat="1" applyFont="1" applyBorder="1"/>
    <xf numFmtId="3" fontId="17" fillId="0" borderId="0" xfId="2" applyNumberFormat="1" applyFont="1" applyAlignment="1" applyProtection="1">
      <alignment horizontal="right"/>
    </xf>
    <xf numFmtId="3" fontId="14" fillId="0" borderId="0" xfId="2" applyNumberFormat="1" applyFont="1" applyAlignment="1" applyProtection="1">
      <alignment horizontal="right"/>
    </xf>
    <xf numFmtId="3" fontId="17" fillId="0" borderId="0" xfId="2" applyNumberFormat="1" applyFont="1" applyAlignment="1"/>
    <xf numFmtId="3" fontId="16" fillId="0" borderId="0" xfId="2" applyNumberFormat="1" applyFont="1"/>
    <xf numFmtId="3" fontId="16" fillId="0" borderId="0" xfId="2" applyNumberFormat="1" applyFont="1" applyAlignment="1" applyProtection="1">
      <alignment horizontal="right"/>
    </xf>
    <xf numFmtId="3" fontId="67" fillId="0" borderId="0" xfId="2" applyNumberFormat="1" applyFont="1" applyBorder="1" applyAlignment="1" applyProtection="1">
      <alignment horizontal="right" wrapText="1"/>
    </xf>
    <xf numFmtId="3" fontId="16" fillId="0" borderId="0" xfId="0" applyNumberFormat="1" applyFont="1" applyAlignment="1">
      <alignment horizontal="right"/>
    </xf>
    <xf numFmtId="3" fontId="67" fillId="0" borderId="0" xfId="0" applyNumberFormat="1" applyFont="1" applyBorder="1" applyAlignment="1" applyProtection="1">
      <alignment horizontal="right" wrapText="1"/>
    </xf>
    <xf numFmtId="3" fontId="16" fillId="0" borderId="0" xfId="0" applyNumberFormat="1" applyFont="1" applyBorder="1" applyAlignment="1" applyProtection="1">
      <alignment horizontal="right"/>
    </xf>
    <xf numFmtId="3" fontId="14" fillId="0" borderId="0" xfId="0" applyNumberFormat="1" applyFont="1" applyAlignment="1" applyProtection="1">
      <alignment horizontal="right"/>
    </xf>
    <xf numFmtId="1" fontId="17" fillId="0" borderId="0" xfId="2" applyNumberFormat="1" applyFont="1" applyBorder="1"/>
    <xf numFmtId="3" fontId="14" fillId="0" borderId="0" xfId="2" applyNumberFormat="1" applyFont="1" applyBorder="1" applyAlignment="1">
      <alignment horizontal="center"/>
    </xf>
    <xf numFmtId="3" fontId="17" fillId="0" borderId="0" xfId="2" applyNumberFormat="1" applyFont="1" applyBorder="1"/>
    <xf numFmtId="3" fontId="17" fillId="0" borderId="0" xfId="2" applyNumberFormat="1" applyFont="1" applyBorder="1" applyAlignment="1">
      <alignment horizontal="right"/>
    </xf>
    <xf numFmtId="3" fontId="16" fillId="0" borderId="0" xfId="2" applyNumberFormat="1" applyFont="1" applyAlignment="1">
      <alignment horizontal="right"/>
    </xf>
    <xf numFmtId="3" fontId="17" fillId="0" borderId="0" xfId="2" applyNumberFormat="1" applyFont="1" applyBorder="1" applyAlignment="1" applyProtection="1">
      <alignment horizontal="right"/>
    </xf>
    <xf numFmtId="3" fontId="16" fillId="0" borderId="0" xfId="2" applyNumberFormat="1" applyFont="1" applyBorder="1" applyAlignment="1" applyProtection="1">
      <alignment horizontal="right"/>
    </xf>
    <xf numFmtId="3" fontId="17" fillId="0" borderId="0" xfId="91" applyNumberFormat="1" applyFont="1" applyAlignment="1" applyProtection="1">
      <alignment horizontal="right"/>
    </xf>
    <xf numFmtId="175" fontId="17" fillId="0" borderId="0" xfId="0" applyNumberFormat="1" applyFont="1" applyAlignment="1" applyProtection="1"/>
    <xf numFmtId="0" fontId="14" fillId="0" borderId="0" xfId="2" applyFont="1" applyBorder="1" applyAlignment="1"/>
    <xf numFmtId="0" fontId="17" fillId="0" borderId="0" xfId="2" applyFont="1" applyBorder="1" applyAlignment="1"/>
    <xf numFmtId="3" fontId="17" fillId="0" borderId="3" xfId="2" applyNumberFormat="1" applyFont="1" applyBorder="1" applyAlignment="1"/>
    <xf numFmtId="167" fontId="17" fillId="0" borderId="3" xfId="2" applyNumberFormat="1" applyFont="1" applyBorder="1" applyAlignment="1" applyProtection="1">
      <alignment horizontal="right" indent="2"/>
    </xf>
    <xf numFmtId="0" fontId="17" fillId="0" borderId="4" xfId="2" applyFont="1" applyBorder="1" applyAlignment="1">
      <alignment horizontal="right"/>
    </xf>
    <xf numFmtId="0" fontId="39" fillId="0" borderId="0" xfId="2" applyFont="1" applyFill="1"/>
    <xf numFmtId="1" fontId="19" fillId="0" borderId="0" xfId="2" applyNumberFormat="1" applyFont="1" applyAlignment="1" applyProtection="1">
      <alignment horizontal="center"/>
    </xf>
    <xf numFmtId="0" fontId="17" fillId="0" borderId="0" xfId="2" applyFont="1" applyFill="1" applyAlignment="1" applyProtection="1"/>
    <xf numFmtId="164" fontId="17" fillId="0" borderId="0" xfId="2" applyNumberFormat="1" applyFont="1" applyAlignment="1" applyProtection="1">
      <alignment horizontal="right"/>
    </xf>
    <xf numFmtId="164" fontId="17" fillId="0" borderId="0" xfId="2" applyNumberFormat="1" applyFont="1" applyFill="1" applyAlignment="1">
      <alignment horizontal="right"/>
    </xf>
    <xf numFmtId="0" fontId="66" fillId="0" borderId="0" xfId="1" applyFont="1" applyAlignment="1"/>
    <xf numFmtId="0" fontId="14" fillId="0" borderId="0" xfId="15" applyFont="1" applyBorder="1" applyAlignment="1">
      <alignment horizontal="right"/>
    </xf>
    <xf numFmtId="0" fontId="14" fillId="0" borderId="0" xfId="15" applyFont="1" applyFill="1" applyBorder="1" applyAlignment="1">
      <alignment horizontal="left"/>
    </xf>
    <xf numFmtId="0" fontId="17" fillId="0" borderId="0" xfId="16" applyFont="1" applyFill="1" applyBorder="1" applyAlignment="1">
      <alignment horizontal="right" wrapText="1"/>
    </xf>
    <xf numFmtId="0" fontId="17" fillId="0" borderId="0" xfId="16" applyFont="1" applyFill="1" applyBorder="1"/>
    <xf numFmtId="0" fontId="17" fillId="0" borderId="0" xfId="15" applyFont="1" applyFill="1" applyBorder="1" applyAlignment="1">
      <alignment horizontal="right" wrapText="1"/>
    </xf>
    <xf numFmtId="167" fontId="19" fillId="0" borderId="0" xfId="15" applyNumberFormat="1" applyFont="1" applyFill="1" applyBorder="1" applyAlignment="1">
      <alignment horizontal="right"/>
    </xf>
    <xf numFmtId="0" fontId="17" fillId="0" borderId="0" xfId="15" quotePrefix="1" applyFont="1" applyAlignment="1">
      <alignment horizontal="left"/>
    </xf>
    <xf numFmtId="164" fontId="84" fillId="0" borderId="0" xfId="2" applyNumberFormat="1" applyFont="1" applyAlignment="1"/>
    <xf numFmtId="164" fontId="66" fillId="0" borderId="0" xfId="2" applyNumberFormat="1" applyFont="1"/>
    <xf numFmtId="164" fontId="31" fillId="0" borderId="0" xfId="2" applyNumberFormat="1" applyFont="1"/>
    <xf numFmtId="3" fontId="17" fillId="0" borderId="0" xfId="0" applyNumberFormat="1" applyFont="1" applyFill="1" applyAlignment="1" applyProtection="1">
      <alignment horizontal="right"/>
    </xf>
    <xf numFmtId="164" fontId="17" fillId="0" borderId="0" xfId="0" applyNumberFormat="1" applyFont="1" applyFill="1" applyAlignment="1" applyProtection="1">
      <alignment horizontal="right"/>
    </xf>
    <xf numFmtId="164" fontId="85" fillId="0" borderId="0" xfId="2" applyNumberFormat="1" applyFont="1"/>
    <xf numFmtId="3" fontId="17" fillId="0" borderId="0" xfId="2" applyNumberFormat="1" applyFont="1" applyFill="1" applyBorder="1" applyAlignment="1" applyProtection="1"/>
    <xf numFmtId="164" fontId="17" fillId="0" borderId="0" xfId="0" applyNumberFormat="1" applyFont="1" applyFill="1" applyBorder="1" applyAlignment="1" applyProtection="1">
      <alignment horizontal="right"/>
    </xf>
    <xf numFmtId="164" fontId="16" fillId="0" borderId="0" xfId="0" applyNumberFormat="1" applyFont="1" applyFill="1" applyBorder="1" applyAlignment="1">
      <alignment horizontal="right" indent="1"/>
    </xf>
    <xf numFmtId="3" fontId="17" fillId="0" borderId="0" xfId="0" applyNumberFormat="1" applyFont="1" applyFill="1" applyAlignment="1" applyProtection="1">
      <alignment horizontal="right" indent="1"/>
    </xf>
    <xf numFmtId="3" fontId="17" fillId="0" borderId="0" xfId="0" applyNumberFormat="1" applyFont="1" applyFill="1" applyAlignment="1" applyProtection="1">
      <alignment horizontal="right" indent="2"/>
    </xf>
    <xf numFmtId="164" fontId="17" fillId="0" borderId="0" xfId="0" applyNumberFormat="1" applyFont="1" applyFill="1" applyBorder="1" applyAlignment="1">
      <alignment horizontal="right" indent="1"/>
    </xf>
    <xf numFmtId="0" fontId="17" fillId="0" borderId="0" xfId="2" applyFont="1" applyAlignment="1">
      <alignment horizontal="left"/>
    </xf>
    <xf numFmtId="0" fontId="17" fillId="0" borderId="0" xfId="2" applyNumberFormat="1" applyFont="1" applyAlignment="1">
      <alignment horizontal="left"/>
    </xf>
    <xf numFmtId="0" fontId="17" fillId="0" borderId="0" xfId="2" quotePrefix="1" applyFont="1" applyAlignment="1"/>
    <xf numFmtId="0" fontId="14" fillId="0" borderId="0" xfId="0" applyFont="1" applyAlignment="1"/>
    <xf numFmtId="165" fontId="17" fillId="0" borderId="0" xfId="0" applyNumberFormat="1" applyFont="1" applyAlignment="1"/>
    <xf numFmtId="0" fontId="77" fillId="0" borderId="0" xfId="4" quotePrefix="1" applyFont="1" applyFill="1" applyAlignment="1">
      <alignment horizontal="left"/>
    </xf>
    <xf numFmtId="3" fontId="17" fillId="0" borderId="0" xfId="98" applyNumberFormat="1" applyFont="1" applyFill="1"/>
    <xf numFmtId="3" fontId="17" fillId="0" borderId="0" xfId="4" applyNumberFormat="1" applyFont="1" applyFill="1" applyBorder="1" applyAlignment="1" applyProtection="1">
      <alignment horizontal="right"/>
      <protection hidden="1"/>
    </xf>
    <xf numFmtId="3" fontId="14" fillId="0" borderId="0" xfId="5" applyNumberFormat="1" applyFont="1" applyFill="1" applyBorder="1" applyAlignment="1">
      <alignment horizontal="right"/>
    </xf>
    <xf numFmtId="3" fontId="14" fillId="0" borderId="0" xfId="98" applyNumberFormat="1" applyFont="1" applyFill="1" applyBorder="1" applyAlignment="1">
      <alignment horizontal="right"/>
    </xf>
    <xf numFmtId="0" fontId="66" fillId="0" borderId="4" xfId="98" applyFont="1" applyFill="1" applyBorder="1" applyAlignment="1">
      <alignment horizontal="center"/>
    </xf>
    <xf numFmtId="0" fontId="11" fillId="0" borderId="0" xfId="4" quotePrefix="1" applyFont="1" applyAlignment="1">
      <alignment horizontal="left" vertical="center"/>
    </xf>
    <xf numFmtId="0" fontId="66" fillId="0" borderId="0" xfId="98" applyFont="1" applyAlignment="1">
      <alignment vertical="center"/>
    </xf>
    <xf numFmtId="0" fontId="86" fillId="0" borderId="0" xfId="4" applyFont="1" applyAlignment="1">
      <alignment horizontal="right" vertical="center" wrapText="1"/>
    </xf>
    <xf numFmtId="0" fontId="31" fillId="0" borderId="0" xfId="98" applyFont="1"/>
    <xf numFmtId="0" fontId="31" fillId="0" borderId="0" xfId="98" applyFont="1" applyAlignment="1">
      <alignment horizontal="right"/>
    </xf>
    <xf numFmtId="0" fontId="31" fillId="0" borderId="0" xfId="98" applyFont="1" applyFill="1"/>
    <xf numFmtId="165" fontId="16" fillId="0" borderId="0" xfId="98" applyNumberFormat="1" applyFont="1" applyFill="1" applyBorder="1" applyAlignment="1">
      <alignment horizontal="right" wrapText="1"/>
    </xf>
    <xf numFmtId="0" fontId="24" fillId="0" borderId="0" xfId="98" applyFont="1" applyFill="1" applyAlignment="1">
      <alignment horizontal="right"/>
    </xf>
    <xf numFmtId="0" fontId="17" fillId="0" borderId="0" xfId="98" applyFont="1" applyFill="1" applyBorder="1" applyAlignment="1">
      <alignment horizontal="right" indent="1"/>
    </xf>
    <xf numFmtId="166" fontId="17" fillId="0" borderId="0" xfId="98" applyNumberFormat="1" applyFont="1" applyFill="1" applyBorder="1" applyAlignment="1">
      <alignment horizontal="right" indent="1"/>
    </xf>
    <xf numFmtId="165" fontId="24" fillId="0" borderId="3" xfId="98" applyNumberFormat="1" applyFont="1" applyBorder="1" applyAlignment="1">
      <alignment horizontal="right" indent="1"/>
    </xf>
    <xf numFmtId="165" fontId="19" fillId="0" borderId="4" xfId="4" applyNumberFormat="1" applyFont="1" applyBorder="1" applyAlignment="1">
      <alignment horizontal="right"/>
    </xf>
    <xf numFmtId="0" fontId="24" fillId="0" borderId="0" xfId="98" applyFont="1" applyAlignment="1">
      <alignment horizontal="right" indent="1"/>
    </xf>
    <xf numFmtId="0" fontId="31" fillId="0" borderId="0" xfId="98" applyFont="1" applyAlignment="1">
      <alignment vertical="top"/>
    </xf>
    <xf numFmtId="0" fontId="24" fillId="0" borderId="0" xfId="98" applyFont="1" applyAlignment="1">
      <alignment horizontal="right" wrapText="1" indent="1"/>
    </xf>
    <xf numFmtId="0" fontId="11" fillId="0" borderId="0" xfId="98" applyFill="1" applyAlignment="1">
      <alignment horizontal="left"/>
    </xf>
    <xf numFmtId="0" fontId="66" fillId="0" borderId="0" xfId="98" applyFont="1"/>
    <xf numFmtId="0" fontId="11" fillId="0" borderId="0" xfId="98"/>
    <xf numFmtId="0" fontId="87" fillId="0" borderId="0" xfId="98" applyFont="1" applyAlignment="1">
      <alignment horizontal="right" indent="1"/>
    </xf>
    <xf numFmtId="0" fontId="11" fillId="0" borderId="0" xfId="98" applyAlignment="1">
      <alignment horizontal="right" indent="1"/>
    </xf>
    <xf numFmtId="3" fontId="17" fillId="0" borderId="0" xfId="98" applyNumberFormat="1" applyFont="1"/>
    <xf numFmtId="165" fontId="31" fillId="0" borderId="0" xfId="98" applyNumberFormat="1" applyFont="1"/>
    <xf numFmtId="3" fontId="17" fillId="0" borderId="0" xfId="98" applyNumberFormat="1" applyFont="1" applyAlignment="1">
      <alignment horizontal="right"/>
    </xf>
    <xf numFmtId="3" fontId="31" fillId="0" borderId="0" xfId="98" applyNumberFormat="1" applyFont="1" applyAlignment="1">
      <alignment horizontal="right"/>
    </xf>
    <xf numFmtId="3" fontId="17" fillId="0" borderId="0" xfId="7" applyNumberFormat="1" applyFont="1"/>
    <xf numFmtId="3" fontId="17" fillId="0" borderId="0" xfId="7" applyNumberFormat="1" applyFont="1" applyAlignment="1">
      <alignment horizontal="right"/>
    </xf>
    <xf numFmtId="3" fontId="31" fillId="0" borderId="0" xfId="7" applyNumberFormat="1" applyFont="1" applyBorder="1" applyAlignment="1">
      <alignment horizontal="right"/>
    </xf>
    <xf numFmtId="0" fontId="11" fillId="0" borderId="0" xfId="4" applyFont="1" applyFill="1" applyAlignment="1">
      <alignment horizontal="left"/>
    </xf>
    <xf numFmtId="0" fontId="16" fillId="0" borderId="0" xfId="98" applyFont="1" applyBorder="1" applyAlignment="1">
      <alignment horizontal="right" wrapText="1"/>
    </xf>
    <xf numFmtId="0" fontId="20" fillId="0" borderId="0" xfId="4" applyFont="1" applyFill="1" applyBorder="1" applyAlignment="1">
      <alignment horizontal="left"/>
    </xf>
    <xf numFmtId="0" fontId="16" fillId="0" borderId="0" xfId="8" applyFont="1" applyBorder="1" applyAlignment="1">
      <alignment horizontal="center"/>
    </xf>
    <xf numFmtId="0" fontId="16" fillId="0" borderId="0" xfId="7" applyFont="1" applyAlignment="1">
      <alignment horizontal="right"/>
    </xf>
    <xf numFmtId="0" fontId="11" fillId="0" borderId="0" xfId="104" applyFont="1" applyAlignment="1"/>
    <xf numFmtId="0" fontId="16" fillId="0" borderId="0" xfId="104" applyFont="1" applyBorder="1" applyAlignment="1" applyProtection="1">
      <alignment horizontal="right"/>
    </xf>
    <xf numFmtId="0" fontId="11" fillId="0" borderId="0" xfId="104" applyFont="1" applyAlignment="1">
      <alignment horizontal="right"/>
    </xf>
    <xf numFmtId="0" fontId="16" fillId="2" borderId="0" xfId="0" applyFont="1" applyFill="1" applyBorder="1" applyAlignment="1" applyProtection="1">
      <alignment horizontal="right" wrapText="1"/>
    </xf>
    <xf numFmtId="0" fontId="11" fillId="0" borderId="0" xfId="0" applyFont="1" applyBorder="1" applyAlignment="1"/>
    <xf numFmtId="0" fontId="11" fillId="2" borderId="0" xfId="0" applyFont="1" applyFill="1" applyBorder="1" applyAlignment="1"/>
    <xf numFmtId="0" fontId="15" fillId="0" borderId="0" xfId="0" applyFont="1" applyAlignment="1"/>
    <xf numFmtId="3" fontId="16" fillId="2" borderId="0" xfId="0" applyNumberFormat="1" applyFont="1" applyFill="1" applyBorder="1" applyAlignment="1" applyProtection="1">
      <alignment horizontal="right" vertical="center" wrapText="1"/>
    </xf>
    <xf numFmtId="3" fontId="16" fillId="2" borderId="3" xfId="0" applyNumberFormat="1" applyFont="1" applyFill="1" applyBorder="1" applyAlignment="1" applyProtection="1">
      <alignment horizontal="right" vertical="center" wrapText="1"/>
    </xf>
    <xf numFmtId="3" fontId="16" fillId="2" borderId="0" xfId="14" applyNumberFormat="1" applyFont="1" applyFill="1" applyBorder="1" applyAlignment="1">
      <alignment horizontal="right"/>
    </xf>
    <xf numFmtId="3" fontId="17" fillId="2" borderId="0" xfId="14" applyNumberFormat="1" applyFont="1" applyFill="1" applyAlignment="1" applyProtection="1">
      <alignment horizontal="right"/>
    </xf>
    <xf numFmtId="0" fontId="11" fillId="0" borderId="0" xfId="0" applyFont="1" applyAlignment="1"/>
    <xf numFmtId="0" fontId="17" fillId="0" borderId="3" xfId="0" applyFont="1" applyBorder="1" applyAlignment="1">
      <alignment horizontal="right"/>
    </xf>
    <xf numFmtId="169" fontId="17" fillId="2" borderId="0" xfId="14" applyFont="1" applyFill="1" applyAlignment="1">
      <alignment horizontal="right"/>
    </xf>
    <xf numFmtId="165" fontId="17" fillId="0" borderId="4" xfId="4" applyNumberFormat="1" applyFont="1" applyBorder="1" applyAlignment="1">
      <alignment horizontal="right"/>
    </xf>
    <xf numFmtId="3" fontId="11" fillId="0" borderId="0" xfId="2" applyNumberFormat="1" applyFont="1"/>
    <xf numFmtId="3" fontId="17" fillId="0" borderId="0" xfId="98" applyNumberFormat="1" applyFont="1" applyFill="1" applyBorder="1" applyAlignment="1">
      <alignment horizontal="right" vertical="center"/>
    </xf>
    <xf numFmtId="3" fontId="14" fillId="0" borderId="0" xfId="5" applyNumberFormat="1" applyFont="1" applyFill="1" applyBorder="1" applyAlignment="1">
      <alignment horizontal="center"/>
    </xf>
    <xf numFmtId="3" fontId="17" fillId="0" borderId="0" xfId="4" applyNumberFormat="1" applyFont="1" applyBorder="1" applyAlignment="1" applyProtection="1">
      <alignment horizontal="right"/>
      <protection hidden="1"/>
    </xf>
    <xf numFmtId="3" fontId="14" fillId="0" borderId="0" xfId="98" applyNumberFormat="1" applyFont="1" applyFill="1" applyBorder="1" applyAlignment="1">
      <alignment horizontal="center"/>
    </xf>
    <xf numFmtId="0" fontId="31" fillId="0" borderId="0" xfId="98" applyFont="1" applyAlignment="1"/>
    <xf numFmtId="0" fontId="61" fillId="0" borderId="0" xfId="98" applyFont="1"/>
    <xf numFmtId="0" fontId="0" fillId="0" borderId="0" xfId="8" applyFont="1" applyBorder="1" applyAlignment="1">
      <alignment horizontal="right"/>
    </xf>
    <xf numFmtId="0" fontId="11" fillId="0" borderId="0" xfId="98" applyAlignment="1"/>
    <xf numFmtId="3" fontId="31" fillId="0" borderId="0" xfId="7" applyNumberFormat="1" applyFont="1" applyFill="1" applyBorder="1" applyAlignment="1">
      <alignment horizontal="right" indent="2"/>
    </xf>
    <xf numFmtId="3" fontId="31" fillId="0" borderId="0" xfId="7" applyNumberFormat="1" applyFont="1" applyFill="1" applyBorder="1" applyAlignment="1">
      <alignment horizontal="center"/>
    </xf>
    <xf numFmtId="3" fontId="31" fillId="0" borderId="0" xfId="7" applyNumberFormat="1" applyFont="1" applyFill="1" applyBorder="1" applyAlignment="1">
      <alignment horizontal="right" indent="1"/>
    </xf>
    <xf numFmtId="3" fontId="31" fillId="0" borderId="0" xfId="98" applyNumberFormat="1" applyFont="1"/>
    <xf numFmtId="3" fontId="31" fillId="0" borderId="0" xfId="7" applyNumberFormat="1" applyFont="1" applyAlignment="1">
      <alignment horizontal="right"/>
    </xf>
    <xf numFmtId="0" fontId="31" fillId="0" borderId="0" xfId="7" applyFont="1" applyFill="1" applyBorder="1" applyAlignment="1">
      <alignment horizontal="right"/>
    </xf>
    <xf numFmtId="0" fontId="88" fillId="0" borderId="0" xfId="7" applyFont="1" applyFill="1" applyBorder="1" applyAlignment="1">
      <alignment horizontal="center"/>
    </xf>
    <xf numFmtId="168" fontId="31" fillId="0" borderId="0" xfId="98" applyNumberFormat="1" applyFont="1"/>
    <xf numFmtId="3" fontId="11" fillId="0" borderId="0" xfId="98" applyNumberFormat="1" applyAlignment="1">
      <alignment horizontal="right"/>
    </xf>
    <xf numFmtId="3" fontId="17" fillId="0" borderId="0" xfId="4" applyNumberFormat="1" applyFont="1" applyAlignment="1" applyProtection="1">
      <alignment horizontal="right"/>
      <protection hidden="1"/>
    </xf>
    <xf numFmtId="3" fontId="17" fillId="0" borderId="0" xfId="98" applyNumberFormat="1" applyFont="1" applyFill="1" applyAlignment="1"/>
    <xf numFmtId="3" fontId="31" fillId="0" borderId="0" xfId="7" applyNumberFormat="1" applyFont="1" applyAlignment="1"/>
    <xf numFmtId="3" fontId="31" fillId="0" borderId="0" xfId="7" applyNumberFormat="1" applyFont="1" applyFill="1" applyBorder="1" applyAlignment="1"/>
    <xf numFmtId="3" fontId="17" fillId="0" borderId="0" xfId="8" applyNumberFormat="1" applyFont="1" applyBorder="1" applyAlignment="1"/>
    <xf numFmtId="3" fontId="17" fillId="0" borderId="0" xfId="8" applyNumberFormat="1" applyFont="1" applyBorder="1" applyAlignment="1">
      <alignment wrapText="1"/>
    </xf>
    <xf numFmtId="3" fontId="17" fillId="0" borderId="0" xfId="98" applyNumberFormat="1" applyFont="1" applyBorder="1" applyAlignment="1">
      <alignment wrapText="1"/>
    </xf>
    <xf numFmtId="3" fontId="11" fillId="0" borderId="0" xfId="98" applyNumberFormat="1" applyFont="1" applyAlignment="1"/>
    <xf numFmtId="3" fontId="17" fillId="0" borderId="0" xfId="7" applyNumberFormat="1" applyFont="1" applyAlignment="1"/>
    <xf numFmtId="3" fontId="17" fillId="0" borderId="0" xfId="98" applyNumberFormat="1" applyFont="1" applyAlignment="1"/>
    <xf numFmtId="0" fontId="66" fillId="0" borderId="0" xfId="98" applyFont="1" applyBorder="1" applyAlignment="1">
      <alignment horizontal="left"/>
    </xf>
    <xf numFmtId="0" fontId="31" fillId="0" borderId="0" xfId="98" applyFont="1" applyAlignment="1">
      <alignment horizontal="left" wrapText="1"/>
    </xf>
    <xf numFmtId="0" fontId="31" fillId="0" borderId="0" xfId="7" applyFont="1"/>
    <xf numFmtId="0" fontId="89" fillId="0" borderId="0" xfId="98" applyFont="1" applyAlignment="1"/>
    <xf numFmtId="0" fontId="31" fillId="0" borderId="0" xfId="98" applyFont="1" applyAlignment="1">
      <alignment wrapText="1"/>
    </xf>
    <xf numFmtId="0" fontId="16" fillId="0" borderId="0" xfId="21" applyFont="1" applyBorder="1" applyAlignment="1">
      <alignment horizontal="right"/>
    </xf>
    <xf numFmtId="165" fontId="19" fillId="0" borderId="0" xfId="21" applyNumberFormat="1" applyFont="1" applyBorder="1"/>
    <xf numFmtId="165" fontId="19" fillId="0" borderId="0" xfId="21" applyNumberFormat="1" applyFont="1"/>
    <xf numFmtId="3" fontId="17" fillId="0" borderId="3" xfId="21" applyNumberFormat="1" applyFont="1" applyBorder="1"/>
    <xf numFmtId="0" fontId="17" fillId="0" borderId="0" xfId="20" applyFont="1" applyBorder="1" applyAlignment="1">
      <alignment horizontal="right"/>
    </xf>
    <xf numFmtId="0" fontId="17" fillId="0" borderId="0" xfId="21" applyFont="1" applyAlignment="1">
      <alignment horizontal="left" vertical="top"/>
    </xf>
    <xf numFmtId="3" fontId="17" fillId="0" borderId="0" xfId="0" applyNumberFormat="1" applyFont="1" applyAlignment="1" applyProtection="1">
      <alignment horizontal="left"/>
    </xf>
    <xf numFmtId="1" fontId="16" fillId="0" borderId="0" xfId="0" applyNumberFormat="1" applyFont="1" applyAlignment="1" applyProtection="1">
      <alignment horizontal="right"/>
    </xf>
    <xf numFmtId="1" fontId="17" fillId="0" borderId="0" xfId="0" applyNumberFormat="1" applyFont="1" applyAlignment="1" applyProtection="1">
      <alignment horizontal="right"/>
    </xf>
    <xf numFmtId="1" fontId="14" fillId="0" borderId="0" xfId="0" applyNumberFormat="1" applyFont="1" applyAlignment="1" applyProtection="1">
      <alignment horizontal="right"/>
    </xf>
    <xf numFmtId="1" fontId="18" fillId="0" borderId="0" xfId="0" applyNumberFormat="1" applyFont="1" applyBorder="1" applyAlignment="1">
      <alignment horizontal="right"/>
    </xf>
    <xf numFmtId="1" fontId="14" fillId="0" borderId="0" xfId="0" applyNumberFormat="1" applyFont="1" applyBorder="1" applyAlignment="1">
      <alignment horizontal="right"/>
    </xf>
    <xf numFmtId="1" fontId="14" fillId="0" borderId="0" xfId="0" applyNumberFormat="1" applyFont="1" applyAlignment="1">
      <alignment horizontal="right"/>
    </xf>
    <xf numFmtId="164" fontId="14" fillId="0" borderId="0" xfId="0" applyNumberFormat="1" applyFont="1" applyAlignment="1" applyProtection="1">
      <alignment horizontal="right"/>
    </xf>
    <xf numFmtId="1" fontId="17" fillId="0" borderId="0" xfId="0" applyNumberFormat="1" applyFont="1" applyAlignment="1">
      <alignment horizontal="right"/>
    </xf>
    <xf numFmtId="1" fontId="17" fillId="0" borderId="0" xfId="0" applyNumberFormat="1" applyFont="1" applyBorder="1" applyAlignment="1">
      <alignment horizontal="right"/>
    </xf>
    <xf numFmtId="0" fontId="16" fillId="0" borderId="0" xfId="0" applyNumberFormat="1" applyFont="1" applyAlignment="1" applyProtection="1">
      <alignment horizontal="right"/>
    </xf>
    <xf numFmtId="0" fontId="17" fillId="0" borderId="0" xfId="0" applyNumberFormat="1" applyFont="1" applyAlignment="1" applyProtection="1">
      <alignment horizontal="right"/>
    </xf>
    <xf numFmtId="166" fontId="17" fillId="0" borderId="0" xfId="0" applyNumberFormat="1" applyFont="1" applyAlignment="1" applyProtection="1">
      <alignment horizontal="right"/>
    </xf>
    <xf numFmtId="5" fontId="17" fillId="0" borderId="0" xfId="0" applyNumberFormat="1" applyFont="1" applyAlignment="1" applyProtection="1">
      <alignment horizontal="right"/>
    </xf>
    <xf numFmtId="41" fontId="17" fillId="0" borderId="0" xfId="0" applyNumberFormat="1" applyFont="1" applyBorder="1" applyAlignment="1">
      <alignment horizontal="right"/>
    </xf>
    <xf numFmtId="164" fontId="16" fillId="0" borderId="0" xfId="2" applyNumberFormat="1" applyFont="1" applyFill="1" applyAlignment="1">
      <alignment horizontal="right"/>
    </xf>
    <xf numFmtId="3" fontId="16" fillId="0" borderId="0" xfId="2" applyNumberFormat="1" applyFont="1" applyBorder="1" applyAlignment="1">
      <alignment horizontal="right"/>
    </xf>
    <xf numFmtId="164" fontId="17" fillId="0" borderId="0" xfId="2" applyNumberFormat="1" applyFont="1" applyFill="1" applyBorder="1" applyAlignment="1">
      <alignment horizontal="right"/>
    </xf>
    <xf numFmtId="3" fontId="16" fillId="0" borderId="0" xfId="2" applyNumberFormat="1" applyFont="1" applyBorder="1" applyAlignment="1">
      <alignment horizontal="right" wrapText="1"/>
    </xf>
    <xf numFmtId="3" fontId="17" fillId="0" borderId="0" xfId="68" applyNumberFormat="1" applyFont="1" applyFill="1" applyAlignment="1">
      <alignment horizontal="right"/>
    </xf>
    <xf numFmtId="3" fontId="17" fillId="0" borderId="0" xfId="104" applyNumberFormat="1" applyFont="1" applyAlignment="1">
      <alignment horizontal="right"/>
    </xf>
    <xf numFmtId="3" fontId="31" fillId="0" borderId="0" xfId="68" applyNumberFormat="1" applyFont="1" applyFill="1" applyAlignment="1">
      <alignment horizontal="right"/>
    </xf>
    <xf numFmtId="3" fontId="16" fillId="0" borderId="0" xfId="104" applyNumberFormat="1" applyFont="1" applyAlignment="1" applyProtection="1">
      <alignment horizontal="right"/>
    </xf>
    <xf numFmtId="3" fontId="17" fillId="0" borderId="0" xfId="104" applyNumberFormat="1" applyFont="1" applyFill="1" applyAlignment="1">
      <alignment horizontal="right"/>
    </xf>
    <xf numFmtId="3" fontId="17" fillId="0" borderId="0" xfId="104" applyNumberFormat="1" applyFont="1" applyFill="1"/>
    <xf numFmtId="165" fontId="31" fillId="0" borderId="3" xfId="68" applyNumberFormat="1" applyFont="1" applyFill="1" applyBorder="1" applyAlignment="1">
      <alignment horizontal="right"/>
    </xf>
    <xf numFmtId="1" fontId="31" fillId="0" borderId="3" xfId="68" applyNumberFormat="1" applyFont="1" applyFill="1" applyBorder="1" applyAlignment="1">
      <alignment horizontal="right"/>
    </xf>
    <xf numFmtId="0" fontId="11" fillId="0" borderId="0" xfId="68"/>
    <xf numFmtId="3" fontId="17" fillId="0" borderId="0" xfId="5" applyNumberFormat="1" applyFont="1" applyBorder="1" applyAlignment="1">
      <alignment horizontal="right"/>
    </xf>
    <xf numFmtId="3" fontId="31" fillId="0" borderId="0" xfId="5" applyNumberFormat="1" applyFont="1" applyFill="1" applyBorder="1" applyAlignment="1">
      <alignment horizontal="right"/>
    </xf>
    <xf numFmtId="167" fontId="28" fillId="0" borderId="3" xfId="2" applyNumberFormat="1" applyFont="1" applyBorder="1" applyAlignment="1" applyProtection="1">
      <alignment horizontal="right"/>
    </xf>
    <xf numFmtId="164" fontId="17" fillId="0" borderId="0" xfId="0" applyNumberFormat="1" applyFont="1" applyFill="1" applyAlignment="1">
      <alignment horizontal="right"/>
    </xf>
    <xf numFmtId="0" fontId="16" fillId="0" borderId="0" xfId="2" applyNumberFormat="1" applyFont="1" applyAlignment="1" applyProtection="1">
      <alignment horizontal="right"/>
    </xf>
    <xf numFmtId="0" fontId="17" fillId="0" borderId="0" xfId="2" applyNumberFormat="1" applyFont="1" applyAlignment="1" applyProtection="1">
      <alignment horizontal="right"/>
    </xf>
    <xf numFmtId="0" fontId="17" fillId="0" borderId="0" xfId="2" applyNumberFormat="1" applyFont="1" applyBorder="1" applyAlignment="1">
      <alignment horizontal="right"/>
    </xf>
    <xf numFmtId="0" fontId="16" fillId="0" borderId="0" xfId="2" applyFont="1" applyAlignment="1">
      <alignment horizontal="right" indent="2"/>
    </xf>
    <xf numFmtId="0" fontId="16" fillId="0" borderId="0" xfId="2" applyNumberFormat="1" applyFont="1" applyAlignment="1">
      <alignment horizontal="right"/>
    </xf>
    <xf numFmtId="0" fontId="17" fillId="0" borderId="0" xfId="2" applyNumberFormat="1" applyFont="1" applyAlignment="1">
      <alignment horizontal="right"/>
    </xf>
    <xf numFmtId="41" fontId="17" fillId="0" borderId="0" xfId="2" applyNumberFormat="1" applyFont="1" applyBorder="1" applyAlignment="1" applyProtection="1">
      <alignment horizontal="right"/>
    </xf>
    <xf numFmtId="0" fontId="67" fillId="0" borderId="0" xfId="2" applyNumberFormat="1" applyFont="1" applyBorder="1" applyAlignment="1" applyProtection="1">
      <alignment horizontal="right" wrapText="1"/>
    </xf>
    <xf numFmtId="0" fontId="16" fillId="0" borderId="0" xfId="2" applyNumberFormat="1" applyFont="1" applyBorder="1" applyAlignment="1" applyProtection="1">
      <alignment horizontal="right"/>
    </xf>
    <xf numFmtId="0" fontId="65" fillId="0" borderId="0" xfId="0" applyFont="1" applyBorder="1"/>
    <xf numFmtId="0" fontId="65" fillId="0" borderId="0" xfId="0" applyFont="1" applyBorder="1" applyAlignment="1">
      <alignment horizontal="right"/>
    </xf>
    <xf numFmtId="0" fontId="65" fillId="0" borderId="0" xfId="0" applyFont="1" applyBorder="1" applyAlignment="1">
      <alignment horizontal="center"/>
    </xf>
    <xf numFmtId="164" fontId="16" fillId="0" borderId="0" xfId="2" applyNumberFormat="1" applyFont="1" applyBorder="1"/>
    <xf numFmtId="164" fontId="17" fillId="0" borderId="0" xfId="2" applyNumberFormat="1" applyFont="1" applyBorder="1"/>
    <xf numFmtId="175" fontId="17" fillId="0" borderId="0" xfId="0" applyNumberFormat="1" applyFont="1"/>
    <xf numFmtId="0" fontId="15" fillId="0" borderId="0" xfId="93" applyFont="1" applyAlignment="1">
      <alignment horizontal="left"/>
    </xf>
    <xf numFmtId="0" fontId="13" fillId="0" borderId="0" xfId="93" applyFont="1" applyAlignment="1">
      <alignment horizontal="centerContinuous"/>
    </xf>
    <xf numFmtId="0" fontId="13" fillId="0" borderId="0" xfId="0" applyFont="1" applyAlignment="1">
      <alignment horizontal="center"/>
    </xf>
    <xf numFmtId="0" fontId="13" fillId="0" borderId="0" xfId="93" applyFont="1"/>
    <xf numFmtId="1" fontId="17" fillId="0" borderId="0" xfId="94" applyNumberFormat="1" applyFont="1"/>
    <xf numFmtId="3" fontId="31" fillId="0" borderId="0" xfId="93" applyNumberFormat="1" applyFont="1" applyBorder="1" applyAlignment="1"/>
    <xf numFmtId="0" fontId="11" fillId="0" borderId="0" xfId="93" applyFont="1" applyAlignment="1"/>
    <xf numFmtId="173" fontId="17" fillId="0" borderId="0" xfId="93" applyNumberFormat="1" applyFont="1" applyBorder="1" applyAlignment="1">
      <alignment horizontal="right"/>
    </xf>
    <xf numFmtId="173" fontId="14" fillId="0" borderId="0" xfId="93" applyNumberFormat="1" applyFont="1" applyBorder="1"/>
    <xf numFmtId="173" fontId="17" fillId="0" borderId="3" xfId="93" applyNumberFormat="1" applyFont="1" applyBorder="1" applyAlignment="1">
      <alignment horizontal="right"/>
    </xf>
    <xf numFmtId="0" fontId="11" fillId="0" borderId="0" xfId="0" applyFont="1" applyBorder="1" applyAlignment="1">
      <alignment horizontal="left" wrapText="1"/>
    </xf>
    <xf numFmtId="0" fontId="17" fillId="0" borderId="0" xfId="2" quotePrefix="1" applyFont="1" applyAlignment="1">
      <alignment horizontal="left" vertical="top"/>
    </xf>
    <xf numFmtId="0" fontId="17" fillId="0" borderId="0" xfId="2" quotePrefix="1" applyNumberFormat="1" applyFont="1"/>
    <xf numFmtId="0" fontId="74" fillId="0" borderId="0" xfId="13" applyFont="1" applyAlignment="1"/>
    <xf numFmtId="0" fontId="15" fillId="0" borderId="0" xfId="13" applyFont="1" applyAlignment="1"/>
    <xf numFmtId="165" fontId="0" fillId="0" borderId="0" xfId="0" applyNumberFormat="1"/>
    <xf numFmtId="0" fontId="0" fillId="0" borderId="0" xfId="0" applyAlignment="1">
      <alignment horizontal="center" wrapText="1"/>
    </xf>
    <xf numFmtId="3" fontId="0" fillId="0" borderId="0" xfId="0" applyNumberFormat="1"/>
    <xf numFmtId="1" fontId="0" fillId="0" borderId="0" xfId="0" applyNumberFormat="1"/>
    <xf numFmtId="172" fontId="17" fillId="0" borderId="0" xfId="13" applyNumberFormat="1" applyFont="1" applyAlignment="1">
      <alignment horizontal="right" vertical="center"/>
    </xf>
    <xf numFmtId="3" fontId="19" fillId="0" borderId="0" xfId="100" applyNumberFormat="1" applyFont="1" applyBorder="1" applyAlignment="1">
      <alignment horizontal="right" vertical="center"/>
    </xf>
    <xf numFmtId="0" fontId="65" fillId="0" borderId="0" xfId="0" applyFont="1" applyAlignment="1">
      <alignment horizontal="left"/>
    </xf>
    <xf numFmtId="0" fontId="17" fillId="0" borderId="0" xfId="13" applyFont="1" applyAlignment="1">
      <alignment horizontal="left"/>
    </xf>
    <xf numFmtId="0" fontId="17" fillId="0" borderId="0" xfId="13" applyFont="1" applyAlignment="1">
      <alignment horizontal="left" wrapText="1"/>
    </xf>
    <xf numFmtId="0" fontId="31" fillId="0" borderId="0" xfId="13" applyFont="1" applyAlignment="1">
      <alignment horizontal="left"/>
    </xf>
    <xf numFmtId="0" fontId="31" fillId="28" borderId="0" xfId="13" applyFont="1" applyFill="1" applyAlignment="1">
      <alignment horizontal="left"/>
    </xf>
    <xf numFmtId="0" fontId="19" fillId="0" borderId="0" xfId="13" quotePrefix="1" applyFont="1" applyAlignment="1">
      <alignment horizontal="left"/>
    </xf>
    <xf numFmtId="0" fontId="66" fillId="0" borderId="0" xfId="13" applyFont="1" applyAlignment="1"/>
    <xf numFmtId="0" fontId="16" fillId="0" borderId="0" xfId="13" applyFont="1" applyAlignment="1">
      <alignment horizontal="right"/>
    </xf>
    <xf numFmtId="3" fontId="82" fillId="0" borderId="0" xfId="0" applyNumberFormat="1" applyFont="1"/>
    <xf numFmtId="172" fontId="17" fillId="0" borderId="0" xfId="100" applyNumberFormat="1" applyFont="1" applyBorder="1" applyAlignment="1">
      <alignment horizontal="right" vertical="center"/>
    </xf>
    <xf numFmtId="4" fontId="65" fillId="0" borderId="0" xfId="13" applyNumberFormat="1" applyFont="1"/>
    <xf numFmtId="0" fontId="0" fillId="0" borderId="23" xfId="0" applyBorder="1"/>
    <xf numFmtId="0" fontId="17" fillId="2" borderId="22" xfId="0" applyFont="1" applyFill="1" applyBorder="1"/>
    <xf numFmtId="3" fontId="17" fillId="2" borderId="3" xfId="0" applyNumberFormat="1" applyFont="1" applyFill="1" applyBorder="1" applyAlignment="1">
      <alignment horizontal="right" vertical="center"/>
    </xf>
    <xf numFmtId="1" fontId="19" fillId="2" borderId="3" xfId="14" applyNumberFormat="1" applyFont="1" applyFill="1" applyBorder="1" applyAlignment="1">
      <alignment horizontal="right" vertical="center"/>
    </xf>
    <xf numFmtId="1" fontId="17" fillId="2" borderId="0" xfId="14" applyNumberFormat="1" applyFont="1" applyFill="1" applyBorder="1" applyAlignment="1">
      <alignment horizontal="right" vertical="center"/>
    </xf>
    <xf numFmtId="0" fontId="19" fillId="2" borderId="3" xfId="0" applyFont="1" applyFill="1" applyBorder="1" applyAlignment="1">
      <alignment horizontal="right" vertical="center"/>
    </xf>
    <xf numFmtId="0" fontId="14" fillId="2" borderId="22" xfId="0" applyFont="1" applyFill="1" applyBorder="1"/>
    <xf numFmtId="3" fontId="14" fillId="2" borderId="4" xfId="0" applyNumberFormat="1" applyFont="1" applyFill="1" applyBorder="1" applyAlignment="1" applyProtection="1">
      <alignment horizontal="center"/>
    </xf>
    <xf numFmtId="3" fontId="14" fillId="2" borderId="4" xfId="0" applyNumberFormat="1" applyFont="1" applyFill="1" applyBorder="1" applyAlignment="1" applyProtection="1">
      <alignment horizontal="right"/>
    </xf>
    <xf numFmtId="0" fontId="17" fillId="0" borderId="22" xfId="0" applyFont="1" applyBorder="1"/>
    <xf numFmtId="3" fontId="19" fillId="2" borderId="0" xfId="0" applyNumberFormat="1" applyFont="1" applyFill="1" applyBorder="1" applyAlignment="1"/>
    <xf numFmtId="0" fontId="14" fillId="0" borderId="23" xfId="0" applyFont="1" applyBorder="1" applyAlignment="1">
      <alignment horizontal="center"/>
    </xf>
    <xf numFmtId="0" fontId="14" fillId="2" borderId="23" xfId="0" applyFont="1" applyFill="1" applyBorder="1" applyAlignment="1" applyProtection="1">
      <alignment horizontal="center"/>
    </xf>
    <xf numFmtId="0" fontId="14" fillId="2" borderId="23" xfId="0" applyFont="1" applyFill="1" applyBorder="1" applyAlignment="1">
      <alignment horizontal="center"/>
    </xf>
    <xf numFmtId="0" fontId="0" fillId="0" borderId="28" xfId="0" applyBorder="1"/>
    <xf numFmtId="0" fontId="17" fillId="0" borderId="29" xfId="0" applyFont="1" applyBorder="1"/>
    <xf numFmtId="0" fontId="16" fillId="2" borderId="30" xfId="0" applyFont="1" applyFill="1" applyBorder="1" applyAlignment="1" applyProtection="1">
      <alignment horizontal="right"/>
    </xf>
    <xf numFmtId="0" fontId="14" fillId="2" borderId="30" xfId="0" applyFont="1" applyFill="1" applyBorder="1" applyAlignment="1">
      <alignment horizontal="center"/>
    </xf>
    <xf numFmtId="0" fontId="16" fillId="0" borderId="31" xfId="5" applyFont="1" applyFill="1" applyBorder="1" applyAlignment="1">
      <alignment horizontal="right"/>
    </xf>
    <xf numFmtId="0" fontId="14" fillId="0" borderId="23" xfId="0" applyFont="1" applyFill="1" applyBorder="1" applyAlignment="1">
      <alignment horizontal="center"/>
    </xf>
    <xf numFmtId="10" fontId="19" fillId="0" borderId="3" xfId="14" applyNumberFormat="1" applyFont="1" applyFill="1" applyBorder="1" applyAlignment="1">
      <alignment horizontal="right"/>
    </xf>
    <xf numFmtId="0" fontId="19" fillId="2" borderId="23" xfId="0" applyFont="1" applyFill="1" applyBorder="1"/>
    <xf numFmtId="0" fontId="17" fillId="2" borderId="23" xfId="1" applyFont="1" applyFill="1" applyBorder="1" applyAlignment="1"/>
    <xf numFmtId="0" fontId="17" fillId="0" borderId="23" xfId="1" applyFont="1" applyBorder="1" applyAlignment="1"/>
    <xf numFmtId="3" fontId="17" fillId="0" borderId="23" xfId="1" applyNumberFormat="1" applyFont="1" applyBorder="1" applyAlignment="1"/>
    <xf numFmtId="3" fontId="0" fillId="0" borderId="23" xfId="0" applyNumberFormat="1" applyBorder="1"/>
    <xf numFmtId="3" fontId="17" fillId="0" borderId="23" xfId="1" applyNumberFormat="1" applyFont="1" applyBorder="1" applyAlignment="1">
      <alignment horizontal="left"/>
    </xf>
    <xf numFmtId="0" fontId="17" fillId="2" borderId="23" xfId="1" applyFont="1" applyFill="1" applyBorder="1" applyAlignment="1">
      <alignment horizontal="left"/>
    </xf>
    <xf numFmtId="3" fontId="17" fillId="2" borderId="23" xfId="1" applyNumberFormat="1" applyFont="1" applyFill="1" applyBorder="1" applyAlignment="1">
      <alignment horizontal="left"/>
    </xf>
    <xf numFmtId="3" fontId="17" fillId="2" borderId="23" xfId="1" applyNumberFormat="1" applyFont="1" applyFill="1" applyBorder="1" applyAlignment="1"/>
    <xf numFmtId="0" fontId="17" fillId="2" borderId="23" xfId="14" applyNumberFormat="1" applyFont="1" applyFill="1" applyBorder="1" applyAlignment="1"/>
    <xf numFmtId="3" fontId="17" fillId="2" borderId="23" xfId="14" applyNumberFormat="1" applyFont="1" applyFill="1" applyBorder="1" applyAlignment="1"/>
    <xf numFmtId="0" fontId="0" fillId="0" borderId="23" xfId="0" applyBorder="1" applyAlignment="1"/>
    <xf numFmtId="3" fontId="0" fillId="0" borderId="23" xfId="0" applyNumberFormat="1" applyBorder="1" applyAlignment="1"/>
    <xf numFmtId="0" fontId="17" fillId="0" borderId="23" xfId="0" applyFont="1" applyBorder="1"/>
    <xf numFmtId="3" fontId="74" fillId="0" borderId="0" xfId="0" quotePrefix="1" applyNumberFormat="1" applyFont="1" applyAlignment="1"/>
    <xf numFmtId="3" fontId="11" fillId="0" borderId="4" xfId="0" applyNumberFormat="1" applyFont="1" applyBorder="1"/>
    <xf numFmtId="3" fontId="11" fillId="2" borderId="4" xfId="14" applyNumberFormat="1" applyFont="1" applyFill="1" applyBorder="1" applyAlignment="1">
      <alignment horizontal="right"/>
    </xf>
    <xf numFmtId="3" fontId="17" fillId="2" borderId="0" xfId="14" applyNumberFormat="1" applyFont="1" applyFill="1" applyAlignment="1">
      <alignment horizontal="right"/>
    </xf>
    <xf numFmtId="3" fontId="14" fillId="2" borderId="0" xfId="14" applyNumberFormat="1" applyFont="1" applyFill="1" applyAlignment="1" applyProtection="1"/>
    <xf numFmtId="3" fontId="11" fillId="2" borderId="0" xfId="14" applyNumberFormat="1" applyFont="1" applyFill="1"/>
    <xf numFmtId="3" fontId="17" fillId="2" borderId="4" xfId="14" applyNumberFormat="1" applyFont="1" applyFill="1" applyBorder="1"/>
    <xf numFmtId="3" fontId="11" fillId="0" borderId="4" xfId="0" applyNumberFormat="1" applyFont="1" applyBorder="1" applyAlignment="1"/>
    <xf numFmtId="3" fontId="19" fillId="2" borderId="4" xfId="14" applyNumberFormat="1" applyFont="1" applyFill="1" applyBorder="1" applyAlignment="1">
      <alignment horizontal="right"/>
    </xf>
    <xf numFmtId="3" fontId="74" fillId="0" borderId="0" xfId="0" applyNumberFormat="1" applyFont="1"/>
    <xf numFmtId="167" fontId="19" fillId="2" borderId="0" xfId="14" applyNumberFormat="1" applyFont="1" applyFill="1"/>
    <xf numFmtId="0" fontId="14" fillId="0" borderId="0" xfId="1" applyFont="1" applyBorder="1" applyAlignment="1">
      <alignment horizontal="center"/>
    </xf>
    <xf numFmtId="0" fontId="25" fillId="2" borderId="0" xfId="1" applyFont="1" applyFill="1" applyAlignment="1">
      <alignment wrapText="1"/>
    </xf>
    <xf numFmtId="0" fontId="17" fillId="2" borderId="0" xfId="1" applyFont="1" applyFill="1" applyBorder="1" applyAlignment="1" applyProtection="1">
      <alignment horizontal="center" wrapText="1"/>
    </xf>
    <xf numFmtId="0" fontId="17" fillId="2" borderId="0" xfId="1" applyFont="1" applyFill="1" applyBorder="1" applyAlignment="1" applyProtection="1">
      <alignment horizontal="center" vertical="center" wrapText="1"/>
    </xf>
    <xf numFmtId="0" fontId="17" fillId="2" borderId="0" xfId="1" applyFont="1" applyFill="1" applyBorder="1" applyAlignment="1" applyProtection="1">
      <alignment horizontal="center" vertical="center"/>
    </xf>
    <xf numFmtId="0" fontId="16" fillId="2" borderId="0" xfId="1" applyFont="1" applyFill="1" applyBorder="1" applyAlignment="1" applyProtection="1"/>
    <xf numFmtId="0" fontId="16" fillId="2" borderId="0" xfId="1" applyFont="1" applyFill="1" applyBorder="1" applyAlignment="1" applyProtection="1">
      <alignment horizontal="center" wrapText="1"/>
    </xf>
    <xf numFmtId="0" fontId="17" fillId="0" borderId="0" xfId="1" applyFont="1" applyBorder="1"/>
    <xf numFmtId="0" fontId="19" fillId="2" borderId="3" xfId="1" applyFont="1" applyFill="1" applyBorder="1" applyAlignment="1">
      <alignment horizontal="right"/>
    </xf>
    <xf numFmtId="3" fontId="17" fillId="2" borderId="3" xfId="1" applyNumberFormat="1" applyFont="1" applyFill="1" applyBorder="1" applyAlignment="1">
      <alignment horizontal="right"/>
    </xf>
    <xf numFmtId="0" fontId="17" fillId="0" borderId="0" xfId="1" applyFont="1" applyBorder="1" applyAlignment="1">
      <alignment horizontal="right"/>
    </xf>
    <xf numFmtId="0" fontId="21" fillId="2" borderId="0" xfId="1" applyFont="1" applyFill="1" applyBorder="1" applyAlignment="1"/>
    <xf numFmtId="0" fontId="21" fillId="2" borderId="3" xfId="1" applyFont="1" applyFill="1" applyBorder="1" applyAlignment="1">
      <alignment horizontal="right"/>
    </xf>
    <xf numFmtId="0" fontId="14" fillId="27" borderId="0" xfId="1" applyFont="1" applyFill="1" applyBorder="1" applyAlignment="1">
      <alignment horizontal="center"/>
    </xf>
    <xf numFmtId="165" fontId="19" fillId="2" borderId="0" xfId="1" applyNumberFormat="1" applyFont="1" applyFill="1" applyBorder="1" applyAlignment="1">
      <alignment horizontal="right"/>
    </xf>
    <xf numFmtId="167" fontId="17" fillId="2" borderId="0" xfId="1" applyNumberFormat="1" applyFont="1" applyFill="1" applyBorder="1" applyAlignment="1">
      <alignment horizontal="right"/>
    </xf>
    <xf numFmtId="3" fontId="17" fillId="2" borderId="0" xfId="1" applyNumberFormat="1" applyFont="1" applyFill="1" applyBorder="1" applyAlignment="1">
      <alignment horizontal="right"/>
    </xf>
    <xf numFmtId="1" fontId="19" fillId="2" borderId="0" xfId="1" applyNumberFormat="1" applyFont="1" applyFill="1" applyBorder="1" applyAlignment="1">
      <alignment horizontal="right"/>
    </xf>
    <xf numFmtId="3" fontId="17" fillId="2" borderId="0" xfId="1" applyNumberFormat="1" applyFont="1" applyFill="1" applyAlignment="1">
      <alignment horizontal="right"/>
    </xf>
    <xf numFmtId="165" fontId="73" fillId="2" borderId="0" xfId="1" applyNumberFormat="1" applyFont="1" applyFill="1" applyAlignment="1">
      <alignment horizontal="right"/>
    </xf>
    <xf numFmtId="3" fontId="65" fillId="2" borderId="0" xfId="1" applyNumberFormat="1" applyFont="1" applyFill="1" applyAlignment="1">
      <alignment horizontal="right"/>
    </xf>
    <xf numFmtId="0" fontId="14" fillId="27" borderId="3" xfId="1" applyFont="1" applyFill="1" applyBorder="1" applyAlignment="1">
      <alignment horizontal="center"/>
    </xf>
    <xf numFmtId="165" fontId="19" fillId="2" borderId="3" xfId="1" applyNumberFormat="1" applyFont="1" applyFill="1" applyBorder="1" applyAlignment="1">
      <alignment horizontal="right"/>
    </xf>
    <xf numFmtId="167" fontId="17" fillId="2" borderId="3" xfId="1" applyNumberFormat="1" applyFont="1" applyFill="1" applyBorder="1" applyAlignment="1">
      <alignment horizontal="right"/>
    </xf>
    <xf numFmtId="165" fontId="17" fillId="2" borderId="3" xfId="1" applyNumberFormat="1" applyFont="1" applyFill="1" applyBorder="1" applyAlignment="1">
      <alignment horizontal="right"/>
    </xf>
    <xf numFmtId="0" fontId="17" fillId="3" borderId="0" xfId="1" applyFont="1" applyFill="1" applyBorder="1"/>
    <xf numFmtId="0" fontId="74" fillId="0" borderId="0" xfId="1" applyFont="1"/>
    <xf numFmtId="0" fontId="11" fillId="0" borderId="0" xfId="1"/>
    <xf numFmtId="0" fontId="74" fillId="0" borderId="0" xfId="1" applyFont="1" applyBorder="1"/>
    <xf numFmtId="0" fontId="39" fillId="0" borderId="0" xfId="4" applyFont="1" applyFill="1" applyBorder="1" applyAlignment="1"/>
    <xf numFmtId="0" fontId="39" fillId="0" borderId="0" xfId="104" applyFont="1"/>
    <xf numFmtId="0" fontId="39" fillId="0" borderId="0" xfId="98" applyFont="1" applyFill="1"/>
    <xf numFmtId="0" fontId="39" fillId="0" borderId="0" xfId="4" applyFont="1"/>
    <xf numFmtId="0" fontId="17" fillId="0" borderId="0" xfId="4" quotePrefix="1" applyFont="1"/>
    <xf numFmtId="0" fontId="14" fillId="0" borderId="0" xfId="98" applyFont="1" applyAlignment="1">
      <alignment horizontal="right"/>
    </xf>
    <xf numFmtId="0" fontId="17" fillId="0" borderId="0" xfId="98" quotePrefix="1" applyFont="1" applyAlignment="1">
      <alignment vertical="top"/>
    </xf>
    <xf numFmtId="0" fontId="39" fillId="0" borderId="0" xfId="98" applyFont="1" applyAlignment="1">
      <alignment horizontal="left"/>
    </xf>
    <xf numFmtId="0" fontId="39" fillId="0" borderId="0" xfId="98" applyFont="1"/>
    <xf numFmtId="0" fontId="39" fillId="0" borderId="0" xfId="104" applyFont="1" applyAlignment="1"/>
    <xf numFmtId="0" fontId="11" fillId="0" borderId="0" xfId="4" applyFont="1" applyAlignment="1">
      <alignment horizontal="left" wrapText="1"/>
    </xf>
    <xf numFmtId="0" fontId="14" fillId="0" borderId="3" xfId="16" applyFont="1" applyBorder="1" applyAlignment="1">
      <alignment horizontal="center" vertical="center" wrapText="1"/>
    </xf>
    <xf numFmtId="0" fontId="17" fillId="0" borderId="0" xfId="18" applyFont="1" applyAlignment="1">
      <alignment horizontal="right"/>
    </xf>
    <xf numFmtId="0" fontId="65" fillId="0" borderId="0" xfId="18" applyFont="1" applyAlignment="1">
      <alignment horizontal="right"/>
    </xf>
    <xf numFmtId="0" fontId="13" fillId="0" borderId="0" xfId="106" applyFont="1"/>
    <xf numFmtId="0" fontId="11" fillId="0" borderId="0" xfId="106" applyFont="1" applyAlignment="1"/>
    <xf numFmtId="0" fontId="11" fillId="0" borderId="0" xfId="106" applyFont="1" applyAlignment="1">
      <alignment horizontal="center"/>
    </xf>
    <xf numFmtId="0" fontId="11" fillId="0" borderId="0" xfId="106" applyFont="1"/>
    <xf numFmtId="3" fontId="11" fillId="0" borderId="0" xfId="18" applyNumberFormat="1" applyFont="1"/>
    <xf numFmtId="0" fontId="17" fillId="0" borderId="0" xfId="106" applyFont="1"/>
    <xf numFmtId="0" fontId="14" fillId="0" borderId="3" xfId="106" applyFont="1" applyBorder="1"/>
    <xf numFmtId="0" fontId="14" fillId="0" borderId="0" xfId="106" applyFont="1"/>
    <xf numFmtId="165" fontId="19" fillId="0" borderId="0" xfId="16" applyNumberFormat="1" applyFont="1" applyAlignment="1">
      <alignment horizontal="right"/>
    </xf>
    <xf numFmtId="3" fontId="17" fillId="0" borderId="0" xfId="106" applyNumberFormat="1" applyFont="1" applyBorder="1" applyAlignment="1">
      <alignment horizontal="right"/>
    </xf>
    <xf numFmtId="3" fontId="17" fillId="0" borderId="0" xfId="106" applyNumberFormat="1" applyFont="1" applyAlignment="1">
      <alignment horizontal="right"/>
    </xf>
    <xf numFmtId="3" fontId="17" fillId="0" borderId="0" xfId="106" applyNumberFormat="1" applyFont="1"/>
    <xf numFmtId="165" fontId="19" fillId="0" borderId="0" xfId="106" applyNumberFormat="1" applyFont="1"/>
    <xf numFmtId="165" fontId="19" fillId="0" borderId="0" xfId="106" applyNumberFormat="1" applyFont="1" applyAlignment="1">
      <alignment horizontal="right"/>
    </xf>
    <xf numFmtId="165" fontId="73" fillId="0" borderId="0" xfId="16" applyNumberFormat="1" applyFont="1" applyAlignment="1">
      <alignment horizontal="right"/>
    </xf>
    <xf numFmtId="3" fontId="65" fillId="0" borderId="0" xfId="106" applyNumberFormat="1" applyFont="1" applyBorder="1" applyAlignment="1">
      <alignment horizontal="right"/>
    </xf>
    <xf numFmtId="3" fontId="65" fillId="0" borderId="0" xfId="106" applyNumberFormat="1" applyFont="1" applyAlignment="1">
      <alignment horizontal="right"/>
    </xf>
    <xf numFmtId="3" fontId="65" fillId="0" borderId="0" xfId="106" applyNumberFormat="1" applyFont="1"/>
    <xf numFmtId="0" fontId="65" fillId="0" borderId="0" xfId="106" applyFont="1"/>
    <xf numFmtId="0" fontId="17" fillId="0" borderId="3" xfId="106" applyFont="1" applyBorder="1"/>
    <xf numFmtId="0" fontId="19" fillId="0" borderId="4" xfId="106" applyFont="1" applyBorder="1" applyAlignment="1">
      <alignment horizontal="left"/>
    </xf>
    <xf numFmtId="0" fontId="17" fillId="0" borderId="4" xfId="106" applyFont="1" applyBorder="1" applyAlignment="1">
      <alignment horizontal="right"/>
    </xf>
    <xf numFmtId="0" fontId="16" fillId="0" borderId="0" xfId="106" applyFont="1"/>
    <xf numFmtId="0" fontId="17" fillId="0" borderId="0" xfId="106" applyFont="1" applyAlignment="1">
      <alignment horizontal="center"/>
    </xf>
    <xf numFmtId="0" fontId="17" fillId="0" borderId="0" xfId="4" applyFont="1" applyFill="1" applyAlignment="1">
      <alignment horizontal="left" indent="2"/>
    </xf>
    <xf numFmtId="0" fontId="17" fillId="0" borderId="0" xfId="106" applyFont="1" applyAlignment="1"/>
    <xf numFmtId="0" fontId="19" fillId="0" borderId="0" xfId="18" applyFont="1"/>
    <xf numFmtId="0" fontId="17" fillId="0" borderId="0" xfId="106" applyFont="1" applyAlignment="1">
      <alignment horizontal="left"/>
    </xf>
    <xf numFmtId="0" fontId="3" fillId="0" borderId="0" xfId="106"/>
    <xf numFmtId="0" fontId="3" fillId="0" borderId="0" xfId="107"/>
    <xf numFmtId="0" fontId="11" fillId="2" borderId="4" xfId="107" applyFont="1" applyFill="1" applyBorder="1"/>
    <xf numFmtId="0" fontId="11" fillId="0" borderId="4" xfId="107" applyFont="1" applyBorder="1"/>
    <xf numFmtId="0" fontId="17" fillId="2" borderId="0" xfId="107" applyFont="1" applyFill="1" applyBorder="1"/>
    <xf numFmtId="2" fontId="16" fillId="2" borderId="0" xfId="107" applyNumberFormat="1" applyFont="1" applyFill="1" applyBorder="1" applyAlignment="1">
      <alignment horizontal="center" wrapText="1"/>
    </xf>
    <xf numFmtId="2" fontId="16" fillId="2" borderId="3" xfId="107" applyNumberFormat="1" applyFont="1" applyFill="1" applyBorder="1" applyAlignment="1">
      <alignment horizontal="center" wrapText="1"/>
    </xf>
    <xf numFmtId="0" fontId="16" fillId="2" borderId="3" xfId="107" applyFont="1" applyFill="1" applyBorder="1" applyAlignment="1">
      <alignment horizontal="right" wrapText="1"/>
    </xf>
    <xf numFmtId="2" fontId="14" fillId="2" borderId="0" xfId="107" applyNumberFormat="1" applyFont="1" applyFill="1" applyBorder="1" applyAlignment="1">
      <alignment horizontal="center" wrapText="1"/>
    </xf>
    <xf numFmtId="0" fontId="16" fillId="2" borderId="4" xfId="107" applyFont="1" applyFill="1" applyBorder="1" applyAlignment="1">
      <alignment horizontal="right" wrapText="1"/>
    </xf>
    <xf numFmtId="0" fontId="16" fillId="2" borderId="0" xfId="107" applyFont="1" applyFill="1" applyBorder="1" applyAlignment="1">
      <alignment horizontal="right" wrapText="1"/>
    </xf>
    <xf numFmtId="0" fontId="3" fillId="0" borderId="4" xfId="107" applyBorder="1"/>
    <xf numFmtId="1" fontId="17" fillId="2" borderId="0" xfId="107" applyNumberFormat="1" applyFont="1" applyFill="1" applyBorder="1" applyAlignment="1">
      <alignment horizontal="center" wrapText="1"/>
    </xf>
    <xf numFmtId="17" fontId="65" fillId="0" borderId="0" xfId="107" quotePrefix="1" applyNumberFormat="1" applyFont="1" applyBorder="1" applyAlignment="1">
      <alignment horizontal="center" vertical="center"/>
    </xf>
    <xf numFmtId="3" fontId="17" fillId="2" borderId="0" xfId="107" applyNumberFormat="1" applyFont="1" applyFill="1" applyBorder="1" applyAlignment="1">
      <alignment horizontal="center" wrapText="1"/>
    </xf>
    <xf numFmtId="172" fontId="17" fillId="2" borderId="0" xfId="107" applyNumberFormat="1" applyFont="1" applyFill="1" applyBorder="1" applyAlignment="1">
      <alignment horizontal="right" vertical="center" wrapText="1"/>
    </xf>
    <xf numFmtId="172" fontId="17" fillId="2" borderId="0" xfId="108" applyNumberFormat="1" applyFont="1" applyFill="1" applyBorder="1" applyAlignment="1">
      <alignment horizontal="right" vertical="center" wrapText="1"/>
    </xf>
    <xf numFmtId="172" fontId="17" fillId="2" borderId="21" xfId="108" applyNumberFormat="1" applyFont="1" applyFill="1" applyBorder="1" applyAlignment="1">
      <alignment horizontal="right" vertical="center" wrapText="1"/>
    </xf>
    <xf numFmtId="172" fontId="17" fillId="2" borderId="4" xfId="108" applyNumberFormat="1" applyFont="1" applyFill="1" applyBorder="1" applyAlignment="1">
      <alignment horizontal="right" vertical="center" wrapText="1"/>
    </xf>
    <xf numFmtId="172" fontId="17" fillId="2" borderId="4" xfId="108" applyNumberFormat="1" applyFont="1" applyFill="1" applyBorder="1" applyAlignment="1">
      <alignment horizontal="right" vertical="center"/>
    </xf>
    <xf numFmtId="172" fontId="65" fillId="0" borderId="4" xfId="107" applyNumberFormat="1" applyFont="1" applyBorder="1" applyAlignment="1">
      <alignment vertical="center"/>
    </xf>
    <xf numFmtId="9" fontId="3" fillId="0" borderId="0" xfId="107" applyNumberFormat="1"/>
    <xf numFmtId="0" fontId="17" fillId="2" borderId="0" xfId="107" applyFont="1" applyFill="1" applyBorder="1" applyAlignment="1">
      <alignment horizontal="center"/>
    </xf>
    <xf numFmtId="3" fontId="17" fillId="2" borderId="0" xfId="107" applyNumberFormat="1" applyFont="1" applyFill="1" applyBorder="1" applyAlignment="1">
      <alignment horizontal="center"/>
    </xf>
    <xf numFmtId="172" fontId="17" fillId="2" borderId="0" xfId="108" applyNumberFormat="1" applyFont="1" applyFill="1" applyBorder="1" applyAlignment="1">
      <alignment horizontal="right" vertical="center"/>
    </xf>
    <xf numFmtId="172" fontId="65" fillId="0" borderId="0" xfId="108" applyNumberFormat="1" applyFont="1" applyAlignment="1">
      <alignment vertical="center"/>
    </xf>
    <xf numFmtId="0" fontId="17" fillId="2" borderId="3" xfId="107" applyFont="1" applyFill="1" applyBorder="1" applyAlignment="1">
      <alignment horizontal="center"/>
    </xf>
    <xf numFmtId="17" fontId="65" fillId="0" borderId="3" xfId="107" quotePrefix="1" applyNumberFormat="1" applyFont="1" applyBorder="1" applyAlignment="1">
      <alignment horizontal="center" vertical="center"/>
    </xf>
    <xf numFmtId="3" fontId="17" fillId="2" borderId="3" xfId="107" applyNumberFormat="1" applyFont="1" applyFill="1" applyBorder="1" applyAlignment="1">
      <alignment horizontal="center" wrapText="1"/>
    </xf>
    <xf numFmtId="3" fontId="17" fillId="2" borderId="3" xfId="107" applyNumberFormat="1" applyFont="1" applyFill="1" applyBorder="1" applyAlignment="1">
      <alignment horizontal="center"/>
    </xf>
    <xf numFmtId="172" fontId="17" fillId="2" borderId="3" xfId="108" applyNumberFormat="1" applyFont="1" applyFill="1" applyBorder="1" applyAlignment="1">
      <alignment horizontal="right" vertical="center" wrapText="1"/>
    </xf>
    <xf numFmtId="172" fontId="17" fillId="2" borderId="0" xfId="108" applyNumberFormat="1" applyFont="1" applyFill="1" applyBorder="1" applyAlignment="1">
      <alignment vertical="center" wrapText="1"/>
    </xf>
    <xf numFmtId="172" fontId="17" fillId="2" borderId="0" xfId="108" applyNumberFormat="1" applyFont="1" applyFill="1" applyBorder="1" applyAlignment="1">
      <alignment wrapText="1"/>
    </xf>
    <xf numFmtId="0" fontId="3" fillId="0" borderId="3" xfId="107" applyBorder="1"/>
    <xf numFmtId="172" fontId="17" fillId="2" borderId="3" xfId="108" applyNumberFormat="1" applyFont="1" applyFill="1" applyBorder="1" applyAlignment="1">
      <alignment horizontal="right" vertical="center"/>
    </xf>
    <xf numFmtId="172" fontId="17" fillId="2" borderId="3" xfId="107" applyNumberFormat="1" applyFont="1" applyFill="1" applyBorder="1" applyAlignment="1"/>
    <xf numFmtId="172" fontId="17" fillId="2" borderId="3" xfId="107" applyNumberFormat="1" applyFont="1" applyFill="1" applyBorder="1"/>
    <xf numFmtId="172" fontId="17" fillId="2" borderId="0" xfId="107" applyNumberFormat="1" applyFont="1" applyFill="1" applyBorder="1"/>
    <xf numFmtId="172" fontId="11" fillId="0" borderId="0" xfId="92" applyNumberFormat="1"/>
    <xf numFmtId="9" fontId="17" fillId="2" borderId="0" xfId="107" applyNumberFormat="1" applyFont="1" applyFill="1" applyBorder="1" applyAlignment="1"/>
    <xf numFmtId="0" fontId="17" fillId="2" borderId="4" xfId="107" applyFont="1" applyFill="1" applyBorder="1" applyAlignment="1">
      <alignment horizontal="right"/>
    </xf>
    <xf numFmtId="0" fontId="19" fillId="2" borderId="4" xfId="107" applyFont="1" applyFill="1" applyBorder="1" applyAlignment="1">
      <alignment horizontal="right"/>
    </xf>
    <xf numFmtId="0" fontId="39" fillId="0" borderId="0" xfId="107" applyFont="1"/>
    <xf numFmtId="0" fontId="17" fillId="2" borderId="0" xfId="107" applyFont="1" applyFill="1"/>
    <xf numFmtId="0" fontId="65" fillId="0" borderId="0" xfId="107" applyFont="1" applyAlignment="1"/>
    <xf numFmtId="0" fontId="17" fillId="2" borderId="0" xfId="107" applyFont="1" applyFill="1" applyAlignment="1"/>
    <xf numFmtId="0" fontId="3" fillId="0" borderId="0" xfId="107" applyAlignment="1"/>
    <xf numFmtId="0" fontId="65" fillId="0" borderId="0" xfId="107" applyFont="1" applyAlignment="1">
      <alignment horizontal="left"/>
    </xf>
    <xf numFmtId="0" fontId="17" fillId="0" borderId="0" xfId="107" applyFont="1" applyAlignment="1"/>
    <xf numFmtId="0" fontId="3" fillId="0" borderId="0" xfId="107" applyAlignment="1">
      <alignment horizontal="right"/>
    </xf>
    <xf numFmtId="0" fontId="17" fillId="0" borderId="0" xfId="107" applyFont="1" applyFill="1" applyAlignment="1"/>
    <xf numFmtId="0" fontId="16" fillId="0" borderId="3" xfId="0" applyNumberFormat="1" applyFont="1" applyBorder="1" applyAlignment="1" applyProtection="1">
      <alignment horizontal="center"/>
    </xf>
    <xf numFmtId="0" fontId="16" fillId="0" borderId="0" xfId="0" applyFont="1" applyAlignment="1">
      <alignment horizontal="right" wrapText="1"/>
    </xf>
    <xf numFmtId="1" fontId="16" fillId="0" borderId="0" xfId="2" applyNumberFormat="1" applyFont="1" applyAlignment="1">
      <alignment horizontal="right"/>
    </xf>
    <xf numFmtId="0" fontId="16" fillId="0" borderId="0" xfId="2" applyFont="1" applyAlignment="1">
      <alignment horizontal="right" wrapText="1"/>
    </xf>
    <xf numFmtId="0" fontId="16" fillId="0" borderId="0" xfId="2" applyFont="1" applyAlignment="1">
      <alignment horizontal="right"/>
    </xf>
    <xf numFmtId="0" fontId="16" fillId="0" borderId="3" xfId="2" applyNumberFormat="1" applyFont="1" applyBorder="1" applyAlignment="1" applyProtection="1">
      <alignment horizontal="center"/>
    </xf>
    <xf numFmtId="0" fontId="11" fillId="0" borderId="0" xfId="0" applyFont="1" applyBorder="1" applyAlignment="1"/>
    <xf numFmtId="169" fontId="17" fillId="2" borderId="0" xfId="14" applyNumberFormat="1" applyFont="1" applyFill="1" applyAlignment="1" applyProtection="1">
      <alignment horizontal="right"/>
    </xf>
    <xf numFmtId="3" fontId="17" fillId="2" borderId="0" xfId="14" applyNumberFormat="1" applyFont="1" applyFill="1" applyAlignment="1" applyProtection="1">
      <alignment horizontal="right"/>
    </xf>
    <xf numFmtId="0" fontId="11" fillId="0" borderId="0" xfId="1" applyFont="1" applyAlignment="1"/>
    <xf numFmtId="169" fontId="11" fillId="2" borderId="0" xfId="14" applyFont="1" applyFill="1" applyAlignment="1"/>
    <xf numFmtId="0" fontId="16" fillId="2" borderId="0" xfId="1" applyFont="1" applyFill="1" applyBorder="1" applyAlignment="1" applyProtection="1">
      <alignment horizontal="right" wrapText="1"/>
    </xf>
    <xf numFmtId="0" fontId="17" fillId="3" borderId="0" xfId="1" applyFont="1" applyFill="1" applyBorder="1" applyAlignment="1"/>
    <xf numFmtId="0" fontId="16" fillId="0" borderId="0" xfId="15" applyFont="1" applyFill="1" applyBorder="1" applyAlignment="1">
      <alignment horizontal="right"/>
    </xf>
    <xf numFmtId="0" fontId="11" fillId="0" borderId="0" xfId="4" applyFont="1" applyAlignment="1">
      <alignment horizontal="left" wrapText="1"/>
    </xf>
    <xf numFmtId="0" fontId="16" fillId="0" borderId="0" xfId="15" applyFont="1" applyAlignment="1">
      <alignment horizontal="right" wrapText="1"/>
    </xf>
    <xf numFmtId="0" fontId="11" fillId="0" borderId="0" xfId="19" applyFont="1" applyAlignment="1">
      <alignment horizontal="left" wrapText="1"/>
    </xf>
    <xf numFmtId="0" fontId="16" fillId="0" borderId="0" xfId="93" applyFont="1" applyBorder="1" applyAlignment="1">
      <alignment horizontal="center" vertical="center"/>
    </xf>
    <xf numFmtId="0" fontId="17" fillId="0" borderId="0" xfId="0" applyFont="1" applyAlignment="1">
      <alignment horizontal="left" wrapText="1"/>
    </xf>
    <xf numFmtId="169" fontId="17" fillId="2" borderId="0" xfId="14" applyNumberFormat="1" applyFont="1" applyFill="1" applyAlignment="1" applyProtection="1"/>
    <xf numFmtId="0" fontId="14" fillId="3" borderId="0" xfId="1" applyFont="1" applyFill="1" applyBorder="1" applyAlignment="1"/>
    <xf numFmtId="1" fontId="25" fillId="2" borderId="0" xfId="1" applyNumberFormat="1" applyFont="1" applyFill="1" applyAlignment="1">
      <alignment wrapText="1"/>
    </xf>
    <xf numFmtId="0" fontId="16" fillId="2" borderId="0" xfId="1" applyFont="1" applyFill="1" applyBorder="1" applyAlignment="1" applyProtection="1">
      <alignment vertical="center"/>
    </xf>
    <xf numFmtId="1" fontId="16" fillId="2" borderId="0" xfId="1" applyNumberFormat="1" applyFont="1" applyFill="1" applyBorder="1" applyAlignment="1" applyProtection="1">
      <alignment vertical="center"/>
    </xf>
    <xf numFmtId="0" fontId="17" fillId="2" borderId="0" xfId="1" applyFont="1" applyFill="1" applyBorder="1" applyAlignment="1" applyProtection="1">
      <alignment vertical="center"/>
    </xf>
    <xf numFmtId="0" fontId="19" fillId="2" borderId="0" xfId="1" applyFont="1" applyFill="1" applyBorder="1" applyAlignment="1" applyProtection="1">
      <alignment vertical="center"/>
    </xf>
    <xf numFmtId="1" fontId="19" fillId="2" borderId="0" xfId="1" applyNumberFormat="1" applyFont="1" applyFill="1" applyBorder="1" applyAlignment="1" applyProtection="1">
      <alignment vertical="center"/>
    </xf>
    <xf numFmtId="0" fontId="14" fillId="2" borderId="0" xfId="1" applyFont="1" applyFill="1" applyBorder="1" applyAlignment="1" applyProtection="1">
      <alignment horizontal="center"/>
    </xf>
    <xf numFmtId="0" fontId="14" fillId="2" borderId="0" xfId="1" applyFont="1" applyFill="1" applyBorder="1" applyAlignment="1" applyProtection="1">
      <alignment horizontal="center" wrapText="1"/>
    </xf>
    <xf numFmtId="0" fontId="14" fillId="2" borderId="0" xfId="1" applyFont="1" applyFill="1" applyBorder="1" applyAlignment="1" applyProtection="1">
      <alignment horizontal="center" vertical="center"/>
    </xf>
    <xf numFmtId="0" fontId="14" fillId="2" borderId="0" xfId="1" applyFont="1" applyFill="1" applyBorder="1" applyAlignment="1" applyProtection="1">
      <alignment horizontal="center" vertical="center" wrapText="1"/>
    </xf>
    <xf numFmtId="0" fontId="18" fillId="2" borderId="0" xfId="1" applyFont="1" applyFill="1" applyBorder="1" applyAlignment="1" applyProtection="1">
      <alignment horizontal="right" wrapText="1"/>
    </xf>
    <xf numFmtId="0" fontId="14" fillId="0" borderId="0" xfId="1" applyFont="1"/>
    <xf numFmtId="0" fontId="17" fillId="2" borderId="0" xfId="1" applyFont="1" applyFill="1" applyBorder="1" applyAlignment="1">
      <alignment horizontal="right"/>
    </xf>
    <xf numFmtId="0" fontId="19" fillId="2" borderId="0" xfId="1" applyFont="1" applyFill="1" applyBorder="1" applyAlignment="1">
      <alignment horizontal="right"/>
    </xf>
    <xf numFmtId="0" fontId="21" fillId="2" borderId="0" xfId="1" applyFont="1" applyFill="1" applyBorder="1" applyAlignment="1">
      <alignment horizontal="right"/>
    </xf>
    <xf numFmtId="0" fontId="32" fillId="2" borderId="0" xfId="1" applyFont="1" applyFill="1" applyBorder="1" applyAlignment="1">
      <alignment horizontal="right"/>
    </xf>
    <xf numFmtId="0" fontId="14" fillId="2" borderId="0" xfId="1" applyFont="1" applyFill="1" applyBorder="1" applyAlignment="1">
      <alignment horizontal="right"/>
    </xf>
    <xf numFmtId="0" fontId="32" fillId="2" borderId="0" xfId="1" applyFont="1" applyFill="1" applyBorder="1" applyAlignment="1">
      <alignment horizontal="center"/>
    </xf>
    <xf numFmtId="0" fontId="14" fillId="3" borderId="0" xfId="1" applyFont="1" applyFill="1" applyBorder="1" applyAlignment="1">
      <alignment horizontal="center"/>
    </xf>
    <xf numFmtId="165" fontId="19" fillId="2" borderId="0" xfId="1" applyNumberFormat="1" applyFont="1" applyFill="1" applyAlignment="1"/>
    <xf numFmtId="165" fontId="19" fillId="2" borderId="0" xfId="1" applyNumberFormat="1" applyFont="1" applyFill="1" applyAlignment="1">
      <alignment horizontal="right"/>
    </xf>
    <xf numFmtId="3" fontId="17" fillId="2" borderId="0" xfId="1" applyNumberFormat="1" applyFont="1" applyFill="1" applyAlignment="1"/>
    <xf numFmtId="165" fontId="17" fillId="2" borderId="0" xfId="1" applyNumberFormat="1" applyFont="1" applyFill="1" applyAlignment="1"/>
    <xf numFmtId="165" fontId="74" fillId="0" borderId="0" xfId="1" applyNumberFormat="1" applyFont="1"/>
    <xf numFmtId="172" fontId="74" fillId="0" borderId="0" xfId="110" applyNumberFormat="1" applyFont="1"/>
    <xf numFmtId="0" fontId="65" fillId="0" borderId="0" xfId="1" applyFont="1" applyAlignment="1">
      <alignment horizontal="right"/>
    </xf>
    <xf numFmtId="0" fontId="75" fillId="0" borderId="0" xfId="1" applyFont="1" applyAlignment="1">
      <alignment horizontal="center"/>
    </xf>
    <xf numFmtId="3" fontId="65" fillId="2" borderId="0" xfId="1" applyNumberFormat="1" applyFont="1" applyFill="1" applyAlignment="1"/>
    <xf numFmtId="0" fontId="11" fillId="0" borderId="4" xfId="1" applyFont="1" applyBorder="1" applyAlignment="1"/>
    <xf numFmtId="1" fontId="74" fillId="0" borderId="0" xfId="1" applyNumberFormat="1" applyFont="1"/>
    <xf numFmtId="0" fontId="12" fillId="0" borderId="3" xfId="93" applyFont="1" applyBorder="1" applyAlignment="1">
      <alignment vertical="center"/>
    </xf>
    <xf numFmtId="0" fontId="18" fillId="0" borderId="3" xfId="93" applyFont="1" applyBorder="1" applyAlignment="1"/>
    <xf numFmtId="0" fontId="12" fillId="0" borderId="3" xfId="93" applyFont="1" applyBorder="1" applyAlignment="1"/>
    <xf numFmtId="0" fontId="39" fillId="0" borderId="0" xfId="93" applyFont="1"/>
    <xf numFmtId="175" fontId="17" fillId="0" borderId="0" xfId="93" applyNumberFormat="1" applyFont="1" applyFill="1" applyBorder="1" applyAlignment="1">
      <alignment horizontal="right"/>
    </xf>
    <xf numFmtId="0" fontId="20" fillId="0" borderId="0" xfId="0" applyFont="1" applyAlignment="1"/>
    <xf numFmtId="0" fontId="17" fillId="0" borderId="0" xfId="0" applyFont="1" applyAlignment="1">
      <alignment vertical="top"/>
    </xf>
    <xf numFmtId="0" fontId="17" fillId="0" borderId="0" xfId="0" applyFont="1" applyAlignment="1">
      <alignment vertical="top" wrapText="1"/>
    </xf>
    <xf numFmtId="0" fontId="17" fillId="0" borderId="0" xfId="1" applyFont="1" applyAlignment="1">
      <alignment horizontal="left"/>
    </xf>
    <xf numFmtId="0" fontId="39" fillId="0" borderId="0" xfId="1" applyFont="1" applyAlignment="1"/>
    <xf numFmtId="0" fontId="39" fillId="0" borderId="0" xfId="2" applyFont="1" applyAlignment="1">
      <alignment horizontal="left"/>
    </xf>
    <xf numFmtId="0" fontId="17" fillId="0" borderId="0" xfId="3" applyFont="1" applyAlignment="1">
      <alignment horizontal="left"/>
    </xf>
    <xf numFmtId="167" fontId="39" fillId="2" borderId="0" xfId="14" applyNumberFormat="1" applyFont="1" applyFill="1"/>
    <xf numFmtId="169" fontId="39" fillId="2" borderId="0" xfId="14" applyFont="1" applyFill="1"/>
    <xf numFmtId="169" fontId="39" fillId="3" borderId="0" xfId="14" applyFont="1" applyFill="1" applyBorder="1"/>
    <xf numFmtId="0" fontId="90" fillId="0" borderId="0" xfId="0" applyFont="1"/>
    <xf numFmtId="0" fontId="15" fillId="0" borderId="3" xfId="21" applyFont="1" applyBorder="1"/>
    <xf numFmtId="0" fontId="0" fillId="0" borderId="0" xfId="12" applyFont="1" applyAlignment="1"/>
    <xf numFmtId="0" fontId="11" fillId="0" borderId="0" xfId="12" applyAlignment="1"/>
    <xf numFmtId="0" fontId="39" fillId="0" borderId="0" xfId="106" applyFont="1"/>
    <xf numFmtId="0" fontId="65" fillId="0" borderId="0" xfId="0" applyFont="1" applyAlignment="1">
      <alignment horizontal="left" vertical="top"/>
    </xf>
    <xf numFmtId="0" fontId="0" fillId="0" borderId="0" xfId="0" applyAlignment="1">
      <alignment vertical="top"/>
    </xf>
    <xf numFmtId="167" fontId="11" fillId="2" borderId="0" xfId="14" applyNumberFormat="1" applyFont="1" applyFill="1" applyBorder="1"/>
    <xf numFmtId="4" fontId="17" fillId="0" borderId="0" xfId="13" applyNumberFormat="1" applyFont="1" applyAlignment="1">
      <alignment horizontal="right"/>
    </xf>
    <xf numFmtId="4" fontId="11" fillId="2" borderId="0" xfId="14" applyNumberFormat="1" applyFont="1" applyFill="1"/>
    <xf numFmtId="176" fontId="17" fillId="2" borderId="0" xfId="14" applyNumberFormat="1" applyFont="1" applyFill="1"/>
    <xf numFmtId="0" fontId="17" fillId="0" borderId="0" xfId="13" applyFont="1" applyAlignment="1">
      <alignment horizontal="left"/>
    </xf>
    <xf numFmtId="2" fontId="16" fillId="2" borderId="0" xfId="107" applyNumberFormat="1" applyFont="1" applyFill="1" applyBorder="1" applyAlignment="1">
      <alignment horizontal="center" wrapText="1"/>
    </xf>
    <xf numFmtId="0" fontId="13" fillId="0" borderId="3" xfId="2" applyFont="1" applyBorder="1" applyAlignment="1"/>
    <xf numFmtId="0" fontId="13" fillId="0" borderId="3" xfId="2" applyFont="1" applyBorder="1"/>
    <xf numFmtId="3" fontId="65" fillId="0" borderId="0" xfId="13" applyNumberFormat="1" applyFont="1" applyAlignment="1">
      <alignment horizontal="right" vertical="center"/>
    </xf>
    <xf numFmtId="0" fontId="70" fillId="0" borderId="3" xfId="13" quotePrefix="1" applyNumberFormat="1" applyFont="1" applyFill="1" applyBorder="1" applyAlignment="1">
      <alignment horizontal="right" vertical="center"/>
    </xf>
    <xf numFmtId="0" fontId="75" fillId="0" borderId="0" xfId="13" applyFont="1" applyBorder="1" applyAlignment="1">
      <alignment horizontal="center" vertical="center"/>
    </xf>
    <xf numFmtId="0" fontId="1" fillId="0" borderId="0" xfId="0" applyFont="1"/>
    <xf numFmtId="0" fontId="75" fillId="0" borderId="0" xfId="13" applyFont="1" applyAlignment="1">
      <alignment horizontal="right"/>
    </xf>
    <xf numFmtId="165" fontId="73" fillId="0" borderId="0" xfId="100" applyNumberFormat="1" applyFont="1" applyBorder="1" applyAlignment="1">
      <alignment horizontal="right" vertical="center"/>
    </xf>
    <xf numFmtId="1" fontId="82" fillId="0" borderId="0" xfId="0" applyNumberFormat="1" applyFont="1"/>
    <xf numFmtId="0" fontId="82" fillId="0" borderId="3" xfId="0" applyFont="1" applyBorder="1"/>
    <xf numFmtId="0" fontId="32" fillId="0" borderId="3" xfId="13" applyFont="1" applyBorder="1" applyAlignment="1">
      <alignment horizontal="center" vertical="center"/>
    </xf>
    <xf numFmtId="165" fontId="73" fillId="0" borderId="3" xfId="100" applyNumberFormat="1" applyFont="1" applyBorder="1" applyAlignment="1">
      <alignment horizontal="right" vertical="center"/>
    </xf>
    <xf numFmtId="165" fontId="19" fillId="0" borderId="3" xfId="100" applyNumberFormat="1" applyFont="1" applyBorder="1" applyAlignment="1">
      <alignment horizontal="right" vertical="center"/>
    </xf>
    <xf numFmtId="165" fontId="65" fillId="0" borderId="0" xfId="100" applyNumberFormat="1" applyFont="1" applyBorder="1" applyAlignment="1">
      <alignment horizontal="right" vertical="center"/>
    </xf>
    <xf numFmtId="0" fontId="73" fillId="0" borderId="0" xfId="13" applyFont="1" applyAlignment="1">
      <alignment horizontal="right"/>
    </xf>
    <xf numFmtId="0" fontId="65" fillId="0" borderId="0" xfId="13" applyFont="1" applyAlignment="1">
      <alignment vertical="top"/>
    </xf>
    <xf numFmtId="0" fontId="1" fillId="0" borderId="0" xfId="0" applyFont="1" applyAlignment="1">
      <alignment horizontal="left"/>
    </xf>
    <xf numFmtId="0" fontId="25" fillId="0" borderId="0" xfId="0" applyFont="1"/>
    <xf numFmtId="3" fontId="73" fillId="0" borderId="0" xfId="13" applyNumberFormat="1" applyFont="1" applyAlignment="1">
      <alignment horizontal="right" vertical="center"/>
    </xf>
    <xf numFmtId="3" fontId="19" fillId="0" borderId="0" xfId="13" applyNumberFormat="1" applyFont="1" applyAlignment="1">
      <alignment horizontal="right" vertical="center"/>
    </xf>
    <xf numFmtId="3" fontId="65" fillId="0" borderId="0" xfId="100" applyNumberFormat="1" applyFont="1" applyBorder="1" applyAlignment="1">
      <alignment horizontal="right" vertical="center"/>
    </xf>
    <xf numFmtId="167" fontId="73" fillId="0" borderId="0" xfId="13" applyNumberFormat="1" applyFont="1" applyAlignment="1">
      <alignment horizontal="right" vertical="center"/>
    </xf>
    <xf numFmtId="167" fontId="19" fillId="0" borderId="0" xfId="13" applyNumberFormat="1" applyFont="1" applyAlignment="1">
      <alignment horizontal="right" vertical="center"/>
    </xf>
    <xf numFmtId="0" fontId="21" fillId="0" borderId="0" xfId="13" applyFont="1" applyAlignment="1">
      <alignment horizontal="right"/>
    </xf>
    <xf numFmtId="0" fontId="32" fillId="0" borderId="0" xfId="13" applyFont="1" applyBorder="1"/>
    <xf numFmtId="172" fontId="73" fillId="0" borderId="0" xfId="100" applyNumberFormat="1" applyFont="1" applyAlignment="1">
      <alignment horizontal="right"/>
    </xf>
    <xf numFmtId="172" fontId="19" fillId="0" borderId="0" xfId="100" applyNumberFormat="1" applyFont="1" applyAlignment="1">
      <alignment horizontal="right"/>
    </xf>
    <xf numFmtId="0" fontId="14" fillId="0" borderId="0" xfId="18" applyFont="1" applyBorder="1" applyAlignment="1">
      <alignment horizontal="center"/>
    </xf>
    <xf numFmtId="0" fontId="18" fillId="0" borderId="0" xfId="18" applyFont="1" applyBorder="1" applyAlignment="1">
      <alignment horizontal="center"/>
    </xf>
    <xf numFmtId="0" fontId="18" fillId="0" borderId="0" xfId="18" applyFont="1" applyAlignment="1">
      <alignment horizontal="center"/>
    </xf>
    <xf numFmtId="0" fontId="14" fillId="0" borderId="0" xfId="18" applyFont="1" applyAlignment="1">
      <alignment horizontal="center"/>
    </xf>
    <xf numFmtId="0" fontId="75" fillId="0" borderId="0" xfId="18" applyFont="1" applyAlignment="1">
      <alignment horizontal="center"/>
    </xf>
    <xf numFmtId="0" fontId="14" fillId="0" borderId="3" xfId="18" applyFont="1" applyBorder="1" applyAlignment="1">
      <alignment horizontal="center"/>
    </xf>
    <xf numFmtId="0" fontId="74" fillId="0" borderId="0" xfId="0" applyFont="1" applyAlignment="1">
      <alignment vertical="center"/>
    </xf>
    <xf numFmtId="3" fontId="0" fillId="0" borderId="0" xfId="12" applyNumberFormat="1" applyFont="1" applyAlignment="1"/>
    <xf numFmtId="0" fontId="0" fillId="26" borderId="0" xfId="12" applyFont="1" applyFill="1" applyBorder="1" applyAlignment="1">
      <alignment horizontal="left" vertical="top" wrapText="1"/>
    </xf>
    <xf numFmtId="0" fontId="12" fillId="0" borderId="0" xfId="7" applyFont="1" applyBorder="1" applyAlignment="1">
      <alignment horizontal="left" vertical="center" wrapText="1"/>
    </xf>
    <xf numFmtId="0" fontId="13" fillId="0" borderId="0" xfId="98" applyFont="1" applyBorder="1" applyAlignment="1">
      <alignment horizontal="left" vertical="center" wrapText="1"/>
    </xf>
    <xf numFmtId="0" fontId="13" fillId="0" borderId="3" xfId="4" applyFont="1" applyFill="1" applyBorder="1" applyAlignment="1">
      <alignment horizontal="left" vertical="center" wrapText="1"/>
    </xf>
    <xf numFmtId="0" fontId="11" fillId="0" borderId="0" xfId="4" applyFont="1" applyFill="1" applyAlignment="1">
      <alignment horizontal="left"/>
    </xf>
    <xf numFmtId="0" fontId="16" fillId="0" borderId="3" xfId="98" applyFont="1" applyBorder="1" applyAlignment="1">
      <alignment horizontal="center" vertical="center"/>
    </xf>
    <xf numFmtId="0" fontId="39" fillId="0" borderId="0" xfId="4" applyFont="1" applyFill="1" applyBorder="1" applyAlignment="1">
      <alignment horizontal="left"/>
    </xf>
    <xf numFmtId="0" fontId="11" fillId="0" borderId="0" xfId="4" applyFont="1" applyAlignment="1">
      <alignment horizontal="left" vertical="center" wrapText="1"/>
    </xf>
    <xf numFmtId="0" fontId="16" fillId="0" borderId="0" xfId="98" applyFont="1" applyBorder="1" applyAlignment="1">
      <alignment horizontal="right" wrapText="1"/>
    </xf>
    <xf numFmtId="0" fontId="12" fillId="0" borderId="3" xfId="98" applyFont="1" applyBorder="1" applyAlignment="1">
      <alignment horizontal="left" vertical="center" wrapText="1"/>
    </xf>
    <xf numFmtId="0" fontId="16" fillId="0" borderId="3" xfId="98" applyFont="1" applyBorder="1" applyAlignment="1">
      <alignment horizontal="center"/>
    </xf>
    <xf numFmtId="0" fontId="16" fillId="0" borderId="0" xfId="7" applyFont="1" applyAlignment="1">
      <alignment horizontal="right"/>
    </xf>
    <xf numFmtId="0" fontId="12" fillId="0" borderId="3" xfId="7" applyFont="1" applyBorder="1" applyAlignment="1">
      <alignment horizontal="left" vertical="center" wrapText="1"/>
    </xf>
    <xf numFmtId="0" fontId="13" fillId="0" borderId="3" xfId="98" applyFont="1" applyBorder="1" applyAlignment="1">
      <alignment horizontal="left" vertical="center" wrapText="1"/>
    </xf>
    <xf numFmtId="0" fontId="16" fillId="0" borderId="0" xfId="8" applyFont="1" applyBorder="1" applyAlignment="1">
      <alignment horizontal="center"/>
    </xf>
    <xf numFmtId="0" fontId="16" fillId="0" borderId="3" xfId="8" applyFont="1" applyBorder="1" applyAlignment="1">
      <alignment horizontal="center"/>
    </xf>
    <xf numFmtId="0" fontId="16" fillId="0" borderId="0" xfId="104" applyFont="1" applyBorder="1" applyAlignment="1" applyProtection="1">
      <alignment horizontal="right"/>
    </xf>
    <xf numFmtId="0" fontId="11" fillId="0" borderId="0" xfId="104" applyFont="1" applyAlignment="1">
      <alignment horizontal="right"/>
    </xf>
    <xf numFmtId="0" fontId="16" fillId="0" borderId="0" xfId="104" applyFont="1" applyAlignment="1" applyProtection="1">
      <alignment horizontal="right"/>
    </xf>
    <xf numFmtId="0" fontId="16" fillId="0" borderId="3" xfId="104" applyFont="1" applyBorder="1" applyAlignment="1" applyProtection="1">
      <alignment horizontal="center" vertical="center"/>
    </xf>
    <xf numFmtId="0" fontId="11" fillId="0" borderId="3" xfId="104" applyFont="1" applyBorder="1" applyAlignment="1">
      <alignment horizontal="center" vertical="center"/>
    </xf>
    <xf numFmtId="0" fontId="12" fillId="0" borderId="3" xfId="104" applyFont="1" applyBorder="1" applyAlignment="1">
      <alignment horizontal="left" vertical="center" wrapText="1"/>
    </xf>
    <xf numFmtId="0" fontId="11" fillId="0" borderId="0" xfId="104" applyFont="1" applyAlignment="1"/>
    <xf numFmtId="165" fontId="16" fillId="0" borderId="3" xfId="104" applyNumberFormat="1" applyFont="1" applyBorder="1" applyAlignment="1" applyProtection="1">
      <alignment horizontal="center" vertical="center"/>
    </xf>
    <xf numFmtId="165" fontId="11" fillId="0" borderId="3" xfId="104" applyNumberFormat="1" applyFont="1" applyBorder="1" applyAlignment="1">
      <alignment horizontal="center" vertical="center"/>
    </xf>
    <xf numFmtId="0" fontId="17" fillId="0" borderId="4" xfId="2" applyFont="1" applyBorder="1" applyAlignment="1">
      <alignment horizontal="right" wrapText="1"/>
    </xf>
    <xf numFmtId="0" fontId="17" fillId="0" borderId="3" xfId="2" applyFont="1" applyBorder="1" applyAlignment="1">
      <alignment horizontal="right" wrapText="1"/>
    </xf>
    <xf numFmtId="0" fontId="16" fillId="0" borderId="3" xfId="2" applyFont="1" applyBorder="1" applyAlignment="1" applyProtection="1">
      <alignment horizontal="center" vertical="center"/>
    </xf>
    <xf numFmtId="0" fontId="17" fillId="0" borderId="4" xfId="2" applyFont="1" applyBorder="1" applyAlignment="1" applyProtection="1">
      <alignment horizontal="right"/>
    </xf>
    <xf numFmtId="0" fontId="17" fillId="0" borderId="3" xfId="2" applyFont="1" applyBorder="1" applyAlignment="1" applyProtection="1">
      <alignment horizontal="right"/>
    </xf>
    <xf numFmtId="174" fontId="12" fillId="0" borderId="3" xfId="2" applyNumberFormat="1" applyFont="1" applyBorder="1" applyAlignment="1">
      <alignment horizontal="left" vertical="center" wrapText="1"/>
    </xf>
    <xf numFmtId="0" fontId="17" fillId="0" borderId="4" xfId="2" applyFont="1" applyBorder="1" applyAlignment="1" applyProtection="1">
      <alignment horizontal="right" wrapText="1"/>
    </xf>
    <xf numFmtId="0" fontId="17" fillId="0" borderId="3" xfId="2" applyFont="1" applyBorder="1" applyAlignment="1" applyProtection="1">
      <alignment horizontal="right" wrapText="1"/>
    </xf>
    <xf numFmtId="0" fontId="12" fillId="0" borderId="3" xfId="2" applyFont="1" applyBorder="1" applyAlignment="1">
      <alignment horizontal="left" vertical="center" wrapText="1"/>
    </xf>
    <xf numFmtId="0" fontId="12" fillId="0" borderId="3" xfId="13" applyFont="1" applyBorder="1" applyAlignment="1">
      <alignment horizontal="left" vertical="center" wrapText="1"/>
    </xf>
    <xf numFmtId="0" fontId="16" fillId="0" borderId="0" xfId="13" applyFont="1" applyBorder="1" applyAlignment="1">
      <alignment horizontal="center" wrapText="1"/>
    </xf>
    <xf numFmtId="0" fontId="14" fillId="0" borderId="3" xfId="13" applyFont="1" applyBorder="1" applyAlignment="1">
      <alignment horizontal="center" vertical="center" wrapText="1"/>
    </xf>
    <xf numFmtId="0" fontId="17" fillId="0" borderId="0" xfId="13" quotePrefix="1" applyFont="1" applyAlignment="1">
      <alignment horizontal="left"/>
    </xf>
    <xf numFmtId="0" fontId="17" fillId="0" borderId="0" xfId="13" applyFont="1" applyFill="1" applyAlignment="1">
      <alignment horizontal="left" wrapText="1"/>
    </xf>
    <xf numFmtId="0" fontId="0" fillId="0" borderId="0" xfId="0" applyAlignment="1">
      <alignment horizontal="center" wrapText="1"/>
    </xf>
    <xf numFmtId="0" fontId="17" fillId="0" borderId="0" xfId="13" applyFont="1" applyFill="1" applyAlignment="1">
      <alignment horizontal="left"/>
    </xf>
    <xf numFmtId="0" fontId="17" fillId="0" borderId="0" xfId="13" applyFont="1" applyAlignment="1">
      <alignment horizontal="left" wrapText="1"/>
    </xf>
    <xf numFmtId="0" fontId="17" fillId="0" borderId="0" xfId="13" applyFont="1" applyAlignment="1">
      <alignment horizontal="left"/>
    </xf>
    <xf numFmtId="0" fontId="16" fillId="0" borderId="3" xfId="13" applyFont="1" applyBorder="1" applyAlignment="1">
      <alignment horizontal="center" wrapText="1"/>
    </xf>
    <xf numFmtId="0" fontId="12" fillId="2" borderId="3" xfId="107" applyFont="1" applyFill="1" applyBorder="1" applyAlignment="1">
      <alignment horizontal="left" vertical="top" wrapText="1"/>
    </xf>
    <xf numFmtId="0" fontId="11" fillId="2" borderId="4" xfId="107" applyFont="1" applyFill="1" applyBorder="1" applyAlignment="1">
      <alignment horizontal="left"/>
    </xf>
    <xf numFmtId="2" fontId="16" fillId="2" borderId="0" xfId="107" applyNumberFormat="1" applyFont="1" applyFill="1" applyBorder="1" applyAlignment="1">
      <alignment horizontal="center" wrapText="1"/>
    </xf>
    <xf numFmtId="2" fontId="16" fillId="2" borderId="3" xfId="107" applyNumberFormat="1" applyFont="1" applyFill="1" applyBorder="1" applyAlignment="1">
      <alignment horizontal="center" wrapText="1"/>
    </xf>
    <xf numFmtId="0" fontId="16" fillId="2" borderId="0" xfId="107" applyFont="1" applyFill="1" applyBorder="1" applyAlignment="1">
      <alignment horizontal="center" wrapText="1"/>
    </xf>
    <xf numFmtId="0" fontId="16" fillId="2" borderId="3" xfId="107" applyFont="1" applyFill="1" applyBorder="1" applyAlignment="1">
      <alignment horizontal="center" wrapText="1"/>
    </xf>
    <xf numFmtId="0" fontId="12" fillId="0" borderId="3" xfId="0" applyFont="1" applyBorder="1" applyAlignment="1">
      <alignment horizontal="left" vertical="center" wrapText="1"/>
    </xf>
    <xf numFmtId="0" fontId="16" fillId="0" borderId="3" xfId="0" applyNumberFormat="1" applyFont="1" applyBorder="1" applyAlignment="1" applyProtection="1">
      <alignment horizontal="center"/>
    </xf>
    <xf numFmtId="0" fontId="16" fillId="0" borderId="0" xfId="0" applyFont="1" applyAlignment="1">
      <alignment horizontal="right" wrapText="1"/>
    </xf>
    <xf numFmtId="1" fontId="16" fillId="0" borderId="0" xfId="2" applyNumberFormat="1" applyFont="1" applyAlignment="1">
      <alignment horizontal="right"/>
    </xf>
    <xf numFmtId="0" fontId="16" fillId="0" borderId="0" xfId="2" applyFont="1" applyAlignment="1">
      <alignment horizontal="right" wrapText="1"/>
    </xf>
    <xf numFmtId="0" fontId="16" fillId="0" borderId="0" xfId="2" applyFont="1" applyAlignment="1">
      <alignment horizontal="right"/>
    </xf>
    <xf numFmtId="0" fontId="16" fillId="0" borderId="3" xfId="2" applyNumberFormat="1" applyFont="1" applyBorder="1" applyAlignment="1" applyProtection="1">
      <alignment horizontal="center"/>
    </xf>
    <xf numFmtId="0" fontId="78" fillId="0" borderId="3" xfId="0" applyFont="1" applyBorder="1" applyAlignment="1">
      <alignment horizontal="left" vertical="center" wrapText="1"/>
    </xf>
    <xf numFmtId="0" fontId="16" fillId="0" borderId="3" xfId="0" applyFont="1" applyBorder="1" applyAlignment="1">
      <alignment horizontal="center"/>
    </xf>
    <xf numFmtId="0" fontId="39" fillId="2" borderId="23" xfId="0" applyFont="1" applyFill="1" applyBorder="1" applyAlignment="1"/>
    <xf numFmtId="0" fontId="15" fillId="0" borderId="23" xfId="0" applyFont="1" applyBorder="1" applyAlignment="1"/>
    <xf numFmtId="0" fontId="16" fillId="2" borderId="22" xfId="0" applyFont="1" applyFill="1" applyBorder="1" applyAlignment="1" applyProtection="1">
      <alignment horizontal="right" wrapText="1"/>
    </xf>
    <xf numFmtId="0" fontId="16" fillId="2" borderId="0" xfId="0" applyFont="1" applyFill="1" applyBorder="1" applyAlignment="1" applyProtection="1">
      <alignment horizontal="right" wrapText="1"/>
    </xf>
    <xf numFmtId="3" fontId="14" fillId="2" borderId="4" xfId="0" applyNumberFormat="1" applyFont="1" applyFill="1" applyBorder="1" applyAlignment="1" applyProtection="1">
      <alignment horizontal="center"/>
    </xf>
    <xf numFmtId="0" fontId="16" fillId="2" borderId="3" xfId="0" applyFont="1" applyFill="1" applyBorder="1" applyAlignment="1" applyProtection="1">
      <alignment horizontal="center" wrapText="1"/>
    </xf>
    <xf numFmtId="0" fontId="16" fillId="2" borderId="0" xfId="0" applyFont="1" applyFill="1" applyBorder="1" applyAlignment="1"/>
    <xf numFmtId="0" fontId="17" fillId="2" borderId="3" xfId="0" applyFont="1" applyFill="1" applyBorder="1" applyAlignment="1" applyProtection="1">
      <alignment horizontal="center" wrapText="1"/>
    </xf>
    <xf numFmtId="0" fontId="12" fillId="2" borderId="25" xfId="0" applyFont="1" applyFill="1" applyBorder="1" applyAlignment="1">
      <alignment horizontal="left" vertical="center" wrapText="1"/>
    </xf>
    <xf numFmtId="0" fontId="12" fillId="2" borderId="5" xfId="0" applyFont="1" applyFill="1" applyBorder="1" applyAlignment="1">
      <alignment horizontal="left" vertical="center" wrapText="1"/>
    </xf>
    <xf numFmtId="3" fontId="16" fillId="2" borderId="26" xfId="0" applyNumberFormat="1" applyFont="1" applyFill="1" applyBorder="1" applyAlignment="1" applyProtection="1">
      <alignment horizontal="right" wrapText="1"/>
    </xf>
    <xf numFmtId="3" fontId="16" fillId="2" borderId="27" xfId="0" applyNumberFormat="1" applyFont="1" applyFill="1" applyBorder="1" applyAlignment="1" applyProtection="1">
      <alignment horizontal="right" wrapText="1"/>
    </xf>
    <xf numFmtId="0" fontId="14" fillId="2" borderId="4" xfId="0" applyFont="1" applyFill="1" applyBorder="1" applyAlignment="1" applyProtection="1">
      <alignment horizontal="center" vertical="center"/>
    </xf>
    <xf numFmtId="0" fontId="11" fillId="2" borderId="22" xfId="7" quotePrefix="1" applyFont="1" applyFill="1" applyBorder="1" applyAlignment="1"/>
    <xf numFmtId="0" fontId="11" fillId="0" borderId="0" xfId="0" applyFont="1" applyBorder="1" applyAlignment="1"/>
    <xf numFmtId="0" fontId="11" fillId="2" borderId="22" xfId="0" applyFont="1" applyFill="1" applyBorder="1" applyAlignment="1"/>
    <xf numFmtId="0" fontId="16" fillId="2" borderId="3" xfId="0" applyFont="1" applyFill="1" applyBorder="1" applyAlignment="1" applyProtection="1">
      <alignment horizontal="center" vertical="center"/>
    </xf>
    <xf numFmtId="3" fontId="12" fillId="2" borderId="3" xfId="14" applyNumberFormat="1" applyFont="1" applyFill="1" applyBorder="1" applyAlignment="1">
      <alignment horizontal="left" vertical="center" wrapText="1"/>
    </xf>
    <xf numFmtId="3" fontId="16" fillId="2" borderId="0" xfId="0" applyNumberFormat="1" applyFont="1" applyFill="1" applyBorder="1" applyAlignment="1" applyProtection="1">
      <alignment horizontal="right" vertical="center" wrapText="1"/>
    </xf>
    <xf numFmtId="3" fontId="16" fillId="2" borderId="3" xfId="0" applyNumberFormat="1" applyFont="1" applyFill="1" applyBorder="1" applyAlignment="1" applyProtection="1">
      <alignment horizontal="right" vertical="center" wrapText="1"/>
    </xf>
    <xf numFmtId="3" fontId="16" fillId="0" borderId="3" xfId="0" applyNumberFormat="1" applyFont="1" applyFill="1" applyBorder="1" applyAlignment="1">
      <alignment horizontal="center" vertical="center"/>
    </xf>
    <xf numFmtId="3" fontId="16" fillId="2" borderId="3" xfId="0" applyNumberFormat="1" applyFont="1" applyFill="1" applyBorder="1" applyAlignment="1" applyProtection="1">
      <alignment horizontal="center" vertical="center" wrapText="1"/>
    </xf>
    <xf numFmtId="0" fontId="16" fillId="2" borderId="3" xfId="1" applyFont="1" applyFill="1" applyBorder="1" applyAlignment="1" applyProtection="1">
      <alignment horizontal="center" wrapText="1"/>
    </xf>
    <xf numFmtId="169" fontId="17" fillId="2" borderId="0" xfId="14" applyNumberFormat="1" applyFont="1" applyFill="1" applyAlignment="1" applyProtection="1">
      <alignment horizontal="right"/>
    </xf>
    <xf numFmtId="3" fontId="17" fillId="2" borderId="0" xfId="14" applyNumberFormat="1" applyFont="1" applyFill="1" applyAlignment="1" applyProtection="1">
      <alignment horizontal="right"/>
    </xf>
    <xf numFmtId="169" fontId="12" fillId="2" borderId="3" xfId="14" applyFont="1" applyFill="1" applyBorder="1" applyAlignment="1">
      <alignment horizontal="left" vertical="center" wrapText="1"/>
    </xf>
    <xf numFmtId="0" fontId="77" fillId="0" borderId="0" xfId="1" quotePrefix="1" applyFont="1" applyAlignment="1"/>
    <xf numFmtId="0" fontId="11" fillId="0" borderId="0" xfId="1" applyFont="1" applyAlignment="1"/>
    <xf numFmtId="169" fontId="11" fillId="2" borderId="0" xfId="14" applyFont="1" applyFill="1" applyAlignment="1"/>
    <xf numFmtId="0" fontId="16" fillId="2" borderId="3" xfId="1" applyFont="1" applyFill="1" applyBorder="1" applyAlignment="1" applyProtection="1">
      <alignment horizontal="center" vertical="center"/>
    </xf>
    <xf numFmtId="0" fontId="14" fillId="2" borderId="4" xfId="1" applyFont="1" applyFill="1" applyBorder="1" applyAlignment="1" applyProtection="1">
      <alignment horizontal="center" vertical="center"/>
    </xf>
    <xf numFmtId="169" fontId="16" fillId="2" borderId="0" xfId="14" applyFont="1" applyFill="1" applyAlignment="1">
      <alignment horizontal="right" wrapText="1"/>
    </xf>
    <xf numFmtId="169" fontId="16" fillId="2" borderId="3" xfId="14" applyFont="1" applyFill="1" applyBorder="1" applyAlignment="1">
      <alignment horizontal="right" wrapText="1"/>
    </xf>
    <xf numFmtId="0" fontId="16" fillId="2" borderId="0" xfId="1" applyFont="1" applyFill="1" applyBorder="1" applyAlignment="1" applyProtection="1">
      <alignment horizontal="right" wrapText="1"/>
    </xf>
    <xf numFmtId="0" fontId="14" fillId="2" borderId="4" xfId="1" applyFont="1" applyFill="1" applyBorder="1" applyAlignment="1" applyProtection="1">
      <alignment horizontal="center" wrapText="1"/>
    </xf>
    <xf numFmtId="3" fontId="16" fillId="2" borderId="0" xfId="14" applyNumberFormat="1" applyFont="1" applyFill="1" applyBorder="1" applyAlignment="1">
      <alignment horizontal="right"/>
    </xf>
    <xf numFmtId="3" fontId="17" fillId="2" borderId="3" xfId="14" applyNumberFormat="1" applyFont="1" applyFill="1" applyBorder="1" applyAlignment="1" applyProtection="1">
      <alignment horizontal="right"/>
    </xf>
    <xf numFmtId="0" fontId="17" fillId="0" borderId="3" xfId="1" applyFont="1" applyBorder="1" applyAlignment="1">
      <alignment horizontal="right"/>
    </xf>
    <xf numFmtId="169" fontId="17" fillId="3" borderId="0" xfId="14" applyFont="1" applyFill="1" applyBorder="1" applyAlignment="1">
      <alignment horizontal="right"/>
    </xf>
    <xf numFmtId="0" fontId="17" fillId="3" borderId="0" xfId="1" applyFont="1" applyFill="1" applyBorder="1" applyAlignment="1"/>
    <xf numFmtId="0" fontId="74" fillId="0" borderId="0" xfId="1" applyFont="1" applyAlignment="1">
      <alignment horizontal="right"/>
    </xf>
    <xf numFmtId="0" fontId="16" fillId="2" borderId="3" xfId="1" applyFont="1" applyFill="1" applyBorder="1" applyAlignment="1" applyProtection="1">
      <alignment horizontal="right" wrapText="1"/>
    </xf>
    <xf numFmtId="0" fontId="16" fillId="0" borderId="0" xfId="16" applyFont="1" applyFill="1" applyBorder="1" applyAlignment="1">
      <alignment horizontal="right" wrapText="1"/>
    </xf>
    <xf numFmtId="0" fontId="16" fillId="0" borderId="0" xfId="15" applyFont="1" applyFill="1" applyBorder="1" applyAlignment="1">
      <alignment horizontal="right"/>
    </xf>
    <xf numFmtId="0" fontId="16" fillId="0" borderId="0" xfId="15" applyFont="1" applyFill="1" applyBorder="1" applyAlignment="1">
      <alignment horizontal="right" wrapText="1"/>
    </xf>
    <xf numFmtId="165" fontId="17" fillId="0" borderId="4" xfId="4" applyNumberFormat="1" applyFont="1" applyBorder="1" applyAlignment="1">
      <alignment horizontal="right"/>
    </xf>
    <xf numFmtId="0" fontId="12" fillId="0" borderId="3" xfId="15" applyFont="1" applyBorder="1" applyAlignment="1">
      <alignment horizontal="left" vertical="center" wrapText="1"/>
    </xf>
    <xf numFmtId="0" fontId="11" fillId="0" borderId="0" xfId="4" applyFont="1" applyAlignment="1">
      <alignment horizontal="left" wrapText="1"/>
    </xf>
    <xf numFmtId="0" fontId="16" fillId="0" borderId="0" xfId="0" applyFont="1" applyBorder="1" applyAlignment="1">
      <alignment horizontal="center" vertical="center" wrapText="1"/>
    </xf>
    <xf numFmtId="0" fontId="16" fillId="0" borderId="0" xfId="16" applyFont="1" applyBorder="1" applyAlignment="1">
      <alignment horizontal="right" vertical="center" wrapText="1"/>
    </xf>
    <xf numFmtId="0" fontId="16" fillId="0" borderId="3" xfId="16" applyFont="1" applyBorder="1" applyAlignment="1">
      <alignment horizontal="right" vertical="center" wrapText="1"/>
    </xf>
    <xf numFmtId="0" fontId="14" fillId="0" borderId="3" xfId="15" applyFont="1" applyBorder="1" applyAlignment="1">
      <alignment horizontal="center"/>
    </xf>
    <xf numFmtId="0" fontId="16" fillId="0" borderId="0" xfId="15" applyFont="1" applyAlignment="1">
      <alignment horizontal="right" wrapText="1"/>
    </xf>
    <xf numFmtId="0" fontId="65" fillId="0" borderId="0" xfId="18" applyFont="1" applyAlignment="1">
      <alignment horizontal="right"/>
    </xf>
    <xf numFmtId="0" fontId="17" fillId="0" borderId="0" xfId="18" applyFont="1" applyAlignment="1">
      <alignment horizontal="right"/>
    </xf>
    <xf numFmtId="0" fontId="12" fillId="0" borderId="3" xfId="18" applyFont="1" applyBorder="1" applyAlignment="1">
      <alignment horizontal="left" vertical="center" wrapText="1"/>
    </xf>
    <xf numFmtId="0" fontId="16" fillId="0" borderId="0" xfId="16" applyFont="1" applyBorder="1" applyAlignment="1">
      <alignment horizontal="center" vertical="center" wrapText="1"/>
    </xf>
    <xf numFmtId="0" fontId="14" fillId="0" borderId="3" xfId="16" applyFont="1" applyBorder="1" applyAlignment="1">
      <alignment horizontal="center" vertical="center" wrapText="1"/>
    </xf>
    <xf numFmtId="0" fontId="16" fillId="0" borderId="0" xfId="18" applyFont="1" applyBorder="1" applyAlignment="1">
      <alignment horizontal="right"/>
    </xf>
    <xf numFmtId="0" fontId="16" fillId="0" borderId="0" xfId="18" applyFont="1" applyAlignment="1">
      <alignment horizontal="right"/>
    </xf>
    <xf numFmtId="0" fontId="11" fillId="0" borderId="0" xfId="19" applyFont="1" applyAlignment="1">
      <alignment horizontal="left" wrapText="1"/>
    </xf>
    <xf numFmtId="0" fontId="13" fillId="0" borderId="3" xfId="19" applyFont="1" applyBorder="1" applyAlignment="1">
      <alignment horizontal="left" vertical="center" wrapText="1"/>
    </xf>
    <xf numFmtId="0" fontId="16" fillId="0" borderId="3" xfId="21" applyFont="1" applyBorder="1" applyAlignment="1">
      <alignment horizontal="center"/>
    </xf>
    <xf numFmtId="0" fontId="16" fillId="0" borderId="4" xfId="0" applyFont="1" applyBorder="1" applyAlignment="1">
      <alignment horizontal="right" vertical="center"/>
    </xf>
    <xf numFmtId="0" fontId="16" fillId="0" borderId="3" xfId="0" applyFont="1" applyBorder="1" applyAlignment="1">
      <alignment horizontal="right" vertical="center"/>
    </xf>
    <xf numFmtId="0" fontId="16" fillId="0" borderId="4" xfId="0" applyNumberFormat="1" applyFont="1" applyBorder="1" applyAlignment="1">
      <alignment horizontal="right" vertical="center"/>
    </xf>
    <xf numFmtId="0" fontId="12" fillId="0" borderId="3" xfId="0" applyFont="1" applyBorder="1" applyAlignment="1">
      <alignment horizontal="left" vertical="center"/>
    </xf>
    <xf numFmtId="0" fontId="16" fillId="0" borderId="0" xfId="0" quotePrefix="1" applyNumberFormat="1" applyFont="1" applyBorder="1" applyAlignment="1">
      <alignment horizontal="right" vertical="center"/>
    </xf>
    <xf numFmtId="0" fontId="16" fillId="0" borderId="0" xfId="0" applyFont="1" applyBorder="1" applyAlignment="1">
      <alignment horizontal="right" vertical="center"/>
    </xf>
    <xf numFmtId="17" fontId="16" fillId="0" borderId="3" xfId="0" quotePrefix="1" applyNumberFormat="1" applyFont="1" applyBorder="1" applyAlignment="1">
      <alignment horizontal="center"/>
    </xf>
    <xf numFmtId="17" fontId="16" fillId="0" borderId="0" xfId="0" quotePrefix="1" applyNumberFormat="1" applyFont="1" applyBorder="1" applyAlignment="1">
      <alignment horizontal="center"/>
    </xf>
    <xf numFmtId="0" fontId="14" fillId="0" borderId="3" xfId="93" applyFont="1" applyBorder="1" applyAlignment="1">
      <alignment horizontal="center"/>
    </xf>
    <xf numFmtId="0" fontId="12" fillId="0" borderId="3" xfId="93" applyFont="1" applyBorder="1" applyAlignment="1">
      <alignment horizontal="left" vertical="center" wrapText="1"/>
    </xf>
    <xf numFmtId="0" fontId="13" fillId="0" borderId="3" xfId="0" applyFont="1" applyBorder="1" applyAlignment="1">
      <alignment vertical="center" wrapText="1"/>
    </xf>
    <xf numFmtId="0" fontId="16" fillId="0" borderId="4" xfId="93" applyFont="1" applyBorder="1" applyAlignment="1">
      <alignment horizontal="center" wrapText="1"/>
    </xf>
    <xf numFmtId="0" fontId="16" fillId="0" borderId="4" xfId="93" applyFont="1" applyBorder="1" applyAlignment="1">
      <alignment horizontal="center"/>
    </xf>
    <xf numFmtId="0" fontId="31" fillId="0" borderId="0" xfId="93" applyFont="1" applyAlignment="1">
      <alignment horizontal="center"/>
    </xf>
    <xf numFmtId="0" fontId="16" fillId="0" borderId="3" xfId="93" applyFont="1" applyBorder="1" applyAlignment="1">
      <alignment horizontal="center"/>
    </xf>
    <xf numFmtId="0" fontId="16" fillId="0" borderId="4" xfId="0" applyFont="1" applyBorder="1" applyAlignment="1">
      <alignment horizontal="center"/>
    </xf>
    <xf numFmtId="0" fontId="14" fillId="0" borderId="3" xfId="93" applyFont="1" applyBorder="1" applyAlignment="1">
      <alignment horizontal="center" wrapText="1"/>
    </xf>
    <xf numFmtId="0" fontId="12" fillId="0" borderId="3" xfId="93" applyFont="1" applyBorder="1" applyAlignment="1">
      <alignment wrapText="1"/>
    </xf>
    <xf numFmtId="0" fontId="13" fillId="0" borderId="3" xfId="0" applyFont="1" applyBorder="1" applyAlignment="1">
      <alignment wrapText="1"/>
    </xf>
    <xf numFmtId="169" fontId="16" fillId="0" borderId="3" xfId="96" applyFont="1" applyBorder="1" applyAlignment="1">
      <alignment horizontal="center"/>
    </xf>
    <xf numFmtId="0" fontId="14" fillId="0" borderId="3" xfId="93" applyFont="1" applyBorder="1" applyAlignment="1">
      <alignment horizontal="center" vertical="center"/>
    </xf>
    <xf numFmtId="0" fontId="16" fillId="0" borderId="0" xfId="93" applyFont="1" applyBorder="1" applyAlignment="1">
      <alignment horizontal="center" vertical="center"/>
    </xf>
    <xf numFmtId="0" fontId="11" fillId="0" borderId="0" xfId="0" applyFont="1" applyBorder="1" applyAlignment="1">
      <alignment horizontal="left" vertical="top" wrapText="1"/>
    </xf>
    <xf numFmtId="0" fontId="16" fillId="0" borderId="0" xfId="0" applyFont="1" applyBorder="1" applyAlignment="1" applyProtection="1">
      <alignment horizontal="center" vertical="center"/>
    </xf>
    <xf numFmtId="0" fontId="14" fillId="0" borderId="3" xfId="0" applyFont="1" applyBorder="1" applyAlignment="1" applyProtection="1">
      <alignment horizontal="center" vertical="center"/>
    </xf>
    <xf numFmtId="0" fontId="16" fillId="0" borderId="0" xfId="0" applyFont="1" applyBorder="1" applyAlignment="1" applyProtection="1">
      <alignment horizontal="center"/>
    </xf>
    <xf numFmtId="0" fontId="16" fillId="0" borderId="4" xfId="0" applyFont="1" applyBorder="1" applyAlignment="1" applyProtection="1">
      <alignment horizontal="center"/>
    </xf>
    <xf numFmtId="0" fontId="14" fillId="0" borderId="3" xfId="0" applyFont="1" applyBorder="1" applyAlignment="1" applyProtection="1">
      <alignment horizontal="center"/>
    </xf>
    <xf numFmtId="0" fontId="16" fillId="0" borderId="4" xfId="0" applyFont="1" applyBorder="1" applyAlignment="1" applyProtection="1">
      <alignment horizontal="center" wrapText="1"/>
    </xf>
    <xf numFmtId="0" fontId="16" fillId="0" borderId="0" xfId="0" applyFont="1" applyBorder="1" applyAlignment="1" applyProtection="1">
      <alignment horizontal="center" wrapText="1"/>
    </xf>
    <xf numFmtId="0" fontId="17" fillId="0" borderId="0" xfId="0" applyFont="1" applyAlignment="1">
      <alignment horizontal="left" wrapText="1"/>
    </xf>
    <xf numFmtId="0" fontId="16" fillId="0" borderId="0" xfId="0" applyFont="1" applyAlignment="1" applyProtection="1">
      <alignment horizontal="center"/>
    </xf>
  </cellXfs>
  <cellStyles count="111">
    <cellStyle name="20% - Accent1 2" xfId="25" xr:uid="{00000000-0005-0000-0000-000000000000}"/>
    <cellStyle name="20% - Accent2 2" xfId="26" xr:uid="{00000000-0005-0000-0000-000001000000}"/>
    <cellStyle name="20% - Accent3 2" xfId="27" xr:uid="{00000000-0005-0000-0000-000002000000}"/>
    <cellStyle name="20% - Accent4 2" xfId="28" xr:uid="{00000000-0005-0000-0000-000003000000}"/>
    <cellStyle name="20% - Accent5 2" xfId="29" xr:uid="{00000000-0005-0000-0000-000004000000}"/>
    <cellStyle name="20% - Accent6 2" xfId="30" xr:uid="{00000000-0005-0000-0000-000005000000}"/>
    <cellStyle name="40% - Accent1 2" xfId="31" xr:uid="{00000000-0005-0000-0000-000006000000}"/>
    <cellStyle name="40% - Accent2 2" xfId="32" xr:uid="{00000000-0005-0000-0000-000007000000}"/>
    <cellStyle name="40% - Accent3 2" xfId="33" xr:uid="{00000000-0005-0000-0000-000008000000}"/>
    <cellStyle name="40% - Accent4 2" xfId="34" xr:uid="{00000000-0005-0000-0000-000009000000}"/>
    <cellStyle name="40% - Accent5 2" xfId="35" xr:uid="{00000000-0005-0000-0000-00000A000000}"/>
    <cellStyle name="40% - Accent6 2" xfId="36" xr:uid="{00000000-0005-0000-0000-00000B000000}"/>
    <cellStyle name="60% - Accent1 2" xfId="37" xr:uid="{00000000-0005-0000-0000-00000C000000}"/>
    <cellStyle name="60% - Accent2 2" xfId="38" xr:uid="{00000000-0005-0000-0000-00000D000000}"/>
    <cellStyle name="60% - Accent3 2" xfId="39" xr:uid="{00000000-0005-0000-0000-00000E000000}"/>
    <cellStyle name="60% - Accent4 2" xfId="40" xr:uid="{00000000-0005-0000-0000-00000F000000}"/>
    <cellStyle name="60% - Accent5 2" xfId="41" xr:uid="{00000000-0005-0000-0000-000010000000}"/>
    <cellStyle name="60% - Accent6 2" xfId="42" xr:uid="{00000000-0005-0000-0000-000011000000}"/>
    <cellStyle name="Accent1 2" xfId="43" xr:uid="{00000000-0005-0000-0000-000012000000}"/>
    <cellStyle name="Accent2 2" xfId="44" xr:uid="{00000000-0005-0000-0000-000013000000}"/>
    <cellStyle name="Accent3 2" xfId="45" xr:uid="{00000000-0005-0000-0000-000014000000}"/>
    <cellStyle name="Accent4 2" xfId="46" xr:uid="{00000000-0005-0000-0000-000015000000}"/>
    <cellStyle name="Accent5 2" xfId="47" xr:uid="{00000000-0005-0000-0000-000016000000}"/>
    <cellStyle name="Accent6 2" xfId="48" xr:uid="{00000000-0005-0000-0000-000017000000}"/>
    <cellStyle name="Bad 2" xfId="49" xr:uid="{00000000-0005-0000-0000-000018000000}"/>
    <cellStyle name="Calculation 2" xfId="50" xr:uid="{00000000-0005-0000-0000-000019000000}"/>
    <cellStyle name="cf1" xfId="51" xr:uid="{00000000-0005-0000-0000-00001A000000}"/>
    <cellStyle name="cf2" xfId="52" xr:uid="{00000000-0005-0000-0000-00001B000000}"/>
    <cellStyle name="Check Cell 2" xfId="53" xr:uid="{00000000-0005-0000-0000-00001C000000}"/>
    <cellStyle name="Comma 2" xfId="54" xr:uid="{00000000-0005-0000-0000-00001D000000}"/>
    <cellStyle name="Comma 3" xfId="55" xr:uid="{00000000-0005-0000-0000-00001E000000}"/>
    <cellStyle name="Currency 2" xfId="56" xr:uid="{00000000-0005-0000-0000-00001F000000}"/>
    <cellStyle name="Currency 3" xfId="57" xr:uid="{00000000-0005-0000-0000-000020000000}"/>
    <cellStyle name="Currency 3 2" xfId="58" xr:uid="{00000000-0005-0000-0000-000021000000}"/>
    <cellStyle name="Explanatory Text 2" xfId="59" xr:uid="{00000000-0005-0000-0000-000022000000}"/>
    <cellStyle name="Good 2" xfId="60" xr:uid="{00000000-0005-0000-0000-000023000000}"/>
    <cellStyle name="Heading 1 2" xfId="61" xr:uid="{00000000-0005-0000-0000-000024000000}"/>
    <cellStyle name="Heading 2 2" xfId="62" xr:uid="{00000000-0005-0000-0000-000025000000}"/>
    <cellStyle name="Heading 3 2" xfId="63" xr:uid="{00000000-0005-0000-0000-000026000000}"/>
    <cellStyle name="Heading 4 2" xfId="64" xr:uid="{00000000-0005-0000-0000-000027000000}"/>
    <cellStyle name="Hyperlink" xfId="88" builtinId="8"/>
    <cellStyle name="Hyperlink 2" xfId="11" xr:uid="{00000000-0005-0000-0000-000029000000}"/>
    <cellStyle name="Input 2" xfId="65" xr:uid="{00000000-0005-0000-0000-00002A000000}"/>
    <cellStyle name="Linked Cell 2" xfId="66" xr:uid="{00000000-0005-0000-0000-00002B000000}"/>
    <cellStyle name="Neutral 2" xfId="67" xr:uid="{00000000-0005-0000-0000-00002C000000}"/>
    <cellStyle name="Normal" xfId="0" builtinId="0"/>
    <cellStyle name="Normal 10" xfId="90" xr:uid="{00000000-0005-0000-0000-00002E000000}"/>
    <cellStyle name="Normal 11" xfId="99" xr:uid="{00000000-0005-0000-0000-00002F000000}"/>
    <cellStyle name="Normal 12" xfId="92" xr:uid="{00000000-0005-0000-0000-000030000000}"/>
    <cellStyle name="Normal 12 2" xfId="104" xr:uid="{00000000-0005-0000-0000-000031000000}"/>
    <cellStyle name="Normal 13" xfId="101" xr:uid="{00000000-0005-0000-0000-000032000000}"/>
    <cellStyle name="Normal 13 2" xfId="107" xr:uid="{00000000-0005-0000-0000-000033000000}"/>
    <cellStyle name="Normal 14" xfId="103" xr:uid="{00000000-0005-0000-0000-000034000000}"/>
    <cellStyle name="Normal 15" xfId="105" xr:uid="{00000000-0005-0000-0000-000035000000}"/>
    <cellStyle name="Normal 16" xfId="106" xr:uid="{00000000-0005-0000-0000-000036000000}"/>
    <cellStyle name="Normal 17" xfId="109" xr:uid="{00000000-0005-0000-0000-000037000000}"/>
    <cellStyle name="Normal 2" xfId="2" xr:uid="{00000000-0005-0000-0000-000038000000}"/>
    <cellStyle name="Normal 2 2" xfId="68" xr:uid="{00000000-0005-0000-0000-000039000000}"/>
    <cellStyle name="Normal 2 2 2" xfId="69" xr:uid="{00000000-0005-0000-0000-00003A000000}"/>
    <cellStyle name="Normal 2 3" xfId="70" xr:uid="{00000000-0005-0000-0000-00003B000000}"/>
    <cellStyle name="Normal 3" xfId="1" xr:uid="{00000000-0005-0000-0000-00003C000000}"/>
    <cellStyle name="Normal 3 2" xfId="3" xr:uid="{00000000-0005-0000-0000-00003D000000}"/>
    <cellStyle name="Normal 4" xfId="10" xr:uid="{00000000-0005-0000-0000-00003E000000}"/>
    <cellStyle name="Normal 4 2" xfId="71" xr:uid="{00000000-0005-0000-0000-00003F000000}"/>
    <cellStyle name="Normal 5" xfId="22" xr:uid="{00000000-0005-0000-0000-000040000000}"/>
    <cellStyle name="Normal 6" xfId="12" xr:uid="{00000000-0005-0000-0000-000041000000}"/>
    <cellStyle name="Normal 7" xfId="72" xr:uid="{00000000-0005-0000-0000-000042000000}"/>
    <cellStyle name="Normal 8" xfId="73" xr:uid="{00000000-0005-0000-0000-000043000000}"/>
    <cellStyle name="Normal 9" xfId="89" xr:uid="{00000000-0005-0000-0000-000044000000}"/>
    <cellStyle name="Normal 9 2" xfId="98" xr:uid="{00000000-0005-0000-0000-000045000000}"/>
    <cellStyle name="Normal_numbers by region 2" xfId="21" xr:uid="{00000000-0005-0000-0000-000046000000}"/>
    <cellStyle name="Normal_Sheet2" xfId="7" xr:uid="{00000000-0005-0000-0000-000047000000}"/>
    <cellStyle name="Normal_Sheet2 2" xfId="84" xr:uid="{00000000-0005-0000-0000-000048000000}"/>
    <cellStyle name="Normal_sickness" xfId="19" xr:uid="{00000000-0005-0000-0000-000049000000}"/>
    <cellStyle name="Normal_T36" xfId="94" xr:uid="{00000000-0005-0000-0000-00004A000000}"/>
    <cellStyle name="Normal_T39" xfId="97" xr:uid="{00000000-0005-0000-0000-00004B000000}"/>
    <cellStyle name="Normal_tab 1" xfId="4" xr:uid="{00000000-0005-0000-0000-00004C000000}"/>
    <cellStyle name="Normal_tab 1 2" xfId="83" xr:uid="{00000000-0005-0000-0000-00004D000000}"/>
    <cellStyle name="Normal_table" xfId="6" xr:uid="{00000000-0005-0000-0000-00004E000000}"/>
    <cellStyle name="Normal_table 4" xfId="8" xr:uid="{00000000-0005-0000-0000-00004F000000}"/>
    <cellStyle name="Normal_TABLE22-02" xfId="20" xr:uid="{00000000-0005-0000-0000-000050000000}"/>
    <cellStyle name="Normal_TABLE23" xfId="5" xr:uid="{00000000-0005-0000-0000-000051000000}"/>
    <cellStyle name="Normal_TABLE25" xfId="93" xr:uid="{00000000-0005-0000-0000-000052000000}"/>
    <cellStyle name="Normal_TABLE27" xfId="9" xr:uid="{00000000-0005-0000-0000-000053000000}"/>
    <cellStyle name="Normal_TABLE38_1" xfId="95" xr:uid="{00000000-0005-0000-0000-000054000000}"/>
    <cellStyle name="Normal_TABLE39" xfId="96" xr:uid="{00000000-0005-0000-0000-000055000000}"/>
    <cellStyle name="Normal_TABLE995" xfId="13" xr:uid="{00000000-0005-0000-0000-000056000000}"/>
    <cellStyle name="Normal_TABLEDi" xfId="14" xr:uid="{00000000-0005-0000-0000-000057000000}"/>
    <cellStyle name="Normal_TABLEDi 2" xfId="85" xr:uid="{00000000-0005-0000-0000-000058000000}"/>
    <cellStyle name="Normal_TB2PN4" xfId="15" xr:uid="{00000000-0005-0000-0000-000059000000}"/>
    <cellStyle name="Normal_TB2PN4 2" xfId="86" xr:uid="{00000000-0005-0000-0000-00005A000000}"/>
    <cellStyle name="Normal_TB3PN4" xfId="17" xr:uid="{00000000-0005-0000-0000-00005B000000}"/>
    <cellStyle name="Normal_TB4PN4" xfId="18" xr:uid="{00000000-0005-0000-0000-00005C000000}"/>
    <cellStyle name="Normal_TB4PN4 2" xfId="87" xr:uid="{00000000-0005-0000-0000-00005D000000}"/>
    <cellStyle name="Normal_vsfr02" xfId="16" xr:uid="{00000000-0005-0000-0000-00005E000000}"/>
    <cellStyle name="Note 2" xfId="74" xr:uid="{00000000-0005-0000-0000-00005F000000}"/>
    <cellStyle name="Output 2" xfId="75" xr:uid="{00000000-0005-0000-0000-000060000000}"/>
    <cellStyle name="Percent" xfId="91" builtinId="5"/>
    <cellStyle name="Percent 2" xfId="24" xr:uid="{00000000-0005-0000-0000-000062000000}"/>
    <cellStyle name="Percent 3" xfId="76" xr:uid="{00000000-0005-0000-0000-000063000000}"/>
    <cellStyle name="Percent 4" xfId="23" xr:uid="{00000000-0005-0000-0000-000064000000}"/>
    <cellStyle name="Percent 5" xfId="82" xr:uid="{00000000-0005-0000-0000-000065000000}"/>
    <cellStyle name="Percent 6" xfId="100" xr:uid="{00000000-0005-0000-0000-000066000000}"/>
    <cellStyle name="Percent 7" xfId="102" xr:uid="{00000000-0005-0000-0000-000067000000}"/>
    <cellStyle name="Percent 7 2" xfId="108" xr:uid="{00000000-0005-0000-0000-000068000000}"/>
    <cellStyle name="Percent 8" xfId="110" xr:uid="{00000000-0005-0000-0000-000069000000}"/>
    <cellStyle name="Percentage of" xfId="77" xr:uid="{00000000-0005-0000-0000-00006A000000}"/>
    <cellStyle name="subheading" xfId="78" xr:uid="{00000000-0005-0000-0000-00006B000000}"/>
    <cellStyle name="Title 2" xfId="79" xr:uid="{00000000-0005-0000-0000-00006C000000}"/>
    <cellStyle name="Total 2" xfId="80" xr:uid="{00000000-0005-0000-0000-00006D000000}"/>
    <cellStyle name="Warning Text 2" xfId="81" xr:uid="{00000000-0005-0000-0000-00006E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4"/>
      <sheetName val="Table_15"/>
      <sheetName val="Table_19"/>
      <sheetName val="Table_20"/>
      <sheetName val="Table_21"/>
      <sheetName val="Table_22"/>
      <sheetName val="Table_23"/>
      <sheetName val="Table_24"/>
      <sheetName val="Table_25"/>
      <sheetName val="Table_26"/>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 val="Table_121"/>
      <sheetName val="Table_131"/>
      <sheetName val="Table_141"/>
      <sheetName val="Table_151"/>
      <sheetName val="Table_161"/>
      <sheetName val="Table_171"/>
      <sheetName val="Table_181"/>
      <sheetName val="Table_191"/>
      <sheetName val="Table_201"/>
      <sheetName val="Table_211"/>
      <sheetName val="Table_221"/>
      <sheetName val="Table_231"/>
      <sheetName val="Table_241"/>
      <sheetName val="Table_251"/>
      <sheetName val="Number_of_schools_per_L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 val="2004_Data"/>
      <sheetName val="2005_data"/>
      <sheetName val="2006_Data"/>
      <sheetName val="Table_1"/>
      <sheetName val="Table_2"/>
      <sheetName val="Table_3a_(%)"/>
      <sheetName val="Table_3b_(nos)"/>
      <sheetName val="Table_4"/>
      <sheetName val="Table_5"/>
      <sheetName val="Table_6"/>
      <sheetName val="Table_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C6" t="str">
            <v>M</v>
          </cell>
        </row>
      </sheetData>
      <sheetData sheetId="13">
        <row r="5">
          <cell r="C5" t="str">
            <v>M</v>
          </cell>
        </row>
      </sheetData>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
      <sheetName val="2005_data"/>
      <sheetName val="2006_Data"/>
      <sheetName val="2007_Data"/>
      <sheetName val="Table_1"/>
      <sheetName val="Table_2"/>
      <sheetName val="Table_3a_(%)"/>
      <sheetName val="Table_3b_(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 sheetId="8"/>
      <sheetData sheetId="9"/>
      <sheetData sheetId="10"/>
      <sheetData sheetId="11">
        <row r="5">
          <cell r="C5" t="str">
            <v>M</v>
          </cell>
        </row>
      </sheetData>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 val="Table_4"/>
      <sheetName val="LAs_to_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 sheetId="4"/>
      <sheetData sheetId="5">
        <row r="6">
          <cell r="A6" t="str">
            <v>North East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 val="table_3_output"/>
      <sheetName val="Table_3"/>
      <sheetName val="table_4_output"/>
      <sheetName val="table_4_%"/>
      <sheetName val="Table_4"/>
      <sheetName val="table_5_output"/>
      <sheetName val="table_5_%"/>
      <sheetName val="Table_5"/>
      <sheetName val="table_6_output"/>
      <sheetName val="table_6_%"/>
      <sheetName val="Table_6"/>
      <sheetName val="LA_lookup"/>
      <sheetName val="table_3_%"/>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 sheetId="13"/>
      <sheetData sheetId="14"/>
      <sheetData sheetId="15"/>
      <sheetData sheetId="16">
        <row r="12">
          <cell r="B12">
            <v>202</v>
          </cell>
        </row>
      </sheetData>
      <sheetData sheetId="17"/>
      <sheetData sheetId="18"/>
      <sheetData sheetId="19">
        <row r="12">
          <cell r="B12">
            <v>202</v>
          </cell>
        </row>
      </sheetData>
      <sheetData sheetId="20"/>
      <sheetData sheetId="21"/>
      <sheetData sheetId="22">
        <row r="12">
          <cell r="B12">
            <v>202</v>
          </cell>
        </row>
      </sheetData>
      <sheetData sheetId="23"/>
      <sheetData sheetId="24">
        <row r="2">
          <cell r="A2">
            <v>201</v>
          </cell>
        </row>
      </sheetData>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 val="Table_6_SPSS"/>
      <sheetName val="Table_6_Working"/>
      <sheetName val="Table_6"/>
      <sheetName val="Table_7_SPSS"/>
      <sheetName val="Table_7_Working"/>
      <sheetName val="Table_7"/>
      <sheetName val="Table_8_SPSS"/>
      <sheetName val="Table_8_Working"/>
      <sheetName val="Table_8"/>
      <sheetName val="Table_A1_SPSS"/>
      <sheetName val="Table_A1_Working"/>
      <sheetName val="Table_A1"/>
      <sheetName val="Table_A2_SPSS"/>
      <sheetName val="Table_A2_Working"/>
      <sheetName val="Table_A2"/>
      <sheetName val="Table_A3_SPSS"/>
      <sheetName val="Table_A3_Working"/>
      <sheetName val="Table_A3"/>
      <sheetName val="Table_B1_SPSS"/>
      <sheetName val="Table_B1_Working"/>
      <sheetName val="Table_B1"/>
      <sheetName val="Table_B2_SPSS"/>
      <sheetName val="Table_B2_Working"/>
      <sheetName val="Table_B2"/>
      <sheetName val="Table_B3_SPSS"/>
      <sheetName val="Table_B3_Working"/>
      <sheetName val="Table_B3"/>
      <sheetName val="Table_B4_SPSS"/>
      <sheetName val="Table_B4_Working"/>
      <sheetName val="Table_B4"/>
      <sheetName val="Table_B5_SPSS"/>
      <sheetName val="Table_B5_Working"/>
      <sheetName val="Table_B5"/>
      <sheetName val="Table_B6_SPSS"/>
      <sheetName val="Table_B6_Working"/>
      <sheetName val="Table_B6"/>
      <sheetName val="Table_B7_SPSS"/>
      <sheetName val="Table_B7_Working"/>
      <sheetName val="Table_B7"/>
      <sheetName val="Table_B8_SPSS"/>
      <sheetName val="Table_B8_Working"/>
      <sheetName val="Table_B8"/>
      <sheetName val="Table_B9_SPSS"/>
      <sheetName val="Table_B9_Working"/>
      <sheetName val="Table_B9"/>
      <sheetName val="Table_C1"/>
      <sheetName val="Table_C2"/>
      <sheetName val="Table_C3"/>
      <sheetName val="Table_D1"/>
      <sheetName val="Table_D2"/>
      <sheetName val="Table_D3"/>
      <sheetName val="Table_D4"/>
      <sheetName val="Table_D5"/>
      <sheetName val="Table_E1"/>
      <sheetName val="Table_E2"/>
      <sheetName val="Table_E3"/>
      <sheetName val="Table_E4"/>
      <sheetName val="Table_E5"/>
      <sheetName val="Table_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A1" t="str">
            <v>Table 6: Percentage of pupils achieving each level1 in Key Stage 2 English tests by ethnicity, English as a first language, free school meals, special educational needs and gender</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 val="Consistent_teacher_time_series"/>
      <sheetName val="FTE_teacher_numbers"/>
      <sheetName val="FTE_TA_support_staff_numbers"/>
      <sheetName val="SFR_Table_3_&amp;_4_missing_schools"/>
      <sheetName val="Estimated_entrant_teacher_need"/>
      <sheetName val="Table_15_2010_data"/>
      <sheetName val="Table_15_2011_data"/>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 sheetId="18">
        <row r="14">
          <cell r="G14">
            <v>449.8254</v>
          </cell>
        </row>
      </sheetData>
      <sheetData sheetId="19">
        <row r="21">
          <cell r="O21">
            <v>200.30934196082964</v>
          </cell>
        </row>
      </sheetData>
      <sheetData sheetId="20">
        <row r="8">
          <cell r="N8">
            <v>213.9</v>
          </cell>
        </row>
      </sheetData>
      <sheetData sheetId="21">
        <row r="19">
          <cell r="T19">
            <v>436.80753356972622</v>
          </cell>
        </row>
      </sheetData>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 val="A1_SPSS_output"/>
      <sheetName val="A2_SPSS_output"/>
      <sheetName val="A3_SPSS_output"/>
      <sheetName val="A4_SPSS_output"/>
      <sheetName val="Table_A1"/>
      <sheetName val="Table_A2"/>
      <sheetName val="Table_A3"/>
      <sheetName val="Table_A4"/>
      <sheetName val="A1_&amp;_A4_comp"/>
      <sheetName val="A2_&amp;_A4_comp"/>
      <sheetName val="Additional_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 sheetId="11"/>
      <sheetData sheetId="12"/>
      <sheetData sheetId="13">
        <row r="7">
          <cell r="G7" t="str">
            <v>00CH</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9"/>
      <sheetName val="Table_20"/>
      <sheetName val="Table_21"/>
      <sheetName val="Table_22"/>
      <sheetName val="Table_23"/>
      <sheetName val="Table_24"/>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 val="low_turnout"/>
      <sheetName val="chi_"/>
      <sheetName val="Supporting_worksheet_-_ENG"/>
      <sheetName val="Supporting_worksheet_-_MAT"/>
      <sheetName val="LAs_to_suppress"/>
      <sheetName val="Table_6"/>
      <sheetName val="2009_changes"/>
      <sheetName val="Adam_FSM"/>
      <sheetName val="critical_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 sheetId="14"/>
      <sheetData sheetId="15"/>
      <sheetData sheetId="16">
        <row r="5">
          <cell r="B5" t="str">
            <v>202</v>
          </cell>
        </row>
      </sheetData>
      <sheetData sheetId="17">
        <row r="5">
          <cell r="B5" t="str">
            <v>202</v>
          </cell>
        </row>
      </sheetData>
      <sheetData sheetId="18"/>
      <sheetData sheetId="19">
        <row r="8">
          <cell r="A8" t="str">
            <v xml:space="preserve">NORTH EAST </v>
          </cell>
        </row>
      </sheetData>
      <sheetData sheetId="20">
        <row r="5">
          <cell r="C5">
            <v>0</v>
          </cell>
        </row>
      </sheetData>
      <sheetData sheetId="21">
        <row r="5">
          <cell r="A5" t="str">
            <v>Barking and Dagenham</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 val="Table_12"/>
      <sheetName val="Table_13"/>
    </sheetNames>
    <sheetDataSet>
      <sheetData sheetId="0"/>
      <sheetData sheetId="1" refreshError="1"/>
      <sheetData sheetId="2" refreshError="1"/>
      <sheetData sheetId="3"/>
      <sheetData sheetId="4"/>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9"/>
  <sheetViews>
    <sheetView showGridLines="0" tabSelected="1" workbookViewId="0"/>
  </sheetViews>
  <sheetFormatPr defaultRowHeight="12.5"/>
  <cols>
    <col min="1" max="1" width="2.81640625" style="223" customWidth="1"/>
    <col min="2" max="2" width="2.08984375" style="223" customWidth="1"/>
    <col min="3" max="3" width="15.7265625" style="224" customWidth="1"/>
    <col min="4" max="4" width="54.81640625" style="223" customWidth="1"/>
    <col min="5" max="5" width="2.08984375" style="223" customWidth="1"/>
    <col min="6" max="6" width="8.81640625" style="223"/>
    <col min="7" max="7" width="7.90625" style="223" customWidth="1"/>
    <col min="8" max="256" width="8.81640625" style="223"/>
    <col min="257" max="257" width="2.81640625" style="223" customWidth="1"/>
    <col min="258" max="258" width="2.08984375" style="223" customWidth="1"/>
    <col min="259" max="259" width="15.7265625" style="223" customWidth="1"/>
    <col min="260" max="260" width="54.81640625" style="223" customWidth="1"/>
    <col min="261" max="261" width="2.08984375" style="223" customWidth="1"/>
    <col min="262" max="512" width="8.81640625" style="223"/>
    <col min="513" max="513" width="2.81640625" style="223" customWidth="1"/>
    <col min="514" max="514" width="2.08984375" style="223" customWidth="1"/>
    <col min="515" max="515" width="15.7265625" style="223" customWidth="1"/>
    <col min="516" max="516" width="54.81640625" style="223" customWidth="1"/>
    <col min="517" max="517" width="2.08984375" style="223" customWidth="1"/>
    <col min="518" max="768" width="8.81640625" style="223"/>
    <col min="769" max="769" width="2.81640625" style="223" customWidth="1"/>
    <col min="770" max="770" width="2.08984375" style="223" customWidth="1"/>
    <col min="771" max="771" width="15.7265625" style="223" customWidth="1"/>
    <col min="772" max="772" width="54.81640625" style="223" customWidth="1"/>
    <col min="773" max="773" width="2.08984375" style="223" customWidth="1"/>
    <col min="774" max="1024" width="8.81640625" style="223"/>
    <col min="1025" max="1025" width="2.81640625" style="223" customWidth="1"/>
    <col min="1026" max="1026" width="2.08984375" style="223" customWidth="1"/>
    <col min="1027" max="1027" width="15.7265625" style="223" customWidth="1"/>
    <col min="1028" max="1028" width="54.81640625" style="223" customWidth="1"/>
    <col min="1029" max="1029" width="2.08984375" style="223" customWidth="1"/>
    <col min="1030" max="1280" width="8.81640625" style="223"/>
    <col min="1281" max="1281" width="2.81640625" style="223" customWidth="1"/>
    <col min="1282" max="1282" width="2.08984375" style="223" customWidth="1"/>
    <col min="1283" max="1283" width="15.7265625" style="223" customWidth="1"/>
    <col min="1284" max="1284" width="54.81640625" style="223" customWidth="1"/>
    <col min="1285" max="1285" width="2.08984375" style="223" customWidth="1"/>
    <col min="1286" max="1536" width="8.81640625" style="223"/>
    <col min="1537" max="1537" width="2.81640625" style="223" customWidth="1"/>
    <col min="1538" max="1538" width="2.08984375" style="223" customWidth="1"/>
    <col min="1539" max="1539" width="15.7265625" style="223" customWidth="1"/>
    <col min="1540" max="1540" width="54.81640625" style="223" customWidth="1"/>
    <col min="1541" max="1541" width="2.08984375" style="223" customWidth="1"/>
    <col min="1542" max="1792" width="8.81640625" style="223"/>
    <col min="1793" max="1793" width="2.81640625" style="223" customWidth="1"/>
    <col min="1794" max="1794" width="2.08984375" style="223" customWidth="1"/>
    <col min="1795" max="1795" width="15.7265625" style="223" customWidth="1"/>
    <col min="1796" max="1796" width="54.81640625" style="223" customWidth="1"/>
    <col min="1797" max="1797" width="2.08984375" style="223" customWidth="1"/>
    <col min="1798" max="2048" width="8.81640625" style="223"/>
    <col min="2049" max="2049" width="2.81640625" style="223" customWidth="1"/>
    <col min="2050" max="2050" width="2.08984375" style="223" customWidth="1"/>
    <col min="2051" max="2051" width="15.7265625" style="223" customWidth="1"/>
    <col min="2052" max="2052" width="54.81640625" style="223" customWidth="1"/>
    <col min="2053" max="2053" width="2.08984375" style="223" customWidth="1"/>
    <col min="2054" max="2304" width="8.81640625" style="223"/>
    <col min="2305" max="2305" width="2.81640625" style="223" customWidth="1"/>
    <col min="2306" max="2306" width="2.08984375" style="223" customWidth="1"/>
    <col min="2307" max="2307" width="15.7265625" style="223" customWidth="1"/>
    <col min="2308" max="2308" width="54.81640625" style="223" customWidth="1"/>
    <col min="2309" max="2309" width="2.08984375" style="223" customWidth="1"/>
    <col min="2310" max="2560" width="8.81640625" style="223"/>
    <col min="2561" max="2561" width="2.81640625" style="223" customWidth="1"/>
    <col min="2562" max="2562" width="2.08984375" style="223" customWidth="1"/>
    <col min="2563" max="2563" width="15.7265625" style="223" customWidth="1"/>
    <col min="2564" max="2564" width="54.81640625" style="223" customWidth="1"/>
    <col min="2565" max="2565" width="2.08984375" style="223" customWidth="1"/>
    <col min="2566" max="2816" width="8.81640625" style="223"/>
    <col min="2817" max="2817" width="2.81640625" style="223" customWidth="1"/>
    <col min="2818" max="2818" width="2.08984375" style="223" customWidth="1"/>
    <col min="2819" max="2819" width="15.7265625" style="223" customWidth="1"/>
    <col min="2820" max="2820" width="54.81640625" style="223" customWidth="1"/>
    <col min="2821" max="2821" width="2.08984375" style="223" customWidth="1"/>
    <col min="2822" max="3072" width="8.81640625" style="223"/>
    <col min="3073" max="3073" width="2.81640625" style="223" customWidth="1"/>
    <col min="3074" max="3074" width="2.08984375" style="223" customWidth="1"/>
    <col min="3075" max="3075" width="15.7265625" style="223" customWidth="1"/>
    <col min="3076" max="3076" width="54.81640625" style="223" customWidth="1"/>
    <col min="3077" max="3077" width="2.08984375" style="223" customWidth="1"/>
    <col min="3078" max="3328" width="8.81640625" style="223"/>
    <col min="3329" max="3329" width="2.81640625" style="223" customWidth="1"/>
    <col min="3330" max="3330" width="2.08984375" style="223" customWidth="1"/>
    <col min="3331" max="3331" width="15.7265625" style="223" customWidth="1"/>
    <col min="3332" max="3332" width="54.81640625" style="223" customWidth="1"/>
    <col min="3333" max="3333" width="2.08984375" style="223" customWidth="1"/>
    <col min="3334" max="3584" width="8.81640625" style="223"/>
    <col min="3585" max="3585" width="2.81640625" style="223" customWidth="1"/>
    <col min="3586" max="3586" width="2.08984375" style="223" customWidth="1"/>
    <col min="3587" max="3587" width="15.7265625" style="223" customWidth="1"/>
    <col min="3588" max="3588" width="54.81640625" style="223" customWidth="1"/>
    <col min="3589" max="3589" width="2.08984375" style="223" customWidth="1"/>
    <col min="3590" max="3840" width="8.81640625" style="223"/>
    <col min="3841" max="3841" width="2.81640625" style="223" customWidth="1"/>
    <col min="3842" max="3842" width="2.08984375" style="223" customWidth="1"/>
    <col min="3843" max="3843" width="15.7265625" style="223" customWidth="1"/>
    <col min="3844" max="3844" width="54.81640625" style="223" customWidth="1"/>
    <col min="3845" max="3845" width="2.08984375" style="223" customWidth="1"/>
    <col min="3846" max="4096" width="8.81640625" style="223"/>
    <col min="4097" max="4097" width="2.81640625" style="223" customWidth="1"/>
    <col min="4098" max="4098" width="2.08984375" style="223" customWidth="1"/>
    <col min="4099" max="4099" width="15.7265625" style="223" customWidth="1"/>
    <col min="4100" max="4100" width="54.81640625" style="223" customWidth="1"/>
    <col min="4101" max="4101" width="2.08984375" style="223" customWidth="1"/>
    <col min="4102" max="4352" width="8.81640625" style="223"/>
    <col min="4353" max="4353" width="2.81640625" style="223" customWidth="1"/>
    <col min="4354" max="4354" width="2.08984375" style="223" customWidth="1"/>
    <col min="4355" max="4355" width="15.7265625" style="223" customWidth="1"/>
    <col min="4356" max="4356" width="54.81640625" style="223" customWidth="1"/>
    <col min="4357" max="4357" width="2.08984375" style="223" customWidth="1"/>
    <col min="4358" max="4608" width="8.81640625" style="223"/>
    <col min="4609" max="4609" width="2.81640625" style="223" customWidth="1"/>
    <col min="4610" max="4610" width="2.08984375" style="223" customWidth="1"/>
    <col min="4611" max="4611" width="15.7265625" style="223" customWidth="1"/>
    <col min="4612" max="4612" width="54.81640625" style="223" customWidth="1"/>
    <col min="4613" max="4613" width="2.08984375" style="223" customWidth="1"/>
    <col min="4614" max="4864" width="8.81640625" style="223"/>
    <col min="4865" max="4865" width="2.81640625" style="223" customWidth="1"/>
    <col min="4866" max="4866" width="2.08984375" style="223" customWidth="1"/>
    <col min="4867" max="4867" width="15.7265625" style="223" customWidth="1"/>
    <col min="4868" max="4868" width="54.81640625" style="223" customWidth="1"/>
    <col min="4869" max="4869" width="2.08984375" style="223" customWidth="1"/>
    <col min="4870" max="5120" width="8.81640625" style="223"/>
    <col min="5121" max="5121" width="2.81640625" style="223" customWidth="1"/>
    <col min="5122" max="5122" width="2.08984375" style="223" customWidth="1"/>
    <col min="5123" max="5123" width="15.7265625" style="223" customWidth="1"/>
    <col min="5124" max="5124" width="54.81640625" style="223" customWidth="1"/>
    <col min="5125" max="5125" width="2.08984375" style="223" customWidth="1"/>
    <col min="5126" max="5376" width="8.81640625" style="223"/>
    <col min="5377" max="5377" width="2.81640625" style="223" customWidth="1"/>
    <col min="5378" max="5378" width="2.08984375" style="223" customWidth="1"/>
    <col min="5379" max="5379" width="15.7265625" style="223" customWidth="1"/>
    <col min="5380" max="5380" width="54.81640625" style="223" customWidth="1"/>
    <col min="5381" max="5381" width="2.08984375" style="223" customWidth="1"/>
    <col min="5382" max="5632" width="8.81640625" style="223"/>
    <col min="5633" max="5633" width="2.81640625" style="223" customWidth="1"/>
    <col min="5634" max="5634" width="2.08984375" style="223" customWidth="1"/>
    <col min="5635" max="5635" width="15.7265625" style="223" customWidth="1"/>
    <col min="5636" max="5636" width="54.81640625" style="223" customWidth="1"/>
    <col min="5637" max="5637" width="2.08984375" style="223" customWidth="1"/>
    <col min="5638" max="5888" width="8.81640625" style="223"/>
    <col min="5889" max="5889" width="2.81640625" style="223" customWidth="1"/>
    <col min="5890" max="5890" width="2.08984375" style="223" customWidth="1"/>
    <col min="5891" max="5891" width="15.7265625" style="223" customWidth="1"/>
    <col min="5892" max="5892" width="54.81640625" style="223" customWidth="1"/>
    <col min="5893" max="5893" width="2.08984375" style="223" customWidth="1"/>
    <col min="5894" max="6144" width="8.81640625" style="223"/>
    <col min="6145" max="6145" width="2.81640625" style="223" customWidth="1"/>
    <col min="6146" max="6146" width="2.08984375" style="223" customWidth="1"/>
    <col min="6147" max="6147" width="15.7265625" style="223" customWidth="1"/>
    <col min="6148" max="6148" width="54.81640625" style="223" customWidth="1"/>
    <col min="6149" max="6149" width="2.08984375" style="223" customWidth="1"/>
    <col min="6150" max="6400" width="8.81640625" style="223"/>
    <col min="6401" max="6401" width="2.81640625" style="223" customWidth="1"/>
    <col min="6402" max="6402" width="2.08984375" style="223" customWidth="1"/>
    <col min="6403" max="6403" width="15.7265625" style="223" customWidth="1"/>
    <col min="6404" max="6404" width="54.81640625" style="223" customWidth="1"/>
    <col min="6405" max="6405" width="2.08984375" style="223" customWidth="1"/>
    <col min="6406" max="6656" width="8.81640625" style="223"/>
    <col min="6657" max="6657" width="2.81640625" style="223" customWidth="1"/>
    <col min="6658" max="6658" width="2.08984375" style="223" customWidth="1"/>
    <col min="6659" max="6659" width="15.7265625" style="223" customWidth="1"/>
    <col min="6660" max="6660" width="54.81640625" style="223" customWidth="1"/>
    <col min="6661" max="6661" width="2.08984375" style="223" customWidth="1"/>
    <col min="6662" max="6912" width="8.81640625" style="223"/>
    <col min="6913" max="6913" width="2.81640625" style="223" customWidth="1"/>
    <col min="6914" max="6914" width="2.08984375" style="223" customWidth="1"/>
    <col min="6915" max="6915" width="15.7265625" style="223" customWidth="1"/>
    <col min="6916" max="6916" width="54.81640625" style="223" customWidth="1"/>
    <col min="6917" max="6917" width="2.08984375" style="223" customWidth="1"/>
    <col min="6918" max="7168" width="8.81640625" style="223"/>
    <col min="7169" max="7169" width="2.81640625" style="223" customWidth="1"/>
    <col min="7170" max="7170" width="2.08984375" style="223" customWidth="1"/>
    <col min="7171" max="7171" width="15.7265625" style="223" customWidth="1"/>
    <col min="7172" max="7172" width="54.81640625" style="223" customWidth="1"/>
    <col min="7173" max="7173" width="2.08984375" style="223" customWidth="1"/>
    <col min="7174" max="7424" width="8.81640625" style="223"/>
    <col min="7425" max="7425" width="2.81640625" style="223" customWidth="1"/>
    <col min="7426" max="7426" width="2.08984375" style="223" customWidth="1"/>
    <col min="7427" max="7427" width="15.7265625" style="223" customWidth="1"/>
    <col min="7428" max="7428" width="54.81640625" style="223" customWidth="1"/>
    <col min="7429" max="7429" width="2.08984375" style="223" customWidth="1"/>
    <col min="7430" max="7680" width="8.81640625" style="223"/>
    <col min="7681" max="7681" width="2.81640625" style="223" customWidth="1"/>
    <col min="7682" max="7682" width="2.08984375" style="223" customWidth="1"/>
    <col min="7683" max="7683" width="15.7265625" style="223" customWidth="1"/>
    <col min="7684" max="7684" width="54.81640625" style="223" customWidth="1"/>
    <col min="7685" max="7685" width="2.08984375" style="223" customWidth="1"/>
    <col min="7686" max="7936" width="8.81640625" style="223"/>
    <col min="7937" max="7937" width="2.81640625" style="223" customWidth="1"/>
    <col min="7938" max="7938" width="2.08984375" style="223" customWidth="1"/>
    <col min="7939" max="7939" width="15.7265625" style="223" customWidth="1"/>
    <col min="7940" max="7940" width="54.81640625" style="223" customWidth="1"/>
    <col min="7941" max="7941" width="2.08984375" style="223" customWidth="1"/>
    <col min="7942" max="8192" width="8.81640625" style="223"/>
    <col min="8193" max="8193" width="2.81640625" style="223" customWidth="1"/>
    <col min="8194" max="8194" width="2.08984375" style="223" customWidth="1"/>
    <col min="8195" max="8195" width="15.7265625" style="223" customWidth="1"/>
    <col min="8196" max="8196" width="54.81640625" style="223" customWidth="1"/>
    <col min="8197" max="8197" width="2.08984375" style="223" customWidth="1"/>
    <col min="8198" max="8448" width="8.81640625" style="223"/>
    <col min="8449" max="8449" width="2.81640625" style="223" customWidth="1"/>
    <col min="8450" max="8450" width="2.08984375" style="223" customWidth="1"/>
    <col min="8451" max="8451" width="15.7265625" style="223" customWidth="1"/>
    <col min="8452" max="8452" width="54.81640625" style="223" customWidth="1"/>
    <col min="8453" max="8453" width="2.08984375" style="223" customWidth="1"/>
    <col min="8454" max="8704" width="8.81640625" style="223"/>
    <col min="8705" max="8705" width="2.81640625" style="223" customWidth="1"/>
    <col min="8706" max="8706" width="2.08984375" style="223" customWidth="1"/>
    <col min="8707" max="8707" width="15.7265625" style="223" customWidth="1"/>
    <col min="8708" max="8708" width="54.81640625" style="223" customWidth="1"/>
    <col min="8709" max="8709" width="2.08984375" style="223" customWidth="1"/>
    <col min="8710" max="8960" width="8.81640625" style="223"/>
    <col min="8961" max="8961" width="2.81640625" style="223" customWidth="1"/>
    <col min="8962" max="8962" width="2.08984375" style="223" customWidth="1"/>
    <col min="8963" max="8963" width="15.7265625" style="223" customWidth="1"/>
    <col min="8964" max="8964" width="54.81640625" style="223" customWidth="1"/>
    <col min="8965" max="8965" width="2.08984375" style="223" customWidth="1"/>
    <col min="8966" max="9216" width="8.81640625" style="223"/>
    <col min="9217" max="9217" width="2.81640625" style="223" customWidth="1"/>
    <col min="9218" max="9218" width="2.08984375" style="223" customWidth="1"/>
    <col min="9219" max="9219" width="15.7265625" style="223" customWidth="1"/>
    <col min="9220" max="9220" width="54.81640625" style="223" customWidth="1"/>
    <col min="9221" max="9221" width="2.08984375" style="223" customWidth="1"/>
    <col min="9222" max="9472" width="8.81640625" style="223"/>
    <col min="9473" max="9473" width="2.81640625" style="223" customWidth="1"/>
    <col min="9474" max="9474" width="2.08984375" style="223" customWidth="1"/>
    <col min="9475" max="9475" width="15.7265625" style="223" customWidth="1"/>
    <col min="9476" max="9476" width="54.81640625" style="223" customWidth="1"/>
    <col min="9477" max="9477" width="2.08984375" style="223" customWidth="1"/>
    <col min="9478" max="9728" width="8.81640625" style="223"/>
    <col min="9729" max="9729" width="2.81640625" style="223" customWidth="1"/>
    <col min="9730" max="9730" width="2.08984375" style="223" customWidth="1"/>
    <col min="9731" max="9731" width="15.7265625" style="223" customWidth="1"/>
    <col min="9732" max="9732" width="54.81640625" style="223" customWidth="1"/>
    <col min="9733" max="9733" width="2.08984375" style="223" customWidth="1"/>
    <col min="9734" max="9984" width="8.81640625" style="223"/>
    <col min="9985" max="9985" width="2.81640625" style="223" customWidth="1"/>
    <col min="9986" max="9986" width="2.08984375" style="223" customWidth="1"/>
    <col min="9987" max="9987" width="15.7265625" style="223" customWidth="1"/>
    <col min="9988" max="9988" width="54.81640625" style="223" customWidth="1"/>
    <col min="9989" max="9989" width="2.08984375" style="223" customWidth="1"/>
    <col min="9990" max="10240" width="8.81640625" style="223"/>
    <col min="10241" max="10241" width="2.81640625" style="223" customWidth="1"/>
    <col min="10242" max="10242" width="2.08984375" style="223" customWidth="1"/>
    <col min="10243" max="10243" width="15.7265625" style="223" customWidth="1"/>
    <col min="10244" max="10244" width="54.81640625" style="223" customWidth="1"/>
    <col min="10245" max="10245" width="2.08984375" style="223" customWidth="1"/>
    <col min="10246" max="10496" width="8.81640625" style="223"/>
    <col min="10497" max="10497" width="2.81640625" style="223" customWidth="1"/>
    <col min="10498" max="10498" width="2.08984375" style="223" customWidth="1"/>
    <col min="10499" max="10499" width="15.7265625" style="223" customWidth="1"/>
    <col min="10500" max="10500" width="54.81640625" style="223" customWidth="1"/>
    <col min="10501" max="10501" width="2.08984375" style="223" customWidth="1"/>
    <col min="10502" max="10752" width="8.81640625" style="223"/>
    <col min="10753" max="10753" width="2.81640625" style="223" customWidth="1"/>
    <col min="10754" max="10754" width="2.08984375" style="223" customWidth="1"/>
    <col min="10755" max="10755" width="15.7265625" style="223" customWidth="1"/>
    <col min="10756" max="10756" width="54.81640625" style="223" customWidth="1"/>
    <col min="10757" max="10757" width="2.08984375" style="223" customWidth="1"/>
    <col min="10758" max="11008" width="8.81640625" style="223"/>
    <col min="11009" max="11009" width="2.81640625" style="223" customWidth="1"/>
    <col min="11010" max="11010" width="2.08984375" style="223" customWidth="1"/>
    <col min="11011" max="11011" width="15.7265625" style="223" customWidth="1"/>
    <col min="11012" max="11012" width="54.81640625" style="223" customWidth="1"/>
    <col min="11013" max="11013" width="2.08984375" style="223" customWidth="1"/>
    <col min="11014" max="11264" width="8.81640625" style="223"/>
    <col min="11265" max="11265" width="2.81640625" style="223" customWidth="1"/>
    <col min="11266" max="11266" width="2.08984375" style="223" customWidth="1"/>
    <col min="11267" max="11267" width="15.7265625" style="223" customWidth="1"/>
    <col min="11268" max="11268" width="54.81640625" style="223" customWidth="1"/>
    <col min="11269" max="11269" width="2.08984375" style="223" customWidth="1"/>
    <col min="11270" max="11520" width="8.81640625" style="223"/>
    <col min="11521" max="11521" width="2.81640625" style="223" customWidth="1"/>
    <col min="11522" max="11522" width="2.08984375" style="223" customWidth="1"/>
    <col min="11523" max="11523" width="15.7265625" style="223" customWidth="1"/>
    <col min="11524" max="11524" width="54.81640625" style="223" customWidth="1"/>
    <col min="11525" max="11525" width="2.08984375" style="223" customWidth="1"/>
    <col min="11526" max="11776" width="8.81640625" style="223"/>
    <col min="11777" max="11777" width="2.81640625" style="223" customWidth="1"/>
    <col min="11778" max="11778" width="2.08984375" style="223" customWidth="1"/>
    <col min="11779" max="11779" width="15.7265625" style="223" customWidth="1"/>
    <col min="11780" max="11780" width="54.81640625" style="223" customWidth="1"/>
    <col min="11781" max="11781" width="2.08984375" style="223" customWidth="1"/>
    <col min="11782" max="12032" width="8.81640625" style="223"/>
    <col min="12033" max="12033" width="2.81640625" style="223" customWidth="1"/>
    <col min="12034" max="12034" width="2.08984375" style="223" customWidth="1"/>
    <col min="12035" max="12035" width="15.7265625" style="223" customWidth="1"/>
    <col min="12036" max="12036" width="54.81640625" style="223" customWidth="1"/>
    <col min="12037" max="12037" width="2.08984375" style="223" customWidth="1"/>
    <col min="12038" max="12288" width="8.81640625" style="223"/>
    <col min="12289" max="12289" width="2.81640625" style="223" customWidth="1"/>
    <col min="12290" max="12290" width="2.08984375" style="223" customWidth="1"/>
    <col min="12291" max="12291" width="15.7265625" style="223" customWidth="1"/>
    <col min="12292" max="12292" width="54.81640625" style="223" customWidth="1"/>
    <col min="12293" max="12293" width="2.08984375" style="223" customWidth="1"/>
    <col min="12294" max="12544" width="8.81640625" style="223"/>
    <col min="12545" max="12545" width="2.81640625" style="223" customWidth="1"/>
    <col min="12546" max="12546" width="2.08984375" style="223" customWidth="1"/>
    <col min="12547" max="12547" width="15.7265625" style="223" customWidth="1"/>
    <col min="12548" max="12548" width="54.81640625" style="223" customWidth="1"/>
    <col min="12549" max="12549" width="2.08984375" style="223" customWidth="1"/>
    <col min="12550" max="12800" width="8.81640625" style="223"/>
    <col min="12801" max="12801" width="2.81640625" style="223" customWidth="1"/>
    <col min="12802" max="12802" width="2.08984375" style="223" customWidth="1"/>
    <col min="12803" max="12803" width="15.7265625" style="223" customWidth="1"/>
    <col min="12804" max="12804" width="54.81640625" style="223" customWidth="1"/>
    <col min="12805" max="12805" width="2.08984375" style="223" customWidth="1"/>
    <col min="12806" max="13056" width="8.81640625" style="223"/>
    <col min="13057" max="13057" width="2.81640625" style="223" customWidth="1"/>
    <col min="13058" max="13058" width="2.08984375" style="223" customWidth="1"/>
    <col min="13059" max="13059" width="15.7265625" style="223" customWidth="1"/>
    <col min="13060" max="13060" width="54.81640625" style="223" customWidth="1"/>
    <col min="13061" max="13061" width="2.08984375" style="223" customWidth="1"/>
    <col min="13062" max="13312" width="8.81640625" style="223"/>
    <col min="13313" max="13313" width="2.81640625" style="223" customWidth="1"/>
    <col min="13314" max="13314" width="2.08984375" style="223" customWidth="1"/>
    <col min="13315" max="13315" width="15.7265625" style="223" customWidth="1"/>
    <col min="13316" max="13316" width="54.81640625" style="223" customWidth="1"/>
    <col min="13317" max="13317" width="2.08984375" style="223" customWidth="1"/>
    <col min="13318" max="13568" width="8.81640625" style="223"/>
    <col min="13569" max="13569" width="2.81640625" style="223" customWidth="1"/>
    <col min="13570" max="13570" width="2.08984375" style="223" customWidth="1"/>
    <col min="13571" max="13571" width="15.7265625" style="223" customWidth="1"/>
    <col min="13572" max="13572" width="54.81640625" style="223" customWidth="1"/>
    <col min="13573" max="13573" width="2.08984375" style="223" customWidth="1"/>
    <col min="13574" max="13824" width="8.81640625" style="223"/>
    <col min="13825" max="13825" width="2.81640625" style="223" customWidth="1"/>
    <col min="13826" max="13826" width="2.08984375" style="223" customWidth="1"/>
    <col min="13827" max="13827" width="15.7265625" style="223" customWidth="1"/>
    <col min="13828" max="13828" width="54.81640625" style="223" customWidth="1"/>
    <col min="13829" max="13829" width="2.08984375" style="223" customWidth="1"/>
    <col min="13830" max="14080" width="8.81640625" style="223"/>
    <col min="14081" max="14081" width="2.81640625" style="223" customWidth="1"/>
    <col min="14082" max="14082" width="2.08984375" style="223" customWidth="1"/>
    <col min="14083" max="14083" width="15.7265625" style="223" customWidth="1"/>
    <col min="14084" max="14084" width="54.81640625" style="223" customWidth="1"/>
    <col min="14085" max="14085" width="2.08984375" style="223" customWidth="1"/>
    <col min="14086" max="14336" width="8.81640625" style="223"/>
    <col min="14337" max="14337" width="2.81640625" style="223" customWidth="1"/>
    <col min="14338" max="14338" width="2.08984375" style="223" customWidth="1"/>
    <col min="14339" max="14339" width="15.7265625" style="223" customWidth="1"/>
    <col min="14340" max="14340" width="54.81640625" style="223" customWidth="1"/>
    <col min="14341" max="14341" width="2.08984375" style="223" customWidth="1"/>
    <col min="14342" max="14592" width="8.81640625" style="223"/>
    <col min="14593" max="14593" width="2.81640625" style="223" customWidth="1"/>
    <col min="14594" max="14594" width="2.08984375" style="223" customWidth="1"/>
    <col min="14595" max="14595" width="15.7265625" style="223" customWidth="1"/>
    <col min="14596" max="14596" width="54.81640625" style="223" customWidth="1"/>
    <col min="14597" max="14597" width="2.08984375" style="223" customWidth="1"/>
    <col min="14598" max="14848" width="8.81640625" style="223"/>
    <col min="14849" max="14849" width="2.81640625" style="223" customWidth="1"/>
    <col min="14850" max="14850" width="2.08984375" style="223" customWidth="1"/>
    <col min="14851" max="14851" width="15.7265625" style="223" customWidth="1"/>
    <col min="14852" max="14852" width="54.81640625" style="223" customWidth="1"/>
    <col min="14853" max="14853" width="2.08984375" style="223" customWidth="1"/>
    <col min="14854" max="15104" width="8.81640625" style="223"/>
    <col min="15105" max="15105" width="2.81640625" style="223" customWidth="1"/>
    <col min="15106" max="15106" width="2.08984375" style="223" customWidth="1"/>
    <col min="15107" max="15107" width="15.7265625" style="223" customWidth="1"/>
    <col min="15108" max="15108" width="54.81640625" style="223" customWidth="1"/>
    <col min="15109" max="15109" width="2.08984375" style="223" customWidth="1"/>
    <col min="15110" max="15360" width="8.81640625" style="223"/>
    <col min="15361" max="15361" width="2.81640625" style="223" customWidth="1"/>
    <col min="15362" max="15362" width="2.08984375" style="223" customWidth="1"/>
    <col min="15363" max="15363" width="15.7265625" style="223" customWidth="1"/>
    <col min="15364" max="15364" width="54.81640625" style="223" customWidth="1"/>
    <col min="15365" max="15365" width="2.08984375" style="223" customWidth="1"/>
    <col min="15366" max="15616" width="8.81640625" style="223"/>
    <col min="15617" max="15617" width="2.81640625" style="223" customWidth="1"/>
    <col min="15618" max="15618" width="2.08984375" style="223" customWidth="1"/>
    <col min="15619" max="15619" width="15.7265625" style="223" customWidth="1"/>
    <col min="15620" max="15620" width="54.81640625" style="223" customWidth="1"/>
    <col min="15621" max="15621" width="2.08984375" style="223" customWidth="1"/>
    <col min="15622" max="15872" width="8.81640625" style="223"/>
    <col min="15873" max="15873" width="2.81640625" style="223" customWidth="1"/>
    <col min="15874" max="15874" width="2.08984375" style="223" customWidth="1"/>
    <col min="15875" max="15875" width="15.7265625" style="223" customWidth="1"/>
    <col min="15876" max="15876" width="54.81640625" style="223" customWidth="1"/>
    <col min="15877" max="15877" width="2.08984375" style="223" customWidth="1"/>
    <col min="15878" max="16128" width="8.81640625" style="223"/>
    <col min="16129" max="16129" width="2.81640625" style="223" customWidth="1"/>
    <col min="16130" max="16130" width="2.08984375" style="223" customWidth="1"/>
    <col min="16131" max="16131" width="15.7265625" style="223" customWidth="1"/>
    <col min="16132" max="16132" width="54.81640625" style="223" customWidth="1"/>
    <col min="16133" max="16133" width="2.08984375" style="223" customWidth="1"/>
    <col min="16134" max="16384" width="8.81640625" style="223"/>
  </cols>
  <sheetData>
    <row r="1" spans="1:28" ht="13" thickBot="1">
      <c r="A1" s="421"/>
    </row>
    <row r="2" spans="1:28">
      <c r="B2" s="225"/>
      <c r="C2" s="226"/>
      <c r="D2" s="227"/>
      <c r="E2" s="228"/>
    </row>
    <row r="3" spans="1:28" ht="13">
      <c r="B3" s="229"/>
      <c r="C3" s="230" t="s">
        <v>277</v>
      </c>
      <c r="D3" s="231"/>
      <c r="E3" s="232"/>
    </row>
    <row r="4" spans="1:28" ht="13">
      <c r="B4" s="229"/>
      <c r="C4" s="230"/>
      <c r="D4" s="231"/>
      <c r="E4" s="232"/>
    </row>
    <row r="5" spans="1:28" ht="13">
      <c r="B5" s="229"/>
      <c r="C5" s="233"/>
      <c r="D5" s="234"/>
      <c r="E5" s="232"/>
      <c r="G5" s="235"/>
    </row>
    <row r="6" spans="1:28" ht="25.15" customHeight="1">
      <c r="B6" s="229"/>
      <c r="C6" s="254" t="s">
        <v>278</v>
      </c>
      <c r="D6" s="255" t="s">
        <v>890</v>
      </c>
      <c r="E6" s="232"/>
      <c r="F6" s="235"/>
      <c r="H6" s="235"/>
      <c r="I6" s="235"/>
      <c r="J6" s="235"/>
      <c r="K6" s="235"/>
      <c r="L6" s="235"/>
      <c r="M6" s="235"/>
      <c r="N6" s="235"/>
      <c r="O6" s="235"/>
      <c r="P6" s="235"/>
      <c r="Q6" s="235"/>
    </row>
    <row r="7" spans="1:28">
      <c r="B7" s="229"/>
      <c r="C7" s="237"/>
      <c r="D7" s="236"/>
      <c r="E7" s="232"/>
      <c r="G7" s="238"/>
    </row>
    <row r="8" spans="1:28" ht="42.4" customHeight="1">
      <c r="B8" s="229"/>
      <c r="C8" s="254" t="s">
        <v>318</v>
      </c>
      <c r="D8" s="255" t="s">
        <v>891</v>
      </c>
      <c r="E8" s="232"/>
      <c r="F8" s="238"/>
      <c r="H8" s="238"/>
      <c r="I8" s="238"/>
      <c r="J8" s="238"/>
      <c r="K8" s="238"/>
      <c r="L8" s="238"/>
      <c r="M8" s="238"/>
      <c r="N8" s="238"/>
      <c r="O8" s="238"/>
      <c r="P8" s="238"/>
      <c r="Q8" s="238"/>
    </row>
    <row r="9" spans="1:28" ht="13.15" customHeight="1">
      <c r="B9" s="229"/>
      <c r="C9" s="237"/>
      <c r="D9" s="236"/>
      <c r="E9" s="232"/>
      <c r="G9" s="239"/>
    </row>
    <row r="10" spans="1:28" ht="41.65" customHeight="1">
      <c r="B10" s="229"/>
      <c r="C10" s="254" t="s">
        <v>319</v>
      </c>
      <c r="D10" s="255" t="s">
        <v>892</v>
      </c>
      <c r="E10" s="232"/>
      <c r="F10" s="238"/>
      <c r="H10" s="238"/>
      <c r="I10" s="238"/>
      <c r="J10" s="238"/>
      <c r="K10" s="238"/>
      <c r="L10" s="238"/>
      <c r="M10" s="238"/>
      <c r="N10" s="238"/>
      <c r="O10" s="238"/>
      <c r="P10" s="238"/>
      <c r="Q10" s="238"/>
    </row>
    <row r="11" spans="1:28" ht="13.15" customHeight="1">
      <c r="B11" s="229"/>
      <c r="C11" s="237"/>
      <c r="D11" s="236"/>
      <c r="E11" s="232"/>
      <c r="G11" s="239"/>
    </row>
    <row r="12" spans="1:28" ht="39" customHeight="1">
      <c r="B12" s="229"/>
      <c r="C12" s="254" t="s">
        <v>279</v>
      </c>
      <c r="D12" s="255" t="s">
        <v>893</v>
      </c>
      <c r="E12" s="232"/>
      <c r="F12" s="240"/>
      <c r="H12" s="239"/>
      <c r="I12" s="239"/>
      <c r="J12" s="239"/>
      <c r="K12" s="239"/>
      <c r="L12" s="239"/>
      <c r="M12" s="239"/>
      <c r="N12" s="239"/>
      <c r="O12" s="239"/>
    </row>
    <row r="13" spans="1:28" ht="13.15" customHeight="1">
      <c r="B13" s="229"/>
      <c r="C13" s="237"/>
      <c r="D13" s="236"/>
      <c r="E13" s="232"/>
      <c r="G13" s="239"/>
    </row>
    <row r="14" spans="1:28" ht="39" customHeight="1">
      <c r="B14" s="229"/>
      <c r="C14" s="254" t="s">
        <v>280</v>
      </c>
      <c r="D14" s="255" t="s">
        <v>894</v>
      </c>
      <c r="E14" s="232"/>
      <c r="F14" s="1418"/>
      <c r="G14" s="1419"/>
      <c r="H14" s="1419"/>
      <c r="I14" s="1419"/>
      <c r="J14" s="1419"/>
      <c r="K14" s="1419"/>
      <c r="L14" s="1419"/>
      <c r="M14" s="1419"/>
      <c r="N14" s="1419"/>
      <c r="O14" s="1419"/>
      <c r="P14" s="1419"/>
      <c r="Q14" s="1419"/>
      <c r="R14" s="1419"/>
      <c r="S14" s="1419"/>
      <c r="T14" s="1419"/>
      <c r="U14" s="1419"/>
      <c r="V14" s="1419"/>
      <c r="W14" s="1419"/>
      <c r="X14" s="1419"/>
      <c r="Y14" s="1419"/>
      <c r="Z14" s="1419"/>
      <c r="AA14" s="1419"/>
      <c r="AB14" s="1419"/>
    </row>
    <row r="15" spans="1:28" ht="13.15" customHeight="1">
      <c r="B15" s="229"/>
      <c r="C15" s="237"/>
      <c r="D15" s="236"/>
      <c r="E15" s="232"/>
      <c r="G15" s="238"/>
    </row>
    <row r="16" spans="1:28" ht="29.25" customHeight="1">
      <c r="B16" s="229"/>
      <c r="C16" s="254" t="s">
        <v>281</v>
      </c>
      <c r="D16" s="255" t="s">
        <v>895</v>
      </c>
      <c r="E16" s="232"/>
      <c r="F16" s="238"/>
      <c r="H16" s="238"/>
      <c r="I16" s="238"/>
      <c r="J16" s="238"/>
      <c r="K16" s="238"/>
      <c r="L16" s="238"/>
      <c r="M16" s="238"/>
      <c r="N16" s="238"/>
      <c r="O16" s="238"/>
      <c r="P16" s="238"/>
      <c r="Q16" s="238"/>
      <c r="R16" s="238"/>
      <c r="S16" s="238"/>
      <c r="T16" s="238"/>
    </row>
    <row r="17" spans="2:22" ht="13.15" customHeight="1">
      <c r="B17" s="229"/>
      <c r="C17" s="237"/>
      <c r="D17" s="236"/>
      <c r="E17" s="232"/>
      <c r="G17" s="238"/>
    </row>
    <row r="18" spans="2:22" ht="37.5">
      <c r="B18" s="229"/>
      <c r="C18" s="254" t="s">
        <v>282</v>
      </c>
      <c r="D18" s="255" t="s">
        <v>896</v>
      </c>
      <c r="E18" s="232"/>
      <c r="F18" s="238"/>
      <c r="H18" s="238"/>
      <c r="I18" s="238"/>
      <c r="J18" s="238"/>
      <c r="K18" s="238"/>
      <c r="L18" s="238"/>
      <c r="M18" s="238"/>
      <c r="N18" s="238"/>
      <c r="O18" s="238"/>
      <c r="P18" s="238"/>
      <c r="Q18" s="238"/>
      <c r="R18" s="238"/>
      <c r="S18" s="238"/>
      <c r="T18" s="238"/>
      <c r="U18" s="238"/>
      <c r="V18" s="238"/>
    </row>
    <row r="19" spans="2:22" ht="13.15" customHeight="1">
      <c r="B19" s="229"/>
      <c r="C19" s="237"/>
      <c r="D19" s="236"/>
      <c r="E19" s="232"/>
      <c r="G19" s="238"/>
    </row>
    <row r="20" spans="2:22" ht="37.5">
      <c r="B20" s="229"/>
      <c r="C20" s="254" t="s">
        <v>283</v>
      </c>
      <c r="D20" s="255" t="s">
        <v>897</v>
      </c>
      <c r="E20" s="232"/>
      <c r="F20" s="238"/>
      <c r="H20" s="238"/>
      <c r="I20" s="238"/>
      <c r="J20" s="238"/>
      <c r="K20" s="238"/>
      <c r="L20" s="238"/>
      <c r="M20" s="238"/>
      <c r="N20" s="238"/>
      <c r="O20" s="238"/>
      <c r="P20" s="238"/>
      <c r="Q20" s="238"/>
      <c r="R20" s="238"/>
      <c r="S20" s="238"/>
      <c r="T20" s="238"/>
      <c r="U20" s="238"/>
      <c r="V20" s="238"/>
    </row>
    <row r="21" spans="2:22" ht="13.15" customHeight="1">
      <c r="B21" s="229"/>
      <c r="C21" s="237"/>
      <c r="D21" s="236"/>
      <c r="E21" s="232"/>
      <c r="G21" s="241"/>
    </row>
    <row r="22" spans="2:22" ht="50">
      <c r="B22" s="229"/>
      <c r="C22" s="254" t="s">
        <v>284</v>
      </c>
      <c r="D22" s="1417" t="s">
        <v>959</v>
      </c>
      <c r="E22" s="232"/>
      <c r="F22" s="241"/>
      <c r="G22" s="421"/>
      <c r="H22" s="241"/>
      <c r="I22" s="241"/>
      <c r="J22" s="241"/>
      <c r="K22" s="241"/>
      <c r="L22" s="241"/>
      <c r="M22" s="241"/>
      <c r="N22" s="241"/>
    </row>
    <row r="23" spans="2:22" ht="13.15" customHeight="1">
      <c r="B23" s="229"/>
      <c r="C23" s="237"/>
      <c r="D23" s="236"/>
      <c r="E23" s="232"/>
    </row>
    <row r="24" spans="2:22" ht="37.5">
      <c r="B24" s="229"/>
      <c r="C24" s="254" t="s">
        <v>285</v>
      </c>
      <c r="D24" s="255" t="s">
        <v>958</v>
      </c>
      <c r="E24" s="232"/>
      <c r="F24" s="421"/>
      <c r="G24" s="421"/>
    </row>
    <row r="25" spans="2:22">
      <c r="B25" s="229"/>
      <c r="C25" s="254"/>
      <c r="D25" s="255"/>
      <c r="E25" s="232"/>
      <c r="F25" s="421"/>
    </row>
    <row r="26" spans="2:22" ht="25">
      <c r="B26" s="229"/>
      <c r="C26" s="254" t="s">
        <v>949</v>
      </c>
      <c r="D26" s="255" t="s">
        <v>951</v>
      </c>
      <c r="E26" s="232"/>
      <c r="F26" s="421"/>
    </row>
    <row r="27" spans="2:22" ht="13.15" customHeight="1">
      <c r="B27" s="229"/>
      <c r="C27" s="237"/>
      <c r="D27" s="236"/>
      <c r="E27" s="232"/>
      <c r="G27" s="242"/>
    </row>
    <row r="28" spans="2:22" ht="50">
      <c r="B28" s="229"/>
      <c r="C28" s="254" t="s">
        <v>286</v>
      </c>
      <c r="D28" s="255" t="s">
        <v>412</v>
      </c>
      <c r="E28" s="232"/>
      <c r="F28" s="421"/>
    </row>
    <row r="29" spans="2:22" ht="13.15" customHeight="1">
      <c r="B29" s="229"/>
      <c r="C29" s="237"/>
      <c r="D29" s="236"/>
      <c r="E29" s="232"/>
      <c r="G29" s="242"/>
    </row>
    <row r="30" spans="2:22" ht="37.5">
      <c r="B30" s="229"/>
      <c r="C30" s="254" t="s">
        <v>287</v>
      </c>
      <c r="D30" s="255" t="s">
        <v>960</v>
      </c>
      <c r="E30" s="232"/>
      <c r="F30" s="243"/>
      <c r="G30" s="242"/>
      <c r="H30" s="242"/>
      <c r="I30" s="242"/>
      <c r="J30" s="242"/>
      <c r="K30" s="242"/>
      <c r="L30" s="242"/>
      <c r="M30" s="242"/>
      <c r="N30" s="242"/>
      <c r="O30" s="242"/>
      <c r="P30" s="242"/>
      <c r="Q30" s="242"/>
      <c r="R30" s="242"/>
    </row>
    <row r="31" spans="2:22" ht="13.15" customHeight="1">
      <c r="B31" s="229"/>
      <c r="C31" s="237"/>
      <c r="D31" s="236"/>
      <c r="E31" s="232"/>
      <c r="G31" s="242"/>
    </row>
    <row r="32" spans="2:22" ht="37.5">
      <c r="B32" s="229"/>
      <c r="C32" s="254" t="s">
        <v>288</v>
      </c>
      <c r="D32" s="255" t="s">
        <v>898</v>
      </c>
      <c r="E32" s="232"/>
      <c r="F32" s="243"/>
      <c r="G32" s="242"/>
      <c r="H32" s="242"/>
      <c r="I32" s="242"/>
      <c r="J32" s="242"/>
      <c r="K32" s="242"/>
      <c r="L32" s="242"/>
      <c r="M32" s="242"/>
      <c r="N32" s="242"/>
      <c r="O32" s="242"/>
      <c r="P32" s="242"/>
      <c r="Q32" s="242"/>
      <c r="R32" s="242"/>
    </row>
    <row r="33" spans="2:29" ht="13.15" customHeight="1">
      <c r="B33" s="229"/>
      <c r="C33" s="237"/>
      <c r="D33" s="236"/>
      <c r="E33" s="232"/>
      <c r="F33" s="243"/>
      <c r="G33" s="242"/>
      <c r="H33" s="242"/>
      <c r="I33" s="242"/>
      <c r="J33" s="242"/>
      <c r="K33" s="242"/>
      <c r="L33" s="242"/>
      <c r="M33" s="242"/>
      <c r="N33" s="242"/>
      <c r="O33" s="242"/>
      <c r="P33" s="242"/>
      <c r="Q33" s="242"/>
      <c r="R33" s="242"/>
    </row>
    <row r="34" spans="2:29" ht="37.5">
      <c r="B34" s="229"/>
      <c r="C34" s="254" t="s">
        <v>333</v>
      </c>
      <c r="D34" s="255" t="s">
        <v>899</v>
      </c>
      <c r="E34" s="232"/>
      <c r="F34" s="243"/>
      <c r="H34" s="242"/>
      <c r="I34" s="242"/>
      <c r="J34" s="242"/>
      <c r="K34" s="242"/>
      <c r="L34" s="242"/>
      <c r="M34" s="242"/>
      <c r="N34" s="242"/>
      <c r="O34" s="242"/>
      <c r="P34" s="242"/>
      <c r="Q34" s="242"/>
      <c r="R34" s="242"/>
    </row>
    <row r="35" spans="2:29" ht="13.15" customHeight="1">
      <c r="B35" s="229"/>
      <c r="C35" s="237"/>
      <c r="D35" s="236"/>
      <c r="E35" s="232"/>
      <c r="G35" s="244"/>
    </row>
    <row r="36" spans="2:29" ht="37.5">
      <c r="B36" s="229"/>
      <c r="C36" s="254" t="s">
        <v>343</v>
      </c>
      <c r="D36" s="255" t="s">
        <v>900</v>
      </c>
      <c r="E36" s="232"/>
      <c r="G36" s="244"/>
    </row>
    <row r="37" spans="2:29" ht="13.15" customHeight="1">
      <c r="B37" s="229"/>
      <c r="C37" s="237"/>
      <c r="D37" s="236"/>
      <c r="E37" s="232"/>
      <c r="G37" s="244"/>
    </row>
    <row r="38" spans="2:29" ht="37.5">
      <c r="B38" s="229"/>
      <c r="C38" s="254" t="s">
        <v>535</v>
      </c>
      <c r="D38" s="255" t="s">
        <v>901</v>
      </c>
      <c r="E38" s="232"/>
    </row>
    <row r="39" spans="2:29" ht="13.15" customHeight="1">
      <c r="B39" s="229"/>
      <c r="C39" s="237"/>
      <c r="D39" s="236"/>
      <c r="E39" s="232"/>
      <c r="G39" s="244"/>
    </row>
    <row r="40" spans="2:29" ht="37.5">
      <c r="B40" s="229"/>
      <c r="C40" s="254" t="s">
        <v>289</v>
      </c>
      <c r="D40" s="255" t="s">
        <v>902</v>
      </c>
      <c r="E40" s="232"/>
    </row>
    <row r="41" spans="2:29" ht="13.15" customHeight="1">
      <c r="B41" s="229"/>
      <c r="C41" s="237"/>
      <c r="D41" s="236"/>
      <c r="E41" s="232"/>
    </row>
    <row r="42" spans="2:29" ht="37.5">
      <c r="B42" s="229"/>
      <c r="C42" s="254" t="s">
        <v>290</v>
      </c>
      <c r="D42" s="255" t="s">
        <v>903</v>
      </c>
      <c r="E42" s="232"/>
      <c r="G42" s="1416"/>
      <c r="H42" s="1372"/>
      <c r="I42" s="1372"/>
      <c r="J42" s="1372"/>
      <c r="K42" s="1372"/>
      <c r="L42" s="1372"/>
      <c r="M42" s="1372"/>
    </row>
    <row r="43" spans="2:29" ht="13.15" customHeight="1">
      <c r="B43" s="229"/>
      <c r="C43" s="237"/>
      <c r="D43" s="236"/>
      <c r="E43" s="232"/>
    </row>
    <row r="44" spans="2:29" ht="37.5">
      <c r="B44" s="229"/>
      <c r="C44" s="254" t="s">
        <v>291</v>
      </c>
      <c r="D44" s="255" t="s">
        <v>961</v>
      </c>
      <c r="E44" s="232"/>
      <c r="G44" s="1371"/>
      <c r="H44" s="1372"/>
      <c r="I44" s="1372"/>
      <c r="J44" s="1372"/>
      <c r="K44" s="1372"/>
      <c r="L44" s="1372"/>
      <c r="M44" s="1372"/>
    </row>
    <row r="45" spans="2:29" ht="13.15" customHeight="1">
      <c r="B45" s="229"/>
      <c r="C45" s="237"/>
      <c r="D45" s="246"/>
      <c r="E45" s="232"/>
      <c r="F45" s="247"/>
      <c r="H45" s="247"/>
      <c r="I45" s="247"/>
      <c r="J45" s="247"/>
      <c r="K45" s="247"/>
      <c r="L45" s="247"/>
      <c r="M45" s="247"/>
      <c r="N45" s="247"/>
      <c r="O45" s="247"/>
      <c r="P45" s="247"/>
      <c r="Q45" s="247"/>
      <c r="R45" s="247"/>
      <c r="S45" s="247"/>
      <c r="T45" s="247"/>
      <c r="U45" s="247"/>
      <c r="V45" s="247"/>
      <c r="W45" s="247"/>
      <c r="X45" s="247"/>
      <c r="Y45" s="247"/>
      <c r="Z45" s="247"/>
      <c r="AA45" s="247"/>
      <c r="AB45" s="247"/>
      <c r="AC45" s="247"/>
    </row>
    <row r="46" spans="2:29" ht="42" customHeight="1">
      <c r="B46" s="229"/>
      <c r="C46" s="254" t="s">
        <v>507</v>
      </c>
      <c r="D46" s="601" t="s">
        <v>904</v>
      </c>
      <c r="E46" s="232"/>
      <c r="H46" s="1372"/>
      <c r="I46" s="1372"/>
      <c r="J46" s="1372"/>
      <c r="K46" s="1372"/>
      <c r="L46" s="1372"/>
      <c r="M46" s="1372"/>
      <c r="N46" s="1372"/>
    </row>
    <row r="47" spans="2:29" ht="13.15" customHeight="1">
      <c r="B47" s="229"/>
      <c r="C47" s="237"/>
      <c r="D47" s="246"/>
      <c r="E47" s="232"/>
      <c r="F47" s="248"/>
    </row>
    <row r="48" spans="2:29" ht="40.5" customHeight="1">
      <c r="B48" s="229"/>
      <c r="C48" s="254" t="s">
        <v>292</v>
      </c>
      <c r="D48" s="601" t="s">
        <v>962</v>
      </c>
      <c r="E48" s="232"/>
      <c r="G48" s="249"/>
    </row>
    <row r="49" spans="2:13" ht="13.15" customHeight="1">
      <c r="B49" s="229"/>
      <c r="C49" s="237"/>
      <c r="D49" s="246"/>
      <c r="E49" s="232"/>
      <c r="F49" s="249"/>
      <c r="G49" s="249"/>
      <c r="H49" s="249"/>
      <c r="I49" s="249"/>
      <c r="J49" s="249"/>
      <c r="K49" s="249"/>
      <c r="L49" s="249"/>
      <c r="M49" s="249"/>
    </row>
    <row r="50" spans="2:13" ht="37.5">
      <c r="B50" s="229"/>
      <c r="C50" s="254" t="s">
        <v>293</v>
      </c>
      <c r="D50" s="256" t="s">
        <v>905</v>
      </c>
      <c r="E50" s="232"/>
      <c r="F50" s="249"/>
      <c r="G50" s="249"/>
      <c r="H50" s="249"/>
      <c r="I50" s="249"/>
      <c r="J50" s="249"/>
      <c r="K50" s="249"/>
      <c r="L50" s="249"/>
      <c r="M50" s="249"/>
    </row>
    <row r="51" spans="2:13" ht="13.15" customHeight="1">
      <c r="B51" s="229"/>
      <c r="C51" s="237"/>
      <c r="D51" s="245"/>
      <c r="E51" s="232"/>
      <c r="F51" s="249"/>
      <c r="G51" s="249"/>
      <c r="H51" s="249"/>
      <c r="I51" s="249"/>
      <c r="J51" s="249"/>
      <c r="K51" s="249"/>
      <c r="L51" s="249"/>
      <c r="M51" s="249"/>
    </row>
    <row r="52" spans="2:13" ht="25">
      <c r="B52" s="229"/>
      <c r="C52" s="254" t="s">
        <v>294</v>
      </c>
      <c r="D52" s="256" t="s">
        <v>906</v>
      </c>
      <c r="E52" s="232"/>
      <c r="F52" s="249"/>
      <c r="G52" s="249"/>
      <c r="H52" s="249"/>
      <c r="I52" s="249"/>
      <c r="J52" s="249"/>
      <c r="K52" s="249"/>
      <c r="L52" s="249"/>
      <c r="M52" s="249"/>
    </row>
    <row r="53" spans="2:13" ht="13.15" customHeight="1">
      <c r="B53" s="229"/>
      <c r="C53" s="237"/>
      <c r="D53" s="245"/>
      <c r="E53" s="232"/>
      <c r="F53" s="249"/>
      <c r="H53" s="249"/>
      <c r="I53" s="249"/>
      <c r="J53" s="249"/>
      <c r="K53" s="249"/>
      <c r="L53" s="249"/>
      <c r="M53" s="249"/>
    </row>
    <row r="54" spans="2:13" ht="25">
      <c r="B54" s="229"/>
      <c r="C54" s="254" t="s">
        <v>295</v>
      </c>
      <c r="D54" s="256" t="s">
        <v>907</v>
      </c>
      <c r="E54" s="232"/>
      <c r="F54" s="249"/>
      <c r="H54" s="249"/>
      <c r="I54" s="249"/>
      <c r="J54" s="249"/>
      <c r="K54" s="249"/>
      <c r="L54" s="249"/>
      <c r="M54" s="249"/>
    </row>
    <row r="55" spans="2:13" ht="13.15" customHeight="1">
      <c r="B55" s="229"/>
      <c r="C55" s="237"/>
      <c r="D55" s="245"/>
      <c r="E55" s="232"/>
      <c r="F55" s="249"/>
      <c r="H55" s="249"/>
      <c r="I55" s="249"/>
      <c r="J55" s="249"/>
      <c r="K55" s="249"/>
      <c r="L55" s="249"/>
      <c r="M55" s="249"/>
    </row>
    <row r="56" spans="2:13" ht="25">
      <c r="B56" s="229"/>
      <c r="C56" s="254" t="s">
        <v>296</v>
      </c>
      <c r="D56" s="256" t="s">
        <v>908</v>
      </c>
      <c r="E56" s="232"/>
    </row>
    <row r="57" spans="2:13" ht="13.15" customHeight="1">
      <c r="B57" s="229"/>
      <c r="C57" s="254"/>
      <c r="D57" s="256"/>
      <c r="E57" s="232"/>
    </row>
    <row r="58" spans="2:13" ht="26.65" customHeight="1">
      <c r="B58" s="229"/>
      <c r="C58" s="254" t="s">
        <v>367</v>
      </c>
      <c r="D58" s="256" t="s">
        <v>909</v>
      </c>
      <c r="E58" s="232"/>
    </row>
    <row r="59" spans="2:13" ht="13.15" customHeight="1">
      <c r="B59" s="229"/>
      <c r="C59" s="254"/>
      <c r="D59" s="256"/>
      <c r="E59" s="232"/>
    </row>
    <row r="60" spans="2:13" ht="24" customHeight="1">
      <c r="B60" s="229"/>
      <c r="C60" s="254" t="s">
        <v>384</v>
      </c>
      <c r="D60" s="256" t="s">
        <v>910</v>
      </c>
      <c r="E60" s="232"/>
    </row>
    <row r="61" spans="2:13" ht="13.15" customHeight="1">
      <c r="B61" s="229"/>
      <c r="C61" s="254"/>
      <c r="D61" s="256"/>
      <c r="E61" s="232"/>
    </row>
    <row r="62" spans="2:13" ht="25">
      <c r="B62" s="229"/>
      <c r="C62" s="254" t="s">
        <v>393</v>
      </c>
      <c r="D62" s="256" t="s">
        <v>911</v>
      </c>
      <c r="E62" s="232"/>
    </row>
    <row r="63" spans="2:13">
      <c r="B63" s="229"/>
      <c r="C63" s="254"/>
      <c r="D63" s="256"/>
      <c r="E63" s="232"/>
    </row>
    <row r="64" spans="2:13" ht="37.15" customHeight="1">
      <c r="B64" s="229"/>
      <c r="C64" s="254" t="s">
        <v>397</v>
      </c>
      <c r="D64" s="256" t="s">
        <v>912</v>
      </c>
      <c r="E64" s="232"/>
    </row>
    <row r="65" spans="2:5">
      <c r="B65" s="229"/>
      <c r="C65" s="254"/>
      <c r="D65" s="256"/>
      <c r="E65" s="232"/>
    </row>
    <row r="66" spans="2:5" ht="39" customHeight="1">
      <c r="B66" s="229"/>
      <c r="C66" s="254" t="s">
        <v>406</v>
      </c>
      <c r="D66" s="256" t="s">
        <v>913</v>
      </c>
      <c r="E66" s="232"/>
    </row>
    <row r="67" spans="2:5" ht="13.15" customHeight="1">
      <c r="B67" s="229"/>
      <c r="C67" s="254"/>
      <c r="D67" s="256"/>
      <c r="E67" s="232"/>
    </row>
    <row r="68" spans="2:5" ht="40.15" customHeight="1">
      <c r="B68" s="229"/>
      <c r="C68" s="254" t="s">
        <v>411</v>
      </c>
      <c r="D68" s="256" t="s">
        <v>914</v>
      </c>
      <c r="E68" s="232"/>
    </row>
    <row r="69" spans="2:5" ht="7.9" customHeight="1" thickBot="1">
      <c r="B69" s="250"/>
      <c r="C69" s="251"/>
      <c r="D69" s="252"/>
      <c r="E69" s="253"/>
    </row>
  </sheetData>
  <mergeCells count="1">
    <mergeCell ref="F14:AB14"/>
  </mergeCells>
  <hyperlinks>
    <hyperlink ref="C6" location="Table_1_2018!A1" display="TABLE 1" xr:uid="{00000000-0004-0000-0000-000000000000}"/>
    <hyperlink ref="C8" location="Table_2a_2018!A1" display="TABLE 2a" xr:uid="{00000000-0004-0000-0000-000001000000}"/>
    <hyperlink ref="C12" location="Table_3a_2018!A1" display="TABLE 3a" xr:uid="{00000000-0004-0000-0000-000002000000}"/>
    <hyperlink ref="C14" location="Table_3b_2018!A1" display="TABLE 3b" xr:uid="{00000000-0004-0000-0000-000003000000}"/>
    <hyperlink ref="C16" location="Table_4_2018!A1" display="TABLE 4" xr:uid="{00000000-0004-0000-0000-000004000000}"/>
    <hyperlink ref="C18" location="Table_5_2018!A1" display="TABLE 5" xr:uid="{00000000-0004-0000-0000-000005000000}"/>
    <hyperlink ref="C20" location="Table_6_2018!A1" display="TABLE 6" xr:uid="{00000000-0004-0000-0000-000006000000}"/>
    <hyperlink ref="C22" location="Table_7a_2018!A1" display="TABLE 7a" xr:uid="{00000000-0004-0000-0000-000007000000}"/>
    <hyperlink ref="C24" location="Table_7b_2018!A1" display="TABLE 7b" xr:uid="{00000000-0004-0000-0000-000008000000}"/>
    <hyperlink ref="C30" location="Table_9a_2018!A1" display="TABLE 9a" xr:uid="{00000000-0004-0000-0000-000009000000}"/>
    <hyperlink ref="C32" location="Table_9b_2018!A1" display="TABLE 9b" xr:uid="{00000000-0004-0000-0000-00000A000000}"/>
    <hyperlink ref="C34" location="Table_9c_2018!A1" display="TABLE 9c" xr:uid="{00000000-0004-0000-0000-00000B000000}"/>
    <hyperlink ref="C40" location="Table_10_2018!A1" display="TABLE 10" xr:uid="{00000000-0004-0000-0000-00000C000000}"/>
    <hyperlink ref="C42" location="Table_11_2018!A1" display="TABLE 11" xr:uid="{00000000-0004-0000-0000-00000D000000}"/>
    <hyperlink ref="C44" location="Table_12_2018!A1" display="TABLE 12" xr:uid="{00000000-0004-0000-0000-00000E000000}"/>
    <hyperlink ref="C46" location="Table_13_2018!A1" display="TABLE 13" xr:uid="{00000000-0004-0000-0000-00000F000000}"/>
    <hyperlink ref="C50" location="Table_15_2018!A1" display="TABLE 15" xr:uid="{00000000-0004-0000-0000-000010000000}"/>
    <hyperlink ref="C52" location="Table_16_2018!A1" display="TABLE 16" xr:uid="{00000000-0004-0000-0000-000011000000}"/>
    <hyperlink ref="C48" location="Table_14_2018!A1" display="TABLE 14" xr:uid="{00000000-0004-0000-0000-000012000000}"/>
    <hyperlink ref="C54" location="Table_17a_2018!A1" display="TABLE 17a" xr:uid="{00000000-0004-0000-0000-000013000000}"/>
    <hyperlink ref="C56" location="Table_17b_2018!A1" display="TABLE 17b" xr:uid="{00000000-0004-0000-0000-000014000000}"/>
    <hyperlink ref="C10" location="Table_2b_2018!A1" display="TABLE 2b" xr:uid="{00000000-0004-0000-0000-000015000000}"/>
    <hyperlink ref="C36" location="Table_9d_2018!A1" display="TABLE 9d" xr:uid="{00000000-0004-0000-0000-000016000000}"/>
    <hyperlink ref="C28" location="Table_8_2018!A1" display="TABLE 8" xr:uid="{00000000-0004-0000-0000-000017000000}"/>
    <hyperlink ref="C58" location="Table_18_2018!A1" display="TABLE 18" xr:uid="{00000000-0004-0000-0000-000018000000}"/>
    <hyperlink ref="C60" location="Table_19_2018!A1" display="TABLE 19" xr:uid="{00000000-0004-0000-0000-000019000000}"/>
    <hyperlink ref="C62" location="Table_20_2018!A1" display="TABLE 20" xr:uid="{00000000-0004-0000-0000-00001A000000}"/>
    <hyperlink ref="C64" location="Table_21_2018!A1" display="TABLE 21" xr:uid="{00000000-0004-0000-0000-00001B000000}"/>
    <hyperlink ref="C66" location="Table_22_2018!A1" display="TABLE 22" xr:uid="{00000000-0004-0000-0000-00001C000000}"/>
    <hyperlink ref="C68" location="Table_23_2018!A1" display="TABLE 23" xr:uid="{00000000-0004-0000-0000-00001D000000}"/>
    <hyperlink ref="C38" location="Table_9e_2018!A1" display="TABLE 9e" xr:uid="{00000000-0004-0000-0000-00001E000000}"/>
    <hyperlink ref="C26" location="Table_7c_2018!A1" display="TABLE 7c" xr:uid="{00000000-0004-0000-0000-00001F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93"/>
  <sheetViews>
    <sheetView showGridLines="0" zoomScaleNormal="100" workbookViewId="0">
      <selection sqref="A1:L1"/>
    </sheetView>
  </sheetViews>
  <sheetFormatPr defaultColWidth="8.7265625" defaultRowHeight="12.5"/>
  <cols>
    <col min="1" max="1" width="2.81640625" style="821" customWidth="1"/>
    <col min="2" max="2" width="42" style="821" customWidth="1"/>
    <col min="3" max="3" width="4.7265625" style="821" customWidth="1"/>
    <col min="4" max="4" width="1.7265625" style="821" customWidth="1"/>
    <col min="5" max="12" width="10.36328125" style="821" customWidth="1"/>
    <col min="13" max="13" width="11" style="821" customWidth="1"/>
    <col min="14" max="16384" width="8.7265625" style="821"/>
  </cols>
  <sheetData>
    <row r="1" spans="1:48" ht="44.25" customHeight="1">
      <c r="A1" s="1451" t="s">
        <v>916</v>
      </c>
      <c r="B1" s="1451"/>
      <c r="C1" s="1451"/>
      <c r="D1" s="1451"/>
      <c r="E1" s="1451"/>
      <c r="F1" s="1451"/>
      <c r="G1" s="1451"/>
      <c r="H1" s="1451"/>
      <c r="I1" s="1451"/>
      <c r="J1" s="1451"/>
      <c r="K1" s="1451"/>
      <c r="L1" s="1451"/>
    </row>
    <row r="2" spans="1:48" ht="13.4" customHeight="1">
      <c r="A2" s="1116" t="s">
        <v>678</v>
      </c>
      <c r="C2" s="423"/>
      <c r="D2" s="424"/>
      <c r="E2" s="440"/>
      <c r="F2" s="440"/>
      <c r="G2" s="440"/>
      <c r="H2" s="440"/>
      <c r="I2" s="440"/>
      <c r="J2" s="440"/>
      <c r="K2" s="440"/>
      <c r="L2" s="440"/>
      <c r="M2" s="1117"/>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row>
    <row r="3" spans="1:48" ht="13.4" customHeight="1">
      <c r="A3" s="422" t="s">
        <v>0</v>
      </c>
      <c r="C3" s="422"/>
      <c r="D3" s="424"/>
      <c r="E3" s="440"/>
      <c r="F3" s="440"/>
      <c r="G3" s="440"/>
      <c r="H3" s="440"/>
      <c r="I3" s="440"/>
      <c r="J3" s="440"/>
      <c r="K3" s="440"/>
      <c r="L3" s="440"/>
      <c r="M3" s="1117"/>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row>
    <row r="4" spans="1:48" ht="13.4" customHeight="1">
      <c r="B4" s="426"/>
      <c r="C4" s="427"/>
      <c r="D4" s="428"/>
      <c r="E4" s="1452" t="s">
        <v>545</v>
      </c>
      <c r="F4" s="1452"/>
      <c r="G4" s="1452"/>
      <c r="H4" s="1452"/>
      <c r="I4" s="1452"/>
      <c r="J4" s="1452"/>
      <c r="K4" s="1452"/>
      <c r="L4" s="1452"/>
      <c r="M4" s="429"/>
      <c r="N4" s="430"/>
    </row>
    <row r="5" spans="1:48" ht="13.4" customHeight="1">
      <c r="B5" s="426"/>
      <c r="C5" s="427"/>
      <c r="D5" s="428"/>
      <c r="E5" s="1453" t="s">
        <v>679</v>
      </c>
      <c r="F5" s="1453"/>
      <c r="G5" s="1453"/>
      <c r="H5" s="1453"/>
      <c r="I5" s="1453"/>
      <c r="J5" s="1453"/>
      <c r="K5" s="1453"/>
      <c r="L5" s="1453"/>
      <c r="M5" s="429"/>
      <c r="N5" s="430"/>
    </row>
    <row r="6" spans="1:48" ht="13.4" customHeight="1">
      <c r="B6" s="431"/>
      <c r="D6" s="433"/>
      <c r="E6" s="434">
        <v>2011</v>
      </c>
      <c r="F6" s="434">
        <v>2012</v>
      </c>
      <c r="G6" s="434">
        <v>2013</v>
      </c>
      <c r="H6" s="434">
        <v>2014</v>
      </c>
      <c r="I6" s="434">
        <v>2015</v>
      </c>
      <c r="J6" s="434">
        <v>2016</v>
      </c>
      <c r="K6" s="434">
        <v>2017</v>
      </c>
      <c r="L6" s="434">
        <v>2018</v>
      </c>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row>
    <row r="7" spans="1:48" ht="13.4" customHeight="1">
      <c r="B7" s="435"/>
      <c r="C7" s="432" t="s">
        <v>48</v>
      </c>
      <c r="D7" s="436"/>
      <c r="E7" s="439"/>
      <c r="G7" s="437"/>
      <c r="H7" s="437"/>
      <c r="I7" s="437"/>
      <c r="J7" s="437"/>
      <c r="K7" s="437"/>
    </row>
    <row r="8" spans="1:48" ht="13.4" customHeight="1">
      <c r="B8" s="438" t="s">
        <v>680</v>
      </c>
      <c r="C8" s="439">
        <v>2</v>
      </c>
      <c r="D8" s="439"/>
      <c r="E8" s="440">
        <v>42234</v>
      </c>
      <c r="F8" s="440">
        <v>47006</v>
      </c>
      <c r="G8" s="440">
        <v>47341</v>
      </c>
      <c r="H8" s="440">
        <v>49586</v>
      </c>
      <c r="I8" s="440">
        <v>48000</v>
      </c>
      <c r="J8" s="440">
        <v>47097</v>
      </c>
      <c r="K8" s="440">
        <v>44591</v>
      </c>
      <c r="L8" s="440">
        <v>44605</v>
      </c>
      <c r="N8" s="861"/>
      <c r="O8" s="861"/>
      <c r="P8" s="861"/>
      <c r="Q8" s="861"/>
      <c r="R8" s="861"/>
      <c r="S8" s="861"/>
      <c r="T8" s="861"/>
      <c r="U8" s="861"/>
      <c r="V8" s="861"/>
      <c r="W8" s="861"/>
      <c r="X8" s="861"/>
      <c r="Y8" s="861"/>
      <c r="Z8" s="861"/>
      <c r="AA8" s="861"/>
      <c r="AB8" s="861"/>
      <c r="AC8" s="861"/>
      <c r="AE8" s="861"/>
      <c r="AF8" s="861"/>
      <c r="AG8" s="861"/>
      <c r="AH8" s="861"/>
      <c r="AI8" s="861"/>
      <c r="AJ8" s="861"/>
      <c r="AK8" s="861"/>
      <c r="AL8" s="861"/>
      <c r="AM8" s="861"/>
      <c r="AN8" s="861"/>
      <c r="AO8" s="861"/>
      <c r="AP8" s="861"/>
      <c r="AQ8" s="861"/>
      <c r="AR8" s="861"/>
      <c r="AS8" s="861"/>
      <c r="AT8" s="861"/>
      <c r="AU8" s="861"/>
    </row>
    <row r="9" spans="1:48" s="794" customFormat="1" ht="13.4" customHeight="1">
      <c r="B9" s="450" t="s">
        <v>344</v>
      </c>
      <c r="C9" s="795">
        <v>4</v>
      </c>
      <c r="D9" s="795"/>
      <c r="E9" s="796">
        <v>10</v>
      </c>
      <c r="F9" s="796">
        <v>11</v>
      </c>
      <c r="G9" s="796">
        <v>10.9</v>
      </c>
      <c r="H9" s="796">
        <v>11.4</v>
      </c>
      <c r="I9" s="796">
        <v>11</v>
      </c>
      <c r="J9" s="796">
        <v>10.8</v>
      </c>
      <c r="K9" s="796">
        <v>10.3</v>
      </c>
      <c r="L9" s="796">
        <v>10.3</v>
      </c>
      <c r="N9" s="862"/>
      <c r="O9" s="862"/>
      <c r="P9" s="862"/>
      <c r="Q9" s="862"/>
      <c r="R9" s="862"/>
      <c r="S9" s="862"/>
      <c r="T9" s="862"/>
      <c r="U9" s="862"/>
      <c r="V9" s="862"/>
      <c r="W9" s="862"/>
      <c r="X9" s="862"/>
      <c r="Y9" s="862"/>
      <c r="Z9" s="862"/>
      <c r="AA9" s="862"/>
      <c r="AB9" s="862"/>
      <c r="AC9" s="862"/>
      <c r="AE9" s="862"/>
      <c r="AF9" s="862"/>
      <c r="AG9" s="862"/>
      <c r="AH9" s="862"/>
      <c r="AI9" s="862"/>
      <c r="AJ9" s="862"/>
      <c r="AK9" s="862"/>
      <c r="AL9" s="862"/>
      <c r="AM9" s="862"/>
      <c r="AN9" s="862"/>
      <c r="AO9" s="862"/>
      <c r="AP9" s="862"/>
      <c r="AQ9" s="862"/>
      <c r="AR9" s="862"/>
      <c r="AS9" s="862"/>
      <c r="AT9" s="862"/>
      <c r="AU9" s="862"/>
    </row>
    <row r="10" spans="1:48" s="794" customFormat="1" ht="13.4" customHeight="1">
      <c r="B10" s="450"/>
      <c r="C10" s="795"/>
      <c r="D10" s="795"/>
      <c r="E10" s="796"/>
      <c r="F10" s="796"/>
      <c r="G10" s="796"/>
      <c r="H10" s="796"/>
      <c r="I10" s="796"/>
      <c r="J10" s="796"/>
      <c r="K10" s="796"/>
      <c r="L10" s="796"/>
      <c r="N10" s="862"/>
      <c r="O10" s="862"/>
      <c r="P10" s="862"/>
      <c r="Q10" s="862"/>
      <c r="R10" s="862"/>
      <c r="S10" s="862"/>
      <c r="T10" s="862"/>
      <c r="U10" s="862"/>
      <c r="V10" s="862"/>
      <c r="W10" s="862"/>
      <c r="X10" s="862"/>
      <c r="Y10" s="862"/>
      <c r="Z10" s="862"/>
      <c r="AA10" s="862"/>
      <c r="AB10" s="862"/>
      <c r="AC10" s="862"/>
      <c r="AE10" s="862"/>
      <c r="AF10" s="862"/>
      <c r="AG10" s="862"/>
      <c r="AH10" s="862"/>
      <c r="AI10" s="862"/>
      <c r="AJ10" s="862"/>
      <c r="AK10" s="862"/>
      <c r="AL10" s="862"/>
      <c r="AM10" s="862"/>
      <c r="AN10" s="862"/>
      <c r="AO10" s="862"/>
      <c r="AP10" s="862"/>
      <c r="AQ10" s="862"/>
      <c r="AR10" s="862"/>
      <c r="AS10" s="862"/>
      <c r="AT10" s="862"/>
      <c r="AU10" s="862"/>
    </row>
    <row r="11" spans="1:48" ht="13.4" customHeight="1">
      <c r="B11" s="442" t="s">
        <v>346</v>
      </c>
      <c r="C11" s="439"/>
      <c r="D11" s="436"/>
      <c r="E11" s="566"/>
      <c r="F11" s="566"/>
      <c r="G11" s="566"/>
      <c r="H11" s="566"/>
      <c r="I11" s="566"/>
      <c r="J11" s="566"/>
      <c r="K11" s="566"/>
      <c r="L11" s="867"/>
    </row>
    <row r="12" spans="1:48" ht="13.4" customHeight="1">
      <c r="B12" s="441" t="s">
        <v>347</v>
      </c>
      <c r="C12" s="439">
        <v>5</v>
      </c>
      <c r="D12" s="436"/>
      <c r="E12" s="440">
        <v>20591</v>
      </c>
      <c r="F12" s="440">
        <v>23521</v>
      </c>
      <c r="G12" s="440">
        <v>24122</v>
      </c>
      <c r="H12" s="440">
        <v>25544</v>
      </c>
      <c r="I12" s="440">
        <v>26467</v>
      </c>
      <c r="J12" s="440">
        <v>25246</v>
      </c>
      <c r="K12" s="440">
        <v>23484</v>
      </c>
      <c r="L12" s="440">
        <v>23545</v>
      </c>
      <c r="T12" s="1118"/>
    </row>
    <row r="13" spans="1:48" ht="13.4" customHeight="1">
      <c r="B13" s="441" t="s">
        <v>546</v>
      </c>
      <c r="C13" s="439">
        <v>6</v>
      </c>
      <c r="D13" s="436"/>
      <c r="E13" s="440">
        <v>4278</v>
      </c>
      <c r="F13" s="440">
        <v>5116</v>
      </c>
      <c r="G13" s="440">
        <v>3978</v>
      </c>
      <c r="H13" s="440">
        <v>3663</v>
      </c>
      <c r="I13" s="440">
        <v>3014</v>
      </c>
      <c r="J13" s="440">
        <v>2989</v>
      </c>
      <c r="K13" s="440">
        <v>2782</v>
      </c>
      <c r="L13" s="440">
        <v>2630</v>
      </c>
      <c r="M13" s="811"/>
      <c r="N13" s="1119"/>
      <c r="O13" s="1119"/>
      <c r="P13" s="1456"/>
      <c r="T13" s="1118"/>
    </row>
    <row r="14" spans="1:48" ht="13.4" customHeight="1">
      <c r="B14" s="441" t="s">
        <v>547</v>
      </c>
      <c r="C14" s="439">
        <v>7</v>
      </c>
      <c r="D14" s="436"/>
      <c r="E14" s="440">
        <v>2593</v>
      </c>
      <c r="F14" s="440">
        <v>2763</v>
      </c>
      <c r="G14" s="440">
        <v>3321</v>
      </c>
      <c r="H14" s="440">
        <v>3310</v>
      </c>
      <c r="I14" s="440">
        <v>2705</v>
      </c>
      <c r="J14" s="440">
        <v>2432</v>
      </c>
      <c r="K14" s="440">
        <v>2078</v>
      </c>
      <c r="L14" s="440">
        <v>2005</v>
      </c>
      <c r="M14" s="1120"/>
      <c r="N14" s="1119"/>
      <c r="O14" s="1119"/>
      <c r="P14" s="1456"/>
      <c r="T14" s="1118"/>
    </row>
    <row r="15" spans="1:48" ht="13.4" customHeight="1">
      <c r="B15" s="441" t="s">
        <v>548</v>
      </c>
      <c r="C15" s="439">
        <v>8</v>
      </c>
      <c r="D15" s="436"/>
      <c r="E15" s="440">
        <v>14773</v>
      </c>
      <c r="F15" s="440">
        <v>15606</v>
      </c>
      <c r="G15" s="440">
        <v>15919</v>
      </c>
      <c r="H15" s="440">
        <v>17068</v>
      </c>
      <c r="I15" s="440">
        <v>15814</v>
      </c>
      <c r="J15" s="440">
        <v>16429</v>
      </c>
      <c r="K15" s="440">
        <v>16247</v>
      </c>
      <c r="L15" s="440">
        <v>16425</v>
      </c>
      <c r="M15" s="1120"/>
      <c r="N15" s="1118"/>
      <c r="O15" s="1118"/>
      <c r="P15" s="1118"/>
      <c r="Q15" s="1121"/>
      <c r="T15" s="1118"/>
    </row>
    <row r="16" spans="1:48" s="794" customFormat="1" ht="13.4" customHeight="1">
      <c r="B16" s="450"/>
      <c r="C16" s="795"/>
      <c r="D16" s="795"/>
      <c r="E16" s="796"/>
      <c r="F16" s="796"/>
      <c r="G16" s="796"/>
      <c r="H16" s="796"/>
      <c r="I16" s="796"/>
      <c r="J16" s="796"/>
      <c r="K16" s="796"/>
      <c r="L16" s="796"/>
      <c r="N16" s="862"/>
      <c r="O16" s="862"/>
      <c r="P16" s="862"/>
      <c r="Q16" s="862"/>
      <c r="R16" s="862"/>
      <c r="S16" s="862"/>
      <c r="T16" s="862"/>
      <c r="U16" s="862"/>
      <c r="V16" s="862"/>
      <c r="W16" s="862"/>
      <c r="X16" s="862"/>
      <c r="Y16" s="862"/>
      <c r="Z16" s="862"/>
      <c r="AA16" s="862"/>
      <c r="AB16" s="862"/>
      <c r="AC16" s="862"/>
      <c r="AE16" s="862"/>
      <c r="AF16" s="862"/>
      <c r="AG16" s="862"/>
      <c r="AH16" s="862"/>
      <c r="AI16" s="862"/>
      <c r="AJ16" s="862"/>
      <c r="AK16" s="862"/>
      <c r="AL16" s="862"/>
      <c r="AM16" s="862"/>
      <c r="AN16" s="862"/>
      <c r="AO16" s="862"/>
      <c r="AP16" s="862"/>
      <c r="AQ16" s="862"/>
      <c r="AR16" s="862"/>
      <c r="AS16" s="862"/>
      <c r="AT16" s="862"/>
      <c r="AU16" s="862"/>
    </row>
    <row r="17" spans="2:16" ht="13.4" customHeight="1">
      <c r="B17" s="442" t="s">
        <v>549</v>
      </c>
      <c r="C17" s="439"/>
      <c r="D17" s="436"/>
      <c r="E17" s="443"/>
      <c r="F17" s="443"/>
      <c r="G17" s="443"/>
      <c r="H17" s="443"/>
      <c r="I17" s="443"/>
      <c r="J17" s="443"/>
      <c r="K17" s="443"/>
      <c r="L17" s="443"/>
      <c r="M17" s="1120"/>
      <c r="N17" s="1118"/>
      <c r="O17" s="1118"/>
      <c r="P17" s="1118"/>
    </row>
    <row r="18" spans="2:16" ht="13.4" customHeight="1">
      <c r="B18" s="798" t="s">
        <v>550</v>
      </c>
      <c r="C18" s="439"/>
      <c r="D18" s="439"/>
      <c r="E18" s="1120"/>
      <c r="F18" s="1120"/>
      <c r="G18" s="1120"/>
      <c r="H18" s="1120"/>
      <c r="I18" s="1120"/>
      <c r="J18" s="1120"/>
      <c r="K18" s="1120"/>
      <c r="L18" s="1120"/>
    </row>
    <row r="19" spans="2:16" ht="13.4" customHeight="1">
      <c r="B19" s="441" t="s">
        <v>551</v>
      </c>
      <c r="C19" s="439"/>
      <c r="D19" s="439"/>
      <c r="E19" s="440">
        <v>9862</v>
      </c>
      <c r="F19" s="440">
        <v>11067</v>
      </c>
      <c r="G19" s="440">
        <v>11174</v>
      </c>
      <c r="H19" s="440">
        <v>11824</v>
      </c>
      <c r="I19" s="440">
        <v>11546</v>
      </c>
      <c r="J19" s="440">
        <v>11455</v>
      </c>
      <c r="K19" s="440">
        <v>10911</v>
      </c>
      <c r="L19" s="440">
        <v>10985</v>
      </c>
      <c r="M19" s="565"/>
    </row>
    <row r="20" spans="2:16" ht="13.4" customHeight="1">
      <c r="B20" s="441" t="s">
        <v>552</v>
      </c>
      <c r="C20" s="439"/>
      <c r="D20" s="439"/>
      <c r="E20" s="440">
        <v>27375</v>
      </c>
      <c r="F20" s="440">
        <v>30969</v>
      </c>
      <c r="G20" s="440">
        <v>31247</v>
      </c>
      <c r="H20" s="440">
        <v>32770</v>
      </c>
      <c r="I20" s="440">
        <v>31548</v>
      </c>
      <c r="J20" s="440">
        <v>30768</v>
      </c>
      <c r="K20" s="440">
        <v>29102</v>
      </c>
      <c r="L20" s="440">
        <v>28894</v>
      </c>
      <c r="M20" s="565"/>
    </row>
    <row r="21" spans="2:16" ht="13.4" customHeight="1">
      <c r="B21" s="441" t="s">
        <v>553</v>
      </c>
      <c r="C21" s="439">
        <v>9</v>
      </c>
      <c r="D21" s="439"/>
      <c r="E21" s="440">
        <v>37423</v>
      </c>
      <c r="F21" s="440">
        <v>42206</v>
      </c>
      <c r="G21" s="440">
        <v>42476</v>
      </c>
      <c r="H21" s="440">
        <v>44661</v>
      </c>
      <c r="I21" s="440">
        <v>43141</v>
      </c>
      <c r="J21" s="440">
        <v>42263</v>
      </c>
      <c r="K21" s="440">
        <v>40028</v>
      </c>
      <c r="L21" s="440">
        <v>39898</v>
      </c>
      <c r="M21" s="565"/>
    </row>
    <row r="22" spans="2:16" s="794" customFormat="1" ht="13.4" customHeight="1">
      <c r="B22" s="797" t="s">
        <v>554</v>
      </c>
      <c r="C22" s="795"/>
      <c r="D22" s="795"/>
      <c r="E22" s="796">
        <v>10.172540708570464</v>
      </c>
      <c r="F22" s="796">
        <v>11.362337705379609</v>
      </c>
      <c r="G22" s="796">
        <v>11.36632988670867</v>
      </c>
      <c r="H22" s="796">
        <v>11.87248747336931</v>
      </c>
      <c r="I22" s="796">
        <v>11.607466123970838</v>
      </c>
      <c r="J22" s="796">
        <v>11.444605249046315</v>
      </c>
      <c r="K22" s="796">
        <v>10.971144039106251</v>
      </c>
      <c r="L22" s="796">
        <v>10.966455093452014</v>
      </c>
      <c r="M22" s="796"/>
    </row>
    <row r="23" spans="2:16" ht="13.4" customHeight="1">
      <c r="B23" s="441"/>
      <c r="C23" s="439"/>
      <c r="D23" s="439"/>
      <c r="E23" s="440"/>
      <c r="F23" s="440"/>
      <c r="G23" s="440"/>
      <c r="H23" s="440"/>
      <c r="I23" s="440"/>
      <c r="J23" s="440"/>
      <c r="K23" s="440"/>
      <c r="L23" s="440"/>
      <c r="M23" s="565"/>
    </row>
    <row r="24" spans="2:16" ht="13.4" customHeight="1">
      <c r="B24" s="798" t="s">
        <v>555</v>
      </c>
      <c r="C24" s="439"/>
      <c r="D24" s="439"/>
      <c r="E24" s="565"/>
      <c r="F24" s="565"/>
      <c r="G24" s="565"/>
      <c r="H24" s="565"/>
      <c r="I24" s="565"/>
      <c r="J24" s="565"/>
      <c r="K24" s="565"/>
      <c r="L24" s="565"/>
      <c r="M24" s="565"/>
    </row>
    <row r="25" spans="2:16" ht="13.4" customHeight="1">
      <c r="B25" s="441" t="s">
        <v>551</v>
      </c>
      <c r="C25" s="439"/>
      <c r="D25" s="439"/>
      <c r="E25" s="440">
        <v>670</v>
      </c>
      <c r="F25" s="440">
        <v>699</v>
      </c>
      <c r="G25" s="440">
        <v>674</v>
      </c>
      <c r="H25" s="440">
        <v>637</v>
      </c>
      <c r="I25" s="440">
        <v>717</v>
      </c>
      <c r="J25" s="440">
        <v>677</v>
      </c>
      <c r="K25" s="440">
        <v>598</v>
      </c>
      <c r="L25" s="440">
        <v>615</v>
      </c>
      <c r="M25" s="565"/>
    </row>
    <row r="26" spans="2:16" ht="13.4" customHeight="1">
      <c r="B26" s="441" t="s">
        <v>552</v>
      </c>
      <c r="C26" s="439"/>
      <c r="D26" s="439"/>
      <c r="E26" s="440">
        <v>4132</v>
      </c>
      <c r="F26" s="440">
        <v>4095</v>
      </c>
      <c r="G26" s="440">
        <v>4183</v>
      </c>
      <c r="H26" s="440">
        <v>4282</v>
      </c>
      <c r="I26" s="440">
        <v>4133</v>
      </c>
      <c r="J26" s="440">
        <v>4155</v>
      </c>
      <c r="K26" s="440">
        <v>3964</v>
      </c>
      <c r="L26" s="440">
        <v>4090</v>
      </c>
      <c r="M26" s="565"/>
    </row>
    <row r="27" spans="2:16" ht="13.4" customHeight="1">
      <c r="B27" s="441" t="s">
        <v>556</v>
      </c>
      <c r="C27" s="439">
        <v>9</v>
      </c>
      <c r="D27" s="439"/>
      <c r="E27" s="440">
        <v>4811</v>
      </c>
      <c r="F27" s="440">
        <v>4800</v>
      </c>
      <c r="G27" s="440">
        <v>4865</v>
      </c>
      <c r="H27" s="440">
        <v>4925</v>
      </c>
      <c r="I27" s="440">
        <v>4859</v>
      </c>
      <c r="J27" s="440">
        <v>4834</v>
      </c>
      <c r="K27" s="440">
        <v>4563</v>
      </c>
      <c r="L27" s="440">
        <v>4707</v>
      </c>
      <c r="M27" s="565"/>
    </row>
    <row r="28" spans="2:16" s="794" customFormat="1" ht="13.4" customHeight="1">
      <c r="B28" s="797" t="s">
        <v>557</v>
      </c>
      <c r="C28" s="795"/>
      <c r="D28" s="795"/>
      <c r="E28" s="796">
        <v>8.3000000000000007</v>
      </c>
      <c r="F28" s="796">
        <v>8.3000000000000007</v>
      </c>
      <c r="G28" s="796">
        <v>8.1999999999999993</v>
      </c>
      <c r="H28" s="796">
        <v>8.1999999999999993</v>
      </c>
      <c r="I28" s="796">
        <v>7.6</v>
      </c>
      <c r="J28" s="796">
        <v>7.3</v>
      </c>
      <c r="K28" s="796">
        <v>6.9</v>
      </c>
      <c r="L28" s="796">
        <v>6.9</v>
      </c>
    </row>
    <row r="29" spans="2:16" ht="13.4" customHeight="1">
      <c r="C29" s="439"/>
      <c r="D29" s="439"/>
    </row>
    <row r="30" spans="2:16" ht="13.4" customHeight="1">
      <c r="B30" s="441" t="s">
        <v>558</v>
      </c>
      <c r="C30" s="439"/>
      <c r="D30" s="439"/>
      <c r="E30" s="440">
        <v>31507</v>
      </c>
      <c r="F30" s="440">
        <v>35064</v>
      </c>
      <c r="G30" s="440">
        <v>35430</v>
      </c>
      <c r="H30" s="440">
        <v>37052</v>
      </c>
      <c r="I30" s="440">
        <v>35681</v>
      </c>
      <c r="J30" s="440">
        <v>34923</v>
      </c>
      <c r="K30" s="440">
        <v>33066</v>
      </c>
      <c r="L30" s="440">
        <v>32985</v>
      </c>
    </row>
    <row r="31" spans="2:16" s="794" customFormat="1" ht="13.4" customHeight="1">
      <c r="B31" s="797" t="s">
        <v>559</v>
      </c>
      <c r="C31" s="795"/>
      <c r="D31" s="795"/>
      <c r="E31" s="796">
        <v>10.199999999999999</v>
      </c>
      <c r="F31" s="796">
        <v>11.1</v>
      </c>
      <c r="G31" s="796">
        <v>11.1</v>
      </c>
      <c r="H31" s="796">
        <v>11.5</v>
      </c>
      <c r="I31" s="796">
        <v>11.1</v>
      </c>
      <c r="J31" s="796">
        <v>10.8</v>
      </c>
      <c r="K31" s="796">
        <v>10.3</v>
      </c>
      <c r="L31" s="796">
        <v>10.3</v>
      </c>
    </row>
    <row r="32" spans="2:16" ht="13.4" customHeight="1">
      <c r="B32" s="441" t="s">
        <v>560</v>
      </c>
      <c r="C32" s="439"/>
      <c r="D32" s="439"/>
      <c r="E32" s="440">
        <v>10531</v>
      </c>
      <c r="F32" s="440">
        <v>11766</v>
      </c>
      <c r="G32" s="440">
        <v>11848</v>
      </c>
      <c r="H32" s="440">
        <v>12460</v>
      </c>
      <c r="I32" s="440">
        <v>12263</v>
      </c>
      <c r="J32" s="440">
        <v>12132</v>
      </c>
      <c r="K32" s="440">
        <v>11509</v>
      </c>
      <c r="L32" s="440">
        <v>11600</v>
      </c>
    </row>
    <row r="33" spans="2:12" s="794" customFormat="1" ht="13.4" customHeight="1">
      <c r="B33" s="797" t="s">
        <v>561</v>
      </c>
      <c r="C33" s="795"/>
      <c r="D33" s="795"/>
      <c r="E33" s="796">
        <v>9.4</v>
      </c>
      <c r="F33" s="796">
        <v>10.4</v>
      </c>
      <c r="G33" s="796">
        <v>10.4</v>
      </c>
      <c r="H33" s="796">
        <v>11</v>
      </c>
      <c r="I33" s="796">
        <v>10.9</v>
      </c>
      <c r="J33" s="796">
        <v>10.8</v>
      </c>
      <c r="K33" s="796">
        <v>10.4</v>
      </c>
      <c r="L33" s="796">
        <v>10.4</v>
      </c>
    </row>
    <row r="34" spans="2:12" s="794" customFormat="1" ht="13.4" customHeight="1">
      <c r="B34" s="797"/>
      <c r="C34" s="795"/>
      <c r="D34" s="795"/>
      <c r="E34" s="796"/>
      <c r="F34" s="796"/>
      <c r="G34" s="796"/>
      <c r="H34" s="796"/>
      <c r="I34" s="796"/>
      <c r="J34" s="796"/>
      <c r="K34" s="796"/>
      <c r="L34" s="796"/>
    </row>
    <row r="35" spans="2:12" ht="13.4" customHeight="1">
      <c r="B35" s="442" t="s">
        <v>681</v>
      </c>
      <c r="C35" s="439">
        <v>10</v>
      </c>
      <c r="D35" s="439"/>
      <c r="E35" s="565"/>
      <c r="F35" s="565"/>
      <c r="G35" s="565"/>
      <c r="H35" s="565"/>
      <c r="I35" s="565"/>
      <c r="J35" s="565"/>
      <c r="K35" s="565"/>
      <c r="L35" s="867"/>
    </row>
    <row r="36" spans="2:12" ht="13.4" customHeight="1">
      <c r="B36" s="441" t="s">
        <v>562</v>
      </c>
      <c r="C36" s="439"/>
      <c r="D36" s="439"/>
      <c r="E36" s="1122">
        <v>0.26582019343096813</v>
      </c>
      <c r="F36" s="1122">
        <v>0.27209189256183486</v>
      </c>
      <c r="G36" s="1122">
        <v>0.28123571815926668</v>
      </c>
      <c r="H36" s="1122">
        <v>0.28934623388498315</v>
      </c>
      <c r="I36" s="1122">
        <v>0.30950173782621532</v>
      </c>
      <c r="J36" s="1122">
        <v>0.2842747416748157</v>
      </c>
      <c r="K36" s="1122">
        <v>0.275718186549055</v>
      </c>
      <c r="L36" s="1122">
        <v>0.26432870816171844</v>
      </c>
    </row>
    <row r="37" spans="2:12" ht="13.4" customHeight="1">
      <c r="B37" s="441" t="s">
        <v>563</v>
      </c>
      <c r="C37" s="439"/>
      <c r="D37" s="439"/>
      <c r="E37" s="1122">
        <v>0.38664508020109939</v>
      </c>
      <c r="F37" s="1122">
        <v>0.4040055452136444</v>
      </c>
      <c r="G37" s="1122">
        <v>0.39187527677713679</v>
      </c>
      <c r="H37" s="1122">
        <v>0.38179746283682242</v>
      </c>
      <c r="I37" s="1122">
        <v>0.37543203979180467</v>
      </c>
      <c r="J37" s="1122">
        <v>0.38812408304046958</v>
      </c>
      <c r="K37" s="1122">
        <v>0.39311526031227612</v>
      </c>
      <c r="L37" s="1122">
        <v>0.39543263667285428</v>
      </c>
    </row>
    <row r="38" spans="2:12" ht="13.4" customHeight="1">
      <c r="B38" s="441" t="s">
        <v>564</v>
      </c>
      <c r="C38" s="439"/>
      <c r="D38" s="439"/>
      <c r="E38" s="1122">
        <v>0.17838362172849742</v>
      </c>
      <c r="F38" s="1122">
        <v>0.17308321646785807</v>
      </c>
      <c r="G38" s="1122">
        <v>0.17115859594306732</v>
      </c>
      <c r="H38" s="1122">
        <v>0.17606296498682486</v>
      </c>
      <c r="I38" s="1122">
        <v>0.16535101754031231</v>
      </c>
      <c r="J38" s="1122">
        <v>0.17294914786965007</v>
      </c>
      <c r="K38" s="1122">
        <v>0.17224263231963738</v>
      </c>
      <c r="L38" s="1122">
        <v>0.17630708776621626</v>
      </c>
    </row>
    <row r="39" spans="2:12" ht="13.4" customHeight="1">
      <c r="B39" s="441" t="s">
        <v>565</v>
      </c>
      <c r="C39" s="439"/>
      <c r="D39" s="439"/>
      <c r="E39" s="1122">
        <v>0.11589922052172526</v>
      </c>
      <c r="F39" s="1122">
        <v>0.10692989660058687</v>
      </c>
      <c r="G39" s="1122">
        <v>0.10915883061768669</v>
      </c>
      <c r="H39" s="1122">
        <v>0.11017860117795823</v>
      </c>
      <c r="I39" s="1122">
        <v>0.10789722090687609</v>
      </c>
      <c r="J39" s="1122">
        <v>0.11370406138409245</v>
      </c>
      <c r="K39" s="1122">
        <v>0.11840816577455526</v>
      </c>
      <c r="L39" s="1122">
        <v>0.12276369641811881</v>
      </c>
    </row>
    <row r="40" spans="2:12" ht="13.4" customHeight="1">
      <c r="B40" s="441" t="s">
        <v>566</v>
      </c>
      <c r="C40" s="439"/>
      <c r="D40" s="439"/>
      <c r="E40" s="1122">
        <v>5.3214918088455299E-2</v>
      </c>
      <c r="F40" s="1122">
        <v>4.3697983059950943E-2</v>
      </c>
      <c r="G40" s="1122">
        <v>4.6548868545040985E-2</v>
      </c>
      <c r="H40" s="1122">
        <v>4.2574402908837364E-2</v>
      </c>
      <c r="I40" s="1122">
        <v>4.1796405006748048E-2</v>
      </c>
      <c r="J40" s="1122">
        <v>4.0890251554659529E-2</v>
      </c>
      <c r="K40" s="1122">
        <v>4.0335224254927159E-2</v>
      </c>
      <c r="L40" s="1122">
        <v>4.1145451931437538E-2</v>
      </c>
    </row>
    <row r="41" spans="2:12" s="794" customFormat="1" ht="13.4" customHeight="1">
      <c r="B41" s="797"/>
      <c r="C41" s="795"/>
      <c r="D41" s="795"/>
      <c r="E41" s="796"/>
      <c r="F41" s="796"/>
      <c r="G41" s="796"/>
      <c r="H41" s="796"/>
      <c r="I41" s="796"/>
      <c r="J41" s="796"/>
      <c r="K41" s="796"/>
      <c r="L41" s="796"/>
    </row>
    <row r="42" spans="2:12" ht="13.4" customHeight="1">
      <c r="B42" s="798" t="s">
        <v>567</v>
      </c>
      <c r="C42" s="439"/>
      <c r="D42" s="439"/>
      <c r="E42" s="565"/>
      <c r="F42" s="565"/>
      <c r="G42" s="565"/>
      <c r="H42" s="565"/>
      <c r="I42" s="565"/>
      <c r="J42" s="565"/>
      <c r="K42" s="565"/>
      <c r="L42" s="867"/>
    </row>
    <row r="43" spans="2:12" ht="13.4" customHeight="1">
      <c r="B43" s="441" t="s">
        <v>682</v>
      </c>
      <c r="C43" s="439"/>
      <c r="D43" s="439"/>
      <c r="E43" s="440">
        <v>19502</v>
      </c>
      <c r="F43" s="440">
        <v>21832</v>
      </c>
      <c r="G43" s="440">
        <v>21229</v>
      </c>
      <c r="H43" s="440">
        <v>21691</v>
      </c>
      <c r="I43" s="440">
        <v>20029</v>
      </c>
      <c r="J43" s="440">
        <v>17768</v>
      </c>
      <c r="K43" s="440">
        <v>15157</v>
      </c>
      <c r="L43" s="440">
        <v>13856</v>
      </c>
    </row>
    <row r="44" spans="2:12" ht="13.4" customHeight="1">
      <c r="B44" s="441" t="s">
        <v>568</v>
      </c>
      <c r="C44" s="439"/>
      <c r="D44" s="439"/>
      <c r="E44" s="440">
        <v>526</v>
      </c>
      <c r="F44" s="440">
        <v>1659</v>
      </c>
      <c r="G44" s="440">
        <v>3361</v>
      </c>
      <c r="H44" s="440">
        <v>4662</v>
      </c>
      <c r="I44" s="440">
        <v>5785</v>
      </c>
      <c r="J44" s="440">
        <v>6614</v>
      </c>
      <c r="K44" s="440">
        <v>7350</v>
      </c>
      <c r="L44" s="440">
        <v>8253</v>
      </c>
    </row>
    <row r="45" spans="2:12" ht="13.4" customHeight="1">
      <c r="B45" s="799" t="s">
        <v>569</v>
      </c>
      <c r="C45" s="439"/>
      <c r="D45" s="439"/>
      <c r="E45" s="440">
        <v>20028</v>
      </c>
      <c r="F45" s="440">
        <v>23490</v>
      </c>
      <c r="G45" s="440">
        <v>24590</v>
      </c>
      <c r="H45" s="440">
        <v>26353</v>
      </c>
      <c r="I45" s="440">
        <v>25813</v>
      </c>
      <c r="J45" s="440">
        <v>24382</v>
      </c>
      <c r="K45" s="440">
        <v>22508</v>
      </c>
      <c r="L45" s="440">
        <v>22109</v>
      </c>
    </row>
    <row r="46" spans="2:12" s="794" customFormat="1" ht="13.4" customHeight="1">
      <c r="B46" s="797" t="s">
        <v>348</v>
      </c>
      <c r="C46" s="795"/>
      <c r="D46" s="795"/>
      <c r="E46" s="796">
        <v>10.3</v>
      </c>
      <c r="F46" s="796">
        <v>11.7</v>
      </c>
      <c r="G46" s="796">
        <v>12</v>
      </c>
      <c r="H46" s="796">
        <v>12.5</v>
      </c>
      <c r="I46" s="796">
        <v>12.1</v>
      </c>
      <c r="J46" s="796">
        <v>11.3</v>
      </c>
      <c r="K46" s="796">
        <v>10.5</v>
      </c>
      <c r="L46" s="796">
        <v>10.3</v>
      </c>
    </row>
    <row r="47" spans="2:12" s="794" customFormat="1" ht="13.4" customHeight="1">
      <c r="B47" s="797"/>
      <c r="C47" s="795"/>
      <c r="D47" s="795"/>
      <c r="E47" s="796"/>
      <c r="F47" s="796"/>
      <c r="G47" s="796"/>
      <c r="H47" s="796"/>
      <c r="I47" s="796"/>
      <c r="J47" s="796"/>
      <c r="K47" s="796"/>
      <c r="L47" s="796"/>
    </row>
    <row r="48" spans="2:12" ht="13.4" customHeight="1">
      <c r="B48" s="441" t="s">
        <v>570</v>
      </c>
      <c r="C48" s="439"/>
      <c r="D48" s="439"/>
      <c r="E48" s="440">
        <v>10945</v>
      </c>
      <c r="F48" s="440">
        <v>9248</v>
      </c>
      <c r="G48" s="440">
        <v>7442</v>
      </c>
      <c r="H48" s="440">
        <v>7027</v>
      </c>
      <c r="I48" s="440">
        <v>6187</v>
      </c>
      <c r="J48" s="440">
        <v>5819</v>
      </c>
      <c r="K48" s="440">
        <v>5043</v>
      </c>
      <c r="L48" s="440">
        <v>4678</v>
      </c>
    </row>
    <row r="49" spans="2:19" ht="13.4" customHeight="1">
      <c r="B49" s="441" t="s">
        <v>571</v>
      </c>
      <c r="C49" s="439"/>
      <c r="D49" s="439"/>
      <c r="E49" s="440">
        <v>7683</v>
      </c>
      <c r="F49" s="440">
        <v>11153</v>
      </c>
      <c r="G49" s="440">
        <v>11765</v>
      </c>
      <c r="H49" s="440">
        <v>13561</v>
      </c>
      <c r="I49" s="440">
        <v>13553</v>
      </c>
      <c r="J49" s="440">
        <v>14336</v>
      </c>
      <c r="K49" s="440">
        <v>14612</v>
      </c>
      <c r="L49" s="440">
        <v>15075</v>
      </c>
    </row>
    <row r="50" spans="2:19" ht="13.4" customHeight="1">
      <c r="B50" s="441" t="s">
        <v>572</v>
      </c>
      <c r="C50" s="439"/>
      <c r="D50" s="439"/>
      <c r="E50" s="440">
        <v>18628</v>
      </c>
      <c r="F50" s="440">
        <v>20401</v>
      </c>
      <c r="G50" s="440">
        <v>19207</v>
      </c>
      <c r="H50" s="440">
        <v>20588</v>
      </c>
      <c r="I50" s="440">
        <v>19740</v>
      </c>
      <c r="J50" s="440">
        <v>20154</v>
      </c>
      <c r="K50" s="440">
        <v>19655</v>
      </c>
      <c r="L50" s="440">
        <v>19753</v>
      </c>
    </row>
    <row r="51" spans="2:19" s="794" customFormat="1" ht="13.4" customHeight="1">
      <c r="B51" s="797" t="s">
        <v>349</v>
      </c>
      <c r="C51" s="795"/>
      <c r="D51" s="795"/>
      <c r="E51" s="796">
        <v>9.1</v>
      </c>
      <c r="F51" s="796">
        <v>9.9</v>
      </c>
      <c r="G51" s="796">
        <v>9.4</v>
      </c>
      <c r="H51" s="796">
        <v>10.1</v>
      </c>
      <c r="I51" s="796">
        <v>9.9</v>
      </c>
      <c r="J51" s="796">
        <v>10.3</v>
      </c>
      <c r="K51" s="796">
        <v>10.199999999999999</v>
      </c>
      <c r="L51" s="796">
        <v>10.3</v>
      </c>
    </row>
    <row r="52" spans="2:19" ht="13.4" customHeight="1">
      <c r="B52" s="441"/>
      <c r="C52" s="439"/>
      <c r="D52" s="439"/>
      <c r="E52" s="565"/>
      <c r="F52" s="565"/>
      <c r="G52" s="565"/>
      <c r="H52" s="565"/>
      <c r="I52" s="565"/>
      <c r="J52" s="565"/>
      <c r="K52" s="565"/>
      <c r="L52" s="867"/>
    </row>
    <row r="53" spans="2:19" ht="13.4" customHeight="1">
      <c r="B53" s="441" t="s">
        <v>573</v>
      </c>
      <c r="C53" s="439">
        <v>11</v>
      </c>
      <c r="D53" s="439"/>
      <c r="E53" s="440">
        <v>1224</v>
      </c>
      <c r="F53" s="440">
        <v>1388</v>
      </c>
      <c r="G53" s="440">
        <v>2401</v>
      </c>
      <c r="H53" s="440">
        <v>1620</v>
      </c>
      <c r="I53" s="440">
        <v>1466</v>
      </c>
      <c r="J53" s="440">
        <v>1404</v>
      </c>
      <c r="K53" s="440">
        <v>1341</v>
      </c>
      <c r="L53" s="440">
        <v>1326</v>
      </c>
    </row>
    <row r="54" spans="2:19" ht="13.4" customHeight="1">
      <c r="B54" s="441" t="s">
        <v>574</v>
      </c>
      <c r="C54" s="439"/>
      <c r="D54" s="439"/>
      <c r="E54" s="440">
        <v>16</v>
      </c>
      <c r="F54" s="440">
        <v>119</v>
      </c>
      <c r="G54" s="440">
        <v>337</v>
      </c>
      <c r="H54" s="440">
        <v>331</v>
      </c>
      <c r="I54" s="440">
        <v>389</v>
      </c>
      <c r="J54" s="440">
        <v>541</v>
      </c>
      <c r="K54" s="440">
        <v>640</v>
      </c>
      <c r="L54" s="440">
        <v>788</v>
      </c>
    </row>
    <row r="55" spans="2:19" ht="13.4" customHeight="1">
      <c r="B55" s="441" t="s">
        <v>575</v>
      </c>
      <c r="C55" s="439"/>
      <c r="D55" s="439"/>
      <c r="E55" s="440">
        <v>1240</v>
      </c>
      <c r="F55" s="440">
        <v>1507</v>
      </c>
      <c r="G55" s="440">
        <v>2738</v>
      </c>
      <c r="H55" s="440">
        <v>1951</v>
      </c>
      <c r="I55" s="440">
        <v>1855</v>
      </c>
      <c r="J55" s="440">
        <v>1945</v>
      </c>
      <c r="K55" s="440">
        <v>1981</v>
      </c>
      <c r="L55" s="440">
        <v>2113</v>
      </c>
    </row>
    <row r="56" spans="2:19" s="794" customFormat="1" ht="13.4" customHeight="1">
      <c r="B56" s="797" t="s">
        <v>350</v>
      </c>
      <c r="C56" s="795"/>
      <c r="D56" s="795"/>
      <c r="E56" s="796">
        <v>8.6999999999999993</v>
      </c>
      <c r="F56" s="796">
        <v>10.199999999999999</v>
      </c>
      <c r="G56" s="796">
        <v>14.6</v>
      </c>
      <c r="H56" s="796">
        <v>10.3</v>
      </c>
      <c r="I56" s="796">
        <v>9.6999999999999993</v>
      </c>
      <c r="J56" s="796">
        <v>9.9</v>
      </c>
      <c r="K56" s="796">
        <v>10</v>
      </c>
      <c r="L56" s="796">
        <v>10.3</v>
      </c>
      <c r="N56" s="800"/>
      <c r="O56" s="800"/>
      <c r="P56" s="800"/>
      <c r="Q56" s="800"/>
      <c r="R56" s="800"/>
      <c r="S56" s="800"/>
    </row>
    <row r="57" spans="2:19" s="794" customFormat="1" ht="13.4" customHeight="1">
      <c r="B57" s="797"/>
      <c r="C57" s="795"/>
      <c r="D57" s="795"/>
      <c r="E57" s="796"/>
      <c r="F57" s="796"/>
      <c r="G57" s="796"/>
      <c r="H57" s="796"/>
      <c r="I57" s="796"/>
      <c r="J57" s="796"/>
      <c r="K57" s="796"/>
      <c r="L57" s="796"/>
      <c r="N57" s="800"/>
      <c r="O57" s="800"/>
      <c r="P57" s="800"/>
      <c r="Q57" s="800"/>
      <c r="R57" s="800"/>
      <c r="S57" s="800"/>
    </row>
    <row r="58" spans="2:19" s="794" customFormat="1" ht="13.4" customHeight="1">
      <c r="B58" s="797" t="s">
        <v>683</v>
      </c>
      <c r="C58" s="795"/>
      <c r="D58" s="795"/>
      <c r="E58" s="1123">
        <v>2338</v>
      </c>
      <c r="F58" s="1123">
        <v>1607</v>
      </c>
      <c r="G58" s="1123">
        <v>805</v>
      </c>
      <c r="H58" s="1123">
        <v>694</v>
      </c>
      <c r="I58" s="1123">
        <v>592</v>
      </c>
      <c r="J58" s="1123">
        <v>616</v>
      </c>
      <c r="K58" s="1123">
        <v>447</v>
      </c>
      <c r="L58" s="1123">
        <v>630</v>
      </c>
      <c r="N58" s="800"/>
      <c r="O58" s="800"/>
      <c r="P58" s="800"/>
      <c r="Q58" s="800"/>
      <c r="R58" s="800"/>
      <c r="S58" s="800"/>
    </row>
    <row r="59" spans="2:19" s="794" customFormat="1" ht="13.4" customHeight="1">
      <c r="B59" s="797"/>
      <c r="C59" s="795"/>
      <c r="D59" s="795"/>
      <c r="E59" s="796"/>
      <c r="F59" s="796"/>
      <c r="G59" s="796"/>
      <c r="H59" s="796"/>
      <c r="I59" s="796"/>
      <c r="J59" s="796"/>
      <c r="K59" s="796"/>
      <c r="L59" s="796"/>
      <c r="N59" s="800"/>
      <c r="O59" s="800"/>
      <c r="P59" s="800"/>
      <c r="Q59" s="800"/>
      <c r="R59" s="800"/>
      <c r="S59" s="800"/>
    </row>
    <row r="60" spans="2:19" ht="13.4" customHeight="1">
      <c r="B60" s="798" t="s">
        <v>576</v>
      </c>
      <c r="C60" s="439">
        <v>13</v>
      </c>
      <c r="D60" s="439"/>
      <c r="N60" s="444"/>
      <c r="O60" s="444"/>
      <c r="P60" s="444"/>
      <c r="Q60" s="444"/>
      <c r="R60" s="444"/>
      <c r="S60" s="444"/>
    </row>
    <row r="61" spans="2:19" ht="13.4" customHeight="1">
      <c r="B61" s="441" t="s">
        <v>577</v>
      </c>
      <c r="C61" s="439"/>
      <c r="D61" s="439"/>
      <c r="E61" s="440">
        <v>551</v>
      </c>
      <c r="F61" s="440">
        <v>436</v>
      </c>
      <c r="G61" s="440">
        <v>482</v>
      </c>
      <c r="H61" s="440">
        <v>422</v>
      </c>
      <c r="I61" s="440">
        <v>457</v>
      </c>
      <c r="J61" s="440">
        <v>481</v>
      </c>
      <c r="K61" s="440">
        <v>429</v>
      </c>
      <c r="L61" s="440">
        <v>414</v>
      </c>
      <c r="N61" s="444"/>
      <c r="O61" s="444"/>
      <c r="P61" s="444"/>
      <c r="Q61" s="444"/>
      <c r="R61" s="444"/>
      <c r="S61" s="444"/>
    </row>
    <row r="62" spans="2:19" ht="13.4" customHeight="1">
      <c r="B62" s="801" t="s">
        <v>684</v>
      </c>
      <c r="C62" s="439"/>
      <c r="D62" s="436"/>
      <c r="E62" s="440">
        <v>504</v>
      </c>
      <c r="F62" s="440">
        <v>412</v>
      </c>
      <c r="G62" s="440">
        <v>411</v>
      </c>
      <c r="H62" s="440">
        <v>415</v>
      </c>
      <c r="I62" s="440">
        <v>338</v>
      </c>
      <c r="J62" s="440">
        <v>370</v>
      </c>
      <c r="K62" s="440">
        <v>307</v>
      </c>
      <c r="L62" s="440">
        <v>344</v>
      </c>
    </row>
    <row r="63" spans="2:19" ht="13.4" customHeight="1">
      <c r="B63" s="441" t="s">
        <v>685</v>
      </c>
      <c r="C63" s="439"/>
      <c r="D63" s="436"/>
      <c r="E63" s="440">
        <v>578</v>
      </c>
      <c r="F63" s="440">
        <v>495</v>
      </c>
      <c r="G63" s="440">
        <v>530</v>
      </c>
      <c r="H63" s="440">
        <v>579</v>
      </c>
      <c r="I63" s="440">
        <v>521</v>
      </c>
      <c r="J63" s="440">
        <v>564</v>
      </c>
      <c r="K63" s="440">
        <v>533</v>
      </c>
      <c r="L63" s="440">
        <v>531</v>
      </c>
    </row>
    <row r="64" spans="2:19" ht="13.4" customHeight="1">
      <c r="B64" s="441" t="s">
        <v>686</v>
      </c>
      <c r="C64" s="439"/>
      <c r="D64" s="436"/>
      <c r="E64" s="440">
        <v>892</v>
      </c>
      <c r="F64" s="440">
        <v>420</v>
      </c>
      <c r="G64" s="440">
        <v>322</v>
      </c>
      <c r="H64" s="440">
        <v>194</v>
      </c>
      <c r="I64" s="440">
        <v>189</v>
      </c>
      <c r="J64" s="440">
        <v>180</v>
      </c>
      <c r="K64" s="440">
        <v>176</v>
      </c>
      <c r="L64" s="440">
        <v>195</v>
      </c>
    </row>
    <row r="65" spans="1:25" ht="13.4" customHeight="1">
      <c r="B65" s="441" t="s">
        <v>107</v>
      </c>
      <c r="C65" s="439"/>
      <c r="D65" s="436"/>
      <c r="E65" s="440">
        <v>39710</v>
      </c>
      <c r="F65" s="440">
        <v>45243</v>
      </c>
      <c r="G65" s="440">
        <v>45596</v>
      </c>
      <c r="H65" s="440">
        <v>47976</v>
      </c>
      <c r="I65" s="440">
        <v>46495</v>
      </c>
      <c r="J65" s="440">
        <v>45502</v>
      </c>
      <c r="K65" s="440">
        <v>43146</v>
      </c>
      <c r="L65" s="440">
        <v>43120</v>
      </c>
    </row>
    <row r="66" spans="1:25" s="794" customFormat="1" ht="13.4" customHeight="1">
      <c r="B66" s="797"/>
      <c r="C66" s="795"/>
      <c r="D66" s="795"/>
      <c r="E66" s="796"/>
      <c r="F66" s="796"/>
      <c r="G66" s="796"/>
      <c r="H66" s="796"/>
      <c r="I66" s="796"/>
      <c r="J66" s="796"/>
      <c r="K66" s="796"/>
      <c r="L66" s="796"/>
      <c r="N66" s="800"/>
      <c r="O66" s="800"/>
      <c r="P66" s="800"/>
      <c r="Q66" s="800"/>
      <c r="R66" s="800"/>
      <c r="S66" s="800"/>
    </row>
    <row r="67" spans="1:25" ht="13.4" customHeight="1">
      <c r="B67" s="798" t="s">
        <v>578</v>
      </c>
      <c r="C67" s="439">
        <v>14</v>
      </c>
      <c r="D67" s="436"/>
      <c r="E67" s="440"/>
      <c r="F67" s="440"/>
      <c r="G67" s="440"/>
      <c r="H67" s="440"/>
      <c r="I67" s="440"/>
      <c r="J67" s="440"/>
      <c r="K67" s="440"/>
      <c r="L67" s="440"/>
    </row>
    <row r="68" spans="1:25" ht="13.4" customHeight="1">
      <c r="B68" s="441" t="s">
        <v>347</v>
      </c>
      <c r="C68" s="439"/>
      <c r="D68" s="436"/>
      <c r="E68" s="802">
        <v>23350</v>
      </c>
      <c r="F68" s="802">
        <v>23240</v>
      </c>
      <c r="G68" s="802">
        <v>23435</v>
      </c>
      <c r="H68" s="802">
        <v>23665</v>
      </c>
      <c r="I68" s="802">
        <v>23506</v>
      </c>
      <c r="J68" s="802">
        <v>24508</v>
      </c>
      <c r="K68" s="802">
        <v>24536</v>
      </c>
      <c r="L68" s="802">
        <v>25326</v>
      </c>
    </row>
    <row r="69" spans="1:25" ht="13.4" customHeight="1">
      <c r="B69" s="441" t="s">
        <v>546</v>
      </c>
      <c r="C69" s="439"/>
      <c r="D69" s="436"/>
      <c r="E69" s="802">
        <v>23813</v>
      </c>
      <c r="F69" s="802">
        <v>23622</v>
      </c>
      <c r="G69" s="802">
        <v>24295</v>
      </c>
      <c r="H69" s="802">
        <v>24349</v>
      </c>
      <c r="I69" s="802">
        <v>23712</v>
      </c>
      <c r="J69" s="802">
        <v>25209</v>
      </c>
      <c r="K69" s="802">
        <v>25436</v>
      </c>
      <c r="L69" s="802">
        <v>26187</v>
      </c>
    </row>
    <row r="70" spans="1:25" ht="13.4" customHeight="1">
      <c r="B70" s="441" t="s">
        <v>508</v>
      </c>
      <c r="C70" s="439"/>
      <c r="D70" s="436"/>
      <c r="E70" s="802">
        <v>29020</v>
      </c>
      <c r="F70" s="802">
        <v>27610</v>
      </c>
      <c r="G70" s="802">
        <v>27983</v>
      </c>
      <c r="H70" s="802">
        <v>29042</v>
      </c>
      <c r="I70" s="802">
        <v>24592</v>
      </c>
      <c r="J70" s="802">
        <v>30017</v>
      </c>
      <c r="K70" s="802">
        <v>30343</v>
      </c>
      <c r="L70" s="802">
        <v>30548</v>
      </c>
    </row>
    <row r="71" spans="1:25" ht="13.4" customHeight="1">
      <c r="B71" s="441" t="s">
        <v>509</v>
      </c>
      <c r="C71" s="439"/>
      <c r="D71" s="436"/>
      <c r="E71" s="802">
        <v>36687</v>
      </c>
      <c r="F71" s="802">
        <v>35271</v>
      </c>
      <c r="G71" s="802">
        <v>35713</v>
      </c>
      <c r="H71" s="802">
        <v>35264</v>
      </c>
      <c r="I71" s="802">
        <v>33341</v>
      </c>
      <c r="J71" s="802">
        <v>35897</v>
      </c>
      <c r="K71" s="802">
        <v>36087</v>
      </c>
      <c r="L71" s="802">
        <v>36800</v>
      </c>
    </row>
    <row r="72" spans="1:25" s="449" customFormat="1" ht="2.15" customHeight="1">
      <c r="A72" s="803"/>
      <c r="B72" s="445"/>
      <c r="C72" s="446"/>
      <c r="D72" s="447"/>
      <c r="E72" s="445"/>
      <c r="F72" s="448"/>
      <c r="G72" s="804"/>
      <c r="H72" s="804"/>
      <c r="I72" s="804"/>
      <c r="J72" s="804"/>
      <c r="K72" s="804"/>
      <c r="L72" s="804"/>
    </row>
    <row r="73" spans="1:25" ht="13.15" customHeight="1">
      <c r="C73" s="775"/>
      <c r="D73" s="775"/>
      <c r="E73" s="775"/>
      <c r="F73" s="775"/>
      <c r="G73" s="450"/>
      <c r="H73" s="450"/>
      <c r="L73" s="805" t="s">
        <v>687</v>
      </c>
    </row>
    <row r="74" spans="1:25" ht="13.15" customHeight="1">
      <c r="A74" s="806" t="s">
        <v>48</v>
      </c>
      <c r="F74" s="450"/>
      <c r="G74" s="451"/>
      <c r="H74" s="451"/>
      <c r="I74" s="451"/>
      <c r="J74" s="451"/>
      <c r="K74" s="451"/>
    </row>
    <row r="75" spans="1:25" s="1124" customFormat="1" ht="13.4" customHeight="1">
      <c r="A75" s="1124" t="str">
        <f>"1."</f>
        <v>1.</v>
      </c>
      <c r="B75" s="1454" t="s">
        <v>688</v>
      </c>
      <c r="C75" s="1454"/>
      <c r="D75" s="1454"/>
      <c r="E75" s="1454"/>
      <c r="F75" s="1454"/>
      <c r="G75" s="1454"/>
      <c r="H75" s="1454"/>
      <c r="I75" s="1454"/>
      <c r="J75" s="1454"/>
      <c r="K75" s="1454"/>
      <c r="L75" s="1454"/>
    </row>
    <row r="76" spans="1:25" s="1124" customFormat="1" ht="13.4" customHeight="1">
      <c r="A76" s="1124" t="str">
        <f>"2."</f>
        <v>2.</v>
      </c>
      <c r="B76" s="1125" t="s">
        <v>579</v>
      </c>
      <c r="C76" s="1125"/>
      <c r="G76" s="1126"/>
      <c r="H76" s="1126"/>
      <c r="I76" s="1126"/>
      <c r="J76" s="1126"/>
      <c r="K76" s="1126"/>
    </row>
    <row r="77" spans="1:25" s="1124" customFormat="1" ht="22" customHeight="1">
      <c r="A77" s="1374" t="str">
        <f>"3."</f>
        <v>3.</v>
      </c>
      <c r="B77" s="1458" t="s">
        <v>917</v>
      </c>
      <c r="C77" s="1458"/>
      <c r="D77" s="1458"/>
      <c r="E77" s="1458"/>
      <c r="F77" s="1458"/>
      <c r="G77" s="1458"/>
      <c r="H77" s="1458"/>
      <c r="I77" s="1458"/>
      <c r="J77" s="1458"/>
      <c r="K77" s="1458"/>
      <c r="L77" s="1458"/>
    </row>
    <row r="78" spans="1:25" s="1124" customFormat="1" ht="13.4" customHeight="1">
      <c r="A78" s="1124" t="str">
        <f>"4."</f>
        <v>4.</v>
      </c>
      <c r="B78" s="1459" t="s">
        <v>931</v>
      </c>
      <c r="C78" s="1459"/>
      <c r="D78" s="1459"/>
      <c r="E78" s="1459"/>
      <c r="F78" s="1459"/>
      <c r="G78" s="1459"/>
      <c r="H78" s="1459"/>
      <c r="I78" s="1459"/>
      <c r="J78" s="1459"/>
      <c r="K78" s="1459"/>
      <c r="L78" s="1459"/>
      <c r="Q78" s="1124" t="s">
        <v>469</v>
      </c>
    </row>
    <row r="79" spans="1:25" s="1124" customFormat="1" ht="13.4" customHeight="1">
      <c r="A79" s="1124" t="str">
        <f>"5."</f>
        <v>5.</v>
      </c>
      <c r="B79" s="1454" t="s">
        <v>580</v>
      </c>
      <c r="C79" s="1454"/>
      <c r="D79" s="1454"/>
      <c r="E79" s="1454"/>
      <c r="F79" s="1454"/>
      <c r="G79" s="1454"/>
      <c r="H79" s="1454"/>
      <c r="I79" s="1454"/>
      <c r="J79" s="1454"/>
      <c r="K79" s="1454"/>
      <c r="L79" s="1454"/>
      <c r="M79" s="1127"/>
      <c r="N79" s="1127"/>
      <c r="O79" s="1127"/>
      <c r="P79" s="1127"/>
      <c r="Q79" s="1127"/>
      <c r="R79" s="1127"/>
      <c r="S79" s="1127"/>
      <c r="T79" s="1127"/>
      <c r="U79" s="1127"/>
      <c r="V79" s="1127"/>
      <c r="W79" s="1127"/>
      <c r="X79" s="1127"/>
      <c r="Y79" s="1127"/>
    </row>
    <row r="80" spans="1:25" s="1124" customFormat="1" ht="13.4" customHeight="1">
      <c r="A80" s="1124" t="str">
        <f>"6."</f>
        <v>6.</v>
      </c>
      <c r="B80" s="810" t="s">
        <v>581</v>
      </c>
      <c r="C80" s="1127"/>
      <c r="D80" s="1128"/>
      <c r="F80" s="1127"/>
      <c r="G80" s="1127"/>
      <c r="H80" s="1127"/>
      <c r="I80" s="1127"/>
      <c r="J80" s="1127"/>
      <c r="K80" s="1127"/>
      <c r="L80" s="1125"/>
      <c r="M80" s="1127"/>
      <c r="N80" s="1127"/>
      <c r="O80" s="1127"/>
      <c r="P80" s="1127"/>
      <c r="Q80" s="1127"/>
      <c r="R80" s="1127"/>
      <c r="S80" s="1127"/>
      <c r="T80" s="1127"/>
      <c r="U80" s="1127"/>
      <c r="V80" s="1127"/>
      <c r="W80" s="1127"/>
      <c r="X80" s="1127"/>
      <c r="Y80" s="1127"/>
    </row>
    <row r="81" spans="1:12" s="1124" customFormat="1" ht="13.4" customHeight="1">
      <c r="A81" s="1124" t="str">
        <f>"7."</f>
        <v>7.</v>
      </c>
      <c r="B81" s="810" t="s">
        <v>689</v>
      </c>
      <c r="C81" s="1125"/>
      <c r="D81" s="1127"/>
      <c r="F81" s="1127"/>
      <c r="L81" s="1127"/>
    </row>
    <row r="82" spans="1:12" s="1124" customFormat="1" ht="13.4" customHeight="1">
      <c r="A82" s="1124" t="str">
        <f>"8."</f>
        <v>8.</v>
      </c>
      <c r="B82" s="810" t="s">
        <v>582</v>
      </c>
      <c r="C82" s="1125"/>
      <c r="D82" s="1125"/>
      <c r="F82" s="1125"/>
    </row>
    <row r="83" spans="1:12" s="1124" customFormat="1" ht="13.4" customHeight="1">
      <c r="A83" s="1124" t="str">
        <f>"9."</f>
        <v>9.</v>
      </c>
      <c r="B83" s="810" t="s">
        <v>690</v>
      </c>
      <c r="C83" s="1125"/>
      <c r="D83" s="1125"/>
      <c r="F83" s="1125"/>
    </row>
    <row r="84" spans="1:12" s="1124" customFormat="1" ht="13.4" customHeight="1">
      <c r="A84" s="1124" t="str">
        <f>"10."</f>
        <v>10.</v>
      </c>
      <c r="B84" s="810" t="s">
        <v>691</v>
      </c>
      <c r="C84" s="1125"/>
      <c r="D84" s="1125"/>
      <c r="F84" s="1125"/>
    </row>
    <row r="85" spans="1:12" s="1124" customFormat="1" ht="13.4" customHeight="1">
      <c r="A85" s="1124" t="str">
        <f>"11."</f>
        <v>11.</v>
      </c>
      <c r="B85" s="1455" t="s">
        <v>692</v>
      </c>
      <c r="C85" s="1455"/>
      <c r="D85" s="1455"/>
      <c r="E85" s="1455"/>
      <c r="F85" s="1455"/>
      <c r="G85" s="1455"/>
      <c r="H85" s="1455"/>
      <c r="I85" s="1455"/>
      <c r="J85" s="1455"/>
      <c r="K85" s="1455"/>
      <c r="L85" s="1455"/>
    </row>
    <row r="86" spans="1:12" s="1124" customFormat="1" ht="13.4" customHeight="1">
      <c r="A86" s="1124" t="str">
        <f>"12."</f>
        <v>12.</v>
      </c>
      <c r="B86" s="1457" t="s">
        <v>693</v>
      </c>
      <c r="C86" s="1457"/>
      <c r="D86" s="1457"/>
      <c r="E86" s="1457"/>
      <c r="F86" s="1457"/>
      <c r="G86" s="1457"/>
      <c r="H86" s="1457"/>
      <c r="I86" s="1457"/>
      <c r="J86" s="1457"/>
      <c r="K86" s="1457"/>
      <c r="L86" s="1457"/>
    </row>
    <row r="87" spans="1:12" s="1124" customFormat="1" ht="13.4" customHeight="1">
      <c r="A87" s="1124" t="str">
        <f>"13."</f>
        <v>13.</v>
      </c>
      <c r="B87" s="1457" t="s">
        <v>694</v>
      </c>
      <c r="C87" s="1457"/>
      <c r="D87" s="1457"/>
      <c r="E87" s="1457"/>
      <c r="F87" s="1457"/>
      <c r="G87" s="1457"/>
      <c r="H87" s="1457"/>
      <c r="I87" s="1457"/>
      <c r="J87" s="1457"/>
      <c r="K87" s="1457"/>
      <c r="L87" s="1457"/>
    </row>
    <row r="88" spans="1:12" s="1124" customFormat="1" ht="13.4" customHeight="1">
      <c r="A88" s="1124" t="str">
        <f>"14."</f>
        <v>14.</v>
      </c>
      <c r="B88" s="1455" t="s">
        <v>695</v>
      </c>
      <c r="C88" s="1455"/>
      <c r="D88" s="1455"/>
      <c r="E88" s="1455"/>
      <c r="F88" s="1455"/>
      <c r="G88" s="1455"/>
      <c r="H88" s="1455"/>
      <c r="I88" s="1455"/>
      <c r="J88" s="1455"/>
      <c r="K88" s="1455"/>
      <c r="L88" s="1455"/>
    </row>
    <row r="89" spans="1:12" s="1124" customFormat="1" ht="13.4" customHeight="1">
      <c r="A89" s="1124" t="str">
        <f>"15."</f>
        <v>15.</v>
      </c>
      <c r="B89" s="1455" t="s">
        <v>696</v>
      </c>
      <c r="C89" s="1455"/>
      <c r="D89" s="1455"/>
      <c r="E89" s="1455"/>
      <c r="F89" s="1455"/>
      <c r="G89" s="1455"/>
      <c r="H89" s="1455"/>
      <c r="I89" s="1455"/>
      <c r="J89" s="1455"/>
      <c r="K89" s="1455"/>
      <c r="L89" s="1455"/>
    </row>
    <row r="90" spans="1:12" s="1124" customFormat="1" ht="13.4" customHeight="1"/>
    <row r="91" spans="1:12" s="567" customFormat="1" ht="13.4" customHeight="1">
      <c r="B91" s="1129"/>
    </row>
    <row r="92" spans="1:12" s="567" customFormat="1" ht="13.4" customHeight="1"/>
    <row r="93" spans="1:12" ht="13.4" customHeight="1"/>
  </sheetData>
  <mergeCells count="13">
    <mergeCell ref="P13:P14"/>
    <mergeCell ref="B86:L86"/>
    <mergeCell ref="B87:L87"/>
    <mergeCell ref="B88:L88"/>
    <mergeCell ref="B75:L75"/>
    <mergeCell ref="B77:L77"/>
    <mergeCell ref="B78:L78"/>
    <mergeCell ref="A1:L1"/>
    <mergeCell ref="E4:L4"/>
    <mergeCell ref="E5:L5"/>
    <mergeCell ref="B79:L79"/>
    <mergeCell ref="B89:L89"/>
    <mergeCell ref="B85:L85"/>
  </mergeCells>
  <pageMargins left="0.78740157480314965" right="0.39370078740157483" top="0.55118110236220474" bottom="0.15748031496062992" header="0.31496062992125984" footer="0.31496062992125984"/>
  <pageSetup scale="7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5"/>
  <sheetViews>
    <sheetView showGridLines="0" zoomScaleNormal="100" workbookViewId="0">
      <selection sqref="A1:L1"/>
    </sheetView>
  </sheetViews>
  <sheetFormatPr defaultColWidth="8.7265625" defaultRowHeight="12.5"/>
  <cols>
    <col min="1" max="1" width="3" style="821" customWidth="1"/>
    <col min="2" max="2" width="51.81640625" style="821" customWidth="1"/>
    <col min="3" max="3" width="4.7265625" style="821" customWidth="1"/>
    <col min="4" max="4" width="1.7265625" style="821" customWidth="1"/>
    <col min="5" max="11" width="9.26953125" style="821" customWidth="1"/>
    <col min="12" max="16384" width="8.7265625" style="821"/>
  </cols>
  <sheetData>
    <row r="1" spans="1:48" ht="28.9" customHeight="1">
      <c r="A1" s="1451" t="s">
        <v>915</v>
      </c>
      <c r="B1" s="1451"/>
      <c r="C1" s="1451"/>
      <c r="D1" s="1451"/>
      <c r="E1" s="1451"/>
      <c r="F1" s="1451"/>
      <c r="G1" s="1451"/>
      <c r="H1" s="1451"/>
      <c r="I1" s="1451"/>
      <c r="J1" s="1451"/>
      <c r="K1" s="1451"/>
      <c r="L1" s="1451"/>
    </row>
    <row r="2" spans="1:48" ht="15" customHeight="1">
      <c r="A2" s="1116" t="s">
        <v>678</v>
      </c>
      <c r="C2" s="423"/>
      <c r="D2" s="424"/>
      <c r="E2" s="424"/>
      <c r="F2" s="423"/>
      <c r="G2" s="423"/>
      <c r="H2" s="423"/>
      <c r="I2" s="425"/>
      <c r="J2" s="425"/>
      <c r="K2" s="425"/>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row>
    <row r="3" spans="1:48" ht="15" customHeight="1">
      <c r="A3" s="422" t="s">
        <v>0</v>
      </c>
      <c r="C3" s="422"/>
      <c r="D3" s="424"/>
      <c r="E3" s="424"/>
      <c r="F3" s="422"/>
      <c r="G3" s="422"/>
      <c r="H3" s="422"/>
      <c r="I3" s="1130"/>
      <c r="J3" s="1130"/>
      <c r="K3" s="1130"/>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row>
    <row r="4" spans="1:48" ht="18" customHeight="1">
      <c r="B4" s="426"/>
      <c r="C4" s="427"/>
      <c r="D4" s="428"/>
      <c r="E4" s="1452" t="s">
        <v>545</v>
      </c>
      <c r="F4" s="1452"/>
      <c r="G4" s="1452"/>
      <c r="H4" s="1452"/>
      <c r="I4" s="1452"/>
      <c r="J4" s="1452"/>
      <c r="K4" s="1452"/>
      <c r="L4" s="1452"/>
      <c r="M4" s="429"/>
      <c r="N4" s="430"/>
    </row>
    <row r="5" spans="1:48" ht="9.75" customHeight="1">
      <c r="B5" s="426"/>
      <c r="C5" s="427"/>
      <c r="D5" s="428"/>
      <c r="E5" s="1453" t="s">
        <v>20</v>
      </c>
      <c r="F5" s="1453"/>
      <c r="G5" s="1453"/>
      <c r="H5" s="1453"/>
      <c r="I5" s="1453"/>
      <c r="J5" s="1453"/>
      <c r="K5" s="1453"/>
      <c r="L5" s="1453"/>
      <c r="M5" s="429"/>
      <c r="N5" s="430"/>
    </row>
    <row r="6" spans="1:48" ht="13.15" customHeight="1">
      <c r="B6" s="431"/>
      <c r="D6" s="433"/>
      <c r="E6" s="434">
        <v>2011</v>
      </c>
      <c r="F6" s="434">
        <v>2012</v>
      </c>
      <c r="G6" s="434">
        <v>2013</v>
      </c>
      <c r="H6" s="434">
        <v>2014</v>
      </c>
      <c r="I6" s="434">
        <v>2015</v>
      </c>
      <c r="J6" s="434">
        <v>2016</v>
      </c>
      <c r="K6" s="434">
        <v>2017</v>
      </c>
      <c r="L6" s="434">
        <v>2018</v>
      </c>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row>
    <row r="7" spans="1:48" ht="13.15" customHeight="1">
      <c r="B7" s="435"/>
      <c r="C7" s="432" t="s">
        <v>48</v>
      </c>
      <c r="D7" s="436"/>
      <c r="G7" s="437"/>
      <c r="H7" s="437"/>
      <c r="I7" s="437"/>
      <c r="J7" s="437"/>
      <c r="K7" s="437"/>
    </row>
    <row r="8" spans="1:48" ht="13.15" customHeight="1">
      <c r="B8" s="438" t="s">
        <v>345</v>
      </c>
      <c r="C8" s="439">
        <v>2</v>
      </c>
      <c r="D8" s="439"/>
      <c r="E8" s="440">
        <v>41001</v>
      </c>
      <c r="F8" s="440">
        <v>38465</v>
      </c>
      <c r="G8" s="440">
        <v>41388</v>
      </c>
      <c r="H8" s="440">
        <v>43248</v>
      </c>
      <c r="I8" s="440">
        <v>44757</v>
      </c>
      <c r="J8" s="440">
        <v>43893</v>
      </c>
      <c r="K8" s="440">
        <v>44376</v>
      </c>
      <c r="L8" s="440">
        <v>42073</v>
      </c>
      <c r="N8" s="861"/>
      <c r="O8" s="861"/>
      <c r="P8" s="861"/>
      <c r="Q8" s="861"/>
      <c r="R8" s="861"/>
      <c r="S8" s="861"/>
      <c r="T8" s="861"/>
      <c r="U8" s="861"/>
      <c r="V8" s="861"/>
      <c r="W8" s="861"/>
      <c r="X8" s="861"/>
      <c r="Y8" s="861"/>
      <c r="Z8" s="861"/>
      <c r="AA8" s="861"/>
      <c r="AB8" s="861"/>
      <c r="AC8" s="861"/>
      <c r="AE8" s="861"/>
      <c r="AF8" s="861"/>
      <c r="AG8" s="861"/>
      <c r="AH8" s="861"/>
      <c r="AI8" s="861"/>
      <c r="AJ8" s="861"/>
      <c r="AK8" s="861"/>
      <c r="AL8" s="861"/>
      <c r="AM8" s="861"/>
      <c r="AN8" s="861"/>
      <c r="AO8" s="861"/>
      <c r="AP8" s="861"/>
      <c r="AQ8" s="861"/>
      <c r="AR8" s="861"/>
      <c r="AS8" s="861"/>
      <c r="AT8" s="861"/>
      <c r="AU8" s="861"/>
    </row>
    <row r="9" spans="1:48" s="794" customFormat="1" ht="13.15" customHeight="1">
      <c r="B9" s="450" t="s">
        <v>583</v>
      </c>
      <c r="C9" s="795">
        <v>4</v>
      </c>
      <c r="D9" s="795"/>
      <c r="E9" s="796">
        <v>9.6999999999999993</v>
      </c>
      <c r="F9" s="796">
        <v>9.1</v>
      </c>
      <c r="G9" s="796">
        <v>9.6</v>
      </c>
      <c r="H9" s="796">
        <v>10</v>
      </c>
      <c r="I9" s="796">
        <v>10.3</v>
      </c>
      <c r="J9" s="796">
        <v>10.1</v>
      </c>
      <c r="K9" s="796">
        <v>10.199999999999999</v>
      </c>
      <c r="L9" s="796">
        <v>9.8000000000000007</v>
      </c>
      <c r="N9" s="862"/>
      <c r="O9" s="862"/>
      <c r="P9" s="862"/>
      <c r="Q9" s="862"/>
      <c r="R9" s="862"/>
      <c r="S9" s="862"/>
      <c r="T9" s="862"/>
      <c r="U9" s="862"/>
      <c r="V9" s="862"/>
      <c r="W9" s="862"/>
      <c r="X9" s="862"/>
      <c r="Y9" s="862"/>
      <c r="Z9" s="862"/>
      <c r="AA9" s="862"/>
      <c r="AB9" s="862"/>
      <c r="AC9" s="862"/>
      <c r="AE9" s="862"/>
      <c r="AF9" s="862"/>
      <c r="AG9" s="862"/>
      <c r="AH9" s="862"/>
      <c r="AI9" s="862"/>
      <c r="AJ9" s="862"/>
      <c r="AK9" s="862"/>
      <c r="AL9" s="862"/>
      <c r="AM9" s="862"/>
      <c r="AN9" s="862"/>
      <c r="AO9" s="862"/>
      <c r="AP9" s="862"/>
      <c r="AQ9" s="862"/>
      <c r="AR9" s="862"/>
      <c r="AS9" s="862"/>
      <c r="AT9" s="862"/>
      <c r="AU9" s="862"/>
    </row>
    <row r="10" spans="1:48" s="794" customFormat="1" ht="13.15" customHeight="1">
      <c r="B10" s="1131"/>
      <c r="C10" s="795"/>
      <c r="D10" s="795"/>
      <c r="E10" s="796"/>
      <c r="F10" s="796"/>
      <c r="G10" s="796"/>
      <c r="H10" s="796"/>
      <c r="I10" s="796"/>
      <c r="J10" s="796"/>
      <c r="K10" s="796"/>
      <c r="L10" s="796"/>
      <c r="N10" s="862"/>
      <c r="O10" s="862"/>
      <c r="P10" s="862"/>
      <c r="Q10" s="862"/>
      <c r="R10" s="862"/>
      <c r="S10" s="862"/>
      <c r="T10" s="862"/>
      <c r="U10" s="862"/>
      <c r="V10" s="862"/>
      <c r="W10" s="862"/>
      <c r="X10" s="862"/>
      <c r="Y10" s="862"/>
      <c r="Z10" s="862"/>
      <c r="AA10" s="862"/>
      <c r="AB10" s="862"/>
      <c r="AC10" s="862"/>
      <c r="AE10" s="862"/>
      <c r="AF10" s="862"/>
      <c r="AG10" s="862"/>
      <c r="AH10" s="862"/>
      <c r="AI10" s="862"/>
      <c r="AJ10" s="862"/>
      <c r="AK10" s="862"/>
      <c r="AL10" s="862"/>
      <c r="AM10" s="862"/>
      <c r="AN10" s="862"/>
      <c r="AO10" s="862"/>
      <c r="AP10" s="862"/>
      <c r="AQ10" s="862"/>
      <c r="AR10" s="862"/>
      <c r="AS10" s="862"/>
      <c r="AT10" s="862"/>
      <c r="AU10" s="862"/>
    </row>
    <row r="11" spans="1:48" ht="13.15" customHeight="1">
      <c r="B11" s="442" t="s">
        <v>584</v>
      </c>
      <c r="C11" s="439"/>
      <c r="D11" s="436"/>
      <c r="E11" s="566"/>
      <c r="F11" s="566"/>
      <c r="G11" s="566"/>
      <c r="H11" s="566"/>
      <c r="I11" s="566"/>
      <c r="J11" s="566"/>
      <c r="K11" s="566"/>
      <c r="L11" s="867"/>
    </row>
    <row r="12" spans="1:48" ht="13.15" customHeight="1">
      <c r="B12" s="441" t="s">
        <v>351</v>
      </c>
      <c r="C12" s="439">
        <v>5</v>
      </c>
      <c r="D12" s="436"/>
      <c r="E12" s="440">
        <v>24533</v>
      </c>
      <c r="F12" s="440">
        <v>23748</v>
      </c>
      <c r="G12" s="440">
        <v>27471</v>
      </c>
      <c r="H12" s="440">
        <v>30104</v>
      </c>
      <c r="I12" s="440">
        <v>33217</v>
      </c>
      <c r="J12" s="440">
        <v>34170</v>
      </c>
      <c r="K12" s="440">
        <v>36022</v>
      </c>
      <c r="L12" s="440">
        <v>35645</v>
      </c>
      <c r="M12" s="1118"/>
      <c r="N12" s="1118"/>
    </row>
    <row r="13" spans="1:48" ht="13.15" customHeight="1">
      <c r="B13" s="441" t="s">
        <v>352</v>
      </c>
      <c r="C13" s="439"/>
      <c r="D13" s="436"/>
      <c r="E13" s="440">
        <v>16241</v>
      </c>
      <c r="F13" s="440">
        <v>14481</v>
      </c>
      <c r="G13" s="440">
        <v>13733</v>
      </c>
      <c r="H13" s="440">
        <v>12920</v>
      </c>
      <c r="I13" s="440">
        <v>11345</v>
      </c>
      <c r="J13" s="440">
        <v>9529</v>
      </c>
      <c r="K13" s="440">
        <v>8188</v>
      </c>
      <c r="L13" s="440">
        <v>6294</v>
      </c>
      <c r="M13" s="1118"/>
      <c r="N13" s="1118"/>
    </row>
    <row r="14" spans="1:48" ht="13.15" customHeight="1">
      <c r="B14" s="441" t="s">
        <v>472</v>
      </c>
      <c r="C14" s="439"/>
      <c r="D14" s="436"/>
      <c r="E14" s="440">
        <v>227</v>
      </c>
      <c r="F14" s="440">
        <v>236</v>
      </c>
      <c r="G14" s="440">
        <v>183</v>
      </c>
      <c r="H14" s="440">
        <v>223</v>
      </c>
      <c r="I14" s="440">
        <v>195</v>
      </c>
      <c r="J14" s="440">
        <v>193</v>
      </c>
      <c r="K14" s="440">
        <v>167</v>
      </c>
      <c r="L14" s="440">
        <v>134</v>
      </c>
      <c r="M14" s="1118"/>
      <c r="N14" s="1118"/>
    </row>
    <row r="15" spans="1:48" s="794" customFormat="1" ht="13.15" customHeight="1">
      <c r="B15" s="450"/>
      <c r="C15" s="795"/>
      <c r="D15" s="795"/>
      <c r="E15" s="796"/>
      <c r="F15" s="796"/>
      <c r="G15" s="796"/>
      <c r="H15" s="796"/>
      <c r="I15" s="796"/>
      <c r="J15" s="796"/>
      <c r="K15" s="796"/>
      <c r="L15" s="796"/>
      <c r="N15" s="862"/>
      <c r="O15" s="862"/>
      <c r="P15" s="862"/>
      <c r="Q15" s="862"/>
      <c r="R15" s="862"/>
      <c r="S15" s="862"/>
      <c r="T15" s="862"/>
      <c r="U15" s="862"/>
      <c r="V15" s="862"/>
      <c r="W15" s="862"/>
      <c r="X15" s="862"/>
      <c r="Y15" s="862"/>
      <c r="Z15" s="862"/>
      <c r="AA15" s="862"/>
      <c r="AB15" s="862"/>
      <c r="AC15" s="862"/>
      <c r="AE15" s="862"/>
      <c r="AF15" s="862"/>
      <c r="AG15" s="862"/>
      <c r="AH15" s="862"/>
      <c r="AI15" s="862"/>
      <c r="AJ15" s="862"/>
      <c r="AK15" s="862"/>
      <c r="AL15" s="862"/>
      <c r="AM15" s="862"/>
      <c r="AN15" s="862"/>
      <c r="AO15" s="862"/>
      <c r="AP15" s="862"/>
      <c r="AQ15" s="862"/>
      <c r="AR15" s="862"/>
      <c r="AS15" s="862"/>
      <c r="AT15" s="862"/>
      <c r="AU15" s="862"/>
    </row>
    <row r="16" spans="1:48" ht="13.15" customHeight="1">
      <c r="B16" s="442" t="s">
        <v>585</v>
      </c>
      <c r="C16" s="439"/>
      <c r="D16" s="436"/>
      <c r="E16" s="1377"/>
      <c r="F16" s="1377"/>
      <c r="G16" s="1377"/>
      <c r="H16" s="1377"/>
      <c r="I16" s="1377"/>
      <c r="J16" s="1377"/>
      <c r="K16" s="1377"/>
      <c r="L16" s="1377"/>
    </row>
    <row r="17" spans="2:47" ht="13.15" customHeight="1">
      <c r="B17" s="798" t="s">
        <v>586</v>
      </c>
      <c r="C17" s="439">
        <v>5</v>
      </c>
      <c r="D17" s="439"/>
    </row>
    <row r="18" spans="2:47" ht="13.15" customHeight="1">
      <c r="B18" s="441" t="s">
        <v>551</v>
      </c>
      <c r="C18" s="439"/>
      <c r="D18" s="439"/>
      <c r="E18" s="808">
        <v>10409</v>
      </c>
      <c r="F18" s="808">
        <v>9502</v>
      </c>
      <c r="G18" s="808">
        <v>10196</v>
      </c>
      <c r="H18" s="808">
        <v>10940</v>
      </c>
      <c r="I18" s="808">
        <v>11053</v>
      </c>
      <c r="J18" s="808">
        <v>10819</v>
      </c>
      <c r="K18" s="808">
        <v>10818</v>
      </c>
      <c r="L18" s="808">
        <v>10329</v>
      </c>
      <c r="M18" s="565"/>
    </row>
    <row r="19" spans="2:47" ht="13.15" customHeight="1">
      <c r="B19" s="441" t="s">
        <v>552</v>
      </c>
      <c r="C19" s="439"/>
      <c r="D19" s="439"/>
      <c r="E19" s="808">
        <v>22803</v>
      </c>
      <c r="F19" s="808">
        <v>21370</v>
      </c>
      <c r="G19" s="808">
        <v>23264</v>
      </c>
      <c r="H19" s="808">
        <v>24038</v>
      </c>
      <c r="I19" s="808">
        <v>25128</v>
      </c>
      <c r="J19" s="808">
        <v>24349</v>
      </c>
      <c r="K19" s="808">
        <v>24605</v>
      </c>
      <c r="L19" s="808">
        <v>23393</v>
      </c>
      <c r="M19" s="565"/>
    </row>
    <row r="20" spans="2:47" ht="13.15" customHeight="1">
      <c r="B20" s="441" t="s">
        <v>587</v>
      </c>
      <c r="C20" s="439"/>
      <c r="D20" s="439"/>
      <c r="E20" s="808">
        <v>33247</v>
      </c>
      <c r="F20" s="808">
        <v>30930</v>
      </c>
      <c r="G20" s="808">
        <v>33509</v>
      </c>
      <c r="H20" s="808">
        <v>35000</v>
      </c>
      <c r="I20" s="808">
        <v>36209</v>
      </c>
      <c r="J20" s="808">
        <v>35185</v>
      </c>
      <c r="K20" s="808">
        <v>35448</v>
      </c>
      <c r="L20" s="808">
        <v>33733</v>
      </c>
      <c r="M20" s="565"/>
    </row>
    <row r="21" spans="2:47" s="794" customFormat="1" ht="13.15" customHeight="1">
      <c r="B21" s="797" t="s">
        <v>588</v>
      </c>
      <c r="C21" s="795"/>
      <c r="D21" s="795"/>
      <c r="E21" s="796">
        <v>9</v>
      </c>
      <c r="F21" s="796">
        <v>8.5</v>
      </c>
      <c r="G21" s="796">
        <v>9</v>
      </c>
      <c r="H21" s="796">
        <v>9.4</v>
      </c>
      <c r="I21" s="796">
        <v>9.6</v>
      </c>
      <c r="J21" s="796">
        <v>9.5</v>
      </c>
      <c r="K21" s="796">
        <v>9.6</v>
      </c>
      <c r="L21" s="796">
        <v>9.1999999999999993</v>
      </c>
      <c r="M21" s="796"/>
    </row>
    <row r="22" spans="2:47" s="794" customFormat="1" ht="13.15" customHeight="1">
      <c r="B22" s="450"/>
      <c r="C22" s="795"/>
      <c r="D22" s="795"/>
      <c r="E22" s="796"/>
      <c r="F22" s="796"/>
      <c r="G22" s="796"/>
      <c r="H22" s="796"/>
      <c r="I22" s="796"/>
      <c r="J22" s="796"/>
      <c r="K22" s="796"/>
      <c r="L22" s="796"/>
      <c r="N22" s="862"/>
      <c r="O22" s="862"/>
      <c r="P22" s="862"/>
      <c r="Q22" s="862"/>
      <c r="R22" s="862"/>
      <c r="S22" s="862"/>
      <c r="T22" s="862"/>
      <c r="U22" s="862"/>
      <c r="V22" s="862"/>
      <c r="W22" s="862"/>
      <c r="X22" s="862"/>
      <c r="Y22" s="862"/>
      <c r="Z22" s="862"/>
      <c r="AA22" s="862"/>
      <c r="AB22" s="862"/>
      <c r="AC22" s="862"/>
      <c r="AE22" s="862"/>
      <c r="AF22" s="862"/>
      <c r="AG22" s="862"/>
      <c r="AH22" s="862"/>
      <c r="AI22" s="862"/>
      <c r="AJ22" s="862"/>
      <c r="AK22" s="862"/>
      <c r="AL22" s="862"/>
      <c r="AM22" s="862"/>
      <c r="AN22" s="862"/>
      <c r="AO22" s="862"/>
      <c r="AP22" s="862"/>
      <c r="AQ22" s="862"/>
      <c r="AR22" s="862"/>
      <c r="AS22" s="862"/>
      <c r="AT22" s="862"/>
      <c r="AU22" s="862"/>
    </row>
    <row r="23" spans="2:47" ht="13.15" customHeight="1">
      <c r="B23" s="798" t="s">
        <v>589</v>
      </c>
      <c r="C23" s="439"/>
      <c r="D23" s="439"/>
      <c r="E23" s="565"/>
      <c r="F23" s="565"/>
      <c r="G23" s="565"/>
      <c r="H23" s="565"/>
      <c r="I23" s="565"/>
      <c r="J23" s="565"/>
      <c r="K23" s="565"/>
      <c r="L23" s="565"/>
      <c r="M23" s="565"/>
    </row>
    <row r="24" spans="2:47" ht="13.15" customHeight="1">
      <c r="B24" s="441" t="s">
        <v>551</v>
      </c>
      <c r="C24" s="439"/>
      <c r="D24" s="439"/>
      <c r="E24" s="808">
        <v>1270</v>
      </c>
      <c r="F24" s="808">
        <v>1176</v>
      </c>
      <c r="G24" s="808">
        <v>1204</v>
      </c>
      <c r="H24" s="808">
        <v>1174</v>
      </c>
      <c r="I24" s="808">
        <v>1165</v>
      </c>
      <c r="J24" s="808">
        <v>1274</v>
      </c>
      <c r="K24" s="808">
        <v>1306</v>
      </c>
      <c r="L24" s="808">
        <v>1143</v>
      </c>
      <c r="M24" s="565"/>
    </row>
    <row r="25" spans="2:47" ht="13.15" customHeight="1">
      <c r="B25" s="441" t="s">
        <v>552</v>
      </c>
      <c r="C25" s="439"/>
      <c r="D25" s="439"/>
      <c r="E25" s="808">
        <v>6483</v>
      </c>
      <c r="F25" s="808">
        <v>6352</v>
      </c>
      <c r="G25" s="808">
        <v>6673</v>
      </c>
      <c r="H25" s="808">
        <v>7068</v>
      </c>
      <c r="I25" s="808">
        <v>7379</v>
      </c>
      <c r="J25" s="808">
        <v>7432</v>
      </c>
      <c r="K25" s="808">
        <v>7621</v>
      </c>
      <c r="L25" s="808">
        <v>7196</v>
      </c>
      <c r="M25" s="565"/>
    </row>
    <row r="26" spans="2:47" ht="13.15" customHeight="1">
      <c r="B26" s="441" t="s">
        <v>590</v>
      </c>
      <c r="C26" s="439"/>
      <c r="D26" s="439"/>
      <c r="E26" s="808">
        <v>7754</v>
      </c>
      <c r="F26" s="808">
        <v>7535</v>
      </c>
      <c r="G26" s="808">
        <v>7879</v>
      </c>
      <c r="H26" s="808">
        <v>8248</v>
      </c>
      <c r="I26" s="808">
        <v>8547</v>
      </c>
      <c r="J26" s="808">
        <v>8708</v>
      </c>
      <c r="K26" s="808">
        <v>8928</v>
      </c>
      <c r="L26" s="808">
        <v>8340</v>
      </c>
      <c r="M26" s="565"/>
    </row>
    <row r="27" spans="2:47" s="794" customFormat="1" ht="13.15" customHeight="1">
      <c r="B27" s="797" t="s">
        <v>591</v>
      </c>
      <c r="C27" s="795"/>
      <c r="D27" s="795"/>
      <c r="E27" s="796">
        <v>13.9</v>
      </c>
      <c r="F27" s="796">
        <v>13.1</v>
      </c>
      <c r="G27" s="796">
        <v>13.7</v>
      </c>
      <c r="H27" s="796">
        <v>13.8</v>
      </c>
      <c r="I27" s="796">
        <v>14.2</v>
      </c>
      <c r="J27" s="796">
        <v>13.6</v>
      </c>
      <c r="K27" s="796">
        <v>13.5</v>
      </c>
      <c r="L27" s="796">
        <v>12.6</v>
      </c>
    </row>
    <row r="28" spans="2:47" ht="13.15" customHeight="1">
      <c r="B28" s="441" t="s">
        <v>592</v>
      </c>
      <c r="C28" s="439"/>
      <c r="D28" s="439"/>
      <c r="E28" s="808">
        <v>29285</v>
      </c>
      <c r="F28" s="808">
        <v>27722</v>
      </c>
      <c r="G28" s="808">
        <v>29938</v>
      </c>
      <c r="H28" s="808">
        <v>31107</v>
      </c>
      <c r="I28" s="808">
        <v>32507</v>
      </c>
      <c r="J28" s="808">
        <v>31780</v>
      </c>
      <c r="K28" s="808">
        <v>32226</v>
      </c>
      <c r="L28" s="808">
        <v>30589</v>
      </c>
    </row>
    <row r="29" spans="2:47" s="794" customFormat="1" ht="13.15" customHeight="1">
      <c r="B29" s="797" t="s">
        <v>593</v>
      </c>
      <c r="C29" s="795"/>
      <c r="D29" s="795"/>
      <c r="E29" s="796">
        <v>9.5</v>
      </c>
      <c r="F29" s="796">
        <v>8.9</v>
      </c>
      <c r="G29" s="796">
        <v>9.5</v>
      </c>
      <c r="H29" s="796">
        <v>9.6999999999999993</v>
      </c>
      <c r="I29" s="796">
        <v>10.1</v>
      </c>
      <c r="J29" s="796">
        <v>9.8000000000000007</v>
      </c>
      <c r="K29" s="796">
        <v>10</v>
      </c>
      <c r="L29" s="796">
        <v>9.6</v>
      </c>
    </row>
    <row r="30" spans="2:47" ht="13.15" customHeight="1">
      <c r="B30" s="441" t="s">
        <v>594</v>
      </c>
      <c r="C30" s="439"/>
      <c r="D30" s="439"/>
      <c r="E30" s="808">
        <v>11679</v>
      </c>
      <c r="F30" s="808">
        <v>10678</v>
      </c>
      <c r="G30" s="808">
        <v>11400</v>
      </c>
      <c r="H30" s="808">
        <v>12114</v>
      </c>
      <c r="I30" s="808">
        <v>12218</v>
      </c>
      <c r="J30" s="808">
        <v>12093</v>
      </c>
      <c r="K30" s="808">
        <v>12125</v>
      </c>
      <c r="L30" s="808">
        <v>11471</v>
      </c>
    </row>
    <row r="31" spans="2:47" s="794" customFormat="1" ht="13.15" customHeight="1">
      <c r="B31" s="797" t="s">
        <v>595</v>
      </c>
      <c r="C31" s="795"/>
      <c r="D31" s="795"/>
      <c r="E31" s="796">
        <v>10.3</v>
      </c>
      <c r="F31" s="796">
        <v>9.5</v>
      </c>
      <c r="G31" s="796">
        <v>10.1</v>
      </c>
      <c r="H31" s="796">
        <v>10.7</v>
      </c>
      <c r="I31" s="796">
        <v>10.8</v>
      </c>
      <c r="J31" s="796">
        <v>10.7</v>
      </c>
      <c r="K31" s="796">
        <v>10.8</v>
      </c>
      <c r="L31" s="796">
        <v>10.3</v>
      </c>
      <c r="M31" s="1132"/>
    </row>
    <row r="32" spans="2:47" s="794" customFormat="1" ht="13.15" customHeight="1">
      <c r="B32" s="797"/>
      <c r="C32" s="795"/>
      <c r="D32" s="795"/>
      <c r="E32" s="796"/>
      <c r="F32" s="796"/>
      <c r="G32" s="796"/>
      <c r="H32" s="796"/>
      <c r="I32" s="796"/>
      <c r="J32" s="796"/>
      <c r="K32" s="796"/>
      <c r="L32" s="796"/>
      <c r="M32" s="1132"/>
    </row>
    <row r="33" spans="2:13" ht="13.15" customHeight="1">
      <c r="B33" s="442" t="s">
        <v>697</v>
      </c>
      <c r="C33" s="439">
        <v>6</v>
      </c>
      <c r="D33" s="439"/>
      <c r="E33" s="565"/>
      <c r="F33" s="565"/>
      <c r="G33" s="565"/>
      <c r="H33" s="565"/>
      <c r="I33" s="565"/>
      <c r="J33" s="565"/>
      <c r="K33" s="565"/>
      <c r="L33" s="867"/>
      <c r="M33" s="1120"/>
    </row>
    <row r="34" spans="2:13" ht="13.15" customHeight="1">
      <c r="B34" s="441" t="s">
        <v>562</v>
      </c>
      <c r="C34" s="439"/>
      <c r="D34" s="439"/>
      <c r="E34" s="1133">
        <v>5.4180915796274945E-2</v>
      </c>
      <c r="F34" s="1133">
        <v>5.2272284501125407E-2</v>
      </c>
      <c r="G34" s="1133">
        <v>5.358393251258195E-2</v>
      </c>
      <c r="H34" s="1133">
        <v>6.0313124149827237E-2</v>
      </c>
      <c r="I34" s="1133">
        <v>6.7383814942304707E-2</v>
      </c>
      <c r="J34" s="1133">
        <v>7.3063184440869136E-2</v>
      </c>
      <c r="K34" s="1133">
        <v>7.2395887032664322E-2</v>
      </c>
      <c r="L34" s="1133">
        <v>7.2638735425110748E-2</v>
      </c>
    </row>
    <row r="35" spans="2:13" ht="13.15" customHeight="1">
      <c r="B35" s="441" t="s">
        <v>563</v>
      </c>
      <c r="C35" s="439"/>
      <c r="D35" s="439"/>
      <c r="E35" s="1133">
        <v>0.26377751680073952</v>
      </c>
      <c r="F35" s="1133">
        <v>0.27012897987407014</v>
      </c>
      <c r="G35" s="1133">
        <v>0.28885404166822298</v>
      </c>
      <c r="H35" s="1133">
        <v>0.29060635251538769</v>
      </c>
      <c r="I35" s="1133">
        <v>0.3030115582577953</v>
      </c>
      <c r="J35" s="1133">
        <v>0.30972282757197045</v>
      </c>
      <c r="K35" s="1133">
        <v>0.32349541172303875</v>
      </c>
      <c r="L35" s="1133">
        <v>0.32857387781622438</v>
      </c>
    </row>
    <row r="36" spans="2:13" ht="13.15" customHeight="1">
      <c r="B36" s="441" t="s">
        <v>564</v>
      </c>
      <c r="C36" s="439"/>
      <c r="D36" s="439"/>
      <c r="E36" s="1133">
        <v>0.17688801475115978</v>
      </c>
      <c r="F36" s="1133">
        <v>0.17549800627836243</v>
      </c>
      <c r="G36" s="1133">
        <v>0.184862677547555</v>
      </c>
      <c r="H36" s="1133">
        <v>0.19247728815844845</v>
      </c>
      <c r="I36" s="1133">
        <v>0.20295000302090802</v>
      </c>
      <c r="J36" s="1133">
        <v>0.20999890031586688</v>
      </c>
      <c r="K36" s="1133">
        <v>0.21343912402931869</v>
      </c>
      <c r="L36" s="1133">
        <v>0.22053328617669735</v>
      </c>
    </row>
    <row r="37" spans="2:13" ht="13.15" customHeight="1">
      <c r="B37" s="441" t="s">
        <v>565</v>
      </c>
      <c r="C37" s="439"/>
      <c r="D37" s="439"/>
      <c r="E37" s="1133">
        <v>0.1800651818349103</v>
      </c>
      <c r="F37" s="1133">
        <v>0.18272613405785018</v>
      </c>
      <c r="G37" s="1133">
        <v>0.18380831929114086</v>
      </c>
      <c r="H37" s="1133">
        <v>0.1854262776090489</v>
      </c>
      <c r="I37" s="1133">
        <v>0.18700136704778378</v>
      </c>
      <c r="J37" s="1133">
        <v>0.18834613726754731</v>
      </c>
      <c r="K37" s="1133">
        <v>0.19082591711550673</v>
      </c>
      <c r="L37" s="1133">
        <v>0.19781164591870332</v>
      </c>
    </row>
    <row r="38" spans="2:13" ht="13.15" customHeight="1">
      <c r="B38" s="441" t="s">
        <v>566</v>
      </c>
      <c r="C38" s="439"/>
      <c r="D38" s="439"/>
      <c r="E38" s="1133">
        <v>0.32508837081691727</v>
      </c>
      <c r="F38" s="1133">
        <v>0.31934648577517755</v>
      </c>
      <c r="G38" s="1133">
        <v>0.28861075351967314</v>
      </c>
      <c r="H38" s="1133">
        <v>0.27115383501214857</v>
      </c>
      <c r="I38" s="1133">
        <v>0.23958622742567637</v>
      </c>
      <c r="J38" s="1133">
        <v>0.21881810597308887</v>
      </c>
      <c r="K38" s="1133">
        <v>0.19982117213800571</v>
      </c>
      <c r="L38" s="1133">
        <v>0.180394917980508</v>
      </c>
    </row>
    <row r="39" spans="2:13" s="794" customFormat="1" ht="13.15" customHeight="1">
      <c r="B39" s="797"/>
      <c r="C39" s="795"/>
      <c r="D39" s="795"/>
      <c r="E39" s="796"/>
      <c r="F39" s="796"/>
      <c r="G39" s="796"/>
      <c r="H39" s="796"/>
      <c r="I39" s="796"/>
      <c r="J39" s="796"/>
      <c r="K39" s="796"/>
      <c r="L39" s="796"/>
      <c r="M39" s="1132"/>
    </row>
    <row r="40" spans="2:13" ht="13.4" customHeight="1">
      <c r="B40" s="798" t="s">
        <v>596</v>
      </c>
      <c r="C40" s="439"/>
      <c r="D40" s="439"/>
      <c r="E40" s="565"/>
      <c r="F40" s="565"/>
      <c r="G40" s="565"/>
      <c r="H40" s="565"/>
      <c r="I40" s="565"/>
      <c r="J40" s="565"/>
      <c r="K40" s="565"/>
      <c r="L40" s="867"/>
    </row>
    <row r="41" spans="2:13" ht="13.4" customHeight="1">
      <c r="B41" s="441" t="s">
        <v>597</v>
      </c>
      <c r="C41" s="439"/>
      <c r="D41" s="439"/>
      <c r="E41" s="808">
        <v>16382</v>
      </c>
      <c r="F41" s="808">
        <v>16400</v>
      </c>
      <c r="G41" s="808">
        <v>17012</v>
      </c>
      <c r="H41" s="808">
        <v>17441</v>
      </c>
      <c r="I41" s="808">
        <v>16935</v>
      </c>
      <c r="J41" s="808">
        <v>16069</v>
      </c>
      <c r="K41" s="808">
        <v>15558</v>
      </c>
      <c r="L41" s="808">
        <v>13710</v>
      </c>
    </row>
    <row r="42" spans="2:13" ht="13.4" customHeight="1">
      <c r="B42" s="441" t="s">
        <v>568</v>
      </c>
      <c r="C42" s="439"/>
      <c r="D42" s="439"/>
      <c r="E42" s="808">
        <v>19</v>
      </c>
      <c r="F42" s="808">
        <v>355</v>
      </c>
      <c r="G42" s="808">
        <v>1174</v>
      </c>
      <c r="H42" s="808">
        <v>2193</v>
      </c>
      <c r="I42" s="808">
        <v>3336</v>
      </c>
      <c r="J42" s="808">
        <v>4015</v>
      </c>
      <c r="K42" s="808">
        <v>5248</v>
      </c>
      <c r="L42" s="808">
        <v>6250</v>
      </c>
    </row>
    <row r="43" spans="2:13" ht="13.4" customHeight="1">
      <c r="B43" s="799" t="s">
        <v>598</v>
      </c>
      <c r="C43" s="439"/>
      <c r="D43" s="439"/>
      <c r="E43" s="808">
        <v>16401</v>
      </c>
      <c r="F43" s="808">
        <v>16754</v>
      </c>
      <c r="G43" s="808">
        <v>18186</v>
      </c>
      <c r="H43" s="808">
        <v>19634</v>
      </c>
      <c r="I43" s="808">
        <v>20272</v>
      </c>
      <c r="J43" s="808">
        <v>20084</v>
      </c>
      <c r="K43" s="808">
        <v>20805</v>
      </c>
      <c r="L43" s="808">
        <v>19960</v>
      </c>
    </row>
    <row r="44" spans="2:13" s="794" customFormat="1" ht="13.4" customHeight="1">
      <c r="B44" s="797" t="s">
        <v>599</v>
      </c>
      <c r="C44" s="795"/>
      <c r="D44" s="795"/>
      <c r="E44" s="796">
        <v>8.5</v>
      </c>
      <c r="F44" s="796">
        <v>8.6</v>
      </c>
      <c r="G44" s="796">
        <v>9.1</v>
      </c>
      <c r="H44" s="796">
        <v>9.6</v>
      </c>
      <c r="I44" s="796">
        <v>9.6</v>
      </c>
      <c r="J44" s="796">
        <v>9.4</v>
      </c>
      <c r="K44" s="796">
        <v>9.6</v>
      </c>
      <c r="L44" s="796">
        <v>9.3000000000000007</v>
      </c>
    </row>
    <row r="45" spans="2:13" ht="13.4" customHeight="1">
      <c r="B45" s="441"/>
      <c r="C45" s="439"/>
      <c r="D45" s="439"/>
      <c r="E45" s="565"/>
      <c r="F45" s="565"/>
      <c r="G45" s="565"/>
      <c r="H45" s="565"/>
      <c r="I45" s="565"/>
      <c r="J45" s="565"/>
      <c r="K45" s="565"/>
      <c r="L45" s="867"/>
    </row>
    <row r="46" spans="2:13" ht="13.4" customHeight="1">
      <c r="B46" s="441" t="s">
        <v>570</v>
      </c>
      <c r="C46" s="439"/>
      <c r="D46" s="439"/>
      <c r="E46" s="808">
        <v>17641</v>
      </c>
      <c r="F46" s="808">
        <v>11682</v>
      </c>
      <c r="G46" s="808">
        <v>9877</v>
      </c>
      <c r="H46" s="808">
        <v>8697</v>
      </c>
      <c r="I46" s="808">
        <v>8082</v>
      </c>
      <c r="J46" s="808">
        <v>7183</v>
      </c>
      <c r="K46" s="808">
        <v>6354</v>
      </c>
      <c r="L46" s="808">
        <v>5233</v>
      </c>
    </row>
    <row r="47" spans="2:13" ht="13.4" customHeight="1">
      <c r="B47" s="441" t="s">
        <v>571</v>
      </c>
      <c r="C47" s="439"/>
      <c r="D47" s="439"/>
      <c r="E47" s="808">
        <v>2509</v>
      </c>
      <c r="F47" s="808">
        <v>6528</v>
      </c>
      <c r="G47" s="808">
        <v>9836</v>
      </c>
      <c r="H47" s="808">
        <v>11675</v>
      </c>
      <c r="I47" s="808">
        <v>13131</v>
      </c>
      <c r="J47" s="808">
        <v>13722</v>
      </c>
      <c r="K47" s="808">
        <v>14168</v>
      </c>
      <c r="L47" s="808">
        <v>13939</v>
      </c>
    </row>
    <row r="48" spans="2:13" ht="13.4" customHeight="1">
      <c r="B48" s="441" t="s">
        <v>600</v>
      </c>
      <c r="C48" s="439"/>
      <c r="D48" s="439"/>
      <c r="E48" s="808">
        <v>20150</v>
      </c>
      <c r="F48" s="808">
        <v>18211</v>
      </c>
      <c r="G48" s="808">
        <v>19713</v>
      </c>
      <c r="H48" s="808">
        <v>20372</v>
      </c>
      <c r="I48" s="808">
        <v>21212</v>
      </c>
      <c r="J48" s="808">
        <v>20905</v>
      </c>
      <c r="K48" s="808">
        <v>20522</v>
      </c>
      <c r="L48" s="808">
        <v>19172</v>
      </c>
    </row>
    <row r="49" spans="2:19" s="794" customFormat="1" ht="13.4" customHeight="1">
      <c r="B49" s="797" t="s">
        <v>601</v>
      </c>
      <c r="C49" s="795"/>
      <c r="D49" s="795"/>
      <c r="E49" s="796">
        <v>9.6999999999999993</v>
      </c>
      <c r="F49" s="796">
        <v>8.9</v>
      </c>
      <c r="G49" s="796">
        <v>9.5</v>
      </c>
      <c r="H49" s="796">
        <v>10</v>
      </c>
      <c r="I49" s="796">
        <v>10.5</v>
      </c>
      <c r="J49" s="796">
        <v>10.5</v>
      </c>
      <c r="K49" s="796">
        <v>10.4</v>
      </c>
      <c r="L49" s="796">
        <v>9.9</v>
      </c>
    </row>
    <row r="50" spans="2:19" ht="13.4" customHeight="1">
      <c r="B50" s="441"/>
      <c r="C50" s="439"/>
      <c r="D50" s="439"/>
      <c r="E50" s="565"/>
      <c r="F50" s="565"/>
      <c r="G50" s="565"/>
      <c r="H50" s="565"/>
      <c r="I50" s="565"/>
      <c r="J50" s="565"/>
      <c r="K50" s="565"/>
      <c r="L50" s="867"/>
    </row>
    <row r="51" spans="2:19" ht="13.4" customHeight="1">
      <c r="B51" s="441" t="s">
        <v>573</v>
      </c>
      <c r="C51" s="439"/>
      <c r="D51" s="439"/>
      <c r="E51" s="808">
        <v>1290</v>
      </c>
      <c r="F51" s="808">
        <v>1335</v>
      </c>
      <c r="G51" s="808">
        <v>1390</v>
      </c>
      <c r="H51" s="808">
        <v>1953</v>
      </c>
      <c r="I51" s="808">
        <v>1897</v>
      </c>
      <c r="J51" s="808">
        <v>1725</v>
      </c>
      <c r="K51" s="808">
        <v>1648</v>
      </c>
      <c r="L51" s="808">
        <v>1567</v>
      </c>
    </row>
    <row r="52" spans="2:19" ht="13.4" customHeight="1">
      <c r="B52" s="441" t="s">
        <v>574</v>
      </c>
      <c r="C52" s="439"/>
      <c r="D52" s="439"/>
      <c r="E52" s="808">
        <v>0</v>
      </c>
      <c r="F52" s="808">
        <v>16</v>
      </c>
      <c r="G52" s="808">
        <v>94</v>
      </c>
      <c r="H52" s="808">
        <v>230</v>
      </c>
      <c r="I52" s="808">
        <v>359</v>
      </c>
      <c r="J52" s="808">
        <v>423</v>
      </c>
      <c r="K52" s="808">
        <v>546</v>
      </c>
      <c r="L52" s="808">
        <v>667</v>
      </c>
    </row>
    <row r="53" spans="2:19" ht="13.4" customHeight="1">
      <c r="B53" s="441" t="s">
        <v>602</v>
      </c>
      <c r="C53" s="439"/>
      <c r="D53" s="439"/>
      <c r="E53" s="808">
        <v>1290</v>
      </c>
      <c r="F53" s="808">
        <v>1351</v>
      </c>
      <c r="G53" s="808">
        <v>1484</v>
      </c>
      <c r="H53" s="808">
        <v>2183</v>
      </c>
      <c r="I53" s="808">
        <v>2256</v>
      </c>
      <c r="J53" s="808">
        <v>2148</v>
      </c>
      <c r="K53" s="808">
        <v>2194</v>
      </c>
      <c r="L53" s="808">
        <v>2234</v>
      </c>
    </row>
    <row r="54" spans="2:19" s="794" customFormat="1" ht="13.4" customHeight="1">
      <c r="B54" s="797" t="s">
        <v>603</v>
      </c>
      <c r="C54" s="795"/>
      <c r="D54" s="795"/>
      <c r="E54" s="796">
        <v>9.6999999999999993</v>
      </c>
      <c r="F54" s="796">
        <v>8.9</v>
      </c>
      <c r="G54" s="796">
        <v>9.5</v>
      </c>
      <c r="H54" s="796">
        <v>10</v>
      </c>
      <c r="I54" s="796">
        <v>10.5</v>
      </c>
      <c r="J54" s="796">
        <v>10.5</v>
      </c>
      <c r="K54" s="796">
        <v>10.4</v>
      </c>
      <c r="L54" s="796">
        <v>9.9</v>
      </c>
      <c r="N54" s="800"/>
      <c r="O54" s="800"/>
      <c r="P54" s="800"/>
      <c r="Q54" s="800"/>
      <c r="R54" s="800"/>
      <c r="S54" s="800"/>
    </row>
    <row r="55" spans="2:19" ht="13.4" customHeight="1">
      <c r="B55" s="441"/>
      <c r="C55" s="439"/>
      <c r="D55" s="439"/>
    </row>
    <row r="56" spans="2:19" ht="13.4" customHeight="1">
      <c r="B56" s="441" t="s">
        <v>698</v>
      </c>
      <c r="C56" s="439"/>
      <c r="D56" s="439"/>
      <c r="E56" s="808">
        <v>3160</v>
      </c>
      <c r="F56" s="808">
        <v>2149</v>
      </c>
      <c r="G56" s="808">
        <v>2004</v>
      </c>
      <c r="H56" s="808">
        <v>1058</v>
      </c>
      <c r="I56" s="808">
        <v>1017</v>
      </c>
      <c r="J56" s="808">
        <v>756</v>
      </c>
      <c r="K56" s="808">
        <v>854</v>
      </c>
      <c r="L56" s="808">
        <v>706</v>
      </c>
    </row>
    <row r="57" spans="2:19" ht="13.4" customHeight="1">
      <c r="B57" s="441"/>
      <c r="C57" s="439"/>
      <c r="D57" s="439"/>
    </row>
    <row r="58" spans="2:19" ht="13.4" customHeight="1">
      <c r="B58" s="798" t="s">
        <v>604</v>
      </c>
      <c r="C58" s="439">
        <v>7</v>
      </c>
      <c r="D58" s="439"/>
      <c r="N58" s="444"/>
      <c r="O58" s="444"/>
      <c r="P58" s="444"/>
      <c r="Q58" s="444"/>
      <c r="R58" s="444"/>
      <c r="S58" s="444"/>
    </row>
    <row r="59" spans="2:19" ht="13.4" customHeight="1">
      <c r="B59" s="441" t="s">
        <v>577</v>
      </c>
      <c r="C59" s="439"/>
      <c r="D59" s="439"/>
      <c r="E59" s="808">
        <v>1974</v>
      </c>
      <c r="F59" s="808">
        <v>1889</v>
      </c>
      <c r="G59" s="808">
        <v>2017</v>
      </c>
      <c r="H59" s="808">
        <v>2270</v>
      </c>
      <c r="I59" s="808">
        <v>2268</v>
      </c>
      <c r="J59" s="808">
        <v>2084</v>
      </c>
      <c r="K59" s="808">
        <v>2281</v>
      </c>
      <c r="L59" s="808">
        <v>2115</v>
      </c>
      <c r="N59" s="1134"/>
      <c r="O59" s="444"/>
      <c r="P59" s="444"/>
      <c r="Q59" s="444"/>
      <c r="R59" s="444"/>
      <c r="S59" s="444"/>
    </row>
    <row r="60" spans="2:19" ht="13.4" customHeight="1">
      <c r="B60" s="801" t="s">
        <v>684</v>
      </c>
      <c r="C60" s="439"/>
      <c r="D60" s="436"/>
      <c r="E60" s="808">
        <v>1351</v>
      </c>
      <c r="F60" s="808">
        <v>1295</v>
      </c>
      <c r="G60" s="808">
        <v>1271</v>
      </c>
      <c r="H60" s="808">
        <v>1359</v>
      </c>
      <c r="I60" s="808">
        <v>1334</v>
      </c>
      <c r="J60" s="808">
        <v>1307</v>
      </c>
      <c r="K60" s="808">
        <v>1289</v>
      </c>
      <c r="L60" s="808">
        <v>1248</v>
      </c>
      <c r="N60" s="1134"/>
    </row>
    <row r="61" spans="2:19" ht="13.4" customHeight="1">
      <c r="B61" s="441" t="s">
        <v>685</v>
      </c>
      <c r="C61" s="439"/>
      <c r="D61" s="436"/>
      <c r="E61" s="808">
        <v>1484</v>
      </c>
      <c r="F61" s="808">
        <v>1426</v>
      </c>
      <c r="G61" s="808">
        <v>1508</v>
      </c>
      <c r="H61" s="808">
        <v>1567</v>
      </c>
      <c r="I61" s="808">
        <v>1751</v>
      </c>
      <c r="J61" s="808">
        <v>1820</v>
      </c>
      <c r="K61" s="808">
        <v>1833</v>
      </c>
      <c r="L61" s="808">
        <v>1769</v>
      </c>
      <c r="N61" s="1134"/>
    </row>
    <row r="62" spans="2:19" ht="13.4" customHeight="1">
      <c r="B62" s="441" t="s">
        <v>686</v>
      </c>
      <c r="C62" s="439"/>
      <c r="D62" s="436"/>
      <c r="E62" s="808">
        <v>800</v>
      </c>
      <c r="F62" s="808">
        <v>656</v>
      </c>
      <c r="G62" s="808">
        <v>544</v>
      </c>
      <c r="H62" s="808">
        <v>313</v>
      </c>
      <c r="I62" s="808">
        <v>294</v>
      </c>
      <c r="J62" s="808">
        <v>304</v>
      </c>
      <c r="K62" s="808">
        <v>244</v>
      </c>
      <c r="L62" s="808">
        <v>311</v>
      </c>
      <c r="N62" s="1134"/>
    </row>
    <row r="63" spans="2:19" ht="13.4" customHeight="1">
      <c r="B63" s="441" t="s">
        <v>107</v>
      </c>
      <c r="C63" s="439"/>
      <c r="D63" s="436"/>
      <c r="E63" s="808">
        <v>35393</v>
      </c>
      <c r="F63" s="808">
        <v>33200</v>
      </c>
      <c r="G63" s="808">
        <v>36048</v>
      </c>
      <c r="H63" s="808">
        <v>37740</v>
      </c>
      <c r="I63" s="808">
        <v>39109</v>
      </c>
      <c r="J63" s="808">
        <v>38378</v>
      </c>
      <c r="K63" s="808">
        <v>38729</v>
      </c>
      <c r="L63" s="808">
        <v>36630</v>
      </c>
      <c r="N63" s="1134"/>
    </row>
    <row r="64" spans="2:19" ht="13.4" customHeight="1">
      <c r="B64" s="441"/>
      <c r="C64" s="439"/>
      <c r="D64" s="436"/>
      <c r="E64" s="440"/>
      <c r="F64" s="440"/>
      <c r="G64" s="440"/>
      <c r="H64" s="440"/>
      <c r="I64" s="440"/>
      <c r="J64" s="440"/>
      <c r="K64" s="440"/>
      <c r="L64" s="843"/>
    </row>
    <row r="65" spans="1:25" ht="13.4" customHeight="1">
      <c r="B65" s="798" t="s">
        <v>605</v>
      </c>
      <c r="C65" s="439">
        <v>8</v>
      </c>
      <c r="D65" s="436"/>
      <c r="E65" s="440"/>
      <c r="F65" s="440"/>
      <c r="G65" s="440"/>
      <c r="H65" s="440"/>
      <c r="I65" s="440"/>
      <c r="J65" s="440"/>
      <c r="K65" s="440"/>
      <c r="L65" s="843"/>
    </row>
    <row r="66" spans="1:25" ht="13.4" customHeight="1">
      <c r="B66" s="441" t="s">
        <v>351</v>
      </c>
      <c r="C66" s="439"/>
      <c r="D66" s="436"/>
      <c r="E66" s="809">
        <v>32967</v>
      </c>
      <c r="F66" s="809">
        <v>33411</v>
      </c>
      <c r="G66" s="809">
        <v>33431</v>
      </c>
      <c r="H66" s="809">
        <v>33933</v>
      </c>
      <c r="I66" s="809">
        <v>34318</v>
      </c>
      <c r="J66" s="809">
        <v>33538</v>
      </c>
      <c r="K66" s="809">
        <v>35585</v>
      </c>
      <c r="L66" s="809">
        <v>36101</v>
      </c>
    </row>
    <row r="67" spans="1:25" ht="13.4" customHeight="1">
      <c r="B67" s="441" t="s">
        <v>352</v>
      </c>
      <c r="C67" s="439"/>
      <c r="D67" s="436"/>
      <c r="E67" s="809">
        <v>42586</v>
      </c>
      <c r="F67" s="809">
        <v>42795</v>
      </c>
      <c r="G67" s="809">
        <v>42959</v>
      </c>
      <c r="H67" s="809">
        <v>43712</v>
      </c>
      <c r="I67" s="809">
        <v>44401</v>
      </c>
      <c r="J67" s="809">
        <v>43658</v>
      </c>
      <c r="K67" s="809">
        <v>45948</v>
      </c>
      <c r="L67" s="809">
        <v>46544</v>
      </c>
    </row>
    <row r="68" spans="1:25" s="449" customFormat="1" ht="5.15" customHeight="1">
      <c r="B68" s="445" t="s">
        <v>342</v>
      </c>
      <c r="C68" s="446"/>
      <c r="D68" s="447"/>
      <c r="E68" s="445"/>
      <c r="F68" s="448"/>
      <c r="G68" s="804"/>
      <c r="H68" s="804"/>
      <c r="I68" s="804"/>
      <c r="J68" s="804"/>
      <c r="K68" s="804"/>
      <c r="L68" s="804"/>
    </row>
    <row r="69" spans="1:25" ht="13.15" customHeight="1">
      <c r="C69" s="775"/>
      <c r="D69" s="775"/>
      <c r="E69" s="775"/>
      <c r="F69" s="775"/>
      <c r="G69" s="450"/>
      <c r="H69" s="450"/>
      <c r="L69" s="805" t="s">
        <v>687</v>
      </c>
    </row>
    <row r="70" spans="1:25" ht="13.15" customHeight="1">
      <c r="B70" s="806" t="s">
        <v>48</v>
      </c>
      <c r="F70" s="450"/>
      <c r="G70" s="451"/>
      <c r="H70" s="451"/>
      <c r="I70" s="451"/>
      <c r="J70" s="451"/>
      <c r="K70" s="451"/>
    </row>
    <row r="71" spans="1:25" s="570" customFormat="1" ht="13.4" customHeight="1">
      <c r="A71" s="1124" t="str">
        <f>"1."</f>
        <v>1.</v>
      </c>
      <c r="B71" s="1454" t="s">
        <v>688</v>
      </c>
      <c r="C71" s="1454"/>
      <c r="D71" s="1454"/>
      <c r="E71" s="1454"/>
      <c r="F71" s="1454"/>
      <c r="G71" s="1454"/>
      <c r="H71" s="1454"/>
      <c r="I71" s="1454"/>
      <c r="J71" s="1454"/>
      <c r="K71" s="1454"/>
      <c r="L71" s="1454"/>
    </row>
    <row r="72" spans="1:25" s="570" customFormat="1" ht="13.4" customHeight="1">
      <c r="A72" s="1124" t="str">
        <f>"2."</f>
        <v>2.</v>
      </c>
      <c r="B72" s="1125" t="s">
        <v>579</v>
      </c>
      <c r="C72" s="1125"/>
      <c r="D72" s="1124"/>
      <c r="E72" s="1124"/>
      <c r="F72" s="1124"/>
      <c r="G72" s="1126"/>
      <c r="H72" s="1126"/>
      <c r="I72" s="1126"/>
      <c r="J72" s="1126"/>
      <c r="K72" s="1126"/>
      <c r="L72" s="1124"/>
    </row>
    <row r="73" spans="1:25" s="1375" customFormat="1" ht="19.899999999999999" customHeight="1">
      <c r="A73" s="1374" t="str">
        <f>"3."</f>
        <v>3.</v>
      </c>
      <c r="B73" s="1458" t="s">
        <v>923</v>
      </c>
      <c r="C73" s="1458"/>
      <c r="D73" s="1458"/>
      <c r="E73" s="1458"/>
      <c r="F73" s="1458"/>
      <c r="G73" s="1458"/>
      <c r="H73" s="1458"/>
      <c r="I73" s="1458"/>
      <c r="J73" s="1458"/>
      <c r="K73" s="1458"/>
      <c r="L73" s="1458"/>
    </row>
    <row r="74" spans="1:25" s="570" customFormat="1" ht="13.4" customHeight="1">
      <c r="A74" s="1124" t="str">
        <f>"4."</f>
        <v>4.</v>
      </c>
      <c r="B74" s="1459" t="s">
        <v>918</v>
      </c>
      <c r="C74" s="1459"/>
      <c r="D74" s="1459"/>
      <c r="E74" s="1459"/>
      <c r="F74" s="1459"/>
      <c r="G74" s="1459"/>
      <c r="H74" s="1459"/>
      <c r="I74" s="1459"/>
      <c r="J74" s="1459"/>
      <c r="K74" s="1459"/>
      <c r="L74" s="1459"/>
      <c r="Q74" s="570" t="s">
        <v>469</v>
      </c>
    </row>
    <row r="75" spans="1:25" s="570" customFormat="1" ht="13.4" customHeight="1">
      <c r="A75" s="1124" t="str">
        <f>"5."</f>
        <v>5.</v>
      </c>
      <c r="B75" s="1454" t="s">
        <v>919</v>
      </c>
      <c r="C75" s="1454"/>
      <c r="D75" s="1454"/>
      <c r="E75" s="1454"/>
      <c r="F75" s="1454"/>
      <c r="G75" s="1454"/>
      <c r="H75" s="1454"/>
      <c r="I75" s="1454"/>
      <c r="J75" s="1454"/>
      <c r="K75" s="1454"/>
      <c r="L75" s="1454"/>
      <c r="M75" s="807"/>
      <c r="N75" s="807"/>
      <c r="O75" s="807"/>
      <c r="P75" s="807"/>
      <c r="Q75" s="807"/>
      <c r="R75" s="807"/>
      <c r="S75" s="807"/>
      <c r="T75" s="807"/>
      <c r="U75" s="807"/>
      <c r="V75" s="807"/>
      <c r="W75" s="807"/>
      <c r="X75" s="807"/>
      <c r="Y75" s="807"/>
    </row>
    <row r="76" spans="1:25" s="570" customFormat="1" ht="13.4" customHeight="1">
      <c r="A76" s="1124" t="str">
        <f>"6."</f>
        <v>6.</v>
      </c>
      <c r="B76" s="810" t="s">
        <v>920</v>
      </c>
      <c r="C76" s="625"/>
      <c r="D76" s="625"/>
      <c r="E76" s="617"/>
      <c r="F76" s="625"/>
      <c r="G76" s="617"/>
      <c r="H76" s="617"/>
      <c r="I76" s="617"/>
      <c r="J76" s="617"/>
      <c r="K76" s="617"/>
      <c r="L76" s="617"/>
    </row>
    <row r="77" spans="1:25" s="570" customFormat="1" ht="13.4" customHeight="1">
      <c r="A77" s="1124" t="str">
        <f>"7."</f>
        <v>7.</v>
      </c>
      <c r="B77" s="1457" t="s">
        <v>921</v>
      </c>
      <c r="C77" s="1457"/>
      <c r="D77" s="1457"/>
      <c r="E77" s="1457"/>
      <c r="F77" s="1457"/>
      <c r="G77" s="1457"/>
      <c r="H77" s="1457"/>
      <c r="I77" s="1457"/>
      <c r="J77" s="1457"/>
      <c r="K77" s="1457"/>
      <c r="L77" s="1457"/>
    </row>
    <row r="78" spans="1:25" s="570" customFormat="1" ht="13.4" customHeight="1">
      <c r="A78" s="1124" t="str">
        <f>"8."</f>
        <v>8.</v>
      </c>
      <c r="B78" s="1455" t="s">
        <v>922</v>
      </c>
      <c r="C78" s="1455"/>
      <c r="D78" s="1455"/>
      <c r="E78" s="1455"/>
      <c r="F78" s="1455"/>
      <c r="G78" s="1455"/>
      <c r="H78" s="1455"/>
      <c r="I78" s="1455"/>
      <c r="J78" s="1455"/>
      <c r="K78" s="1455"/>
      <c r="L78" s="1455"/>
    </row>
    <row r="79" spans="1:25">
      <c r="A79" s="1124"/>
    </row>
    <row r="80" spans="1:25">
      <c r="A80" s="1124"/>
    </row>
    <row r="81" spans="1:1">
      <c r="A81" s="1124"/>
    </row>
    <row r="82" spans="1:1">
      <c r="A82" s="1124"/>
    </row>
    <row r="83" spans="1:1">
      <c r="A83" s="1124"/>
    </row>
    <row r="84" spans="1:1">
      <c r="A84" s="1124"/>
    </row>
    <row r="85" spans="1:1">
      <c r="A85" s="1124"/>
    </row>
  </sheetData>
  <mergeCells count="9">
    <mergeCell ref="A1:L1"/>
    <mergeCell ref="E4:L4"/>
    <mergeCell ref="E5:L5"/>
    <mergeCell ref="B78:L78"/>
    <mergeCell ref="B71:L71"/>
    <mergeCell ref="B73:L73"/>
    <mergeCell ref="B74:L74"/>
    <mergeCell ref="B75:L75"/>
    <mergeCell ref="B77:L77"/>
  </mergeCells>
  <printOptions horizontalCentered="1" verticalCentered="1" gridLinesSet="0"/>
  <pageMargins left="0.35433070866141736" right="0.35433070866141736" top="0" bottom="0" header="0" footer="0"/>
  <pageSetup paperSize="9" scale="7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36"/>
  <sheetViews>
    <sheetView showGridLines="0" workbookViewId="0">
      <selection sqref="A1:L1"/>
    </sheetView>
  </sheetViews>
  <sheetFormatPr defaultColWidth="8.7265625" defaultRowHeight="14.5"/>
  <cols>
    <col min="1" max="1" width="2.81640625" style="821" customWidth="1"/>
    <col min="2" max="2" width="46.36328125" style="821" customWidth="1"/>
    <col min="3" max="3" width="4.7265625" style="821" customWidth="1"/>
    <col min="4" max="4" width="1.7265625" style="821" customWidth="1"/>
    <col min="5" max="9" width="10.36328125" style="1387" customWidth="1"/>
    <col min="10" max="12" width="10.36328125" style="821" customWidth="1"/>
    <col min="13" max="13" width="11" style="821" customWidth="1"/>
    <col min="14" max="16384" width="8.7265625" style="821"/>
  </cols>
  <sheetData>
    <row r="1" spans="1:48" ht="22.5" customHeight="1">
      <c r="A1" s="1451" t="s">
        <v>950</v>
      </c>
      <c r="B1" s="1451"/>
      <c r="C1" s="1451"/>
      <c r="D1" s="1451"/>
      <c r="E1" s="1451"/>
      <c r="F1" s="1451"/>
      <c r="G1" s="1451"/>
      <c r="H1" s="1451"/>
      <c r="I1" s="1451"/>
      <c r="J1" s="1451"/>
      <c r="K1" s="1451"/>
      <c r="L1" s="1451"/>
    </row>
    <row r="2" spans="1:48" ht="15.5">
      <c r="A2" s="1116" t="s">
        <v>678</v>
      </c>
      <c r="C2" s="423"/>
      <c r="D2" s="424"/>
      <c r="E2" s="1384"/>
      <c r="F2" s="1384"/>
      <c r="G2" s="1384"/>
      <c r="H2" s="1384"/>
      <c r="I2" s="1384"/>
      <c r="J2" s="440"/>
      <c r="K2" s="440"/>
      <c r="L2" s="440"/>
      <c r="M2" s="1117"/>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row>
    <row r="3" spans="1:48" ht="12.5">
      <c r="A3" s="422" t="s">
        <v>0</v>
      </c>
      <c r="C3" s="422"/>
      <c r="D3" s="424"/>
      <c r="E3" s="1384"/>
      <c r="F3" s="1384"/>
      <c r="G3" s="1384"/>
      <c r="H3" s="1384"/>
      <c r="I3" s="1384"/>
      <c r="J3" s="440"/>
      <c r="K3" s="440"/>
      <c r="L3" s="440"/>
      <c r="M3" s="1117"/>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row>
    <row r="4" spans="1:48" ht="13">
      <c r="B4" s="426"/>
      <c r="C4" s="427"/>
      <c r="D4" s="428"/>
      <c r="E4" s="1460" t="s">
        <v>545</v>
      </c>
      <c r="F4" s="1460"/>
      <c r="G4" s="1460"/>
      <c r="H4" s="1460"/>
      <c r="I4" s="1460"/>
      <c r="J4" s="1460"/>
      <c r="K4" s="1460"/>
      <c r="L4" s="1460"/>
      <c r="M4" s="429"/>
      <c r="N4" s="430"/>
    </row>
    <row r="5" spans="1:48" ht="12.5">
      <c r="B5" s="431"/>
      <c r="D5" s="433"/>
      <c r="E5" s="1385">
        <v>2011</v>
      </c>
      <c r="F5" s="1385">
        <v>2012</v>
      </c>
      <c r="G5" s="1385">
        <v>2013</v>
      </c>
      <c r="H5" s="1385">
        <v>2014</v>
      </c>
      <c r="I5" s="1385">
        <v>2015</v>
      </c>
      <c r="J5" s="434">
        <v>2016</v>
      </c>
      <c r="K5" s="434">
        <v>2017</v>
      </c>
      <c r="L5" s="434">
        <v>2018</v>
      </c>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row>
    <row r="6" spans="1:48">
      <c r="B6" s="435"/>
      <c r="C6" s="432" t="s">
        <v>48</v>
      </c>
      <c r="D6" s="436"/>
      <c r="E6" s="1386"/>
      <c r="G6" s="1388"/>
      <c r="H6" s="1388" t="s">
        <v>954</v>
      </c>
      <c r="I6" s="1388"/>
      <c r="J6" s="437"/>
      <c r="K6" s="437"/>
    </row>
    <row r="7" spans="1:48" ht="12.5">
      <c r="B7" s="1131" t="s">
        <v>933</v>
      </c>
      <c r="C7" s="439">
        <v>2</v>
      </c>
      <c r="D7" s="439"/>
      <c r="E7" s="1384">
        <v>30667</v>
      </c>
      <c r="F7" s="1384">
        <v>20383</v>
      </c>
      <c r="G7" s="1384">
        <v>20767</v>
      </c>
      <c r="H7" s="1384">
        <v>27058</v>
      </c>
      <c r="I7" s="1384">
        <v>18887</v>
      </c>
      <c r="J7" s="440">
        <v>18149</v>
      </c>
      <c r="K7" s="440">
        <v>19674</v>
      </c>
      <c r="L7" s="440">
        <v>18535</v>
      </c>
      <c r="N7" s="861"/>
      <c r="O7" s="861"/>
      <c r="P7" s="861"/>
      <c r="Q7" s="861"/>
      <c r="R7" s="861"/>
      <c r="S7" s="861"/>
      <c r="T7" s="861"/>
      <c r="U7" s="861"/>
      <c r="V7" s="861"/>
      <c r="W7" s="861"/>
      <c r="X7" s="861"/>
      <c r="Y7" s="861"/>
      <c r="Z7" s="861"/>
      <c r="AA7" s="861"/>
      <c r="AB7" s="861"/>
      <c r="AC7" s="861"/>
      <c r="AE7" s="861"/>
      <c r="AF7" s="861"/>
      <c r="AG7" s="861"/>
      <c r="AH7" s="861"/>
      <c r="AI7" s="861"/>
      <c r="AJ7" s="861"/>
      <c r="AK7" s="861"/>
      <c r="AL7" s="861"/>
      <c r="AM7" s="861"/>
      <c r="AN7" s="861"/>
      <c r="AO7" s="861"/>
      <c r="AP7" s="861"/>
      <c r="AQ7" s="861"/>
      <c r="AR7" s="861"/>
      <c r="AS7" s="861"/>
      <c r="AT7" s="861"/>
      <c r="AU7" s="861"/>
    </row>
    <row r="8" spans="1:48" s="794" customFormat="1">
      <c r="B8" s="450" t="s">
        <v>934</v>
      </c>
      <c r="C8" s="795">
        <v>3</v>
      </c>
      <c r="D8" s="795"/>
      <c r="E8" s="1389">
        <v>6.6</v>
      </c>
      <c r="F8" s="1389">
        <v>4.4000000000000004</v>
      </c>
      <c r="G8" s="1389">
        <v>4.4000000000000004</v>
      </c>
      <c r="H8" s="1389">
        <v>5.7</v>
      </c>
      <c r="I8" s="1389">
        <v>4</v>
      </c>
      <c r="J8" s="796">
        <v>3.8</v>
      </c>
      <c r="K8" s="796">
        <v>4.0999999999999996</v>
      </c>
      <c r="L8" s="796">
        <v>3.9</v>
      </c>
      <c r="N8" s="862"/>
      <c r="O8" s="862"/>
      <c r="P8" s="862"/>
      <c r="Q8" s="862"/>
      <c r="R8" s="862"/>
      <c r="S8" s="862"/>
      <c r="T8" s="862"/>
      <c r="U8" s="862"/>
      <c r="V8" s="862"/>
      <c r="W8" s="862"/>
      <c r="X8" s="862"/>
      <c r="Y8" s="862"/>
      <c r="Z8" s="862"/>
      <c r="AA8" s="862"/>
      <c r="AB8" s="862"/>
      <c r="AC8" s="862"/>
      <c r="AE8" s="862"/>
      <c r="AF8" s="862"/>
      <c r="AG8" s="862"/>
      <c r="AH8" s="862"/>
      <c r="AI8" s="862"/>
      <c r="AJ8" s="862"/>
      <c r="AK8" s="862"/>
      <c r="AL8" s="862"/>
      <c r="AM8" s="862"/>
      <c r="AN8" s="862"/>
      <c r="AO8" s="862"/>
      <c r="AP8" s="862"/>
      <c r="AQ8" s="862"/>
      <c r="AR8" s="862"/>
      <c r="AS8" s="862"/>
      <c r="AT8" s="862"/>
      <c r="AU8" s="862"/>
    </row>
    <row r="9" spans="1:48" s="794" customFormat="1">
      <c r="B9" s="438" t="s">
        <v>935</v>
      </c>
      <c r="C9" s="439">
        <v>4</v>
      </c>
      <c r="D9" s="439"/>
      <c r="E9" s="1402">
        <v>4259</v>
      </c>
      <c r="F9" s="1402">
        <v>4432</v>
      </c>
      <c r="G9" s="1402">
        <v>5029</v>
      </c>
      <c r="H9" s="1402">
        <v>4934</v>
      </c>
      <c r="I9" s="1402">
        <v>4425</v>
      </c>
      <c r="J9" s="808">
        <v>4122</v>
      </c>
      <c r="K9" s="808">
        <v>4106</v>
      </c>
      <c r="L9" s="808">
        <v>4273</v>
      </c>
      <c r="M9" s="1390"/>
      <c r="N9" s="862"/>
      <c r="O9" s="862"/>
      <c r="P9" s="862"/>
      <c r="Q9" s="862"/>
      <c r="R9" s="862"/>
      <c r="S9" s="862"/>
      <c r="T9" s="862"/>
      <c r="U9" s="862"/>
      <c r="V9" s="862"/>
      <c r="W9" s="862"/>
      <c r="X9" s="862"/>
      <c r="Y9" s="862"/>
      <c r="Z9" s="862"/>
      <c r="AA9" s="862"/>
      <c r="AB9" s="862"/>
      <c r="AC9" s="862"/>
      <c r="AE9" s="862"/>
      <c r="AF9" s="862"/>
      <c r="AG9" s="862"/>
      <c r="AH9" s="862"/>
      <c r="AI9" s="862"/>
      <c r="AJ9" s="862"/>
      <c r="AK9" s="862"/>
      <c r="AL9" s="862"/>
      <c r="AM9" s="862"/>
      <c r="AN9" s="862"/>
      <c r="AO9" s="862"/>
      <c r="AP9" s="862"/>
      <c r="AQ9" s="862"/>
      <c r="AR9" s="862"/>
      <c r="AS9" s="862"/>
      <c r="AT9" s="862"/>
      <c r="AU9" s="862"/>
    </row>
    <row r="10" spans="1:48" s="794" customFormat="1">
      <c r="B10" s="438"/>
      <c r="C10" s="439"/>
      <c r="D10" s="795"/>
      <c r="E10" s="1389"/>
      <c r="F10" s="1389"/>
      <c r="G10" s="1389"/>
      <c r="H10" s="1389"/>
      <c r="I10" s="1389"/>
      <c r="J10" s="796"/>
      <c r="K10" s="796"/>
      <c r="L10" s="796"/>
      <c r="N10" s="862"/>
      <c r="O10" s="862"/>
      <c r="P10" s="862"/>
      <c r="Q10" s="862"/>
      <c r="R10" s="862"/>
      <c r="S10" s="862"/>
      <c r="T10" s="862"/>
      <c r="U10" s="862"/>
      <c r="V10" s="862"/>
      <c r="W10" s="862"/>
      <c r="X10" s="862"/>
      <c r="Y10" s="862"/>
      <c r="Z10" s="862"/>
      <c r="AA10" s="862"/>
      <c r="AB10" s="862"/>
      <c r="AC10" s="862"/>
      <c r="AE10" s="862"/>
      <c r="AF10" s="862"/>
      <c r="AG10" s="862"/>
      <c r="AH10" s="862"/>
      <c r="AI10" s="862"/>
      <c r="AJ10" s="862"/>
      <c r="AK10" s="862"/>
      <c r="AL10" s="862"/>
      <c r="AM10" s="862"/>
      <c r="AN10" s="862"/>
      <c r="AO10" s="862"/>
      <c r="AP10" s="862"/>
      <c r="AQ10" s="862"/>
      <c r="AR10" s="862"/>
      <c r="AS10" s="862"/>
      <c r="AT10" s="862"/>
      <c r="AU10" s="862"/>
    </row>
    <row r="11" spans="1:48" ht="12.5">
      <c r="B11" s="1405" t="s">
        <v>936</v>
      </c>
      <c r="C11" s="795"/>
      <c r="D11" s="1406"/>
      <c r="E11" s="1407"/>
      <c r="F11" s="1407"/>
      <c r="G11" s="1407"/>
      <c r="H11" s="1407"/>
      <c r="I11" s="1407"/>
      <c r="J11" s="1408"/>
      <c r="K11" s="1408"/>
      <c r="L11" s="838"/>
    </row>
    <row r="12" spans="1:48" ht="12.5">
      <c r="B12" s="797" t="s">
        <v>937</v>
      </c>
      <c r="C12" s="795"/>
      <c r="D12" s="795"/>
      <c r="E12" s="1403">
        <v>8.1</v>
      </c>
      <c r="F12" s="1403">
        <v>5.0999999999999996</v>
      </c>
      <c r="G12" s="1403">
        <v>5.0999999999999996</v>
      </c>
      <c r="H12" s="1403">
        <v>6.6</v>
      </c>
      <c r="I12" s="1403">
        <v>4.5999999999999996</v>
      </c>
      <c r="J12" s="1404">
        <v>4.3</v>
      </c>
      <c r="K12" s="1404">
        <v>4.7</v>
      </c>
      <c r="L12" s="1404">
        <v>4.3</v>
      </c>
      <c r="M12" s="565"/>
    </row>
    <row r="13" spans="1:48" ht="12.5">
      <c r="B13" s="797" t="s">
        <v>938</v>
      </c>
      <c r="C13" s="795"/>
      <c r="D13" s="795"/>
      <c r="E13" s="1403">
        <v>5</v>
      </c>
      <c r="F13" s="1403">
        <v>3.5</v>
      </c>
      <c r="G13" s="1403">
        <v>3.5</v>
      </c>
      <c r="H13" s="1403">
        <v>4.5</v>
      </c>
      <c r="I13" s="1403">
        <v>3.2</v>
      </c>
      <c r="J13" s="1404">
        <v>3.2</v>
      </c>
      <c r="K13" s="1404">
        <v>3.5</v>
      </c>
      <c r="L13" s="1404">
        <v>3.4</v>
      </c>
      <c r="M13" s="565"/>
    </row>
    <row r="14" spans="1:48" ht="12.5">
      <c r="B14" s="797" t="s">
        <v>939</v>
      </c>
      <c r="C14" s="795">
        <v>5</v>
      </c>
      <c r="D14" s="795"/>
      <c r="E14" s="1403">
        <v>5.4</v>
      </c>
      <c r="F14" s="1403">
        <v>3.8</v>
      </c>
      <c r="G14" s="1403">
        <v>2.5</v>
      </c>
      <c r="H14" s="1403">
        <v>4.5999999999999996</v>
      </c>
      <c r="I14" s="1403">
        <v>3.6</v>
      </c>
      <c r="J14" s="1404">
        <v>3.1</v>
      </c>
      <c r="K14" s="1404">
        <v>3.7</v>
      </c>
      <c r="L14" s="1404">
        <v>2.9</v>
      </c>
      <c r="M14" s="565"/>
    </row>
    <row r="15" spans="1:48" ht="12.5">
      <c r="B15" s="441"/>
      <c r="C15" s="439"/>
      <c r="D15" s="439"/>
      <c r="E15" s="1384"/>
      <c r="F15" s="1384"/>
      <c r="G15" s="1384"/>
      <c r="H15" s="1384"/>
      <c r="I15" s="1384"/>
      <c r="J15" s="440"/>
      <c r="K15" s="440"/>
      <c r="L15" s="440"/>
      <c r="M15" s="565"/>
    </row>
    <row r="16" spans="1:48" ht="12.5">
      <c r="B16" s="1131" t="s">
        <v>940</v>
      </c>
      <c r="C16" s="439">
        <v>6</v>
      </c>
      <c r="D16" s="439"/>
      <c r="E16" s="1384">
        <v>26031</v>
      </c>
      <c r="F16" s="1384">
        <v>24469</v>
      </c>
      <c r="G16" s="1384">
        <v>37624</v>
      </c>
      <c r="H16" s="1384">
        <v>32316</v>
      </c>
      <c r="I16" s="1384">
        <v>29473</v>
      </c>
      <c r="J16" s="440">
        <v>27294</v>
      </c>
      <c r="K16" s="440">
        <v>27535</v>
      </c>
      <c r="L16" s="440">
        <v>25292</v>
      </c>
      <c r="M16" s="565"/>
    </row>
    <row r="17" spans="1:19" ht="12.5">
      <c r="B17" s="450" t="s">
        <v>941</v>
      </c>
      <c r="C17" s="795">
        <v>7</v>
      </c>
      <c r="D17" s="795"/>
      <c r="E17" s="1403">
        <v>5.6</v>
      </c>
      <c r="F17" s="1403">
        <v>5.3</v>
      </c>
      <c r="G17" s="1403">
        <v>8</v>
      </c>
      <c r="H17" s="1403">
        <v>6.8</v>
      </c>
      <c r="I17" s="1403">
        <v>6.2</v>
      </c>
      <c r="J17" s="1404">
        <v>5.7</v>
      </c>
      <c r="K17" s="1404">
        <v>5.8</v>
      </c>
      <c r="L17" s="1404">
        <v>5.3</v>
      </c>
      <c r="M17" s="565"/>
    </row>
    <row r="18" spans="1:19" s="1399" customFormat="1" ht="13">
      <c r="B18" s="438" t="s">
        <v>935</v>
      </c>
      <c r="C18" s="439">
        <v>8</v>
      </c>
      <c r="D18" s="439"/>
      <c r="E18" s="1384">
        <v>-6993</v>
      </c>
      <c r="F18" s="1384">
        <v>-7144</v>
      </c>
      <c r="G18" s="1384">
        <v>-7429</v>
      </c>
      <c r="H18" s="1384">
        <v>-7927</v>
      </c>
      <c r="I18" s="1384">
        <v>-8225</v>
      </c>
      <c r="J18" s="440">
        <v>-7919</v>
      </c>
      <c r="K18" s="440">
        <v>-7927</v>
      </c>
      <c r="L18" s="440">
        <v>-7260</v>
      </c>
      <c r="M18" s="796"/>
    </row>
    <row r="19" spans="1:19" ht="12.5">
      <c r="B19" s="438"/>
      <c r="C19" s="439"/>
      <c r="D19" s="439"/>
      <c r="E19" s="1384"/>
      <c r="F19" s="1384"/>
      <c r="G19" s="1384"/>
      <c r="H19" s="1384"/>
      <c r="I19" s="1384"/>
      <c r="J19" s="440"/>
      <c r="K19" s="440"/>
      <c r="L19" s="440"/>
      <c r="M19" s="565"/>
    </row>
    <row r="20" spans="1:19" ht="12.5">
      <c r="B20" s="1405" t="s">
        <v>942</v>
      </c>
      <c r="C20" s="795"/>
      <c r="D20" s="795"/>
      <c r="E20" s="1400"/>
      <c r="F20" s="1400"/>
      <c r="G20" s="1400"/>
      <c r="H20" s="1400"/>
      <c r="I20" s="1400"/>
      <c r="J20" s="1401"/>
      <c r="K20" s="1401"/>
      <c r="L20" s="1401"/>
      <c r="M20" s="565"/>
    </row>
    <row r="21" spans="1:19" ht="12.5">
      <c r="B21" s="797" t="s">
        <v>937</v>
      </c>
      <c r="C21" s="795"/>
      <c r="D21" s="795"/>
      <c r="E21" s="1403">
        <v>6.1</v>
      </c>
      <c r="F21" s="1403">
        <v>5.7</v>
      </c>
      <c r="G21" s="1403">
        <v>9.1</v>
      </c>
      <c r="H21" s="1403">
        <v>7.6</v>
      </c>
      <c r="I21" s="1403">
        <v>6.6</v>
      </c>
      <c r="J21" s="1404">
        <v>6</v>
      </c>
      <c r="K21" s="1404">
        <v>6.2</v>
      </c>
      <c r="L21" s="1404">
        <v>5.7</v>
      </c>
    </row>
    <row r="22" spans="1:19" ht="12.5">
      <c r="B22" s="797" t="s">
        <v>938</v>
      </c>
      <c r="C22" s="795"/>
      <c r="D22" s="795"/>
      <c r="E22" s="1403">
        <v>5</v>
      </c>
      <c r="F22" s="1403">
        <v>4.5</v>
      </c>
      <c r="G22" s="1403">
        <v>6.6</v>
      </c>
      <c r="H22" s="1403">
        <v>5.7</v>
      </c>
      <c r="I22" s="1403">
        <v>5.6</v>
      </c>
      <c r="J22" s="1404">
        <v>5.3</v>
      </c>
      <c r="K22" s="1404">
        <v>5.5</v>
      </c>
      <c r="L22" s="1404">
        <v>4.9000000000000004</v>
      </c>
    </row>
    <row r="23" spans="1:19" ht="12.5">
      <c r="B23" s="797" t="s">
        <v>939</v>
      </c>
      <c r="C23" s="795">
        <v>5</v>
      </c>
      <c r="D23" s="795"/>
      <c r="E23" s="1403">
        <v>5.6</v>
      </c>
      <c r="F23" s="1403">
        <v>4.4000000000000004</v>
      </c>
      <c r="G23" s="1403">
        <v>5.8</v>
      </c>
      <c r="H23" s="1403">
        <v>6.5</v>
      </c>
      <c r="I23" s="1403">
        <v>5.3</v>
      </c>
      <c r="J23" s="1404">
        <v>4.7</v>
      </c>
      <c r="K23" s="1404">
        <v>4.8</v>
      </c>
      <c r="L23" s="1404">
        <v>4.4000000000000004</v>
      </c>
    </row>
    <row r="24" spans="1:19" s="794" customFormat="1">
      <c r="A24" s="1391"/>
      <c r="B24" s="804"/>
      <c r="C24" s="1392"/>
      <c r="D24" s="1392"/>
      <c r="E24" s="1393"/>
      <c r="F24" s="1393"/>
      <c r="G24" s="1393"/>
      <c r="H24" s="1393"/>
      <c r="I24" s="1393"/>
      <c r="J24" s="1394"/>
      <c r="K24" s="1394"/>
      <c r="L24" s="1394"/>
    </row>
    <row r="25" spans="1:19" ht="12.5">
      <c r="B25" s="441"/>
      <c r="C25" s="439"/>
      <c r="D25" s="439"/>
      <c r="E25" s="1395"/>
      <c r="F25" s="1395"/>
      <c r="G25" s="1395"/>
      <c r="H25" s="1395"/>
      <c r="I25" s="1395"/>
      <c r="J25" s="565"/>
      <c r="K25" s="565"/>
      <c r="L25" s="805" t="s">
        <v>687</v>
      </c>
    </row>
    <row r="26" spans="1:19">
      <c r="A26" s="806" t="s">
        <v>48</v>
      </c>
      <c r="F26" s="1396"/>
      <c r="G26" s="1397"/>
      <c r="H26" s="1397"/>
      <c r="I26" s="1397"/>
      <c r="J26" s="451"/>
      <c r="K26" s="451"/>
    </row>
    <row r="27" spans="1:19" s="1124" customFormat="1" ht="10">
      <c r="A27" s="1124" t="str">
        <f>"1."</f>
        <v>1.</v>
      </c>
      <c r="B27" s="1454" t="s">
        <v>688</v>
      </c>
      <c r="C27" s="1454"/>
      <c r="D27" s="1454"/>
      <c r="E27" s="1454"/>
      <c r="F27" s="1454"/>
      <c r="G27" s="1454"/>
      <c r="H27" s="1454"/>
      <c r="I27" s="1454"/>
      <c r="J27" s="1454"/>
      <c r="K27" s="1454"/>
      <c r="L27" s="1454"/>
    </row>
    <row r="28" spans="1:19" ht="12.5">
      <c r="A28" s="1124" t="str">
        <f>"2."</f>
        <v>2.</v>
      </c>
      <c r="B28" s="1380" t="s">
        <v>943</v>
      </c>
      <c r="C28" s="439"/>
      <c r="D28" s="439"/>
      <c r="E28" s="1384"/>
      <c r="F28" s="1384"/>
      <c r="G28" s="1384"/>
      <c r="H28" s="1384"/>
      <c r="I28" s="1384"/>
      <c r="J28" s="440"/>
      <c r="K28" s="440"/>
      <c r="L28" s="440"/>
    </row>
    <row r="29" spans="1:19" s="794" customFormat="1">
      <c r="A29" s="1124" t="str">
        <f>"3."</f>
        <v>3.</v>
      </c>
      <c r="B29" s="1380" t="s">
        <v>944</v>
      </c>
      <c r="C29" s="795"/>
      <c r="D29" s="795"/>
      <c r="E29" s="1389"/>
      <c r="F29" s="1389"/>
      <c r="G29" s="1389"/>
      <c r="H29" s="1389"/>
      <c r="I29" s="1389"/>
      <c r="J29" s="796"/>
      <c r="K29" s="796"/>
      <c r="L29" s="796"/>
      <c r="N29" s="800"/>
      <c r="O29" s="800"/>
      <c r="P29" s="800"/>
      <c r="Q29" s="800"/>
      <c r="R29" s="800"/>
      <c r="S29" s="800"/>
    </row>
    <row r="30" spans="1:19" s="794" customFormat="1">
      <c r="A30" s="1124" t="str">
        <f>"4."</f>
        <v>4.</v>
      </c>
      <c r="B30" s="1380" t="s">
        <v>945</v>
      </c>
      <c r="C30" s="795"/>
      <c r="D30" s="795"/>
      <c r="E30" s="1389"/>
      <c r="F30" s="1389"/>
      <c r="G30" s="1389"/>
      <c r="H30" s="1389"/>
      <c r="I30" s="1389"/>
      <c r="J30" s="796"/>
      <c r="K30" s="796"/>
      <c r="L30" s="796"/>
      <c r="N30" s="800"/>
      <c r="O30" s="800"/>
      <c r="P30" s="800"/>
      <c r="Q30" s="800"/>
      <c r="R30" s="800"/>
      <c r="S30" s="800"/>
    </row>
    <row r="31" spans="1:19" s="794" customFormat="1" ht="22" customHeight="1">
      <c r="A31" s="1374" t="str">
        <f>"5."</f>
        <v>5.</v>
      </c>
      <c r="B31" s="1455" t="s">
        <v>953</v>
      </c>
      <c r="C31" s="1455"/>
      <c r="D31" s="1455"/>
      <c r="E31" s="1455"/>
      <c r="F31" s="1455"/>
      <c r="G31" s="1455"/>
      <c r="H31" s="1455"/>
      <c r="I31" s="1455"/>
      <c r="J31" s="1455"/>
      <c r="K31" s="1455"/>
      <c r="L31" s="1455"/>
      <c r="N31" s="800"/>
      <c r="O31" s="800"/>
      <c r="P31" s="800"/>
      <c r="Q31" s="800"/>
      <c r="R31" s="800"/>
      <c r="S31" s="800"/>
    </row>
    <row r="32" spans="1:19" s="794" customFormat="1">
      <c r="A32" s="1124" t="str">
        <f>"6."</f>
        <v>6.</v>
      </c>
      <c r="B32" s="1380" t="s">
        <v>946</v>
      </c>
      <c r="C32" s="795"/>
      <c r="D32" s="795"/>
      <c r="E32" s="1389"/>
      <c r="F32" s="1389"/>
      <c r="G32" s="1389"/>
      <c r="H32" s="1389"/>
      <c r="I32" s="1389"/>
      <c r="J32" s="796"/>
      <c r="K32" s="796"/>
      <c r="L32" s="796"/>
      <c r="N32" s="800"/>
      <c r="O32" s="800"/>
      <c r="P32" s="800"/>
      <c r="Q32" s="800"/>
      <c r="R32" s="800"/>
      <c r="S32" s="800"/>
    </row>
    <row r="33" spans="1:19">
      <c r="A33" s="1124" t="str">
        <f>"7."</f>
        <v>7.</v>
      </c>
      <c r="B33" s="1380" t="s">
        <v>947</v>
      </c>
      <c r="C33" s="439"/>
      <c r="D33" s="439"/>
      <c r="N33" s="444"/>
      <c r="O33" s="444"/>
      <c r="P33" s="444"/>
      <c r="Q33" s="444"/>
      <c r="R33" s="444"/>
      <c r="S33" s="444"/>
    </row>
    <row r="34" spans="1:19" ht="12.5">
      <c r="A34" s="1124" t="str">
        <f>"8."</f>
        <v>8.</v>
      </c>
      <c r="B34" s="1380" t="s">
        <v>948</v>
      </c>
      <c r="C34" s="439"/>
      <c r="D34" s="439"/>
      <c r="E34" s="1384"/>
      <c r="F34" s="1384"/>
      <c r="G34" s="1384"/>
      <c r="H34" s="1384"/>
      <c r="I34" s="1384"/>
      <c r="J34" s="440"/>
      <c r="K34" s="440"/>
      <c r="L34" s="440"/>
      <c r="N34" s="444"/>
      <c r="O34" s="444"/>
      <c r="P34" s="444"/>
      <c r="Q34" s="444"/>
      <c r="R34" s="444"/>
      <c r="S34" s="444"/>
    </row>
    <row r="35" spans="1:19" s="567" customFormat="1">
      <c r="B35" s="1129"/>
      <c r="E35" s="1398"/>
      <c r="F35" s="1398"/>
      <c r="G35" s="1398"/>
      <c r="H35" s="1398"/>
      <c r="I35" s="1398"/>
    </row>
    <row r="36" spans="1:19" s="567" customFormat="1">
      <c r="E36" s="1398"/>
      <c r="F36" s="1398"/>
      <c r="G36" s="1398"/>
      <c r="H36" s="1398"/>
      <c r="I36" s="1398"/>
    </row>
  </sheetData>
  <mergeCells count="4">
    <mergeCell ref="A1:L1"/>
    <mergeCell ref="E4:L4"/>
    <mergeCell ref="B27:L27"/>
    <mergeCell ref="B31:L3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42"/>
  <sheetViews>
    <sheetView showGridLines="0" workbookViewId="0">
      <selection sqref="A1:AA1"/>
    </sheetView>
  </sheetViews>
  <sheetFormatPr defaultColWidth="9" defaultRowHeight="14.5"/>
  <cols>
    <col min="1" max="1" width="2.08984375" style="1253" customWidth="1"/>
    <col min="2" max="2" width="9" style="1253"/>
    <col min="3" max="3" width="12" style="1253" customWidth="1"/>
    <col min="4" max="4" width="9" style="1253" customWidth="1"/>
    <col min="5" max="5" width="1.26953125" style="1253" customWidth="1"/>
    <col min="6" max="27" width="6.08984375" style="1253" customWidth="1"/>
    <col min="28" max="16384" width="9" style="1253"/>
  </cols>
  <sheetData>
    <row r="1" spans="1:28" ht="34.9" customHeight="1">
      <c r="A1" s="1461" t="s">
        <v>796</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row>
    <row r="2" spans="1:28" ht="18" customHeight="1">
      <c r="A2" s="1462" t="s">
        <v>0</v>
      </c>
      <c r="B2" s="1462"/>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5"/>
    </row>
    <row r="3" spans="1:28">
      <c r="B3" s="1256"/>
      <c r="C3" s="1256"/>
      <c r="D3" s="1463" t="s">
        <v>626</v>
      </c>
      <c r="E3" s="1257"/>
      <c r="F3" s="1256"/>
      <c r="G3" s="1256"/>
      <c r="H3" s="1256"/>
      <c r="I3" s="1256"/>
      <c r="J3" s="1256"/>
      <c r="K3" s="1256"/>
      <c r="L3" s="1256"/>
      <c r="M3" s="1256"/>
      <c r="N3" s="1256"/>
      <c r="O3" s="1256"/>
      <c r="P3" s="1256"/>
      <c r="Q3" s="1256"/>
      <c r="R3" s="1256"/>
      <c r="S3" s="1256"/>
      <c r="T3" s="1256"/>
      <c r="U3" s="1256"/>
      <c r="V3" s="1256"/>
      <c r="W3" s="1256"/>
      <c r="X3" s="1256"/>
      <c r="Y3" s="1256"/>
      <c r="Z3" s="1256"/>
      <c r="AA3" s="812"/>
    </row>
    <row r="4" spans="1:28" ht="14.25" customHeight="1">
      <c r="B4" s="1463" t="s">
        <v>419</v>
      </c>
      <c r="C4" s="1463" t="s">
        <v>420</v>
      </c>
      <c r="D4" s="1463"/>
      <c r="E4" s="1257"/>
      <c r="F4" s="1465" t="s">
        <v>932</v>
      </c>
      <c r="G4" s="1465"/>
      <c r="H4" s="1465"/>
      <c r="I4" s="1465"/>
      <c r="J4" s="1465"/>
      <c r="K4" s="1465"/>
      <c r="L4" s="1465"/>
      <c r="M4" s="1465"/>
      <c r="N4" s="1465"/>
      <c r="O4" s="1465"/>
      <c r="P4" s="1465"/>
      <c r="Q4" s="1465"/>
      <c r="R4" s="1465"/>
      <c r="S4" s="1465"/>
      <c r="T4" s="1465"/>
      <c r="U4" s="1465"/>
      <c r="V4" s="1465"/>
      <c r="W4" s="1465"/>
      <c r="X4" s="1465"/>
      <c r="Y4" s="1465"/>
      <c r="Z4" s="1465"/>
      <c r="AA4" s="1465"/>
    </row>
    <row r="5" spans="1:28">
      <c r="B5" s="1463"/>
      <c r="C5" s="1463"/>
      <c r="D5" s="1463"/>
      <c r="E5" s="1257"/>
      <c r="F5" s="1466"/>
      <c r="G5" s="1466"/>
      <c r="H5" s="1466"/>
      <c r="I5" s="1466"/>
      <c r="J5" s="1466"/>
      <c r="K5" s="1466"/>
      <c r="L5" s="1466"/>
      <c r="M5" s="1466"/>
      <c r="N5" s="1466"/>
      <c r="O5" s="1466"/>
      <c r="P5" s="1466"/>
      <c r="Q5" s="1466"/>
      <c r="R5" s="1466"/>
      <c r="S5" s="1466"/>
      <c r="T5" s="1466"/>
      <c r="U5" s="1466"/>
      <c r="V5" s="1466"/>
      <c r="W5" s="1466"/>
      <c r="X5" s="1466"/>
      <c r="Y5" s="1466"/>
      <c r="Z5" s="1466"/>
      <c r="AA5" s="1466"/>
    </row>
    <row r="6" spans="1:28" ht="21.4" customHeight="1">
      <c r="B6" s="1464"/>
      <c r="C6" s="1464"/>
      <c r="D6" s="1464"/>
      <c r="E6" s="1258"/>
      <c r="F6" s="1259" t="s">
        <v>421</v>
      </c>
      <c r="G6" s="1259" t="s">
        <v>422</v>
      </c>
      <c r="H6" s="1259" t="s">
        <v>423</v>
      </c>
      <c r="I6" s="1259" t="s">
        <v>424</v>
      </c>
      <c r="J6" s="1259" t="s">
        <v>425</v>
      </c>
      <c r="K6" s="1259" t="s">
        <v>426</v>
      </c>
      <c r="L6" s="1259" t="s">
        <v>427</v>
      </c>
      <c r="M6" s="1259" t="s">
        <v>428</v>
      </c>
      <c r="N6" s="1259" t="s">
        <v>429</v>
      </c>
      <c r="O6" s="1259" t="s">
        <v>430</v>
      </c>
      <c r="P6" s="1259" t="s">
        <v>431</v>
      </c>
      <c r="Q6" s="1259" t="s">
        <v>432</v>
      </c>
      <c r="R6" s="1259" t="s">
        <v>433</v>
      </c>
      <c r="S6" s="1259" t="s">
        <v>434</v>
      </c>
      <c r="T6" s="1259" t="s">
        <v>435</v>
      </c>
      <c r="U6" s="1259" t="s">
        <v>436</v>
      </c>
      <c r="V6" s="1259" t="s">
        <v>437</v>
      </c>
      <c r="W6" s="1259" t="s">
        <v>438</v>
      </c>
      <c r="X6" s="1259" t="s">
        <v>468</v>
      </c>
      <c r="Y6" s="1259" t="s">
        <v>606</v>
      </c>
      <c r="Z6" s="1259" t="s">
        <v>797</v>
      </c>
      <c r="AA6" s="1259" t="s">
        <v>798</v>
      </c>
    </row>
    <row r="7" spans="1:28">
      <c r="B7" s="1260" t="s">
        <v>23</v>
      </c>
      <c r="C7" s="1260" t="s">
        <v>20</v>
      </c>
      <c r="D7" s="1260" t="s">
        <v>22</v>
      </c>
      <c r="E7" s="1257"/>
      <c r="F7" s="1261"/>
      <c r="G7" s="1261"/>
      <c r="H7" s="1261"/>
      <c r="I7" s="1261"/>
      <c r="J7" s="1261"/>
      <c r="K7" s="1261"/>
      <c r="L7" s="1261"/>
      <c r="M7" s="1261"/>
      <c r="N7" s="1261"/>
      <c r="O7" s="1261"/>
      <c r="P7" s="1261"/>
      <c r="Q7" s="1261"/>
      <c r="R7" s="1261"/>
      <c r="S7" s="1261"/>
      <c r="T7" s="1262"/>
      <c r="U7" s="1262"/>
      <c r="V7" s="1262"/>
      <c r="W7" s="1262"/>
      <c r="X7" s="1262"/>
      <c r="Y7" s="1262"/>
      <c r="Z7" s="1262"/>
      <c r="AA7" s="1263"/>
    </row>
    <row r="8" spans="1:28">
      <c r="B8" s="1264">
        <v>1996</v>
      </c>
      <c r="C8" s="1265" t="s">
        <v>439</v>
      </c>
      <c r="D8" s="1266">
        <v>18092</v>
      </c>
      <c r="E8" s="1381"/>
      <c r="F8" s="1267">
        <v>0.91042372410729155</v>
      </c>
      <c r="G8" s="1268">
        <v>0.84422724496029322</v>
      </c>
      <c r="H8" s="1268">
        <v>0.7861387238296218</v>
      </c>
      <c r="I8" s="1268">
        <v>0.72971622146942861</v>
      </c>
      <c r="J8" s="1268">
        <v>0.7060587549286389</v>
      </c>
      <c r="K8" s="1268">
        <v>0.68117954128949854</v>
      </c>
      <c r="L8" s="1268">
        <v>0.66579663464208361</v>
      </c>
      <c r="M8" s="1268">
        <v>0.64080635308491141</v>
      </c>
      <c r="N8" s="1268">
        <v>0.62470150497028931</v>
      </c>
      <c r="O8" s="1268">
        <v>0.59699005942133609</v>
      </c>
      <c r="P8" s="1268">
        <v>0.58393957905259064</v>
      </c>
      <c r="Q8" s="1268">
        <v>0.57560948520019994</v>
      </c>
      <c r="R8" s="1268">
        <v>0.55900483145443436</v>
      </c>
      <c r="S8" s="1268">
        <v>0.57944132837229967</v>
      </c>
      <c r="T8" s="1269">
        <v>0.57016715721663802</v>
      </c>
      <c r="U8" s="1270">
        <v>0.56150385961015159</v>
      </c>
      <c r="V8" s="1270">
        <v>0.55056366968401182</v>
      </c>
      <c r="W8" s="1271">
        <v>0.53995668351196757</v>
      </c>
      <c r="X8" s="1272">
        <v>0.52063086577442108</v>
      </c>
      <c r="Y8" s="1270">
        <v>0.50197145554506584</v>
      </c>
      <c r="Z8" s="1270">
        <v>0.47975787193869052</v>
      </c>
      <c r="AA8" s="1270">
        <v>0.45904370522574556</v>
      </c>
      <c r="AB8" s="1273"/>
    </row>
    <row r="9" spans="1:28">
      <c r="B9" s="1274">
        <v>1997</v>
      </c>
      <c r="C9" s="1265" t="s">
        <v>440</v>
      </c>
      <c r="D9" s="1266">
        <v>18910</v>
      </c>
      <c r="E9" s="1275"/>
      <c r="F9" s="1268">
        <v>0.90117422028585092</v>
      </c>
      <c r="G9" s="1268">
        <v>0.83374953509377825</v>
      </c>
      <c r="H9" s="1268">
        <v>0.76866266404548111</v>
      </c>
      <c r="I9" s="1268">
        <v>0.73657085170819825</v>
      </c>
      <c r="J9" s="1268">
        <v>0.71048297114924819</v>
      </c>
      <c r="K9" s="1268">
        <v>0.68752988682854255</v>
      </c>
      <c r="L9" s="1268">
        <v>0.66691461665161256</v>
      </c>
      <c r="M9" s="1268">
        <v>0.64725572498804529</v>
      </c>
      <c r="N9" s="1268">
        <v>0.61914882312310715</v>
      </c>
      <c r="O9" s="1268">
        <v>0.60464374900377238</v>
      </c>
      <c r="P9" s="1268">
        <v>0.59332660326231335</v>
      </c>
      <c r="Q9" s="1268">
        <v>0.57813081132777222</v>
      </c>
      <c r="R9" s="1268">
        <v>0.59178577121300679</v>
      </c>
      <c r="S9" s="1269">
        <v>0.5836565538494235</v>
      </c>
      <c r="T9" s="1268">
        <v>0.57600552574252162</v>
      </c>
      <c r="U9" s="1268">
        <v>0.56543222995590037</v>
      </c>
      <c r="V9" s="1268">
        <v>0.5505552308591467</v>
      </c>
      <c r="W9" s="1268">
        <v>0.53153392487115458</v>
      </c>
      <c r="X9" s="1268">
        <v>0.51267201530205619</v>
      </c>
      <c r="Y9" s="1268">
        <v>0.49354444503480155</v>
      </c>
      <c r="Z9" s="1268">
        <v>0.47335423197492166</v>
      </c>
      <c r="AA9" s="1276"/>
      <c r="AB9" s="1273"/>
    </row>
    <row r="10" spans="1:28">
      <c r="B10" s="1274">
        <v>1998</v>
      </c>
      <c r="C10" s="1265" t="s">
        <v>441</v>
      </c>
      <c r="D10" s="1266">
        <v>17771</v>
      </c>
      <c r="E10" s="1275"/>
      <c r="F10" s="1268">
        <v>0.89350149878400542</v>
      </c>
      <c r="G10" s="1268">
        <v>0.81115321531587581</v>
      </c>
      <c r="H10" s="1268">
        <v>0.76901758950285615</v>
      </c>
      <c r="I10" s="1268">
        <v>0.74124766698716138</v>
      </c>
      <c r="J10" s="1268">
        <v>0.71975566992817153</v>
      </c>
      <c r="K10" s="1268">
        <v>0.69373904190939428</v>
      </c>
      <c r="L10" s="1268">
        <v>0.67496182342627675</v>
      </c>
      <c r="M10" s="1268">
        <v>0.64492958543068835</v>
      </c>
      <c r="N10" s="1268">
        <v>0.63039420847237149</v>
      </c>
      <c r="O10" s="1268">
        <v>0.61885639952491378</v>
      </c>
      <c r="P10" s="1268">
        <v>0.60324642271364737</v>
      </c>
      <c r="Q10" s="1268">
        <v>0.62055313613483398</v>
      </c>
      <c r="R10" s="1269">
        <v>0.60941123239635764</v>
      </c>
      <c r="S10" s="1268">
        <v>0.59940048639782817</v>
      </c>
      <c r="T10" s="1268">
        <v>0.5853175725354901</v>
      </c>
      <c r="U10" s="1268">
        <v>0.56840676432328485</v>
      </c>
      <c r="V10" s="1268">
        <v>0.55002545104914879</v>
      </c>
      <c r="W10" s="1268">
        <v>0.52932526440812167</v>
      </c>
      <c r="X10" s="1268">
        <v>0.50675866749618237</v>
      </c>
      <c r="Y10" s="1268">
        <v>0.48605848085515524</v>
      </c>
      <c r="Z10" s="1268"/>
      <c r="AA10" s="1276"/>
      <c r="AB10" s="1273"/>
    </row>
    <row r="11" spans="1:28">
      <c r="B11" s="1274">
        <v>1999</v>
      </c>
      <c r="C11" s="1265" t="s">
        <v>442</v>
      </c>
      <c r="D11" s="1266">
        <v>18268</v>
      </c>
      <c r="E11" s="1275"/>
      <c r="F11" s="1268">
        <v>0.88392169800945786</v>
      </c>
      <c r="G11" s="1268">
        <v>0.81502254481469261</v>
      </c>
      <c r="H11" s="1268">
        <v>0.77152754866380735</v>
      </c>
      <c r="I11" s="1268">
        <v>0.743978884856483</v>
      </c>
      <c r="J11" s="1268">
        <v>0.71186627075772568</v>
      </c>
      <c r="K11" s="1268">
        <v>0.69938414164742113</v>
      </c>
      <c r="L11" s="1268">
        <v>0.66688661607830202</v>
      </c>
      <c r="M11" s="1268">
        <v>0.65132519520510279</v>
      </c>
      <c r="N11" s="1268">
        <v>0.63801825580116578</v>
      </c>
      <c r="O11" s="1268">
        <v>0.61800285934235122</v>
      </c>
      <c r="P11" s="1268">
        <v>0.63510392609699773</v>
      </c>
      <c r="Q11" s="1269">
        <v>0.61976245463543389</v>
      </c>
      <c r="R11" s="1268">
        <v>0.60870999670075887</v>
      </c>
      <c r="S11" s="1268">
        <v>0.59716265258990431</v>
      </c>
      <c r="T11" s="1268">
        <v>0.58204113053997586</v>
      </c>
      <c r="U11" s="1268">
        <v>0.56417024084460576</v>
      </c>
      <c r="V11" s="1268">
        <v>0.54481469262069726</v>
      </c>
      <c r="W11" s="1268">
        <v>0.52529418233806224</v>
      </c>
      <c r="X11" s="1268">
        <v>0.5058286594083361</v>
      </c>
      <c r="Y11" s="1268"/>
      <c r="Z11" s="1268"/>
      <c r="AA11" s="1276"/>
      <c r="AB11" s="1273"/>
    </row>
    <row r="12" spans="1:28">
      <c r="B12" s="1274">
        <v>2000</v>
      </c>
      <c r="C12" s="1265" t="s">
        <v>443</v>
      </c>
      <c r="D12" s="1266">
        <v>17562</v>
      </c>
      <c r="E12" s="1275"/>
      <c r="F12" s="1268">
        <v>0.8910172108182286</v>
      </c>
      <c r="G12" s="1268">
        <v>0.82789181771399167</v>
      </c>
      <c r="H12" s="1268">
        <v>0.77677397221110411</v>
      </c>
      <c r="I12" s="1268">
        <v>0.74343873291783402</v>
      </c>
      <c r="J12" s="1268">
        <v>0.71965235290754193</v>
      </c>
      <c r="K12" s="1268">
        <v>0.68786094116301677</v>
      </c>
      <c r="L12" s="1268">
        <v>0.66813425581794272</v>
      </c>
      <c r="M12" s="1268">
        <v>0.65772771456343992</v>
      </c>
      <c r="N12" s="1268">
        <v>0.63760077763165424</v>
      </c>
      <c r="O12" s="1268">
        <v>0.65058036480073189</v>
      </c>
      <c r="P12" s="1269">
        <v>0.63599977128480756</v>
      </c>
      <c r="Q12" s="1268">
        <v>0.62805191834867635</v>
      </c>
      <c r="R12" s="1268">
        <v>0.61084110012007553</v>
      </c>
      <c r="S12" s="1268">
        <v>0.59465950025730463</v>
      </c>
      <c r="T12" s="1268">
        <v>0.57338898736348565</v>
      </c>
      <c r="U12" s="1268">
        <v>0.55497741437474979</v>
      </c>
      <c r="V12" s="1268">
        <v>0.53627994739550577</v>
      </c>
      <c r="W12" s="1268">
        <v>0.51866887758019331</v>
      </c>
      <c r="X12" s="1268"/>
      <c r="Y12" s="1268"/>
      <c r="Z12" s="1268"/>
      <c r="AA12" s="1276"/>
      <c r="AB12" s="1273"/>
    </row>
    <row r="13" spans="1:28">
      <c r="B13" s="1274">
        <v>2001</v>
      </c>
      <c r="C13" s="1265" t="s">
        <v>444</v>
      </c>
      <c r="D13" s="1266">
        <v>18639</v>
      </c>
      <c r="E13" s="1275"/>
      <c r="F13" s="1268">
        <v>0.89105874757908332</v>
      </c>
      <c r="G13" s="1268">
        <v>0.82456423499031628</v>
      </c>
      <c r="H13" s="1268">
        <v>0.77835162470411012</v>
      </c>
      <c r="I13" s="1268">
        <v>0.74779427587690983</v>
      </c>
      <c r="J13" s="1268">
        <v>0.70873681945341083</v>
      </c>
      <c r="K13" s="1268">
        <v>0.68522702819023029</v>
      </c>
      <c r="L13" s="1268">
        <v>0.67328383903593714</v>
      </c>
      <c r="M13" s="1268">
        <v>0.65585323864859046</v>
      </c>
      <c r="N13" s="1268">
        <v>0.66833440929632015</v>
      </c>
      <c r="O13" s="1269">
        <v>0.65316333118140735</v>
      </c>
      <c r="P13" s="1268">
        <v>0.64288788465676783</v>
      </c>
      <c r="Q13" s="1268">
        <v>0.6241123305358296</v>
      </c>
      <c r="R13" s="1268">
        <v>0.6078114912846998</v>
      </c>
      <c r="S13" s="1268">
        <v>0.58822896492360666</v>
      </c>
      <c r="T13" s="1268">
        <v>0.56665590703679791</v>
      </c>
      <c r="U13" s="1268">
        <v>0.5477189584678287</v>
      </c>
      <c r="V13" s="1268">
        <v>0.526791478373144</v>
      </c>
      <c r="W13" s="1268"/>
      <c r="X13" s="1268"/>
      <c r="Y13" s="1268"/>
      <c r="Z13" s="1268"/>
      <c r="AA13" s="1276"/>
      <c r="AB13" s="1273"/>
    </row>
    <row r="14" spans="1:28">
      <c r="B14" s="1274">
        <v>2002</v>
      </c>
      <c r="C14" s="1265" t="s">
        <v>445</v>
      </c>
      <c r="D14" s="1266">
        <v>20683</v>
      </c>
      <c r="E14" s="1275"/>
      <c r="F14" s="1268">
        <v>0.89013442034260204</v>
      </c>
      <c r="G14" s="1268">
        <v>0.82675789780171782</v>
      </c>
      <c r="H14" s="1268">
        <v>0.78512156063473582</v>
      </c>
      <c r="I14" s="1268">
        <v>0.73809870432377345</v>
      </c>
      <c r="J14" s="1268">
        <v>0.71694084534381519</v>
      </c>
      <c r="K14" s="1268">
        <v>0.69825787353811808</v>
      </c>
      <c r="L14" s="1268">
        <v>0.67797350414907553</v>
      </c>
      <c r="M14" s="1268">
        <v>0.68656281845974665</v>
      </c>
      <c r="N14" s="1269">
        <v>0.67001504343184359</v>
      </c>
      <c r="O14" s="1268">
        <v>0.65628184597466876</v>
      </c>
      <c r="P14" s="1268">
        <v>0.64094725093414862</v>
      </c>
      <c r="Q14" s="1268">
        <v>0.62134226233804046</v>
      </c>
      <c r="R14" s="1268">
        <v>0.60149463774445577</v>
      </c>
      <c r="S14" s="1268">
        <v>0.58237492114330081</v>
      </c>
      <c r="T14" s="1268">
        <v>0.55777163099917504</v>
      </c>
      <c r="U14" s="1268">
        <v>0.53806958800407634</v>
      </c>
      <c r="V14" s="1268"/>
      <c r="W14" s="1268"/>
      <c r="X14" s="1268"/>
      <c r="Y14" s="1268"/>
      <c r="Z14" s="1268"/>
      <c r="AA14" s="1277"/>
      <c r="AB14" s="1273"/>
    </row>
    <row r="15" spans="1:28">
      <c r="B15" s="1274">
        <v>2003</v>
      </c>
      <c r="C15" s="1265" t="s">
        <v>446</v>
      </c>
      <c r="D15" s="1266">
        <v>23008</v>
      </c>
      <c r="E15" s="1275"/>
      <c r="F15" s="1268">
        <v>0.89582515377568384</v>
      </c>
      <c r="G15" s="1268">
        <v>0.82641888060027047</v>
      </c>
      <c r="H15" s="1268">
        <v>0.76944553505213109</v>
      </c>
      <c r="I15" s="1268">
        <v>0.73847227675260652</v>
      </c>
      <c r="J15" s="1268">
        <v>0.71552589102648001</v>
      </c>
      <c r="K15" s="1268">
        <v>0.6960258255900188</v>
      </c>
      <c r="L15" s="1268">
        <v>0.70278759324695717</v>
      </c>
      <c r="M15" s="1269">
        <v>0.68520699733891721</v>
      </c>
      <c r="N15" s="1268">
        <v>0.66609955066963311</v>
      </c>
      <c r="O15" s="1268">
        <v>0.64908607075862668</v>
      </c>
      <c r="P15" s="1268">
        <v>0.62836452471317017</v>
      </c>
      <c r="Q15" s="1268">
        <v>0.60450202853029711</v>
      </c>
      <c r="R15" s="1268">
        <v>0.58308249356541464</v>
      </c>
      <c r="S15" s="1268">
        <v>0.55834751123325921</v>
      </c>
      <c r="T15" s="1268">
        <v>0.53631723596387904</v>
      </c>
      <c r="U15" s="1268"/>
      <c r="V15" s="1268"/>
      <c r="W15" s="1268"/>
      <c r="X15" s="1268"/>
      <c r="Y15" s="1268"/>
      <c r="Z15" s="1268"/>
      <c r="AA15" s="1277"/>
      <c r="AB15" s="1273"/>
    </row>
    <row r="16" spans="1:28">
      <c r="B16" s="1274">
        <v>2004</v>
      </c>
      <c r="C16" s="1265" t="s">
        <v>447</v>
      </c>
      <c r="D16" s="1266">
        <v>25152</v>
      </c>
      <c r="E16" s="1275"/>
      <c r="F16" s="1268">
        <v>0.89175401538400223</v>
      </c>
      <c r="G16" s="1268">
        <v>0.80953329879239566</v>
      </c>
      <c r="H16" s="1268">
        <v>0.76696823562233474</v>
      </c>
      <c r="I16" s="1268">
        <v>0.73735602407237655</v>
      </c>
      <c r="J16" s="1268">
        <v>0.71340321230720183</v>
      </c>
      <c r="K16" s="1268">
        <v>0.71978000079709858</v>
      </c>
      <c r="L16" s="1269">
        <v>0.69801921007532586</v>
      </c>
      <c r="M16" s="1268">
        <v>0.67872942489338806</v>
      </c>
      <c r="N16" s="1268">
        <v>0.65844326650990392</v>
      </c>
      <c r="O16" s="1268">
        <v>0.63871507711928577</v>
      </c>
      <c r="P16" s="1268">
        <v>0.61611733290821413</v>
      </c>
      <c r="Q16" s="1268">
        <v>0.59268263520784348</v>
      </c>
      <c r="R16" s="1268">
        <v>0.57096169941413255</v>
      </c>
      <c r="S16" s="1268">
        <v>0.54764656649794752</v>
      </c>
      <c r="T16" s="1268"/>
      <c r="U16" s="1268"/>
      <c r="V16" s="1268"/>
      <c r="W16" s="1268"/>
      <c r="X16" s="1268"/>
      <c r="Y16" s="1268"/>
      <c r="Z16" s="1268"/>
      <c r="AA16" s="1277"/>
      <c r="AB16" s="1273"/>
    </row>
    <row r="17" spans="1:28">
      <c r="B17" s="1274">
        <v>2005</v>
      </c>
      <c r="C17" s="1265" t="s">
        <v>448</v>
      </c>
      <c r="D17" s="1266">
        <v>25745</v>
      </c>
      <c r="E17" s="1275"/>
      <c r="F17" s="1268">
        <v>0.8644892556835877</v>
      </c>
      <c r="G17" s="1268">
        <v>0.80539551541575838</v>
      </c>
      <c r="H17" s="1268">
        <v>0.76981469947056991</v>
      </c>
      <c r="I17" s="1268">
        <v>0.73789317969479917</v>
      </c>
      <c r="J17" s="1268">
        <v>0.74299283712239172</v>
      </c>
      <c r="K17" s="1269">
        <v>0.71800062285892241</v>
      </c>
      <c r="L17" s="1268">
        <v>0.69799127997508559</v>
      </c>
      <c r="M17" s="1268">
        <v>0.67693086265960756</v>
      </c>
      <c r="N17" s="1268">
        <v>0.65372936779819368</v>
      </c>
      <c r="O17" s="1268">
        <v>0.62772500778573648</v>
      </c>
      <c r="P17" s="1268">
        <v>0.60615851759576456</v>
      </c>
      <c r="Q17" s="1268">
        <v>0.5810884459669885</v>
      </c>
      <c r="R17" s="1268">
        <v>0.56033945811273744</v>
      </c>
      <c r="S17" s="1268"/>
      <c r="T17" s="1268"/>
      <c r="U17" s="1268"/>
      <c r="V17" s="1268"/>
      <c r="W17" s="1268"/>
      <c r="X17" s="1268"/>
      <c r="Y17" s="1268"/>
      <c r="Z17" s="1268"/>
      <c r="AA17" s="1277"/>
      <c r="AB17" s="1273"/>
    </row>
    <row r="18" spans="1:28">
      <c r="B18" s="1274">
        <v>2006</v>
      </c>
      <c r="C18" s="1265" t="s">
        <v>449</v>
      </c>
      <c r="D18" s="1266">
        <v>24000</v>
      </c>
      <c r="E18" s="1275"/>
      <c r="F18" s="1268">
        <v>0.87128547579298832</v>
      </c>
      <c r="G18" s="1268">
        <v>0.81160267111853091</v>
      </c>
      <c r="H18" s="1268">
        <v>0.77170283806343909</v>
      </c>
      <c r="I18" s="1268">
        <v>0.77199499165275454</v>
      </c>
      <c r="J18" s="1269">
        <v>0.73985809682804671</v>
      </c>
      <c r="K18" s="1268">
        <v>0.72074290484140235</v>
      </c>
      <c r="L18" s="1268">
        <v>0.69469949916527551</v>
      </c>
      <c r="M18" s="1268">
        <v>0.67212020033388986</v>
      </c>
      <c r="N18" s="1268">
        <v>0.64745409015025046</v>
      </c>
      <c r="O18" s="1268">
        <v>0.62228714524207007</v>
      </c>
      <c r="P18" s="1268">
        <v>0.59974958263772959</v>
      </c>
      <c r="Q18" s="1268">
        <v>0.57867278797996657</v>
      </c>
      <c r="R18" s="1268"/>
      <c r="S18" s="1268"/>
      <c r="T18" s="1268"/>
      <c r="U18" s="1268"/>
      <c r="V18" s="1268"/>
      <c r="W18" s="1268"/>
      <c r="X18" s="1268"/>
      <c r="Y18" s="1268"/>
      <c r="Z18" s="1268"/>
      <c r="AA18" s="1277"/>
      <c r="AB18" s="1273"/>
    </row>
    <row r="19" spans="1:28">
      <c r="B19" s="1274">
        <v>2007</v>
      </c>
      <c r="C19" s="1265" t="s">
        <v>450</v>
      </c>
      <c r="D19" s="1266">
        <v>24397</v>
      </c>
      <c r="E19" s="1275"/>
      <c r="F19" s="1268">
        <v>0.88023313084879329</v>
      </c>
      <c r="G19" s="1268">
        <v>0.82293547857494664</v>
      </c>
      <c r="H19" s="1268">
        <v>0.80606632736824824</v>
      </c>
      <c r="I19" s="1269">
        <v>0.7743391889673289</v>
      </c>
      <c r="J19" s="1268">
        <v>0.7460597603020851</v>
      </c>
      <c r="K19" s="1268">
        <v>0.72114595304547691</v>
      </c>
      <c r="L19" s="1268">
        <v>0.69623214578886883</v>
      </c>
      <c r="M19" s="1268">
        <v>0.66610572976522742</v>
      </c>
      <c r="N19" s="1268">
        <v>0.64123296667213925</v>
      </c>
      <c r="O19" s="1268">
        <v>0.61701691019537019</v>
      </c>
      <c r="P19" s="1268">
        <v>0.59169266130356268</v>
      </c>
      <c r="Q19" s="1268"/>
      <c r="R19" s="1268"/>
      <c r="S19" s="1268"/>
      <c r="T19" s="1268"/>
      <c r="U19" s="1268"/>
      <c r="V19" s="1268"/>
      <c r="W19" s="1268"/>
      <c r="X19" s="1268"/>
      <c r="Y19" s="1268"/>
      <c r="Z19" s="1268"/>
      <c r="AA19" s="1277"/>
      <c r="AB19" s="1273"/>
    </row>
    <row r="20" spans="1:28">
      <c r="B20" s="1274">
        <v>2008</v>
      </c>
      <c r="C20" s="1265" t="s">
        <v>451</v>
      </c>
      <c r="D20" s="1266">
        <v>24448</v>
      </c>
      <c r="E20" s="1275"/>
      <c r="F20" s="1268">
        <v>0.87954126561540036</v>
      </c>
      <c r="G20" s="1268">
        <v>0.84370264181855414</v>
      </c>
      <c r="H20" s="1269">
        <v>0.80421871800122879</v>
      </c>
      <c r="I20" s="1268">
        <v>0.77849682572189227</v>
      </c>
      <c r="J20" s="1268">
        <v>0.74687691992627481</v>
      </c>
      <c r="K20" s="1268">
        <v>0.72275240630759774</v>
      </c>
      <c r="L20" s="1268">
        <v>0.69346713086217493</v>
      </c>
      <c r="M20" s="1268">
        <v>0.66733565431087449</v>
      </c>
      <c r="N20" s="1268">
        <v>0.64161376203153797</v>
      </c>
      <c r="O20" s="1268">
        <v>0.61957812819987712</v>
      </c>
      <c r="P20" s="1268"/>
      <c r="Q20" s="1268"/>
      <c r="R20" s="1268"/>
      <c r="S20" s="1268"/>
      <c r="T20" s="1268"/>
      <c r="U20" s="1268"/>
      <c r="V20" s="1268"/>
      <c r="W20" s="1268"/>
      <c r="X20" s="1268"/>
      <c r="Y20" s="1268"/>
      <c r="Z20" s="1268"/>
      <c r="AA20" s="1277"/>
      <c r="AB20" s="1273"/>
    </row>
    <row r="21" spans="1:28">
      <c r="B21" s="1278">
        <v>2009</v>
      </c>
      <c r="C21" s="1279" t="s">
        <v>452</v>
      </c>
      <c r="D21" s="1280">
        <v>22304</v>
      </c>
      <c r="E21" s="1281"/>
      <c r="F21" s="1282">
        <v>0.87618321295590151</v>
      </c>
      <c r="G21" s="1269">
        <v>0.83168094746758781</v>
      </c>
      <c r="H21" s="1268">
        <v>0.79803508142299584</v>
      </c>
      <c r="I21" s="1268">
        <v>0.7672154681261496</v>
      </c>
      <c r="J21" s="1268">
        <v>0.73845946794670492</v>
      </c>
      <c r="K21" s="1268">
        <v>0.7075052711856803</v>
      </c>
      <c r="L21" s="1268">
        <v>0.682158718765421</v>
      </c>
      <c r="M21" s="1268">
        <v>0.65331299627652417</v>
      </c>
      <c r="N21" s="1268">
        <v>0.62998519581894041</v>
      </c>
      <c r="O21" s="1268"/>
      <c r="P21" s="1268"/>
      <c r="Q21" s="1268"/>
      <c r="R21" s="1268"/>
      <c r="S21" s="1268"/>
      <c r="T21" s="1268"/>
      <c r="U21" s="1268"/>
      <c r="V21" s="1268"/>
      <c r="W21" s="1268"/>
      <c r="X21" s="1268"/>
      <c r="Y21" s="1268"/>
      <c r="Z21" s="1268"/>
      <c r="AA21" s="1277"/>
      <c r="AB21" s="1273"/>
    </row>
    <row r="22" spans="1:28">
      <c r="B22" s="1274">
        <v>2010</v>
      </c>
      <c r="C22" s="1265" t="s">
        <v>453</v>
      </c>
      <c r="D22" s="1266">
        <v>24060</v>
      </c>
      <c r="E22" s="1275"/>
      <c r="F22" s="1268">
        <v>0.86519607843137258</v>
      </c>
      <c r="G22" s="1268">
        <v>0.82369557992688602</v>
      </c>
      <c r="H22" s="1268">
        <v>0.78040877367896311</v>
      </c>
      <c r="I22" s="1268">
        <v>0.7405699567962778</v>
      </c>
      <c r="J22" s="1268">
        <v>0.70978730475240948</v>
      </c>
      <c r="K22" s="1268">
        <v>0.67775839149219008</v>
      </c>
      <c r="L22" s="1268">
        <v>0.65208541043536061</v>
      </c>
      <c r="M22" s="1268">
        <v>0.62583084081090068</v>
      </c>
      <c r="N22" s="1268"/>
      <c r="O22" s="1268"/>
      <c r="P22" s="1268"/>
      <c r="Q22" s="1268"/>
      <c r="R22" s="1268"/>
      <c r="S22" s="1268"/>
      <c r="T22" s="1268"/>
      <c r="U22" s="1268"/>
      <c r="V22" s="1268"/>
      <c r="W22" s="1268"/>
      <c r="X22" s="1268"/>
      <c r="Y22" s="1268"/>
      <c r="Z22" s="1268"/>
      <c r="AA22" s="1277"/>
      <c r="AB22" s="1273"/>
    </row>
    <row r="23" spans="1:28">
      <c r="B23" s="1274">
        <v>2011</v>
      </c>
      <c r="C23" s="1265" t="s">
        <v>454</v>
      </c>
      <c r="D23" s="1266">
        <v>22034</v>
      </c>
      <c r="E23" s="1275"/>
      <c r="F23" s="1268">
        <v>0.88120643050220515</v>
      </c>
      <c r="G23" s="1268">
        <v>0.83032199933608386</v>
      </c>
      <c r="H23" s="1268">
        <v>0.78076540048371035</v>
      </c>
      <c r="I23" s="1268">
        <v>0.73609332764262336</v>
      </c>
      <c r="J23" s="1268">
        <v>0.70104803907620805</v>
      </c>
      <c r="K23" s="1268">
        <v>0.66733058282354052</v>
      </c>
      <c r="L23" s="1268">
        <v>0.64395124958505245</v>
      </c>
      <c r="M23" s="1268"/>
      <c r="N23" s="1283"/>
      <c r="O23" s="1283"/>
      <c r="P23" s="1283"/>
      <c r="Q23" s="1283"/>
      <c r="R23" s="1283"/>
      <c r="S23" s="1283"/>
      <c r="T23" s="1283"/>
      <c r="U23" s="1283"/>
      <c r="V23" s="1283"/>
      <c r="W23" s="1283"/>
      <c r="X23" s="1283"/>
      <c r="Y23" s="1268"/>
      <c r="Z23" s="1268"/>
      <c r="AA23" s="1277"/>
      <c r="AB23" s="1273"/>
    </row>
    <row r="24" spans="1:28">
      <c r="B24" s="1274">
        <v>2012</v>
      </c>
      <c r="C24" s="1265" t="s">
        <v>455</v>
      </c>
      <c r="D24" s="1266">
        <v>24229</v>
      </c>
      <c r="E24" s="1275"/>
      <c r="F24" s="1268">
        <v>0.87211976749048636</v>
      </c>
      <c r="G24" s="1268">
        <v>0.81461966294484167</v>
      </c>
      <c r="H24" s="1268">
        <v>0.75879228871325222</v>
      </c>
      <c r="I24" s="1268">
        <v>0.71839585162882114</v>
      </c>
      <c r="J24" s="1268">
        <v>0.68498306360557015</v>
      </c>
      <c r="K24" s="1268">
        <v>0.66039392798896002</v>
      </c>
      <c r="L24" s="1268"/>
      <c r="M24" s="1268"/>
      <c r="N24" s="1284"/>
      <c r="O24" s="1284"/>
      <c r="P24" s="1284"/>
      <c r="Q24" s="1284"/>
      <c r="R24" s="1284"/>
      <c r="S24" s="1284"/>
      <c r="T24" s="1284"/>
      <c r="U24" s="1284"/>
      <c r="V24" s="1284"/>
      <c r="W24" s="1284"/>
      <c r="X24" s="1284"/>
      <c r="Y24" s="1284"/>
      <c r="Z24" s="1284"/>
      <c r="AA24" s="1284"/>
      <c r="AB24" s="1273"/>
    </row>
    <row r="25" spans="1:28">
      <c r="B25" s="1274">
        <v>2013</v>
      </c>
      <c r="C25" s="1265" t="s">
        <v>456</v>
      </c>
      <c r="D25" s="1266">
        <v>24736</v>
      </c>
      <c r="E25" s="1275"/>
      <c r="F25" s="1268">
        <v>0.86973603437691838</v>
      </c>
      <c r="G25" s="1268">
        <v>0.79922242684673628</v>
      </c>
      <c r="H25" s="1268">
        <v>0.75068549212195623</v>
      </c>
      <c r="I25" s="1268">
        <v>0.71045631266625742</v>
      </c>
      <c r="J25" s="1268">
        <v>0.67681604256189887</v>
      </c>
      <c r="K25" s="1268"/>
      <c r="L25" s="1268"/>
      <c r="M25" s="1268"/>
      <c r="N25" s="1268"/>
      <c r="O25" s="1268"/>
      <c r="P25" s="1268"/>
      <c r="Q25" s="1268"/>
      <c r="R25" s="1268"/>
      <c r="S25" s="1268"/>
      <c r="T25" s="1268"/>
      <c r="U25" s="1268"/>
      <c r="V25" s="1268"/>
      <c r="W25" s="1268"/>
      <c r="X25" s="1268"/>
      <c r="Y25" s="1268"/>
      <c r="Z25" s="1268"/>
      <c r="AA25" s="1277"/>
      <c r="AB25" s="1273"/>
    </row>
    <row r="26" spans="1:28">
      <c r="B26" s="1274">
        <v>2014</v>
      </c>
      <c r="C26" s="1265" t="s">
        <v>457</v>
      </c>
      <c r="D26" s="1266">
        <v>26043</v>
      </c>
      <c r="E26" s="1275"/>
      <c r="F26" s="1268">
        <v>0.86324058666460279</v>
      </c>
      <c r="G26" s="1268">
        <v>0.79315815951395074</v>
      </c>
      <c r="H26" s="1268">
        <v>0.73944506791532838</v>
      </c>
      <c r="I26" s="1268">
        <v>0.69931504198753913</v>
      </c>
      <c r="J26" s="1268"/>
      <c r="K26" s="1268"/>
      <c r="L26" s="1268"/>
      <c r="M26" s="1268"/>
      <c r="N26" s="1268"/>
      <c r="O26" s="1268"/>
      <c r="P26" s="1268"/>
      <c r="Q26" s="1268"/>
      <c r="R26" s="1268"/>
      <c r="S26" s="1268"/>
      <c r="T26" s="1268"/>
      <c r="U26" s="1268"/>
      <c r="V26" s="1268"/>
      <c r="W26" s="1268"/>
      <c r="X26" s="1268"/>
      <c r="Y26" s="1268"/>
      <c r="Z26" s="1268"/>
      <c r="AA26" s="1277"/>
      <c r="AB26" s="1273"/>
    </row>
    <row r="27" spans="1:28">
      <c r="B27" s="1274">
        <v>2015</v>
      </c>
      <c r="C27" s="1265" t="s">
        <v>334</v>
      </c>
      <c r="D27" s="1266">
        <v>26832</v>
      </c>
      <c r="E27" s="1275"/>
      <c r="F27" s="1268">
        <v>0.86026576829496537</v>
      </c>
      <c r="G27" s="1268">
        <v>0.78502713831180981</v>
      </c>
      <c r="H27" s="1268">
        <v>0.73352049410443576</v>
      </c>
      <c r="I27" s="1268"/>
      <c r="J27" s="1268"/>
      <c r="K27" s="1268"/>
      <c r="L27" s="1268"/>
      <c r="M27" s="1268"/>
      <c r="N27" s="1268"/>
      <c r="O27" s="1268"/>
      <c r="P27" s="1268"/>
      <c r="Q27" s="1268"/>
      <c r="R27" s="1268"/>
      <c r="S27" s="1268"/>
      <c r="T27" s="1268"/>
      <c r="U27" s="1268"/>
      <c r="V27" s="1268"/>
      <c r="W27" s="1268"/>
      <c r="X27" s="1268"/>
      <c r="Y27" s="1268"/>
      <c r="Z27" s="1268"/>
      <c r="AA27" s="1277"/>
      <c r="AB27" s="1273"/>
    </row>
    <row r="28" spans="1:28">
      <c r="B28" s="1274">
        <v>2016</v>
      </c>
      <c r="C28" s="1265" t="s">
        <v>467</v>
      </c>
      <c r="D28" s="1266">
        <v>25615</v>
      </c>
      <c r="E28" s="1275"/>
      <c r="F28" s="1268">
        <v>0.85068885661577109</v>
      </c>
      <c r="G28" s="1268">
        <v>0.77465949680103618</v>
      </c>
      <c r="H28" s="1268"/>
      <c r="I28" s="1268"/>
      <c r="J28" s="1268"/>
      <c r="K28" s="1268"/>
      <c r="L28" s="1268"/>
      <c r="M28" s="1268"/>
      <c r="N28" s="1268"/>
      <c r="O28" s="1268"/>
      <c r="P28" s="1268"/>
      <c r="Q28" s="1268"/>
      <c r="R28" s="1268"/>
      <c r="S28" s="1268"/>
      <c r="T28" s="1268"/>
      <c r="U28" s="1268"/>
      <c r="V28" s="1268"/>
      <c r="W28" s="1268"/>
      <c r="X28" s="1268"/>
      <c r="Y28" s="1268"/>
      <c r="Z28" s="1268"/>
      <c r="AA28" s="1277"/>
      <c r="AB28" s="1273"/>
    </row>
    <row r="29" spans="1:28">
      <c r="B29" s="1274">
        <v>2017</v>
      </c>
      <c r="C29" s="1265" t="s">
        <v>607</v>
      </c>
      <c r="D29" s="1266">
        <v>23829</v>
      </c>
      <c r="E29" s="1275"/>
      <c r="F29" s="1268">
        <v>0.84692586657670577</v>
      </c>
      <c r="G29" s="1268"/>
      <c r="H29" s="1268"/>
      <c r="I29" s="1268"/>
      <c r="J29" s="1268"/>
      <c r="K29" s="1268"/>
      <c r="L29" s="1268"/>
      <c r="M29" s="1268"/>
      <c r="N29" s="1268"/>
      <c r="O29" s="1268"/>
      <c r="P29" s="1268"/>
      <c r="Q29" s="1268"/>
      <c r="R29" s="1268"/>
      <c r="S29" s="1268"/>
      <c r="T29" s="1268"/>
      <c r="U29" s="1268"/>
      <c r="V29" s="1268"/>
      <c r="W29" s="1268"/>
      <c r="X29" s="1268"/>
      <c r="Y29" s="1268"/>
      <c r="Z29" s="1268"/>
      <c r="AA29" s="1277"/>
      <c r="AB29" s="1273"/>
    </row>
    <row r="30" spans="1:28">
      <c r="A30" s="1285"/>
      <c r="B30" s="1278">
        <v>2018</v>
      </c>
      <c r="C30" s="1279" t="s">
        <v>700</v>
      </c>
      <c r="D30" s="1280">
        <v>23820</v>
      </c>
      <c r="E30" s="1278"/>
      <c r="F30" s="1286"/>
      <c r="G30" s="1286"/>
      <c r="H30" s="1287"/>
      <c r="I30" s="1286"/>
      <c r="J30" s="1287"/>
      <c r="K30" s="1286"/>
      <c r="L30" s="1287"/>
      <c r="M30" s="1287"/>
      <c r="N30" s="1286"/>
      <c r="O30" s="1287"/>
      <c r="P30" s="1287"/>
      <c r="Q30" s="1288"/>
      <c r="R30" s="1288"/>
      <c r="S30" s="1288"/>
      <c r="T30" s="1289"/>
      <c r="U30" s="1289"/>
      <c r="V30" s="1289"/>
      <c r="W30" s="1289"/>
      <c r="X30" s="1289"/>
      <c r="Y30" s="1289"/>
      <c r="Z30" s="1289"/>
      <c r="AA30" s="1290"/>
    </row>
    <row r="31" spans="1:28">
      <c r="B31" s="1274"/>
      <c r="C31" s="1275"/>
      <c r="D31" s="1274"/>
      <c r="E31" s="1274"/>
      <c r="F31" s="1291"/>
      <c r="G31" s="1291"/>
      <c r="H31" s="1291"/>
      <c r="I31" s="1291"/>
      <c r="J31" s="1291"/>
      <c r="K31" s="1291"/>
      <c r="L31" s="1291"/>
      <c r="M31" s="1291"/>
      <c r="N31" s="1291"/>
      <c r="O31" s="1291"/>
      <c r="P31" s="1291"/>
      <c r="Q31" s="1256"/>
      <c r="R31" s="1256"/>
      <c r="S31" s="813"/>
      <c r="T31" s="1292"/>
      <c r="U31" s="1292"/>
      <c r="V31" s="1292"/>
      <c r="W31" s="1292"/>
      <c r="X31" s="1292"/>
      <c r="Y31" s="1292"/>
      <c r="Z31" s="1292"/>
      <c r="AA31" s="1293" t="s">
        <v>458</v>
      </c>
    </row>
    <row r="32" spans="1:28">
      <c r="A32" s="1294" t="s">
        <v>48</v>
      </c>
      <c r="C32" s="1295"/>
      <c r="D32" s="1295"/>
      <c r="E32" s="1295"/>
      <c r="F32" s="1295"/>
      <c r="G32" s="1295"/>
      <c r="H32" s="1295"/>
      <c r="I32" s="1295"/>
      <c r="J32" s="1295"/>
      <c r="K32" s="1295"/>
      <c r="L32" s="1295"/>
      <c r="M32" s="1295"/>
      <c r="N32" s="1295"/>
      <c r="O32" s="1295"/>
      <c r="P32" s="1295"/>
      <c r="Q32" s="1295"/>
      <c r="R32" s="1295"/>
      <c r="S32" s="1295"/>
      <c r="T32" s="1295"/>
      <c r="U32" s="1295"/>
      <c r="V32" s="1295"/>
      <c r="W32" s="1295"/>
    </row>
    <row r="33" spans="1:27" s="1298" customFormat="1">
      <c r="A33" s="1296" t="str">
        <f>"1."</f>
        <v>1.</v>
      </c>
      <c r="B33" s="1297" t="s">
        <v>799</v>
      </c>
      <c r="C33" s="1297"/>
      <c r="D33" s="1297"/>
      <c r="E33" s="1297"/>
      <c r="F33" s="1297"/>
      <c r="G33" s="1297"/>
      <c r="H33" s="1297"/>
      <c r="I33" s="1297"/>
      <c r="J33" s="1297"/>
      <c r="L33" s="1297"/>
      <c r="M33" s="1297"/>
      <c r="P33" s="1297"/>
      <c r="Q33" s="1297"/>
      <c r="R33" s="1297"/>
      <c r="S33" s="1297"/>
      <c r="T33" s="1297"/>
      <c r="U33" s="1297"/>
      <c r="V33" s="1297"/>
      <c r="W33" s="1297"/>
      <c r="X33" s="1297"/>
      <c r="Y33" s="1297"/>
      <c r="Z33" s="1297"/>
    </row>
    <row r="34" spans="1:27" s="1298" customFormat="1">
      <c r="A34" s="1296" t="str">
        <f>"2."</f>
        <v>2.</v>
      </c>
      <c r="B34" s="1297" t="s">
        <v>608</v>
      </c>
      <c r="C34" s="1297"/>
      <c r="D34" s="1297"/>
      <c r="E34" s="1297"/>
      <c r="F34" s="1297"/>
      <c r="G34" s="1297"/>
      <c r="H34" s="1297"/>
      <c r="I34" s="1297"/>
      <c r="J34" s="1297"/>
      <c r="L34" s="1297"/>
      <c r="M34" s="1297"/>
      <c r="P34" s="1297"/>
      <c r="Q34" s="1297"/>
      <c r="R34" s="1297"/>
      <c r="S34" s="1297"/>
      <c r="T34" s="1297"/>
      <c r="U34" s="1297"/>
      <c r="V34" s="1297"/>
      <c r="W34" s="1297"/>
      <c r="X34" s="1297"/>
      <c r="Y34" s="1297"/>
      <c r="Z34" s="1297"/>
    </row>
    <row r="35" spans="1:27" s="1298" customFormat="1">
      <c r="A35" s="1296" t="str">
        <f>"3."</f>
        <v>3.</v>
      </c>
      <c r="B35" s="1297" t="s">
        <v>609</v>
      </c>
      <c r="C35" s="1297"/>
      <c r="D35" s="1297"/>
      <c r="E35" s="1297"/>
      <c r="F35" s="1297"/>
      <c r="G35" s="1297"/>
      <c r="H35" s="1297"/>
      <c r="I35" s="1297"/>
      <c r="J35" s="1297"/>
      <c r="K35" s="1297"/>
      <c r="L35" s="1297"/>
      <c r="M35" s="1297"/>
      <c r="P35" s="1297"/>
      <c r="Q35" s="1297"/>
      <c r="R35" s="1297"/>
      <c r="S35" s="1297"/>
      <c r="T35" s="1297"/>
      <c r="U35" s="1297"/>
      <c r="V35" s="1297"/>
      <c r="W35" s="1297"/>
    </row>
    <row r="36" spans="1:27" s="1298" customFormat="1">
      <c r="A36" s="1296" t="str">
        <f>"4."</f>
        <v>4.</v>
      </c>
      <c r="B36" s="1297" t="s">
        <v>800</v>
      </c>
      <c r="C36" s="1297"/>
      <c r="D36" s="1297"/>
      <c r="E36" s="1297"/>
      <c r="F36" s="1297"/>
      <c r="G36" s="1297"/>
      <c r="H36" s="1297"/>
      <c r="I36" s="1297"/>
      <c r="J36" s="1297"/>
      <c r="K36" s="1297"/>
      <c r="L36" s="1297"/>
      <c r="M36" s="1297"/>
      <c r="P36" s="1297"/>
      <c r="Q36" s="1297"/>
      <c r="R36" s="1297"/>
      <c r="S36" s="1297"/>
      <c r="T36" s="1297"/>
      <c r="U36" s="1297"/>
      <c r="V36" s="1297"/>
      <c r="W36" s="1297"/>
    </row>
    <row r="37" spans="1:27" s="1298" customFormat="1" ht="14.5" customHeight="1">
      <c r="A37" s="1299" t="str">
        <f>"5."</f>
        <v>5.</v>
      </c>
      <c r="B37" s="1300" t="s">
        <v>801</v>
      </c>
    </row>
    <row r="38" spans="1:27" s="1298" customFormat="1" ht="14.5" customHeight="1">
      <c r="A38" s="1299" t="str">
        <f>"6."</f>
        <v>6.</v>
      </c>
      <c r="B38" s="1300" t="s">
        <v>802</v>
      </c>
      <c r="C38" s="1300"/>
      <c r="D38" s="1300"/>
      <c r="E38" s="1300"/>
      <c r="F38" s="1300"/>
      <c r="G38" s="1300"/>
      <c r="H38" s="1300"/>
      <c r="I38" s="1300"/>
      <c r="J38" s="1300"/>
      <c r="K38" s="1300"/>
      <c r="L38" s="1300"/>
      <c r="M38" s="1300"/>
      <c r="N38" s="1300"/>
      <c r="O38" s="1300"/>
      <c r="P38" s="1300"/>
      <c r="Q38" s="1300"/>
      <c r="R38" s="1300"/>
      <c r="S38" s="1300"/>
      <c r="T38" s="1300"/>
      <c r="U38" s="1300"/>
      <c r="V38" s="1300"/>
      <c r="W38" s="1300"/>
      <c r="X38" s="1300"/>
      <c r="Y38" s="1300"/>
      <c r="Z38" s="1300"/>
      <c r="AA38" s="1300"/>
    </row>
    <row r="39" spans="1:27" s="1298" customFormat="1">
      <c r="A39" s="1301"/>
      <c r="B39" s="1300" t="s">
        <v>803</v>
      </c>
    </row>
    <row r="40" spans="1:27" s="1298" customFormat="1">
      <c r="A40" s="1299" t="str">
        <f>"7."</f>
        <v>7.</v>
      </c>
      <c r="B40" s="1302" t="s">
        <v>952</v>
      </c>
    </row>
    <row r="41" spans="1:27">
      <c r="A41" s="1298"/>
      <c r="B41" s="1302" t="s">
        <v>955</v>
      </c>
    </row>
    <row r="42" spans="1:27">
      <c r="A42" s="1298"/>
      <c r="B42" s="1295"/>
    </row>
  </sheetData>
  <mergeCells count="6">
    <mergeCell ref="A1:AA1"/>
    <mergeCell ref="A2:B2"/>
    <mergeCell ref="D3:D6"/>
    <mergeCell ref="B4:B6"/>
    <mergeCell ref="C4:C6"/>
    <mergeCell ref="F4:AA5"/>
  </mergeCells>
  <printOptions horizontalCentered="1" verticalCentered="1"/>
  <pageMargins left="0.31496062992125984" right="0.31496062992125984" top="0.35433070866141736" bottom="0.35433070866141736" header="0.31496062992125984" footer="0.31496062992125984"/>
  <pageSetup paperSize="9" scale="8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W289"/>
  <sheetViews>
    <sheetView showGridLines="0" zoomScaleNormal="100" workbookViewId="0">
      <selection sqref="A1:R1"/>
    </sheetView>
  </sheetViews>
  <sheetFormatPr defaultColWidth="9.08984375" defaultRowHeight="10.5"/>
  <cols>
    <col min="1" max="1" width="2.7265625" style="867" customWidth="1"/>
    <col min="2" max="2" width="27.7265625" style="867" customWidth="1"/>
    <col min="3" max="3" width="3.7265625" style="3" customWidth="1"/>
    <col min="4" max="11" width="7.26953125" style="867" customWidth="1"/>
    <col min="12" max="12" width="7.26953125" style="848" customWidth="1"/>
    <col min="13" max="13" width="7.26953125" style="867" customWidth="1"/>
    <col min="14" max="14" width="6.26953125" style="867" customWidth="1"/>
    <col min="15" max="15" width="6.7265625" style="867" customWidth="1"/>
    <col min="16" max="16" width="6.6328125" style="867" customWidth="1"/>
    <col min="17" max="17" width="7.6328125" style="867" customWidth="1"/>
    <col min="18" max="19" width="8.26953125" style="19" customWidth="1"/>
    <col min="20" max="20" width="8.26953125" style="867" customWidth="1"/>
    <col min="21" max="22" width="8.26953125" style="815" customWidth="1"/>
    <col min="23" max="257" width="9.08984375" style="867"/>
    <col min="258" max="258" width="2.7265625" style="867" customWidth="1"/>
    <col min="259" max="259" width="11.36328125" style="867" customWidth="1"/>
    <col min="260" max="260" width="3.7265625" style="867" customWidth="1"/>
    <col min="261" max="270" width="7.26953125" style="867" customWidth="1"/>
    <col min="271" max="271" width="6.26953125" style="867" customWidth="1"/>
    <col min="272" max="272" width="6.7265625" style="867" customWidth="1"/>
    <col min="273" max="273" width="6.6328125" style="867" customWidth="1"/>
    <col min="274" max="274" width="7.6328125" style="867" customWidth="1"/>
    <col min="275" max="278" width="8.26953125" style="867" customWidth="1"/>
    <col min="279" max="513" width="9.08984375" style="867"/>
    <col min="514" max="514" width="2.7265625" style="867" customWidth="1"/>
    <col min="515" max="515" width="11.36328125" style="867" customWidth="1"/>
    <col min="516" max="516" width="3.7265625" style="867" customWidth="1"/>
    <col min="517" max="526" width="7.26953125" style="867" customWidth="1"/>
    <col min="527" max="527" width="6.26953125" style="867" customWidth="1"/>
    <col min="528" max="528" width="6.7265625" style="867" customWidth="1"/>
    <col min="529" max="529" width="6.6328125" style="867" customWidth="1"/>
    <col min="530" max="530" width="7.6328125" style="867" customWidth="1"/>
    <col min="531" max="534" width="8.26953125" style="867" customWidth="1"/>
    <col min="535" max="769" width="9.08984375" style="867"/>
    <col min="770" max="770" width="2.7265625" style="867" customWidth="1"/>
    <col min="771" max="771" width="11.36328125" style="867" customWidth="1"/>
    <col min="772" max="772" width="3.7265625" style="867" customWidth="1"/>
    <col min="773" max="782" width="7.26953125" style="867" customWidth="1"/>
    <col min="783" max="783" width="6.26953125" style="867" customWidth="1"/>
    <col min="784" max="784" width="6.7265625" style="867" customWidth="1"/>
    <col min="785" max="785" width="6.6328125" style="867" customWidth="1"/>
    <col min="786" max="786" width="7.6328125" style="867" customWidth="1"/>
    <col min="787" max="790" width="8.26953125" style="867" customWidth="1"/>
    <col min="791" max="1025" width="9.08984375" style="867"/>
    <col min="1026" max="1026" width="2.7265625" style="867" customWidth="1"/>
    <col min="1027" max="1027" width="11.36328125" style="867" customWidth="1"/>
    <col min="1028" max="1028" width="3.7265625" style="867" customWidth="1"/>
    <col min="1029" max="1038" width="7.26953125" style="867" customWidth="1"/>
    <col min="1039" max="1039" width="6.26953125" style="867" customWidth="1"/>
    <col min="1040" max="1040" width="6.7265625" style="867" customWidth="1"/>
    <col min="1041" max="1041" width="6.6328125" style="867" customWidth="1"/>
    <col min="1042" max="1042" width="7.6328125" style="867" customWidth="1"/>
    <col min="1043" max="1046" width="8.26953125" style="867" customWidth="1"/>
    <col min="1047" max="1281" width="9.08984375" style="867"/>
    <col min="1282" max="1282" width="2.7265625" style="867" customWidth="1"/>
    <col min="1283" max="1283" width="11.36328125" style="867" customWidth="1"/>
    <col min="1284" max="1284" width="3.7265625" style="867" customWidth="1"/>
    <col min="1285" max="1294" width="7.26953125" style="867" customWidth="1"/>
    <col min="1295" max="1295" width="6.26953125" style="867" customWidth="1"/>
    <col min="1296" max="1296" width="6.7265625" style="867" customWidth="1"/>
    <col min="1297" max="1297" width="6.6328125" style="867" customWidth="1"/>
    <col min="1298" max="1298" width="7.6328125" style="867" customWidth="1"/>
    <col min="1299" max="1302" width="8.26953125" style="867" customWidth="1"/>
    <col min="1303" max="1537" width="9.08984375" style="867"/>
    <col min="1538" max="1538" width="2.7265625" style="867" customWidth="1"/>
    <col min="1539" max="1539" width="11.36328125" style="867" customWidth="1"/>
    <col min="1540" max="1540" width="3.7265625" style="867" customWidth="1"/>
    <col min="1541" max="1550" width="7.26953125" style="867" customWidth="1"/>
    <col min="1551" max="1551" width="6.26953125" style="867" customWidth="1"/>
    <col min="1552" max="1552" width="6.7265625" style="867" customWidth="1"/>
    <col min="1553" max="1553" width="6.6328125" style="867" customWidth="1"/>
    <col min="1554" max="1554" width="7.6328125" style="867" customWidth="1"/>
    <col min="1555" max="1558" width="8.26953125" style="867" customWidth="1"/>
    <col min="1559" max="1793" width="9.08984375" style="867"/>
    <col min="1794" max="1794" width="2.7265625" style="867" customWidth="1"/>
    <col min="1795" max="1795" width="11.36328125" style="867" customWidth="1"/>
    <col min="1796" max="1796" width="3.7265625" style="867" customWidth="1"/>
    <col min="1797" max="1806" width="7.26953125" style="867" customWidth="1"/>
    <col min="1807" max="1807" width="6.26953125" style="867" customWidth="1"/>
    <col min="1808" max="1808" width="6.7265625" style="867" customWidth="1"/>
    <col min="1809" max="1809" width="6.6328125" style="867" customWidth="1"/>
    <col min="1810" max="1810" width="7.6328125" style="867" customWidth="1"/>
    <col min="1811" max="1814" width="8.26953125" style="867" customWidth="1"/>
    <col min="1815" max="2049" width="9.08984375" style="867"/>
    <col min="2050" max="2050" width="2.7265625" style="867" customWidth="1"/>
    <col min="2051" max="2051" width="11.36328125" style="867" customWidth="1"/>
    <col min="2052" max="2052" width="3.7265625" style="867" customWidth="1"/>
    <col min="2053" max="2062" width="7.26953125" style="867" customWidth="1"/>
    <col min="2063" max="2063" width="6.26953125" style="867" customWidth="1"/>
    <col min="2064" max="2064" width="6.7265625" style="867" customWidth="1"/>
    <col min="2065" max="2065" width="6.6328125" style="867" customWidth="1"/>
    <col min="2066" max="2066" width="7.6328125" style="867" customWidth="1"/>
    <col min="2067" max="2070" width="8.26953125" style="867" customWidth="1"/>
    <col min="2071" max="2305" width="9.08984375" style="867"/>
    <col min="2306" max="2306" width="2.7265625" style="867" customWidth="1"/>
    <col min="2307" max="2307" width="11.36328125" style="867" customWidth="1"/>
    <col min="2308" max="2308" width="3.7265625" style="867" customWidth="1"/>
    <col min="2309" max="2318" width="7.26953125" style="867" customWidth="1"/>
    <col min="2319" max="2319" width="6.26953125" style="867" customWidth="1"/>
    <col min="2320" max="2320" width="6.7265625" style="867" customWidth="1"/>
    <col min="2321" max="2321" width="6.6328125" style="867" customWidth="1"/>
    <col min="2322" max="2322" width="7.6328125" style="867" customWidth="1"/>
    <col min="2323" max="2326" width="8.26953125" style="867" customWidth="1"/>
    <col min="2327" max="2561" width="9.08984375" style="867"/>
    <col min="2562" max="2562" width="2.7265625" style="867" customWidth="1"/>
    <col min="2563" max="2563" width="11.36328125" style="867" customWidth="1"/>
    <col min="2564" max="2564" width="3.7265625" style="867" customWidth="1"/>
    <col min="2565" max="2574" width="7.26953125" style="867" customWidth="1"/>
    <col min="2575" max="2575" width="6.26953125" style="867" customWidth="1"/>
    <col min="2576" max="2576" width="6.7265625" style="867" customWidth="1"/>
    <col min="2577" max="2577" width="6.6328125" style="867" customWidth="1"/>
    <col min="2578" max="2578" width="7.6328125" style="867" customWidth="1"/>
    <col min="2579" max="2582" width="8.26953125" style="867" customWidth="1"/>
    <col min="2583" max="2817" width="9.08984375" style="867"/>
    <col min="2818" max="2818" width="2.7265625" style="867" customWidth="1"/>
    <col min="2819" max="2819" width="11.36328125" style="867" customWidth="1"/>
    <col min="2820" max="2820" width="3.7265625" style="867" customWidth="1"/>
    <col min="2821" max="2830" width="7.26953125" style="867" customWidth="1"/>
    <col min="2831" max="2831" width="6.26953125" style="867" customWidth="1"/>
    <col min="2832" max="2832" width="6.7265625" style="867" customWidth="1"/>
    <col min="2833" max="2833" width="6.6328125" style="867" customWidth="1"/>
    <col min="2834" max="2834" width="7.6328125" style="867" customWidth="1"/>
    <col min="2835" max="2838" width="8.26953125" style="867" customWidth="1"/>
    <col min="2839" max="3073" width="9.08984375" style="867"/>
    <col min="3074" max="3074" width="2.7265625" style="867" customWidth="1"/>
    <col min="3075" max="3075" width="11.36328125" style="867" customWidth="1"/>
    <col min="3076" max="3076" width="3.7265625" style="867" customWidth="1"/>
    <col min="3077" max="3086" width="7.26953125" style="867" customWidth="1"/>
    <col min="3087" max="3087" width="6.26953125" style="867" customWidth="1"/>
    <col min="3088" max="3088" width="6.7265625" style="867" customWidth="1"/>
    <col min="3089" max="3089" width="6.6328125" style="867" customWidth="1"/>
    <col min="3090" max="3090" width="7.6328125" style="867" customWidth="1"/>
    <col min="3091" max="3094" width="8.26953125" style="867" customWidth="1"/>
    <col min="3095" max="3329" width="9.08984375" style="867"/>
    <col min="3330" max="3330" width="2.7265625" style="867" customWidth="1"/>
    <col min="3331" max="3331" width="11.36328125" style="867" customWidth="1"/>
    <col min="3332" max="3332" width="3.7265625" style="867" customWidth="1"/>
    <col min="3333" max="3342" width="7.26953125" style="867" customWidth="1"/>
    <col min="3343" max="3343" width="6.26953125" style="867" customWidth="1"/>
    <col min="3344" max="3344" width="6.7265625" style="867" customWidth="1"/>
    <col min="3345" max="3345" width="6.6328125" style="867" customWidth="1"/>
    <col min="3346" max="3346" width="7.6328125" style="867" customWidth="1"/>
    <col min="3347" max="3350" width="8.26953125" style="867" customWidth="1"/>
    <col min="3351" max="3585" width="9.08984375" style="867"/>
    <col min="3586" max="3586" width="2.7265625" style="867" customWidth="1"/>
    <col min="3587" max="3587" width="11.36328125" style="867" customWidth="1"/>
    <col min="3588" max="3588" width="3.7265625" style="867" customWidth="1"/>
    <col min="3589" max="3598" width="7.26953125" style="867" customWidth="1"/>
    <col min="3599" max="3599" width="6.26953125" style="867" customWidth="1"/>
    <col min="3600" max="3600" width="6.7265625" style="867" customWidth="1"/>
    <col min="3601" max="3601" width="6.6328125" style="867" customWidth="1"/>
    <col min="3602" max="3602" width="7.6328125" style="867" customWidth="1"/>
    <col min="3603" max="3606" width="8.26953125" style="867" customWidth="1"/>
    <col min="3607" max="3841" width="9.08984375" style="867"/>
    <col min="3842" max="3842" width="2.7265625" style="867" customWidth="1"/>
    <col min="3843" max="3843" width="11.36328125" style="867" customWidth="1"/>
    <col min="3844" max="3844" width="3.7265625" style="867" customWidth="1"/>
    <col min="3845" max="3854" width="7.26953125" style="867" customWidth="1"/>
    <col min="3855" max="3855" width="6.26953125" style="867" customWidth="1"/>
    <col min="3856" max="3856" width="6.7265625" style="867" customWidth="1"/>
    <col min="3857" max="3857" width="6.6328125" style="867" customWidth="1"/>
    <col min="3858" max="3858" width="7.6328125" style="867" customWidth="1"/>
    <col min="3859" max="3862" width="8.26953125" style="867" customWidth="1"/>
    <col min="3863" max="4097" width="9.08984375" style="867"/>
    <col min="4098" max="4098" width="2.7265625" style="867" customWidth="1"/>
    <col min="4099" max="4099" width="11.36328125" style="867" customWidth="1"/>
    <col min="4100" max="4100" width="3.7265625" style="867" customWidth="1"/>
    <col min="4101" max="4110" width="7.26953125" style="867" customWidth="1"/>
    <col min="4111" max="4111" width="6.26953125" style="867" customWidth="1"/>
    <col min="4112" max="4112" width="6.7265625" style="867" customWidth="1"/>
    <col min="4113" max="4113" width="6.6328125" style="867" customWidth="1"/>
    <col min="4114" max="4114" width="7.6328125" style="867" customWidth="1"/>
    <col min="4115" max="4118" width="8.26953125" style="867" customWidth="1"/>
    <col min="4119" max="4353" width="9.08984375" style="867"/>
    <col min="4354" max="4354" width="2.7265625" style="867" customWidth="1"/>
    <col min="4355" max="4355" width="11.36328125" style="867" customWidth="1"/>
    <col min="4356" max="4356" width="3.7265625" style="867" customWidth="1"/>
    <col min="4357" max="4366" width="7.26953125" style="867" customWidth="1"/>
    <col min="4367" max="4367" width="6.26953125" style="867" customWidth="1"/>
    <col min="4368" max="4368" width="6.7265625" style="867" customWidth="1"/>
    <col min="4369" max="4369" width="6.6328125" style="867" customWidth="1"/>
    <col min="4370" max="4370" width="7.6328125" style="867" customWidth="1"/>
    <col min="4371" max="4374" width="8.26953125" style="867" customWidth="1"/>
    <col min="4375" max="4609" width="9.08984375" style="867"/>
    <col min="4610" max="4610" width="2.7265625" style="867" customWidth="1"/>
    <col min="4611" max="4611" width="11.36328125" style="867" customWidth="1"/>
    <col min="4612" max="4612" width="3.7265625" style="867" customWidth="1"/>
    <col min="4613" max="4622" width="7.26953125" style="867" customWidth="1"/>
    <col min="4623" max="4623" width="6.26953125" style="867" customWidth="1"/>
    <col min="4624" max="4624" width="6.7265625" style="867" customWidth="1"/>
    <col min="4625" max="4625" width="6.6328125" style="867" customWidth="1"/>
    <col min="4626" max="4626" width="7.6328125" style="867" customWidth="1"/>
    <col min="4627" max="4630" width="8.26953125" style="867" customWidth="1"/>
    <col min="4631" max="4865" width="9.08984375" style="867"/>
    <col min="4866" max="4866" width="2.7265625" style="867" customWidth="1"/>
    <col min="4867" max="4867" width="11.36328125" style="867" customWidth="1"/>
    <col min="4868" max="4868" width="3.7265625" style="867" customWidth="1"/>
    <col min="4869" max="4878" width="7.26953125" style="867" customWidth="1"/>
    <col min="4879" max="4879" width="6.26953125" style="867" customWidth="1"/>
    <col min="4880" max="4880" width="6.7265625" style="867" customWidth="1"/>
    <col min="4881" max="4881" width="6.6328125" style="867" customWidth="1"/>
    <col min="4882" max="4882" width="7.6328125" style="867" customWidth="1"/>
    <col min="4883" max="4886" width="8.26953125" style="867" customWidth="1"/>
    <col min="4887" max="5121" width="9.08984375" style="867"/>
    <col min="5122" max="5122" width="2.7265625" style="867" customWidth="1"/>
    <col min="5123" max="5123" width="11.36328125" style="867" customWidth="1"/>
    <col min="5124" max="5124" width="3.7265625" style="867" customWidth="1"/>
    <col min="5125" max="5134" width="7.26953125" style="867" customWidth="1"/>
    <col min="5135" max="5135" width="6.26953125" style="867" customWidth="1"/>
    <col min="5136" max="5136" width="6.7265625" style="867" customWidth="1"/>
    <col min="5137" max="5137" width="6.6328125" style="867" customWidth="1"/>
    <col min="5138" max="5138" width="7.6328125" style="867" customWidth="1"/>
    <col min="5139" max="5142" width="8.26953125" style="867" customWidth="1"/>
    <col min="5143" max="5377" width="9.08984375" style="867"/>
    <col min="5378" max="5378" width="2.7265625" style="867" customWidth="1"/>
    <col min="5379" max="5379" width="11.36328125" style="867" customWidth="1"/>
    <col min="5380" max="5380" width="3.7265625" style="867" customWidth="1"/>
    <col min="5381" max="5390" width="7.26953125" style="867" customWidth="1"/>
    <col min="5391" max="5391" width="6.26953125" style="867" customWidth="1"/>
    <col min="5392" max="5392" width="6.7265625" style="867" customWidth="1"/>
    <col min="5393" max="5393" width="6.6328125" style="867" customWidth="1"/>
    <col min="5394" max="5394" width="7.6328125" style="867" customWidth="1"/>
    <col min="5395" max="5398" width="8.26953125" style="867" customWidth="1"/>
    <col min="5399" max="5633" width="9.08984375" style="867"/>
    <col min="5634" max="5634" width="2.7265625" style="867" customWidth="1"/>
    <col min="5635" max="5635" width="11.36328125" style="867" customWidth="1"/>
    <col min="5636" max="5636" width="3.7265625" style="867" customWidth="1"/>
    <col min="5637" max="5646" width="7.26953125" style="867" customWidth="1"/>
    <col min="5647" max="5647" width="6.26953125" style="867" customWidth="1"/>
    <col min="5648" max="5648" width="6.7265625" style="867" customWidth="1"/>
    <col min="5649" max="5649" width="6.6328125" style="867" customWidth="1"/>
    <col min="5650" max="5650" width="7.6328125" style="867" customWidth="1"/>
    <col min="5651" max="5654" width="8.26953125" style="867" customWidth="1"/>
    <col min="5655" max="5889" width="9.08984375" style="867"/>
    <col min="5890" max="5890" width="2.7265625" style="867" customWidth="1"/>
    <col min="5891" max="5891" width="11.36328125" style="867" customWidth="1"/>
    <col min="5892" max="5892" width="3.7265625" style="867" customWidth="1"/>
    <col min="5893" max="5902" width="7.26953125" style="867" customWidth="1"/>
    <col min="5903" max="5903" width="6.26953125" style="867" customWidth="1"/>
    <col min="5904" max="5904" width="6.7265625" style="867" customWidth="1"/>
    <col min="5905" max="5905" width="6.6328125" style="867" customWidth="1"/>
    <col min="5906" max="5906" width="7.6328125" style="867" customWidth="1"/>
    <col min="5907" max="5910" width="8.26953125" style="867" customWidth="1"/>
    <col min="5911" max="6145" width="9.08984375" style="867"/>
    <col min="6146" max="6146" width="2.7265625" style="867" customWidth="1"/>
    <col min="6147" max="6147" width="11.36328125" style="867" customWidth="1"/>
    <col min="6148" max="6148" width="3.7265625" style="867" customWidth="1"/>
    <col min="6149" max="6158" width="7.26953125" style="867" customWidth="1"/>
    <col min="6159" max="6159" width="6.26953125" style="867" customWidth="1"/>
    <col min="6160" max="6160" width="6.7265625" style="867" customWidth="1"/>
    <col min="6161" max="6161" width="6.6328125" style="867" customWidth="1"/>
    <col min="6162" max="6162" width="7.6328125" style="867" customWidth="1"/>
    <col min="6163" max="6166" width="8.26953125" style="867" customWidth="1"/>
    <col min="6167" max="6401" width="9.08984375" style="867"/>
    <col min="6402" max="6402" width="2.7265625" style="867" customWidth="1"/>
    <col min="6403" max="6403" width="11.36328125" style="867" customWidth="1"/>
    <col min="6404" max="6404" width="3.7265625" style="867" customWidth="1"/>
    <col min="6405" max="6414" width="7.26953125" style="867" customWidth="1"/>
    <col min="6415" max="6415" width="6.26953125" style="867" customWidth="1"/>
    <col min="6416" max="6416" width="6.7265625" style="867" customWidth="1"/>
    <col min="6417" max="6417" width="6.6328125" style="867" customWidth="1"/>
    <col min="6418" max="6418" width="7.6328125" style="867" customWidth="1"/>
    <col min="6419" max="6422" width="8.26953125" style="867" customWidth="1"/>
    <col min="6423" max="6657" width="9.08984375" style="867"/>
    <col min="6658" max="6658" width="2.7265625" style="867" customWidth="1"/>
    <col min="6659" max="6659" width="11.36328125" style="867" customWidth="1"/>
    <col min="6660" max="6660" width="3.7265625" style="867" customWidth="1"/>
    <col min="6661" max="6670" width="7.26953125" style="867" customWidth="1"/>
    <col min="6671" max="6671" width="6.26953125" style="867" customWidth="1"/>
    <col min="6672" max="6672" width="6.7265625" style="867" customWidth="1"/>
    <col min="6673" max="6673" width="6.6328125" style="867" customWidth="1"/>
    <col min="6674" max="6674" width="7.6328125" style="867" customWidth="1"/>
    <col min="6675" max="6678" width="8.26953125" style="867" customWidth="1"/>
    <col min="6679" max="6913" width="9.08984375" style="867"/>
    <col min="6914" max="6914" width="2.7265625" style="867" customWidth="1"/>
    <col min="6915" max="6915" width="11.36328125" style="867" customWidth="1"/>
    <col min="6916" max="6916" width="3.7265625" style="867" customWidth="1"/>
    <col min="6917" max="6926" width="7.26953125" style="867" customWidth="1"/>
    <col min="6927" max="6927" width="6.26953125" style="867" customWidth="1"/>
    <col min="6928" max="6928" width="6.7265625" style="867" customWidth="1"/>
    <col min="6929" max="6929" width="6.6328125" style="867" customWidth="1"/>
    <col min="6930" max="6930" width="7.6328125" style="867" customWidth="1"/>
    <col min="6931" max="6934" width="8.26953125" style="867" customWidth="1"/>
    <col min="6935" max="7169" width="9.08984375" style="867"/>
    <col min="7170" max="7170" width="2.7265625" style="867" customWidth="1"/>
    <col min="7171" max="7171" width="11.36328125" style="867" customWidth="1"/>
    <col min="7172" max="7172" width="3.7265625" style="867" customWidth="1"/>
    <col min="7173" max="7182" width="7.26953125" style="867" customWidth="1"/>
    <col min="7183" max="7183" width="6.26953125" style="867" customWidth="1"/>
    <col min="7184" max="7184" width="6.7265625" style="867" customWidth="1"/>
    <col min="7185" max="7185" width="6.6328125" style="867" customWidth="1"/>
    <col min="7186" max="7186" width="7.6328125" style="867" customWidth="1"/>
    <col min="7187" max="7190" width="8.26953125" style="867" customWidth="1"/>
    <col min="7191" max="7425" width="9.08984375" style="867"/>
    <col min="7426" max="7426" width="2.7265625" style="867" customWidth="1"/>
    <col min="7427" max="7427" width="11.36328125" style="867" customWidth="1"/>
    <col min="7428" max="7428" width="3.7265625" style="867" customWidth="1"/>
    <col min="7429" max="7438" width="7.26953125" style="867" customWidth="1"/>
    <col min="7439" max="7439" width="6.26953125" style="867" customWidth="1"/>
    <col min="7440" max="7440" width="6.7265625" style="867" customWidth="1"/>
    <col min="7441" max="7441" width="6.6328125" style="867" customWidth="1"/>
    <col min="7442" max="7442" width="7.6328125" style="867" customWidth="1"/>
    <col min="7443" max="7446" width="8.26953125" style="867" customWidth="1"/>
    <col min="7447" max="7681" width="9.08984375" style="867"/>
    <col min="7682" max="7682" width="2.7265625" style="867" customWidth="1"/>
    <col min="7683" max="7683" width="11.36328125" style="867" customWidth="1"/>
    <col min="7684" max="7684" width="3.7265625" style="867" customWidth="1"/>
    <col min="7685" max="7694" width="7.26953125" style="867" customWidth="1"/>
    <col min="7695" max="7695" width="6.26953125" style="867" customWidth="1"/>
    <col min="7696" max="7696" width="6.7265625" style="867" customWidth="1"/>
    <col min="7697" max="7697" width="6.6328125" style="867" customWidth="1"/>
    <col min="7698" max="7698" width="7.6328125" style="867" customWidth="1"/>
    <col min="7699" max="7702" width="8.26953125" style="867" customWidth="1"/>
    <col min="7703" max="7937" width="9.08984375" style="867"/>
    <col min="7938" max="7938" width="2.7265625" style="867" customWidth="1"/>
    <col min="7939" max="7939" width="11.36328125" style="867" customWidth="1"/>
    <col min="7940" max="7940" width="3.7265625" style="867" customWidth="1"/>
    <col min="7941" max="7950" width="7.26953125" style="867" customWidth="1"/>
    <col min="7951" max="7951" width="6.26953125" style="867" customWidth="1"/>
    <col min="7952" max="7952" width="6.7265625" style="867" customWidth="1"/>
    <col min="7953" max="7953" width="6.6328125" style="867" customWidth="1"/>
    <col min="7954" max="7954" width="7.6328125" style="867" customWidth="1"/>
    <col min="7955" max="7958" width="8.26953125" style="867" customWidth="1"/>
    <col min="7959" max="8193" width="9.08984375" style="867"/>
    <col min="8194" max="8194" width="2.7265625" style="867" customWidth="1"/>
    <col min="8195" max="8195" width="11.36328125" style="867" customWidth="1"/>
    <col min="8196" max="8196" width="3.7265625" style="867" customWidth="1"/>
    <col min="8197" max="8206" width="7.26953125" style="867" customWidth="1"/>
    <col min="8207" max="8207" width="6.26953125" style="867" customWidth="1"/>
    <col min="8208" max="8208" width="6.7265625" style="867" customWidth="1"/>
    <col min="8209" max="8209" width="6.6328125" style="867" customWidth="1"/>
    <col min="8210" max="8210" width="7.6328125" style="867" customWidth="1"/>
    <col min="8211" max="8214" width="8.26953125" style="867" customWidth="1"/>
    <col min="8215" max="8449" width="9.08984375" style="867"/>
    <col min="8450" max="8450" width="2.7265625" style="867" customWidth="1"/>
    <col min="8451" max="8451" width="11.36328125" style="867" customWidth="1"/>
    <col min="8452" max="8452" width="3.7265625" style="867" customWidth="1"/>
    <col min="8453" max="8462" width="7.26953125" style="867" customWidth="1"/>
    <col min="8463" max="8463" width="6.26953125" style="867" customWidth="1"/>
    <col min="8464" max="8464" width="6.7265625" style="867" customWidth="1"/>
    <col min="8465" max="8465" width="6.6328125" style="867" customWidth="1"/>
    <col min="8466" max="8466" width="7.6328125" style="867" customWidth="1"/>
    <col min="8467" max="8470" width="8.26953125" style="867" customWidth="1"/>
    <col min="8471" max="8705" width="9.08984375" style="867"/>
    <col min="8706" max="8706" width="2.7265625" style="867" customWidth="1"/>
    <col min="8707" max="8707" width="11.36328125" style="867" customWidth="1"/>
    <col min="8708" max="8708" width="3.7265625" style="867" customWidth="1"/>
    <col min="8709" max="8718" width="7.26953125" style="867" customWidth="1"/>
    <col min="8719" max="8719" width="6.26953125" style="867" customWidth="1"/>
    <col min="8720" max="8720" width="6.7265625" style="867" customWidth="1"/>
    <col min="8721" max="8721" width="6.6328125" style="867" customWidth="1"/>
    <col min="8722" max="8722" width="7.6328125" style="867" customWidth="1"/>
    <col min="8723" max="8726" width="8.26953125" style="867" customWidth="1"/>
    <col min="8727" max="8961" width="9.08984375" style="867"/>
    <col min="8962" max="8962" width="2.7265625" style="867" customWidth="1"/>
    <col min="8963" max="8963" width="11.36328125" style="867" customWidth="1"/>
    <col min="8964" max="8964" width="3.7265625" style="867" customWidth="1"/>
    <col min="8965" max="8974" width="7.26953125" style="867" customWidth="1"/>
    <col min="8975" max="8975" width="6.26953125" style="867" customWidth="1"/>
    <col min="8976" max="8976" width="6.7265625" style="867" customWidth="1"/>
    <col min="8977" max="8977" width="6.6328125" style="867" customWidth="1"/>
    <col min="8978" max="8978" width="7.6328125" style="867" customWidth="1"/>
    <col min="8979" max="8982" width="8.26953125" style="867" customWidth="1"/>
    <col min="8983" max="9217" width="9.08984375" style="867"/>
    <col min="9218" max="9218" width="2.7265625" style="867" customWidth="1"/>
    <col min="9219" max="9219" width="11.36328125" style="867" customWidth="1"/>
    <col min="9220" max="9220" width="3.7265625" style="867" customWidth="1"/>
    <col min="9221" max="9230" width="7.26953125" style="867" customWidth="1"/>
    <col min="9231" max="9231" width="6.26953125" style="867" customWidth="1"/>
    <col min="9232" max="9232" width="6.7265625" style="867" customWidth="1"/>
    <col min="9233" max="9233" width="6.6328125" style="867" customWidth="1"/>
    <col min="9234" max="9234" width="7.6328125" style="867" customWidth="1"/>
    <col min="9235" max="9238" width="8.26953125" style="867" customWidth="1"/>
    <col min="9239" max="9473" width="9.08984375" style="867"/>
    <col min="9474" max="9474" width="2.7265625" style="867" customWidth="1"/>
    <col min="9475" max="9475" width="11.36328125" style="867" customWidth="1"/>
    <col min="9476" max="9476" width="3.7265625" style="867" customWidth="1"/>
    <col min="9477" max="9486" width="7.26953125" style="867" customWidth="1"/>
    <col min="9487" max="9487" width="6.26953125" style="867" customWidth="1"/>
    <col min="9488" max="9488" width="6.7265625" style="867" customWidth="1"/>
    <col min="9489" max="9489" width="6.6328125" style="867" customWidth="1"/>
    <col min="9490" max="9490" width="7.6328125" style="867" customWidth="1"/>
    <col min="9491" max="9494" width="8.26953125" style="867" customWidth="1"/>
    <col min="9495" max="9729" width="9.08984375" style="867"/>
    <col min="9730" max="9730" width="2.7265625" style="867" customWidth="1"/>
    <col min="9731" max="9731" width="11.36328125" style="867" customWidth="1"/>
    <col min="9732" max="9732" width="3.7265625" style="867" customWidth="1"/>
    <col min="9733" max="9742" width="7.26953125" style="867" customWidth="1"/>
    <col min="9743" max="9743" width="6.26953125" style="867" customWidth="1"/>
    <col min="9744" max="9744" width="6.7265625" style="867" customWidth="1"/>
    <col min="9745" max="9745" width="6.6328125" style="867" customWidth="1"/>
    <col min="9746" max="9746" width="7.6328125" style="867" customWidth="1"/>
    <col min="9747" max="9750" width="8.26953125" style="867" customWidth="1"/>
    <col min="9751" max="9985" width="9.08984375" style="867"/>
    <col min="9986" max="9986" width="2.7265625" style="867" customWidth="1"/>
    <col min="9987" max="9987" width="11.36328125" style="867" customWidth="1"/>
    <col min="9988" max="9988" width="3.7265625" style="867" customWidth="1"/>
    <col min="9989" max="9998" width="7.26953125" style="867" customWidth="1"/>
    <col min="9999" max="9999" width="6.26953125" style="867" customWidth="1"/>
    <col min="10000" max="10000" width="6.7265625" style="867" customWidth="1"/>
    <col min="10001" max="10001" width="6.6328125" style="867" customWidth="1"/>
    <col min="10002" max="10002" width="7.6328125" style="867" customWidth="1"/>
    <col min="10003" max="10006" width="8.26953125" style="867" customWidth="1"/>
    <col min="10007" max="10241" width="9.08984375" style="867"/>
    <col min="10242" max="10242" width="2.7265625" style="867" customWidth="1"/>
    <col min="10243" max="10243" width="11.36328125" style="867" customWidth="1"/>
    <col min="10244" max="10244" width="3.7265625" style="867" customWidth="1"/>
    <col min="10245" max="10254" width="7.26953125" style="867" customWidth="1"/>
    <col min="10255" max="10255" width="6.26953125" style="867" customWidth="1"/>
    <col min="10256" max="10256" width="6.7265625" style="867" customWidth="1"/>
    <col min="10257" max="10257" width="6.6328125" style="867" customWidth="1"/>
    <col min="10258" max="10258" width="7.6328125" style="867" customWidth="1"/>
    <col min="10259" max="10262" width="8.26953125" style="867" customWidth="1"/>
    <col min="10263" max="10497" width="9.08984375" style="867"/>
    <col min="10498" max="10498" width="2.7265625" style="867" customWidth="1"/>
    <col min="10499" max="10499" width="11.36328125" style="867" customWidth="1"/>
    <col min="10500" max="10500" width="3.7265625" style="867" customWidth="1"/>
    <col min="10501" max="10510" width="7.26953125" style="867" customWidth="1"/>
    <col min="10511" max="10511" width="6.26953125" style="867" customWidth="1"/>
    <col min="10512" max="10512" width="6.7265625" style="867" customWidth="1"/>
    <col min="10513" max="10513" width="6.6328125" style="867" customWidth="1"/>
    <col min="10514" max="10514" width="7.6328125" style="867" customWidth="1"/>
    <col min="10515" max="10518" width="8.26953125" style="867" customWidth="1"/>
    <col min="10519" max="10753" width="9.08984375" style="867"/>
    <col min="10754" max="10754" width="2.7265625" style="867" customWidth="1"/>
    <col min="10755" max="10755" width="11.36328125" style="867" customWidth="1"/>
    <col min="10756" max="10756" width="3.7265625" style="867" customWidth="1"/>
    <col min="10757" max="10766" width="7.26953125" style="867" customWidth="1"/>
    <col min="10767" max="10767" width="6.26953125" style="867" customWidth="1"/>
    <col min="10768" max="10768" width="6.7265625" style="867" customWidth="1"/>
    <col min="10769" max="10769" width="6.6328125" style="867" customWidth="1"/>
    <col min="10770" max="10770" width="7.6328125" style="867" customWidth="1"/>
    <col min="10771" max="10774" width="8.26953125" style="867" customWidth="1"/>
    <col min="10775" max="11009" width="9.08984375" style="867"/>
    <col min="11010" max="11010" width="2.7265625" style="867" customWidth="1"/>
    <col min="11011" max="11011" width="11.36328125" style="867" customWidth="1"/>
    <col min="11012" max="11012" width="3.7265625" style="867" customWidth="1"/>
    <col min="11013" max="11022" width="7.26953125" style="867" customWidth="1"/>
    <col min="11023" max="11023" width="6.26953125" style="867" customWidth="1"/>
    <col min="11024" max="11024" width="6.7265625" style="867" customWidth="1"/>
    <col min="11025" max="11025" width="6.6328125" style="867" customWidth="1"/>
    <col min="11026" max="11026" width="7.6328125" style="867" customWidth="1"/>
    <col min="11027" max="11030" width="8.26953125" style="867" customWidth="1"/>
    <col min="11031" max="11265" width="9.08984375" style="867"/>
    <col min="11266" max="11266" width="2.7265625" style="867" customWidth="1"/>
    <col min="11267" max="11267" width="11.36328125" style="867" customWidth="1"/>
    <col min="11268" max="11268" width="3.7265625" style="867" customWidth="1"/>
    <col min="11269" max="11278" width="7.26953125" style="867" customWidth="1"/>
    <col min="11279" max="11279" width="6.26953125" style="867" customWidth="1"/>
    <col min="11280" max="11280" width="6.7265625" style="867" customWidth="1"/>
    <col min="11281" max="11281" width="6.6328125" style="867" customWidth="1"/>
    <col min="11282" max="11282" width="7.6328125" style="867" customWidth="1"/>
    <col min="11283" max="11286" width="8.26953125" style="867" customWidth="1"/>
    <col min="11287" max="11521" width="9.08984375" style="867"/>
    <col min="11522" max="11522" width="2.7265625" style="867" customWidth="1"/>
    <col min="11523" max="11523" width="11.36328125" style="867" customWidth="1"/>
    <col min="11524" max="11524" width="3.7265625" style="867" customWidth="1"/>
    <col min="11525" max="11534" width="7.26953125" style="867" customWidth="1"/>
    <col min="11535" max="11535" width="6.26953125" style="867" customWidth="1"/>
    <col min="11536" max="11536" width="6.7265625" style="867" customWidth="1"/>
    <col min="11537" max="11537" width="6.6328125" style="867" customWidth="1"/>
    <col min="11538" max="11538" width="7.6328125" style="867" customWidth="1"/>
    <col min="11539" max="11542" width="8.26953125" style="867" customWidth="1"/>
    <col min="11543" max="11777" width="9.08984375" style="867"/>
    <col min="11778" max="11778" width="2.7265625" style="867" customWidth="1"/>
    <col min="11779" max="11779" width="11.36328125" style="867" customWidth="1"/>
    <col min="11780" max="11780" width="3.7265625" style="867" customWidth="1"/>
    <col min="11781" max="11790" width="7.26953125" style="867" customWidth="1"/>
    <col min="11791" max="11791" width="6.26953125" style="867" customWidth="1"/>
    <col min="11792" max="11792" width="6.7265625" style="867" customWidth="1"/>
    <col min="11793" max="11793" width="6.6328125" style="867" customWidth="1"/>
    <col min="11794" max="11794" width="7.6328125" style="867" customWidth="1"/>
    <col min="11795" max="11798" width="8.26953125" style="867" customWidth="1"/>
    <col min="11799" max="12033" width="9.08984375" style="867"/>
    <col min="12034" max="12034" width="2.7265625" style="867" customWidth="1"/>
    <col min="12035" max="12035" width="11.36328125" style="867" customWidth="1"/>
    <col min="12036" max="12036" width="3.7265625" style="867" customWidth="1"/>
    <col min="12037" max="12046" width="7.26953125" style="867" customWidth="1"/>
    <col min="12047" max="12047" width="6.26953125" style="867" customWidth="1"/>
    <col min="12048" max="12048" width="6.7265625" style="867" customWidth="1"/>
    <col min="12049" max="12049" width="6.6328125" style="867" customWidth="1"/>
    <col min="12050" max="12050" width="7.6328125" style="867" customWidth="1"/>
    <col min="12051" max="12054" width="8.26953125" style="867" customWidth="1"/>
    <col min="12055" max="12289" width="9.08984375" style="867"/>
    <col min="12290" max="12290" width="2.7265625" style="867" customWidth="1"/>
    <col min="12291" max="12291" width="11.36328125" style="867" customWidth="1"/>
    <col min="12292" max="12292" width="3.7265625" style="867" customWidth="1"/>
    <col min="12293" max="12302" width="7.26953125" style="867" customWidth="1"/>
    <col min="12303" max="12303" width="6.26953125" style="867" customWidth="1"/>
    <col min="12304" max="12304" width="6.7265625" style="867" customWidth="1"/>
    <col min="12305" max="12305" width="6.6328125" style="867" customWidth="1"/>
    <col min="12306" max="12306" width="7.6328125" style="867" customWidth="1"/>
    <col min="12307" max="12310" width="8.26953125" style="867" customWidth="1"/>
    <col min="12311" max="12545" width="9.08984375" style="867"/>
    <col min="12546" max="12546" width="2.7265625" style="867" customWidth="1"/>
    <col min="12547" max="12547" width="11.36328125" style="867" customWidth="1"/>
    <col min="12548" max="12548" width="3.7265625" style="867" customWidth="1"/>
    <col min="12549" max="12558" width="7.26953125" style="867" customWidth="1"/>
    <col min="12559" max="12559" width="6.26953125" style="867" customWidth="1"/>
    <col min="12560" max="12560" width="6.7265625" style="867" customWidth="1"/>
    <col min="12561" max="12561" width="6.6328125" style="867" customWidth="1"/>
    <col min="12562" max="12562" width="7.6328125" style="867" customWidth="1"/>
    <col min="12563" max="12566" width="8.26953125" style="867" customWidth="1"/>
    <col min="12567" max="12801" width="9.08984375" style="867"/>
    <col min="12802" max="12802" width="2.7265625" style="867" customWidth="1"/>
    <col min="12803" max="12803" width="11.36328125" style="867" customWidth="1"/>
    <col min="12804" max="12804" width="3.7265625" style="867" customWidth="1"/>
    <col min="12805" max="12814" width="7.26953125" style="867" customWidth="1"/>
    <col min="12815" max="12815" width="6.26953125" style="867" customWidth="1"/>
    <col min="12816" max="12816" width="6.7265625" style="867" customWidth="1"/>
    <col min="12817" max="12817" width="6.6328125" style="867" customWidth="1"/>
    <col min="12818" max="12818" width="7.6328125" style="867" customWidth="1"/>
    <col min="12819" max="12822" width="8.26953125" style="867" customWidth="1"/>
    <col min="12823" max="13057" width="9.08984375" style="867"/>
    <col min="13058" max="13058" width="2.7265625" style="867" customWidth="1"/>
    <col min="13059" max="13059" width="11.36328125" style="867" customWidth="1"/>
    <col min="13060" max="13060" width="3.7265625" style="867" customWidth="1"/>
    <col min="13061" max="13070" width="7.26953125" style="867" customWidth="1"/>
    <col min="13071" max="13071" width="6.26953125" style="867" customWidth="1"/>
    <col min="13072" max="13072" width="6.7265625" style="867" customWidth="1"/>
    <col min="13073" max="13073" width="6.6328125" style="867" customWidth="1"/>
    <col min="13074" max="13074" width="7.6328125" style="867" customWidth="1"/>
    <col min="13075" max="13078" width="8.26953125" style="867" customWidth="1"/>
    <col min="13079" max="13313" width="9.08984375" style="867"/>
    <col min="13314" max="13314" width="2.7265625" style="867" customWidth="1"/>
    <col min="13315" max="13315" width="11.36328125" style="867" customWidth="1"/>
    <col min="13316" max="13316" width="3.7265625" style="867" customWidth="1"/>
    <col min="13317" max="13326" width="7.26953125" style="867" customWidth="1"/>
    <col min="13327" max="13327" width="6.26953125" style="867" customWidth="1"/>
    <col min="13328" max="13328" width="6.7265625" style="867" customWidth="1"/>
    <col min="13329" max="13329" width="6.6328125" style="867" customWidth="1"/>
    <col min="13330" max="13330" width="7.6328125" style="867" customWidth="1"/>
    <col min="13331" max="13334" width="8.26953125" style="867" customWidth="1"/>
    <col min="13335" max="13569" width="9.08984375" style="867"/>
    <col min="13570" max="13570" width="2.7265625" style="867" customWidth="1"/>
    <col min="13571" max="13571" width="11.36328125" style="867" customWidth="1"/>
    <col min="13572" max="13572" width="3.7265625" style="867" customWidth="1"/>
    <col min="13573" max="13582" width="7.26953125" style="867" customWidth="1"/>
    <col min="13583" max="13583" width="6.26953125" style="867" customWidth="1"/>
    <col min="13584" max="13584" width="6.7265625" style="867" customWidth="1"/>
    <col min="13585" max="13585" width="6.6328125" style="867" customWidth="1"/>
    <col min="13586" max="13586" width="7.6328125" style="867" customWidth="1"/>
    <col min="13587" max="13590" width="8.26953125" style="867" customWidth="1"/>
    <col min="13591" max="13825" width="9.08984375" style="867"/>
    <col min="13826" max="13826" width="2.7265625" style="867" customWidth="1"/>
    <col min="13827" max="13827" width="11.36328125" style="867" customWidth="1"/>
    <col min="13828" max="13828" width="3.7265625" style="867" customWidth="1"/>
    <col min="13829" max="13838" width="7.26953125" style="867" customWidth="1"/>
    <col min="13839" max="13839" width="6.26953125" style="867" customWidth="1"/>
    <col min="13840" max="13840" width="6.7265625" style="867" customWidth="1"/>
    <col min="13841" max="13841" width="6.6328125" style="867" customWidth="1"/>
    <col min="13842" max="13842" width="7.6328125" style="867" customWidth="1"/>
    <col min="13843" max="13846" width="8.26953125" style="867" customWidth="1"/>
    <col min="13847" max="14081" width="9.08984375" style="867"/>
    <col min="14082" max="14082" width="2.7265625" style="867" customWidth="1"/>
    <col min="14083" max="14083" width="11.36328125" style="867" customWidth="1"/>
    <col min="14084" max="14084" width="3.7265625" style="867" customWidth="1"/>
    <col min="14085" max="14094" width="7.26953125" style="867" customWidth="1"/>
    <col min="14095" max="14095" width="6.26953125" style="867" customWidth="1"/>
    <col min="14096" max="14096" width="6.7265625" style="867" customWidth="1"/>
    <col min="14097" max="14097" width="6.6328125" style="867" customWidth="1"/>
    <col min="14098" max="14098" width="7.6328125" style="867" customWidth="1"/>
    <col min="14099" max="14102" width="8.26953125" style="867" customWidth="1"/>
    <col min="14103" max="14337" width="9.08984375" style="867"/>
    <col min="14338" max="14338" width="2.7265625" style="867" customWidth="1"/>
    <col min="14339" max="14339" width="11.36328125" style="867" customWidth="1"/>
    <col min="14340" max="14340" width="3.7265625" style="867" customWidth="1"/>
    <col min="14341" max="14350" width="7.26953125" style="867" customWidth="1"/>
    <col min="14351" max="14351" width="6.26953125" style="867" customWidth="1"/>
    <col min="14352" max="14352" width="6.7265625" style="867" customWidth="1"/>
    <col min="14353" max="14353" width="6.6328125" style="867" customWidth="1"/>
    <col min="14354" max="14354" width="7.6328125" style="867" customWidth="1"/>
    <col min="14355" max="14358" width="8.26953125" style="867" customWidth="1"/>
    <col min="14359" max="14593" width="9.08984375" style="867"/>
    <col min="14594" max="14594" width="2.7265625" style="867" customWidth="1"/>
    <col min="14595" max="14595" width="11.36328125" style="867" customWidth="1"/>
    <col min="14596" max="14596" width="3.7265625" style="867" customWidth="1"/>
    <col min="14597" max="14606" width="7.26953125" style="867" customWidth="1"/>
    <col min="14607" max="14607" width="6.26953125" style="867" customWidth="1"/>
    <col min="14608" max="14608" width="6.7265625" style="867" customWidth="1"/>
    <col min="14609" max="14609" width="6.6328125" style="867" customWidth="1"/>
    <col min="14610" max="14610" width="7.6328125" style="867" customWidth="1"/>
    <col min="14611" max="14614" width="8.26953125" style="867" customWidth="1"/>
    <col min="14615" max="14849" width="9.08984375" style="867"/>
    <col min="14850" max="14850" width="2.7265625" style="867" customWidth="1"/>
    <col min="14851" max="14851" width="11.36328125" style="867" customWidth="1"/>
    <col min="14852" max="14852" width="3.7265625" style="867" customWidth="1"/>
    <col min="14853" max="14862" width="7.26953125" style="867" customWidth="1"/>
    <col min="14863" max="14863" width="6.26953125" style="867" customWidth="1"/>
    <col min="14864" max="14864" width="6.7265625" style="867" customWidth="1"/>
    <col min="14865" max="14865" width="6.6328125" style="867" customWidth="1"/>
    <col min="14866" max="14866" width="7.6328125" style="867" customWidth="1"/>
    <col min="14867" max="14870" width="8.26953125" style="867" customWidth="1"/>
    <col min="14871" max="15105" width="9.08984375" style="867"/>
    <col min="15106" max="15106" width="2.7265625" style="867" customWidth="1"/>
    <col min="15107" max="15107" width="11.36328125" style="867" customWidth="1"/>
    <col min="15108" max="15108" width="3.7265625" style="867" customWidth="1"/>
    <col min="15109" max="15118" width="7.26953125" style="867" customWidth="1"/>
    <col min="15119" max="15119" width="6.26953125" style="867" customWidth="1"/>
    <col min="15120" max="15120" width="6.7265625" style="867" customWidth="1"/>
    <col min="15121" max="15121" width="6.6328125" style="867" customWidth="1"/>
    <col min="15122" max="15122" width="7.6328125" style="867" customWidth="1"/>
    <col min="15123" max="15126" width="8.26953125" style="867" customWidth="1"/>
    <col min="15127" max="15361" width="9.08984375" style="867"/>
    <col min="15362" max="15362" width="2.7265625" style="867" customWidth="1"/>
    <col min="15363" max="15363" width="11.36328125" style="867" customWidth="1"/>
    <col min="15364" max="15364" width="3.7265625" style="867" customWidth="1"/>
    <col min="15365" max="15374" width="7.26953125" style="867" customWidth="1"/>
    <col min="15375" max="15375" width="6.26953125" style="867" customWidth="1"/>
    <col min="15376" max="15376" width="6.7265625" style="867" customWidth="1"/>
    <col min="15377" max="15377" width="6.6328125" style="867" customWidth="1"/>
    <col min="15378" max="15378" width="7.6328125" style="867" customWidth="1"/>
    <col min="15379" max="15382" width="8.26953125" style="867" customWidth="1"/>
    <col min="15383" max="15617" width="9.08984375" style="867"/>
    <col min="15618" max="15618" width="2.7265625" style="867" customWidth="1"/>
    <col min="15619" max="15619" width="11.36328125" style="867" customWidth="1"/>
    <col min="15620" max="15620" width="3.7265625" style="867" customWidth="1"/>
    <col min="15621" max="15630" width="7.26953125" style="867" customWidth="1"/>
    <col min="15631" max="15631" width="6.26953125" style="867" customWidth="1"/>
    <col min="15632" max="15632" width="6.7265625" style="867" customWidth="1"/>
    <col min="15633" max="15633" width="6.6328125" style="867" customWidth="1"/>
    <col min="15634" max="15634" width="7.6328125" style="867" customWidth="1"/>
    <col min="15635" max="15638" width="8.26953125" style="867" customWidth="1"/>
    <col min="15639" max="15873" width="9.08984375" style="867"/>
    <col min="15874" max="15874" width="2.7265625" style="867" customWidth="1"/>
    <col min="15875" max="15875" width="11.36328125" style="867" customWidth="1"/>
    <col min="15876" max="15876" width="3.7265625" style="867" customWidth="1"/>
    <col min="15877" max="15886" width="7.26953125" style="867" customWidth="1"/>
    <col min="15887" max="15887" width="6.26953125" style="867" customWidth="1"/>
    <col min="15888" max="15888" width="6.7265625" style="867" customWidth="1"/>
    <col min="15889" max="15889" width="6.6328125" style="867" customWidth="1"/>
    <col min="15890" max="15890" width="7.6328125" style="867" customWidth="1"/>
    <col min="15891" max="15894" width="8.26953125" style="867" customWidth="1"/>
    <col min="15895" max="16129" width="9.08984375" style="867"/>
    <col min="16130" max="16130" width="2.7265625" style="867" customWidth="1"/>
    <col min="16131" max="16131" width="11.36328125" style="867" customWidth="1"/>
    <col min="16132" max="16132" width="3.7265625" style="867" customWidth="1"/>
    <col min="16133" max="16142" width="7.26953125" style="867" customWidth="1"/>
    <col min="16143" max="16143" width="6.26953125" style="867" customWidth="1"/>
    <col min="16144" max="16144" width="6.7265625" style="867" customWidth="1"/>
    <col min="16145" max="16145" width="6.6328125" style="867" customWidth="1"/>
    <col min="16146" max="16146" width="7.6328125" style="867" customWidth="1"/>
    <col min="16147" max="16150" width="8.26953125" style="867" customWidth="1"/>
    <col min="16151" max="16384" width="9.08984375" style="867"/>
  </cols>
  <sheetData>
    <row r="1" spans="1:257" s="1" customFormat="1" ht="27" customHeight="1">
      <c r="A1" s="1467" t="s">
        <v>514</v>
      </c>
      <c r="B1" s="1467"/>
      <c r="C1" s="1467"/>
      <c r="D1" s="1467"/>
      <c r="E1" s="1467"/>
      <c r="F1" s="1467"/>
      <c r="G1" s="1467"/>
      <c r="H1" s="1467"/>
      <c r="I1" s="1467"/>
      <c r="J1" s="1467"/>
      <c r="K1" s="1467"/>
      <c r="L1" s="1467"/>
      <c r="M1" s="1467"/>
      <c r="N1" s="1467"/>
      <c r="O1" s="1467"/>
      <c r="P1" s="1467"/>
      <c r="Q1" s="1467"/>
      <c r="R1" s="1467"/>
      <c r="S1" s="312"/>
      <c r="U1" s="2"/>
      <c r="V1" s="2"/>
    </row>
    <row r="2" spans="1:257" s="1008" customFormat="1" ht="15" customHeight="1">
      <c r="A2" s="1013" t="str">
        <f>"November 2018"</f>
        <v>November 2018</v>
      </c>
      <c r="B2" s="1013"/>
      <c r="C2" s="3"/>
      <c r="D2" s="1309"/>
      <c r="E2" s="1309"/>
      <c r="F2" s="1309"/>
      <c r="G2" s="1309"/>
      <c r="H2" s="1309"/>
      <c r="I2" s="5"/>
      <c r="J2" s="1309"/>
      <c r="K2" s="1309"/>
      <c r="L2" s="1309"/>
      <c r="M2" s="4"/>
      <c r="N2" s="1309"/>
      <c r="O2" s="4"/>
      <c r="P2" s="4"/>
      <c r="R2" s="313"/>
      <c r="S2" s="313"/>
      <c r="T2" s="1013"/>
      <c r="U2" s="1013"/>
      <c r="V2" s="1013"/>
      <c r="W2" s="1013"/>
      <c r="X2" s="1013"/>
      <c r="Y2" s="1013"/>
      <c r="Z2" s="1013"/>
      <c r="AA2" s="1013"/>
      <c r="AB2" s="1013"/>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824"/>
      <c r="BM2" s="824"/>
      <c r="BN2" s="824"/>
      <c r="BO2" s="824"/>
      <c r="BP2" s="824"/>
      <c r="BQ2" s="824"/>
      <c r="BR2" s="824"/>
      <c r="BS2" s="824"/>
      <c r="BT2" s="824"/>
      <c r="BU2" s="824"/>
      <c r="BV2" s="824"/>
      <c r="BW2" s="824"/>
      <c r="BX2" s="824"/>
      <c r="BY2" s="824"/>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824"/>
      <c r="CX2" s="824"/>
      <c r="CY2" s="824"/>
      <c r="CZ2" s="824"/>
      <c r="DA2" s="824"/>
      <c r="DB2" s="824"/>
      <c r="DC2" s="824"/>
      <c r="DD2" s="824"/>
      <c r="DE2" s="824"/>
      <c r="DF2" s="824"/>
      <c r="DG2" s="824"/>
      <c r="DH2" s="824"/>
      <c r="DI2" s="824"/>
      <c r="DJ2" s="824"/>
      <c r="DK2" s="824"/>
      <c r="DL2" s="824"/>
      <c r="DM2" s="824"/>
      <c r="DN2" s="824"/>
      <c r="DO2" s="824"/>
      <c r="DP2" s="824"/>
      <c r="DQ2" s="824"/>
      <c r="DR2" s="824"/>
      <c r="DS2" s="824"/>
      <c r="DT2" s="824"/>
      <c r="DU2" s="824"/>
      <c r="DV2" s="824"/>
      <c r="DW2" s="824"/>
      <c r="DX2" s="824"/>
      <c r="DY2" s="824"/>
      <c r="DZ2" s="824"/>
      <c r="EA2" s="824"/>
      <c r="EB2" s="824"/>
      <c r="EC2" s="824"/>
      <c r="ED2" s="824"/>
      <c r="EE2" s="824"/>
      <c r="EF2" s="824"/>
      <c r="EG2" s="824"/>
      <c r="EH2" s="824"/>
      <c r="EI2" s="824"/>
      <c r="EJ2" s="824"/>
      <c r="EK2" s="824"/>
      <c r="EL2" s="824"/>
      <c r="EM2" s="824"/>
      <c r="EN2" s="824"/>
      <c r="EO2" s="824"/>
      <c r="EP2" s="824"/>
      <c r="EQ2" s="824"/>
      <c r="ER2" s="824"/>
      <c r="ES2" s="824"/>
      <c r="ET2" s="824"/>
      <c r="EU2" s="824"/>
      <c r="EV2" s="824"/>
      <c r="EW2" s="824"/>
      <c r="EX2" s="824"/>
      <c r="EY2" s="824"/>
      <c r="EZ2" s="824"/>
      <c r="FA2" s="824"/>
      <c r="FB2" s="824"/>
      <c r="FC2" s="824"/>
      <c r="FD2" s="824"/>
      <c r="FE2" s="824"/>
      <c r="FF2" s="824"/>
      <c r="FG2" s="824"/>
      <c r="FH2" s="824"/>
      <c r="FI2" s="824"/>
      <c r="FJ2" s="824"/>
      <c r="FK2" s="824"/>
      <c r="FL2" s="824"/>
      <c r="FM2" s="824"/>
      <c r="FN2" s="824"/>
      <c r="FO2" s="824"/>
      <c r="FP2" s="824"/>
      <c r="FQ2" s="824"/>
      <c r="FR2" s="824"/>
      <c r="FS2" s="824"/>
      <c r="FT2" s="824"/>
      <c r="FU2" s="824"/>
      <c r="FV2" s="824"/>
      <c r="FW2" s="824"/>
      <c r="FX2" s="824"/>
      <c r="FY2" s="824"/>
      <c r="FZ2" s="824"/>
      <c r="GA2" s="824"/>
      <c r="GB2" s="824"/>
      <c r="GC2" s="824"/>
      <c r="GD2" s="824"/>
      <c r="GE2" s="824"/>
      <c r="GF2" s="824"/>
      <c r="GG2" s="824"/>
      <c r="GH2" s="824"/>
      <c r="GI2" s="824"/>
      <c r="GJ2" s="824"/>
      <c r="GK2" s="824"/>
      <c r="GL2" s="824"/>
      <c r="GM2" s="824"/>
      <c r="GN2" s="824"/>
      <c r="GO2" s="824"/>
      <c r="GP2" s="824"/>
      <c r="GQ2" s="824"/>
      <c r="GR2" s="824"/>
      <c r="GS2" s="824"/>
      <c r="GT2" s="824"/>
      <c r="GU2" s="824"/>
      <c r="GV2" s="824"/>
      <c r="GW2" s="824"/>
      <c r="GX2" s="824"/>
      <c r="GY2" s="824"/>
      <c r="GZ2" s="824"/>
      <c r="HA2" s="824"/>
      <c r="HB2" s="824"/>
      <c r="HC2" s="824"/>
      <c r="HD2" s="824"/>
      <c r="HE2" s="824"/>
      <c r="HF2" s="824"/>
      <c r="HG2" s="824"/>
      <c r="HH2" s="824"/>
      <c r="HI2" s="824"/>
      <c r="HJ2" s="824"/>
      <c r="HK2" s="824"/>
      <c r="HL2" s="824"/>
      <c r="HM2" s="824"/>
      <c r="HN2" s="824"/>
      <c r="HO2" s="824"/>
      <c r="HP2" s="824"/>
      <c r="HQ2" s="824"/>
      <c r="HR2" s="824"/>
      <c r="HS2" s="824"/>
      <c r="HT2" s="824"/>
      <c r="HU2" s="824"/>
      <c r="HV2" s="824"/>
      <c r="HW2" s="824"/>
      <c r="HX2" s="824"/>
      <c r="HY2" s="824"/>
      <c r="HZ2" s="824"/>
      <c r="IA2" s="824"/>
      <c r="IB2" s="824"/>
      <c r="IC2" s="824"/>
      <c r="ID2" s="824"/>
      <c r="IE2" s="824"/>
      <c r="IF2" s="824"/>
      <c r="IG2" s="824"/>
      <c r="IH2" s="824"/>
      <c r="II2" s="824"/>
      <c r="IJ2" s="824"/>
      <c r="IK2" s="824"/>
      <c r="IL2" s="824"/>
      <c r="IM2" s="824"/>
      <c r="IN2" s="824"/>
      <c r="IO2" s="824"/>
      <c r="IP2" s="824"/>
      <c r="IQ2" s="824"/>
      <c r="IR2" s="824"/>
      <c r="IS2" s="824"/>
      <c r="IT2" s="824"/>
      <c r="IU2" s="824"/>
      <c r="IV2" s="824"/>
      <c r="IW2" s="824"/>
    </row>
    <row r="3" spans="1:257" s="1008" customFormat="1" ht="15" customHeight="1">
      <c r="A3" s="1013" t="s">
        <v>0</v>
      </c>
      <c r="B3" s="1013"/>
      <c r="C3" s="3"/>
      <c r="D3" s="1013"/>
      <c r="E3" s="1013"/>
      <c r="F3" s="1013"/>
      <c r="G3" s="1013"/>
      <c r="H3" s="1013"/>
      <c r="I3" s="824"/>
      <c r="J3" s="1013"/>
      <c r="K3" s="1013"/>
      <c r="L3" s="1013"/>
      <c r="M3" s="303"/>
      <c r="N3" s="1013"/>
      <c r="O3" s="1013"/>
      <c r="P3" s="1013"/>
      <c r="Q3" s="4"/>
      <c r="R3" s="4"/>
      <c r="S3" s="4"/>
      <c r="T3" s="1013"/>
      <c r="U3" s="1013"/>
      <c r="V3" s="1013"/>
      <c r="W3" s="1013"/>
      <c r="X3" s="1013"/>
      <c r="Y3" s="1013"/>
      <c r="Z3" s="1013"/>
      <c r="AA3" s="1013"/>
      <c r="AB3" s="1013"/>
      <c r="AC3" s="824"/>
      <c r="AD3" s="824"/>
      <c r="AE3" s="824"/>
      <c r="AF3" s="824"/>
      <c r="AG3" s="824"/>
      <c r="AH3" s="824"/>
      <c r="AI3" s="824"/>
      <c r="AJ3" s="824"/>
      <c r="AK3" s="824"/>
      <c r="AL3" s="824"/>
      <c r="AM3" s="824"/>
      <c r="AN3" s="824"/>
      <c r="AO3" s="824"/>
      <c r="AP3" s="824"/>
      <c r="AQ3" s="824"/>
      <c r="AR3" s="824"/>
      <c r="AS3" s="824"/>
      <c r="AT3" s="824"/>
      <c r="AU3" s="824"/>
      <c r="AV3" s="824"/>
      <c r="AW3" s="824"/>
      <c r="AX3" s="824"/>
      <c r="AY3" s="824"/>
      <c r="AZ3" s="824"/>
      <c r="BA3" s="824"/>
      <c r="BB3" s="824"/>
      <c r="BC3" s="824"/>
      <c r="BD3" s="824"/>
      <c r="BE3" s="824"/>
      <c r="BF3" s="824"/>
      <c r="BG3" s="824"/>
      <c r="BH3" s="824"/>
      <c r="BI3" s="824"/>
      <c r="BJ3" s="824"/>
      <c r="BK3" s="824"/>
      <c r="BL3" s="824"/>
      <c r="BM3" s="824"/>
      <c r="BN3" s="824"/>
      <c r="BO3" s="824"/>
      <c r="BP3" s="824"/>
      <c r="BQ3" s="824"/>
      <c r="BR3" s="824"/>
      <c r="BS3" s="824"/>
      <c r="BT3" s="824"/>
      <c r="BU3" s="824"/>
      <c r="BV3" s="824"/>
      <c r="BW3" s="824"/>
      <c r="BX3" s="824"/>
      <c r="BY3" s="824"/>
      <c r="BZ3" s="824"/>
      <c r="CA3" s="824"/>
      <c r="CB3" s="824"/>
      <c r="CC3" s="824"/>
      <c r="CD3" s="824"/>
      <c r="CE3" s="824"/>
      <c r="CF3" s="824"/>
      <c r="CG3" s="824"/>
      <c r="CH3" s="824"/>
      <c r="CI3" s="824"/>
      <c r="CJ3" s="824"/>
      <c r="CK3" s="824"/>
      <c r="CL3" s="824"/>
      <c r="CM3" s="824"/>
      <c r="CN3" s="824"/>
      <c r="CO3" s="824"/>
      <c r="CP3" s="824"/>
      <c r="CQ3" s="824"/>
      <c r="CR3" s="824"/>
      <c r="CS3" s="824"/>
      <c r="CT3" s="824"/>
      <c r="CU3" s="824"/>
      <c r="CV3" s="824"/>
      <c r="CW3" s="824"/>
      <c r="CX3" s="824"/>
      <c r="CY3" s="824"/>
      <c r="CZ3" s="824"/>
      <c r="DA3" s="824"/>
      <c r="DB3" s="824"/>
      <c r="DC3" s="824"/>
      <c r="DD3" s="824"/>
      <c r="DE3" s="824"/>
      <c r="DF3" s="824"/>
      <c r="DG3" s="824"/>
      <c r="DH3" s="824"/>
      <c r="DI3" s="824"/>
      <c r="DJ3" s="824"/>
      <c r="DK3" s="824"/>
      <c r="DL3" s="824"/>
      <c r="DM3" s="824"/>
      <c r="DN3" s="824"/>
      <c r="DO3" s="824"/>
      <c r="DP3" s="824"/>
      <c r="DQ3" s="824"/>
      <c r="DR3" s="824"/>
      <c r="DS3" s="824"/>
      <c r="DT3" s="824"/>
      <c r="DU3" s="824"/>
      <c r="DV3" s="824"/>
      <c r="DW3" s="824"/>
      <c r="DX3" s="824"/>
      <c r="DY3" s="824"/>
      <c r="DZ3" s="824"/>
      <c r="EA3" s="824"/>
      <c r="EB3" s="824"/>
      <c r="EC3" s="824"/>
      <c r="ED3" s="824"/>
      <c r="EE3" s="824"/>
      <c r="EF3" s="824"/>
      <c r="EG3" s="824"/>
      <c r="EH3" s="824"/>
      <c r="EI3" s="824"/>
      <c r="EJ3" s="824"/>
      <c r="EK3" s="824"/>
      <c r="EL3" s="824"/>
      <c r="EM3" s="824"/>
      <c r="EN3" s="824"/>
      <c r="EO3" s="824"/>
      <c r="EP3" s="824"/>
      <c r="EQ3" s="824"/>
      <c r="ER3" s="824"/>
      <c r="ES3" s="824"/>
      <c r="ET3" s="824"/>
      <c r="EU3" s="824"/>
      <c r="EV3" s="824"/>
      <c r="EW3" s="824"/>
      <c r="EX3" s="824"/>
      <c r="EY3" s="824"/>
      <c r="EZ3" s="824"/>
      <c r="FA3" s="824"/>
      <c r="FB3" s="824"/>
      <c r="FC3" s="824"/>
      <c r="FD3" s="824"/>
      <c r="FE3" s="824"/>
      <c r="FF3" s="824"/>
      <c r="FG3" s="824"/>
      <c r="FH3" s="824"/>
      <c r="FI3" s="824"/>
      <c r="FJ3" s="824"/>
      <c r="FK3" s="824"/>
      <c r="FL3" s="824"/>
      <c r="FM3" s="824"/>
      <c r="FN3" s="824"/>
      <c r="FO3" s="824"/>
      <c r="FP3" s="824"/>
      <c r="FQ3" s="824"/>
      <c r="FR3" s="824"/>
      <c r="FS3" s="824"/>
      <c r="FT3" s="824"/>
      <c r="FU3" s="824"/>
      <c r="FV3" s="824"/>
      <c r="FW3" s="824"/>
      <c r="FX3" s="824"/>
      <c r="FY3" s="824"/>
      <c r="FZ3" s="824"/>
      <c r="GA3" s="824"/>
      <c r="GB3" s="824"/>
      <c r="GC3" s="824"/>
      <c r="GD3" s="824"/>
      <c r="GE3" s="824"/>
      <c r="GF3" s="824"/>
      <c r="GG3" s="824"/>
      <c r="GH3" s="824"/>
      <c r="GI3" s="824"/>
      <c r="GJ3" s="824"/>
      <c r="GK3" s="824"/>
      <c r="GL3" s="824"/>
      <c r="GM3" s="824"/>
      <c r="GN3" s="824"/>
      <c r="GO3" s="824"/>
      <c r="GP3" s="824"/>
      <c r="GQ3" s="824"/>
      <c r="GR3" s="824"/>
      <c r="GS3" s="824"/>
      <c r="GT3" s="824"/>
      <c r="GU3" s="824"/>
      <c r="GV3" s="824"/>
      <c r="GW3" s="824"/>
      <c r="GX3" s="824"/>
      <c r="GY3" s="824"/>
      <c r="GZ3" s="824"/>
      <c r="HA3" s="824"/>
      <c r="HB3" s="824"/>
      <c r="HC3" s="824"/>
      <c r="HD3" s="824"/>
      <c r="HE3" s="824"/>
      <c r="HF3" s="824"/>
      <c r="HG3" s="824"/>
      <c r="HH3" s="824"/>
      <c r="HI3" s="824"/>
      <c r="HJ3" s="824"/>
      <c r="HK3" s="824"/>
      <c r="HL3" s="824"/>
      <c r="HM3" s="824"/>
      <c r="HN3" s="824"/>
      <c r="HO3" s="824"/>
      <c r="HP3" s="824"/>
      <c r="HQ3" s="824"/>
      <c r="HR3" s="824"/>
      <c r="HS3" s="824"/>
      <c r="HT3" s="824"/>
      <c r="HU3" s="824"/>
      <c r="HV3" s="824"/>
      <c r="HW3" s="824"/>
      <c r="HX3" s="824"/>
      <c r="HY3" s="824"/>
      <c r="HZ3" s="824"/>
      <c r="IA3" s="824"/>
      <c r="IB3" s="824"/>
      <c r="IC3" s="824"/>
      <c r="ID3" s="824"/>
      <c r="IE3" s="824"/>
      <c r="IF3" s="824"/>
      <c r="IG3" s="824"/>
      <c r="IH3" s="824"/>
      <c r="II3" s="824"/>
      <c r="IJ3" s="824"/>
      <c r="IK3" s="824"/>
      <c r="IL3" s="824"/>
      <c r="IM3" s="824"/>
      <c r="IN3" s="824"/>
      <c r="IO3" s="824"/>
      <c r="IP3" s="824"/>
      <c r="IQ3" s="824"/>
      <c r="IR3" s="824"/>
      <c r="IS3" s="824"/>
      <c r="IT3" s="824"/>
      <c r="IU3" s="824"/>
      <c r="IV3" s="824"/>
      <c r="IW3" s="824"/>
    </row>
    <row r="4" spans="1:257" s="1008" customFormat="1" ht="11.15" customHeight="1">
      <c r="A4" s="1013"/>
      <c r="B4" s="1013"/>
      <c r="C4" s="3"/>
      <c r="D4" s="1013"/>
      <c r="E4" s="1013"/>
      <c r="F4" s="1309"/>
      <c r="G4" s="1309"/>
      <c r="H4" s="1309"/>
      <c r="I4" s="5"/>
      <c r="J4" s="1309"/>
      <c r="K4" s="1309"/>
      <c r="L4" s="1309"/>
      <c r="M4" s="6"/>
      <c r="N4" s="7">
        <v>80000</v>
      </c>
      <c r="O4" s="1309"/>
      <c r="P4" s="1013"/>
      <c r="Q4" s="871"/>
      <c r="R4" s="871"/>
      <c r="S4" s="871"/>
      <c r="T4" s="1013"/>
      <c r="U4" s="1013"/>
      <c r="V4" s="1013"/>
      <c r="W4" s="1013"/>
      <c r="X4" s="1013"/>
      <c r="Y4" s="1013"/>
      <c r="Z4" s="1013"/>
      <c r="AA4" s="1013"/>
      <c r="AB4" s="1013"/>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c r="CF4" s="824"/>
      <c r="CG4" s="824"/>
      <c r="CH4" s="824"/>
      <c r="CI4" s="824"/>
      <c r="CJ4" s="824"/>
      <c r="CK4" s="824"/>
      <c r="CL4" s="824"/>
      <c r="CM4" s="824"/>
      <c r="CN4" s="824"/>
      <c r="CO4" s="824"/>
      <c r="CP4" s="824"/>
      <c r="CQ4" s="824"/>
      <c r="CR4" s="824"/>
      <c r="CS4" s="824"/>
      <c r="CT4" s="824"/>
      <c r="CU4" s="824"/>
      <c r="CV4" s="824"/>
      <c r="CW4" s="824"/>
      <c r="CX4" s="824"/>
      <c r="CY4" s="824"/>
      <c r="CZ4" s="824"/>
      <c r="DA4" s="824"/>
      <c r="DB4" s="824"/>
      <c r="DC4" s="824"/>
      <c r="DD4" s="824"/>
      <c r="DE4" s="824"/>
      <c r="DF4" s="824"/>
      <c r="DG4" s="824"/>
      <c r="DH4" s="824"/>
      <c r="DI4" s="824"/>
      <c r="DJ4" s="824"/>
      <c r="DK4" s="824"/>
      <c r="DL4" s="824"/>
      <c r="DM4" s="824"/>
      <c r="DN4" s="824"/>
      <c r="DO4" s="824"/>
      <c r="DP4" s="824"/>
      <c r="DQ4" s="824"/>
      <c r="DR4" s="824"/>
      <c r="DS4" s="824"/>
      <c r="DT4" s="824"/>
      <c r="DU4" s="824"/>
      <c r="DV4" s="824"/>
      <c r="DW4" s="824"/>
      <c r="DX4" s="824"/>
      <c r="DY4" s="824"/>
      <c r="DZ4" s="824"/>
      <c r="EA4" s="824"/>
      <c r="EB4" s="824"/>
      <c r="EC4" s="824"/>
      <c r="ED4" s="824"/>
      <c r="EE4" s="824"/>
      <c r="EF4" s="824"/>
      <c r="EG4" s="824"/>
      <c r="EH4" s="824"/>
      <c r="EI4" s="824"/>
      <c r="EJ4" s="824"/>
      <c r="EK4" s="824"/>
      <c r="EL4" s="824"/>
      <c r="EM4" s="824"/>
      <c r="EN4" s="824"/>
      <c r="EO4" s="824"/>
      <c r="EP4" s="824"/>
      <c r="EQ4" s="824"/>
      <c r="ER4" s="824"/>
      <c r="ES4" s="824"/>
      <c r="ET4" s="824"/>
      <c r="EU4" s="824"/>
      <c r="EV4" s="824"/>
      <c r="EW4" s="824"/>
      <c r="EX4" s="824"/>
      <c r="EY4" s="824"/>
      <c r="EZ4" s="824"/>
      <c r="FA4" s="824"/>
      <c r="FB4" s="824"/>
      <c r="FC4" s="824"/>
      <c r="FD4" s="824"/>
      <c r="FE4" s="824"/>
      <c r="FF4" s="824"/>
      <c r="FG4" s="824"/>
      <c r="FH4" s="824"/>
      <c r="FI4" s="824"/>
      <c r="FJ4" s="824"/>
      <c r="FK4" s="824"/>
      <c r="FL4" s="824"/>
      <c r="FM4" s="824"/>
      <c r="FN4" s="824"/>
      <c r="FO4" s="824"/>
      <c r="FP4" s="824"/>
      <c r="FQ4" s="824"/>
      <c r="FR4" s="824"/>
      <c r="FS4" s="824"/>
      <c r="FT4" s="824"/>
      <c r="FU4" s="824"/>
      <c r="FV4" s="824"/>
      <c r="FW4" s="824"/>
      <c r="FX4" s="824"/>
      <c r="FY4" s="824"/>
      <c r="FZ4" s="824"/>
      <c r="GA4" s="824"/>
      <c r="GB4" s="824"/>
      <c r="GC4" s="824"/>
      <c r="GD4" s="824"/>
      <c r="GE4" s="824"/>
      <c r="GF4" s="824"/>
      <c r="GG4" s="824"/>
      <c r="GH4" s="824"/>
      <c r="GI4" s="824"/>
      <c r="GJ4" s="824"/>
      <c r="GK4" s="824"/>
      <c r="GL4" s="824"/>
      <c r="GM4" s="824"/>
      <c r="GN4" s="824"/>
      <c r="GO4" s="824"/>
      <c r="GP4" s="824"/>
      <c r="GQ4" s="824"/>
      <c r="GR4" s="824"/>
      <c r="GS4" s="824"/>
      <c r="GT4" s="824"/>
      <c r="GU4" s="824"/>
      <c r="GV4" s="824"/>
      <c r="GW4" s="824"/>
      <c r="GX4" s="824"/>
      <c r="GY4" s="824"/>
      <c r="GZ4" s="824"/>
      <c r="HA4" s="824"/>
      <c r="HB4" s="824"/>
      <c r="HC4" s="824"/>
      <c r="HD4" s="824"/>
      <c r="HE4" s="824"/>
      <c r="HF4" s="824"/>
      <c r="HG4" s="824"/>
      <c r="HH4" s="824"/>
      <c r="HI4" s="824"/>
      <c r="HJ4" s="824"/>
      <c r="HK4" s="824"/>
      <c r="HL4" s="824"/>
      <c r="HM4" s="824"/>
      <c r="HN4" s="824"/>
      <c r="HO4" s="824"/>
      <c r="HP4" s="824"/>
      <c r="HQ4" s="824"/>
      <c r="HR4" s="824"/>
      <c r="HS4" s="824"/>
      <c r="HT4" s="824"/>
      <c r="HU4" s="824"/>
      <c r="HV4" s="824"/>
      <c r="HW4" s="824"/>
      <c r="HX4" s="824"/>
      <c r="HY4" s="824"/>
      <c r="HZ4" s="824"/>
      <c r="IA4" s="824"/>
      <c r="IB4" s="824"/>
      <c r="IC4" s="824"/>
      <c r="ID4" s="824"/>
      <c r="IE4" s="824"/>
      <c r="IF4" s="824"/>
      <c r="IG4" s="824"/>
      <c r="IH4" s="824"/>
      <c r="II4" s="824"/>
      <c r="IJ4" s="824"/>
      <c r="IK4" s="824"/>
      <c r="IL4" s="824"/>
      <c r="IM4" s="824"/>
      <c r="IN4" s="824"/>
      <c r="IO4" s="824"/>
      <c r="IP4" s="824"/>
      <c r="IQ4" s="824"/>
      <c r="IR4" s="824"/>
      <c r="IS4" s="824"/>
      <c r="IT4" s="824"/>
      <c r="IU4" s="824"/>
      <c r="IV4" s="824"/>
      <c r="IW4" s="824"/>
    </row>
    <row r="5" spans="1:257" s="1008" customFormat="1" ht="11.15" customHeight="1">
      <c r="A5" s="1013"/>
      <c r="B5" s="1013"/>
      <c r="C5" s="3"/>
      <c r="D5" s="7" t="s">
        <v>1</v>
      </c>
      <c r="E5" s="7" t="s">
        <v>2</v>
      </c>
      <c r="F5" s="7" t="s">
        <v>3</v>
      </c>
      <c r="G5" s="7" t="s">
        <v>4</v>
      </c>
      <c r="H5" s="7" t="s">
        <v>5</v>
      </c>
      <c r="I5" s="7" t="s">
        <v>6</v>
      </c>
      <c r="J5" s="7" t="s">
        <v>7</v>
      </c>
      <c r="K5" s="7" t="s">
        <v>8</v>
      </c>
      <c r="L5" s="7" t="s">
        <v>9</v>
      </c>
      <c r="M5" s="7" t="s">
        <v>10</v>
      </c>
      <c r="N5" s="7" t="s">
        <v>11</v>
      </c>
      <c r="O5" s="7" t="s">
        <v>12</v>
      </c>
      <c r="P5" s="1013"/>
      <c r="Q5" s="1468" t="s">
        <v>13</v>
      </c>
      <c r="R5" s="1468"/>
      <c r="S5" s="871"/>
      <c r="T5" s="1013"/>
      <c r="U5" s="1013"/>
      <c r="V5" s="1013"/>
      <c r="W5" s="1013"/>
      <c r="X5" s="1013"/>
      <c r="Y5" s="1013"/>
      <c r="Z5" s="1013"/>
      <c r="AA5" s="1013"/>
      <c r="AB5" s="1013"/>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c r="CF5" s="824"/>
      <c r="CG5" s="824"/>
      <c r="CH5" s="824"/>
      <c r="CI5" s="824"/>
      <c r="CJ5" s="824"/>
      <c r="CK5" s="824"/>
      <c r="CL5" s="824"/>
      <c r="CM5" s="824"/>
      <c r="CN5" s="824"/>
      <c r="CO5" s="824"/>
      <c r="CP5" s="824"/>
      <c r="CQ5" s="824"/>
      <c r="CR5" s="824"/>
      <c r="CS5" s="824"/>
      <c r="CT5" s="824"/>
      <c r="CU5" s="82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c r="FB5" s="824"/>
      <c r="FC5" s="824"/>
      <c r="FD5" s="824"/>
      <c r="FE5" s="824"/>
      <c r="FF5" s="824"/>
      <c r="FG5" s="824"/>
      <c r="FH5" s="824"/>
      <c r="FI5" s="824"/>
      <c r="FJ5" s="824"/>
      <c r="FK5" s="824"/>
      <c r="FL5" s="824"/>
      <c r="FM5" s="824"/>
      <c r="FN5" s="824"/>
      <c r="FO5" s="824"/>
      <c r="FP5" s="824"/>
      <c r="FQ5" s="824"/>
      <c r="FR5" s="824"/>
      <c r="FS5" s="824"/>
      <c r="FT5" s="824"/>
      <c r="FU5" s="824"/>
      <c r="FV5" s="824"/>
      <c r="FW5" s="824"/>
      <c r="FX5" s="824"/>
      <c r="FY5" s="824"/>
      <c r="FZ5" s="824"/>
      <c r="GA5" s="824"/>
      <c r="GB5" s="824"/>
      <c r="GC5" s="824"/>
      <c r="GD5" s="824"/>
      <c r="GE5" s="824"/>
      <c r="GF5" s="824"/>
      <c r="GG5" s="824"/>
      <c r="GH5" s="824"/>
      <c r="GI5" s="824"/>
      <c r="GJ5" s="824"/>
      <c r="GK5" s="824"/>
      <c r="GL5" s="824"/>
      <c r="GM5" s="824"/>
      <c r="GN5" s="824"/>
      <c r="GO5" s="824"/>
      <c r="GP5" s="824"/>
      <c r="GQ5" s="824"/>
      <c r="GR5" s="824"/>
      <c r="GS5" s="824"/>
      <c r="GT5" s="824"/>
      <c r="GU5" s="824"/>
      <c r="GV5" s="824"/>
      <c r="GW5" s="824"/>
      <c r="GX5" s="824"/>
      <c r="GY5" s="824"/>
      <c r="GZ5" s="824"/>
      <c r="HA5" s="824"/>
      <c r="HB5" s="824"/>
      <c r="HC5" s="824"/>
      <c r="HD5" s="824"/>
      <c r="HE5" s="824"/>
      <c r="HF5" s="824"/>
      <c r="HG5" s="824"/>
      <c r="HH5" s="824"/>
      <c r="HI5" s="824"/>
      <c r="HJ5" s="824"/>
      <c r="HK5" s="824"/>
      <c r="HL5" s="824"/>
      <c r="HM5" s="824"/>
      <c r="HN5" s="824"/>
      <c r="HO5" s="824"/>
      <c r="HP5" s="824"/>
      <c r="HQ5" s="824"/>
      <c r="HR5" s="824"/>
      <c r="HS5" s="824"/>
      <c r="HT5" s="824"/>
      <c r="HU5" s="824"/>
      <c r="HV5" s="824"/>
      <c r="HW5" s="824"/>
      <c r="HX5" s="824"/>
      <c r="HY5" s="824"/>
      <c r="HZ5" s="824"/>
      <c r="IA5" s="824"/>
      <c r="IB5" s="824"/>
      <c r="IC5" s="824"/>
      <c r="ID5" s="824"/>
      <c r="IE5" s="824"/>
      <c r="IF5" s="824"/>
      <c r="IG5" s="824"/>
      <c r="IH5" s="824"/>
      <c r="II5" s="824"/>
      <c r="IJ5" s="824"/>
      <c r="IK5" s="824"/>
      <c r="IL5" s="824"/>
      <c r="IM5" s="824"/>
      <c r="IN5" s="824"/>
      <c r="IO5" s="824"/>
      <c r="IP5" s="824"/>
      <c r="IQ5" s="824"/>
      <c r="IR5" s="824"/>
      <c r="IS5" s="824"/>
      <c r="IT5" s="824"/>
      <c r="IU5" s="824"/>
      <c r="IV5" s="824"/>
      <c r="IW5" s="824"/>
    </row>
    <row r="6" spans="1:257" s="1008" customFormat="1" ht="11.15" customHeight="1">
      <c r="A6" s="1013"/>
      <c r="B6" s="1013"/>
      <c r="C6" s="8" t="s">
        <v>14</v>
      </c>
      <c r="D6" s="9">
        <v>30000</v>
      </c>
      <c r="E6" s="9">
        <v>34999</v>
      </c>
      <c r="F6" s="9">
        <v>39999</v>
      </c>
      <c r="G6" s="9">
        <v>44999</v>
      </c>
      <c r="H6" s="9">
        <v>49999</v>
      </c>
      <c r="I6" s="9">
        <v>54999</v>
      </c>
      <c r="J6" s="9">
        <v>59999</v>
      </c>
      <c r="K6" s="9">
        <v>64999</v>
      </c>
      <c r="L6" s="9">
        <v>69999</v>
      </c>
      <c r="M6" s="9">
        <v>80000</v>
      </c>
      <c r="N6" s="9" t="s">
        <v>15</v>
      </c>
      <c r="O6" s="9" t="s">
        <v>16</v>
      </c>
      <c r="P6" s="1303" t="s">
        <v>17</v>
      </c>
      <c r="Q6" s="10" t="s">
        <v>18</v>
      </c>
      <c r="R6" s="10" t="s">
        <v>19</v>
      </c>
      <c r="S6" s="314"/>
      <c r="T6" s="1013"/>
      <c r="U6" s="1013"/>
      <c r="V6" s="1013"/>
      <c r="W6" s="1013"/>
      <c r="X6" s="1013"/>
      <c r="Y6" s="1013"/>
      <c r="Z6" s="1013"/>
      <c r="AA6" s="1013"/>
      <c r="AB6" s="1013"/>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c r="BP6" s="824"/>
      <c r="BQ6" s="824"/>
      <c r="BR6" s="824"/>
      <c r="BS6" s="824"/>
      <c r="BT6" s="824"/>
      <c r="BU6" s="824"/>
      <c r="BV6" s="824"/>
      <c r="BW6" s="824"/>
      <c r="BX6" s="824"/>
      <c r="BY6" s="824"/>
      <c r="BZ6" s="824"/>
      <c r="CA6" s="824"/>
      <c r="CB6" s="824"/>
      <c r="CC6" s="824"/>
      <c r="CD6" s="824"/>
      <c r="CE6" s="824"/>
      <c r="CF6" s="824"/>
      <c r="CG6" s="824"/>
      <c r="CH6" s="824"/>
      <c r="CI6" s="824"/>
      <c r="CJ6" s="824"/>
      <c r="CK6" s="824"/>
      <c r="CL6" s="824"/>
      <c r="CM6" s="824"/>
      <c r="CN6" s="824"/>
      <c r="CO6" s="824"/>
      <c r="CP6" s="824"/>
      <c r="CQ6" s="824"/>
      <c r="CR6" s="824"/>
      <c r="CS6" s="824"/>
      <c r="CT6" s="824"/>
      <c r="CU6" s="824"/>
      <c r="CV6" s="824"/>
      <c r="CW6" s="824"/>
      <c r="CX6" s="824"/>
      <c r="CY6" s="824"/>
      <c r="CZ6" s="824"/>
      <c r="DA6" s="824"/>
      <c r="DB6" s="824"/>
      <c r="DC6" s="824"/>
      <c r="DD6" s="824"/>
      <c r="DE6" s="824"/>
      <c r="DF6" s="824"/>
      <c r="DG6" s="824"/>
      <c r="DH6" s="824"/>
      <c r="DI6" s="824"/>
      <c r="DJ6" s="824"/>
      <c r="DK6" s="824"/>
      <c r="DL6" s="824"/>
      <c r="DM6" s="824"/>
      <c r="DN6" s="824"/>
      <c r="DO6" s="824"/>
      <c r="DP6" s="824"/>
      <c r="DQ6" s="824"/>
      <c r="DR6" s="824"/>
      <c r="DS6" s="824"/>
      <c r="DT6" s="824"/>
      <c r="DU6" s="824"/>
      <c r="DV6" s="824"/>
      <c r="DW6" s="824"/>
      <c r="DX6" s="824"/>
      <c r="DY6" s="824"/>
      <c r="DZ6" s="824"/>
      <c r="EA6" s="824"/>
      <c r="EB6" s="824"/>
      <c r="EC6" s="824"/>
      <c r="ED6" s="824"/>
      <c r="EE6" s="824"/>
      <c r="EF6" s="824"/>
      <c r="EG6" s="824"/>
      <c r="EH6" s="824"/>
      <c r="EI6" s="824"/>
      <c r="EJ6" s="824"/>
      <c r="EK6" s="824"/>
      <c r="EL6" s="824"/>
      <c r="EM6" s="824"/>
      <c r="EN6" s="824"/>
      <c r="EO6" s="824"/>
      <c r="EP6" s="824"/>
      <c r="EQ6" s="824"/>
      <c r="ER6" s="824"/>
      <c r="ES6" s="824"/>
      <c r="ET6" s="824"/>
      <c r="EU6" s="824"/>
      <c r="EV6" s="824"/>
      <c r="EW6" s="824"/>
      <c r="EX6" s="824"/>
      <c r="EY6" s="824"/>
      <c r="EZ6" s="824"/>
      <c r="FA6" s="824"/>
      <c r="FB6" s="824"/>
      <c r="FC6" s="824"/>
      <c r="FD6" s="824"/>
      <c r="FE6" s="824"/>
      <c r="FF6" s="824"/>
      <c r="FG6" s="824"/>
      <c r="FH6" s="824"/>
      <c r="FI6" s="824"/>
      <c r="FJ6" s="824"/>
      <c r="FK6" s="824"/>
      <c r="FL6" s="824"/>
      <c r="FM6" s="824"/>
      <c r="FN6" s="824"/>
      <c r="FO6" s="824"/>
      <c r="FP6" s="824"/>
      <c r="FQ6" s="824"/>
      <c r="FR6" s="824"/>
      <c r="FS6" s="824"/>
      <c r="FT6" s="824"/>
      <c r="FU6" s="824"/>
      <c r="FV6" s="824"/>
      <c r="FW6" s="824"/>
      <c r="FX6" s="824"/>
      <c r="FY6" s="824"/>
      <c r="FZ6" s="824"/>
      <c r="GA6" s="824"/>
      <c r="GB6" s="824"/>
      <c r="GC6" s="824"/>
      <c r="GD6" s="824"/>
      <c r="GE6" s="824"/>
      <c r="GF6" s="824"/>
      <c r="GG6" s="824"/>
      <c r="GH6" s="824"/>
      <c r="GI6" s="824"/>
      <c r="GJ6" s="824"/>
      <c r="GK6" s="824"/>
      <c r="GL6" s="824"/>
      <c r="GM6" s="824"/>
      <c r="GN6" s="824"/>
      <c r="GO6" s="824"/>
      <c r="GP6" s="824"/>
      <c r="GQ6" s="824"/>
      <c r="GR6" s="824"/>
      <c r="GS6" s="824"/>
      <c r="GT6" s="824"/>
      <c r="GU6" s="824"/>
      <c r="GV6" s="824"/>
      <c r="GW6" s="824"/>
      <c r="GX6" s="824"/>
      <c r="GY6" s="824"/>
      <c r="GZ6" s="824"/>
      <c r="HA6" s="824"/>
      <c r="HB6" s="824"/>
      <c r="HC6" s="824"/>
      <c r="HD6" s="824"/>
      <c r="HE6" s="824"/>
      <c r="HF6" s="824"/>
      <c r="HG6" s="824"/>
      <c r="HH6" s="824"/>
      <c r="HI6" s="824"/>
      <c r="HJ6" s="824"/>
      <c r="HK6" s="824"/>
      <c r="HL6" s="824"/>
      <c r="HM6" s="824"/>
      <c r="HN6" s="824"/>
      <c r="HO6" s="824"/>
      <c r="HP6" s="824"/>
      <c r="HQ6" s="824"/>
      <c r="HR6" s="824"/>
      <c r="HS6" s="824"/>
      <c r="HT6" s="824"/>
      <c r="HU6" s="824"/>
      <c r="HV6" s="824"/>
      <c r="HW6" s="824"/>
      <c r="HX6" s="824"/>
      <c r="HY6" s="824"/>
      <c r="HZ6" s="824"/>
      <c r="IA6" s="824"/>
      <c r="IB6" s="824"/>
      <c r="IC6" s="824"/>
      <c r="ID6" s="824"/>
      <c r="IE6" s="824"/>
      <c r="IF6" s="824"/>
      <c r="IG6" s="824"/>
      <c r="IH6" s="824"/>
      <c r="II6" s="824"/>
      <c r="IJ6" s="824"/>
      <c r="IK6" s="824"/>
      <c r="IL6" s="824"/>
      <c r="IM6" s="824"/>
      <c r="IN6" s="824"/>
      <c r="IO6" s="824"/>
      <c r="IP6" s="824"/>
      <c r="IQ6" s="824"/>
      <c r="IR6" s="824"/>
      <c r="IS6" s="824"/>
      <c r="IT6" s="824"/>
      <c r="IU6" s="824"/>
      <c r="IV6" s="824"/>
      <c r="IW6" s="824"/>
    </row>
    <row r="7" spans="1:257" ht="11.15" customHeight="1">
      <c r="D7" s="11" t="s">
        <v>20</v>
      </c>
      <c r="E7" s="11"/>
      <c r="F7" s="11"/>
      <c r="G7" s="11"/>
      <c r="H7" s="11"/>
      <c r="I7" s="11"/>
      <c r="J7" s="11"/>
      <c r="K7" s="11"/>
      <c r="L7" s="12"/>
      <c r="M7" s="13"/>
      <c r="N7" s="14"/>
      <c r="O7" s="11" t="s">
        <v>21</v>
      </c>
      <c r="P7" s="11" t="s">
        <v>22</v>
      </c>
      <c r="Q7" s="11" t="s">
        <v>23</v>
      </c>
      <c r="R7" s="15" t="s">
        <v>24</v>
      </c>
      <c r="S7" s="15"/>
    </row>
    <row r="8" spans="1:257" ht="11.15" customHeight="1">
      <c r="A8" s="1469" t="s">
        <v>25</v>
      </c>
      <c r="B8" s="1469"/>
      <c r="D8" s="16"/>
      <c r="E8" s="16"/>
      <c r="F8" s="16"/>
      <c r="G8" s="16"/>
      <c r="H8" s="16"/>
      <c r="I8" s="16"/>
      <c r="J8" s="16"/>
      <c r="K8" s="16"/>
      <c r="L8" s="17"/>
      <c r="M8" s="18"/>
    </row>
    <row r="9" spans="1:257" ht="4.5" customHeight="1">
      <c r="A9" s="305"/>
      <c r="B9" s="815"/>
      <c r="D9" s="16"/>
      <c r="E9" s="16"/>
      <c r="F9" s="16"/>
      <c r="G9" s="16"/>
      <c r="H9" s="16"/>
      <c r="I9" s="16"/>
      <c r="J9" s="16"/>
      <c r="K9" s="16"/>
      <c r="L9" s="17"/>
      <c r="M9" s="18"/>
    </row>
    <row r="10" spans="1:257" ht="11.15" customHeight="1">
      <c r="A10" s="815"/>
      <c r="B10" s="305" t="s">
        <v>26</v>
      </c>
      <c r="D10" s="1056"/>
      <c r="E10" s="1056"/>
      <c r="F10" s="1056"/>
      <c r="G10" s="1056"/>
      <c r="H10" s="1056"/>
      <c r="I10" s="1056"/>
      <c r="J10" s="1056"/>
      <c r="K10" s="1056"/>
      <c r="L10" s="909"/>
      <c r="M10" s="899"/>
      <c r="N10" s="843"/>
      <c r="O10" s="843"/>
      <c r="P10" s="843"/>
    </row>
    <row r="11" spans="1:257" ht="11.15" customHeight="1">
      <c r="A11" s="20"/>
      <c r="B11" s="20" t="s">
        <v>27</v>
      </c>
      <c r="D11" s="902">
        <v>965</v>
      </c>
      <c r="E11" s="902">
        <v>51</v>
      </c>
      <c r="F11" s="902">
        <v>7</v>
      </c>
      <c r="G11" s="902">
        <v>1</v>
      </c>
      <c r="H11" s="902">
        <v>0</v>
      </c>
      <c r="I11" s="902">
        <v>0</v>
      </c>
      <c r="J11" s="902">
        <v>0</v>
      </c>
      <c r="K11" s="902">
        <v>0</v>
      </c>
      <c r="L11" s="902">
        <v>0</v>
      </c>
      <c r="M11" s="902">
        <v>0</v>
      </c>
      <c r="N11" s="902">
        <v>0</v>
      </c>
      <c r="O11" s="902">
        <v>224</v>
      </c>
      <c r="P11" s="902">
        <v>1248</v>
      </c>
      <c r="Q11" s="21">
        <v>25588.186660156</v>
      </c>
      <c r="R11" s="21" t="s">
        <v>29</v>
      </c>
      <c r="S11" s="21"/>
      <c r="T11" s="842"/>
      <c r="U11" s="842"/>
      <c r="V11" s="842"/>
      <c r="W11" s="843"/>
    </row>
    <row r="12" spans="1:257" ht="11.15" customHeight="1">
      <c r="A12" s="815"/>
      <c r="B12" s="20" t="s">
        <v>30</v>
      </c>
      <c r="D12" s="902">
        <v>2294</v>
      </c>
      <c r="E12" s="902">
        <v>974</v>
      </c>
      <c r="F12" s="902">
        <v>519</v>
      </c>
      <c r="G12" s="902">
        <v>156</v>
      </c>
      <c r="H12" s="902">
        <v>63</v>
      </c>
      <c r="I12" s="902">
        <v>20</v>
      </c>
      <c r="J12" s="902">
        <v>11</v>
      </c>
      <c r="K12" s="902">
        <v>4</v>
      </c>
      <c r="L12" s="902">
        <v>3</v>
      </c>
      <c r="M12" s="902">
        <v>0</v>
      </c>
      <c r="N12" s="902">
        <v>1</v>
      </c>
      <c r="O12" s="902">
        <v>314</v>
      </c>
      <c r="P12" s="902">
        <v>4359</v>
      </c>
      <c r="Q12" s="21">
        <v>30430.085935723</v>
      </c>
      <c r="R12" s="21" t="s">
        <v>29</v>
      </c>
      <c r="S12" s="21"/>
      <c r="T12" s="842"/>
      <c r="U12" s="842"/>
      <c r="V12" s="842"/>
      <c r="W12" s="843"/>
    </row>
    <row r="13" spans="1:257" ht="11.15" customHeight="1">
      <c r="A13" s="815"/>
      <c r="B13" s="20" t="s">
        <v>31</v>
      </c>
      <c r="D13" s="902">
        <v>1076</v>
      </c>
      <c r="E13" s="902">
        <v>977</v>
      </c>
      <c r="F13" s="902">
        <v>1301</v>
      </c>
      <c r="G13" s="902">
        <v>601</v>
      </c>
      <c r="H13" s="902">
        <v>302</v>
      </c>
      <c r="I13" s="902">
        <v>141</v>
      </c>
      <c r="J13" s="902">
        <v>88</v>
      </c>
      <c r="K13" s="902">
        <v>33</v>
      </c>
      <c r="L13" s="902">
        <v>15</v>
      </c>
      <c r="M13" s="902">
        <v>8</v>
      </c>
      <c r="N13" s="902">
        <v>0</v>
      </c>
      <c r="O13" s="902">
        <v>165</v>
      </c>
      <c r="P13" s="902">
        <v>4707</v>
      </c>
      <c r="Q13" s="21">
        <v>36238.519392337999</v>
      </c>
      <c r="R13" s="21" t="s">
        <v>29</v>
      </c>
      <c r="S13" s="21"/>
      <c r="T13" s="842"/>
      <c r="U13" s="842"/>
      <c r="V13" s="842"/>
      <c r="W13" s="843"/>
    </row>
    <row r="14" spans="1:257" ht="11.15" customHeight="1">
      <c r="A14" s="815"/>
      <c r="B14" s="20" t="s">
        <v>32</v>
      </c>
      <c r="D14" s="902">
        <v>413</v>
      </c>
      <c r="E14" s="902">
        <v>469</v>
      </c>
      <c r="F14" s="902">
        <v>1012</v>
      </c>
      <c r="G14" s="902">
        <v>632</v>
      </c>
      <c r="H14" s="902">
        <v>478</v>
      </c>
      <c r="I14" s="902">
        <v>279</v>
      </c>
      <c r="J14" s="902">
        <v>244</v>
      </c>
      <c r="K14" s="902">
        <v>103</v>
      </c>
      <c r="L14" s="902">
        <v>67</v>
      </c>
      <c r="M14" s="902">
        <v>46</v>
      </c>
      <c r="N14" s="902">
        <v>15</v>
      </c>
      <c r="O14" s="902">
        <v>101</v>
      </c>
      <c r="P14" s="902">
        <v>3859</v>
      </c>
      <c r="Q14" s="21">
        <v>42043.36341405</v>
      </c>
      <c r="R14" s="21" t="s">
        <v>29</v>
      </c>
      <c r="S14" s="21"/>
      <c r="T14" s="842"/>
      <c r="U14" s="842"/>
      <c r="V14" s="842"/>
      <c r="W14" s="843"/>
    </row>
    <row r="15" spans="1:257" ht="11.15" customHeight="1">
      <c r="A15" s="815"/>
      <c r="B15" s="20" t="s">
        <v>33</v>
      </c>
      <c r="D15" s="902">
        <v>226</v>
      </c>
      <c r="E15" s="902">
        <v>269</v>
      </c>
      <c r="F15" s="902">
        <v>844</v>
      </c>
      <c r="G15" s="902">
        <v>461</v>
      </c>
      <c r="H15" s="902">
        <v>323</v>
      </c>
      <c r="I15" s="902">
        <v>248</v>
      </c>
      <c r="J15" s="902">
        <v>263</v>
      </c>
      <c r="K15" s="902">
        <v>175</v>
      </c>
      <c r="L15" s="902">
        <v>108</v>
      </c>
      <c r="M15" s="902">
        <v>94</v>
      </c>
      <c r="N15" s="902">
        <v>53</v>
      </c>
      <c r="O15" s="902">
        <v>71</v>
      </c>
      <c r="P15" s="902">
        <v>3135</v>
      </c>
      <c r="Q15" s="21">
        <v>45523.516703654997</v>
      </c>
      <c r="R15" s="21" t="s">
        <v>29</v>
      </c>
      <c r="S15" s="21"/>
      <c r="T15" s="842"/>
      <c r="U15" s="842"/>
      <c r="V15" s="842"/>
      <c r="W15" s="843"/>
    </row>
    <row r="16" spans="1:257" ht="11.15" customHeight="1">
      <c r="A16" s="815"/>
      <c r="B16" s="20" t="s">
        <v>34</v>
      </c>
      <c r="D16" s="902">
        <v>154</v>
      </c>
      <c r="E16" s="902">
        <v>198</v>
      </c>
      <c r="F16" s="902">
        <v>718</v>
      </c>
      <c r="G16" s="902">
        <v>370</v>
      </c>
      <c r="H16" s="902">
        <v>254</v>
      </c>
      <c r="I16" s="902">
        <v>223</v>
      </c>
      <c r="J16" s="902">
        <v>222</v>
      </c>
      <c r="K16" s="902">
        <v>223</v>
      </c>
      <c r="L16" s="902">
        <v>160</v>
      </c>
      <c r="M16" s="902">
        <v>165</v>
      </c>
      <c r="N16" s="902">
        <v>74</v>
      </c>
      <c r="O16" s="902">
        <v>59</v>
      </c>
      <c r="P16" s="902">
        <v>2820</v>
      </c>
      <c r="Q16" s="21">
        <v>48386.378040565003</v>
      </c>
      <c r="R16" s="21" t="s">
        <v>29</v>
      </c>
      <c r="S16" s="21"/>
      <c r="T16" s="842"/>
      <c r="U16" s="842"/>
      <c r="V16" s="842"/>
      <c r="W16" s="843"/>
    </row>
    <row r="17" spans="1:23" ht="11.15" customHeight="1">
      <c r="A17" s="815"/>
      <c r="B17" s="20" t="s">
        <v>35</v>
      </c>
      <c r="D17" s="902">
        <v>94</v>
      </c>
      <c r="E17" s="902">
        <v>158</v>
      </c>
      <c r="F17" s="902">
        <v>554</v>
      </c>
      <c r="G17" s="902">
        <v>259</v>
      </c>
      <c r="H17" s="902">
        <v>176</v>
      </c>
      <c r="I17" s="902">
        <v>148</v>
      </c>
      <c r="J17" s="902">
        <v>148</v>
      </c>
      <c r="K17" s="902">
        <v>167</v>
      </c>
      <c r="L17" s="902">
        <v>167</v>
      </c>
      <c r="M17" s="902">
        <v>143</v>
      </c>
      <c r="N17" s="902">
        <v>92</v>
      </c>
      <c r="O17" s="902">
        <v>58</v>
      </c>
      <c r="P17" s="902">
        <v>2164</v>
      </c>
      <c r="Q17" s="21">
        <v>49899.093865146999</v>
      </c>
      <c r="R17" s="21" t="s">
        <v>29</v>
      </c>
      <c r="S17" s="21"/>
      <c r="T17" s="842"/>
      <c r="U17" s="842"/>
      <c r="V17" s="842"/>
      <c r="W17" s="843"/>
    </row>
    <row r="18" spans="1:23" ht="11.15" customHeight="1">
      <c r="A18" s="815"/>
      <c r="B18" s="20" t="s">
        <v>36</v>
      </c>
      <c r="D18" s="902">
        <v>43</v>
      </c>
      <c r="E18" s="902">
        <v>84</v>
      </c>
      <c r="F18" s="902">
        <v>343</v>
      </c>
      <c r="G18" s="902">
        <v>128</v>
      </c>
      <c r="H18" s="902">
        <v>99</v>
      </c>
      <c r="I18" s="902">
        <v>70</v>
      </c>
      <c r="J18" s="902">
        <v>51</v>
      </c>
      <c r="K18" s="902">
        <v>71</v>
      </c>
      <c r="L18" s="902">
        <v>79</v>
      </c>
      <c r="M18" s="902">
        <v>85</v>
      </c>
      <c r="N18" s="902">
        <v>65</v>
      </c>
      <c r="O18" s="902">
        <v>37</v>
      </c>
      <c r="P18" s="902">
        <v>1155</v>
      </c>
      <c r="Q18" s="21">
        <v>49799.129320214</v>
      </c>
      <c r="R18" s="21" t="s">
        <v>29</v>
      </c>
      <c r="S18" s="21"/>
      <c r="T18" s="842"/>
      <c r="U18" s="842"/>
      <c r="V18" s="842"/>
      <c r="W18" s="843"/>
    </row>
    <row r="19" spans="1:23" ht="11.15" customHeight="1">
      <c r="A19" s="815"/>
      <c r="B19" s="20" t="s">
        <v>37</v>
      </c>
      <c r="D19" s="902">
        <v>26</v>
      </c>
      <c r="E19" s="902">
        <v>49</v>
      </c>
      <c r="F19" s="902">
        <v>141</v>
      </c>
      <c r="G19" s="902">
        <v>62</v>
      </c>
      <c r="H19" s="902">
        <v>31</v>
      </c>
      <c r="I19" s="902">
        <v>16</v>
      </c>
      <c r="J19" s="902">
        <v>7</v>
      </c>
      <c r="K19" s="902">
        <v>23</v>
      </c>
      <c r="L19" s="902">
        <v>28</v>
      </c>
      <c r="M19" s="902">
        <v>31</v>
      </c>
      <c r="N19" s="902">
        <v>24</v>
      </c>
      <c r="O19" s="902">
        <v>38</v>
      </c>
      <c r="P19" s="902">
        <v>476</v>
      </c>
      <c r="Q19" s="21">
        <v>47446.262488583998</v>
      </c>
      <c r="R19" s="21" t="s">
        <v>29</v>
      </c>
      <c r="S19" s="21"/>
      <c r="T19" s="842"/>
      <c r="U19" s="842"/>
      <c r="V19" s="842"/>
      <c r="W19" s="843"/>
    </row>
    <row r="20" spans="1:23" s="848" customFormat="1" ht="11.15" customHeight="1">
      <c r="A20" s="305"/>
      <c r="B20" s="20" t="s">
        <v>38</v>
      </c>
      <c r="C20" s="3">
        <v>7</v>
      </c>
      <c r="D20" s="902">
        <v>5291</v>
      </c>
      <c r="E20" s="902">
        <v>3229</v>
      </c>
      <c r="F20" s="902">
        <v>5439</v>
      </c>
      <c r="G20" s="902">
        <v>2670</v>
      </c>
      <c r="H20" s="902">
        <v>1726</v>
      </c>
      <c r="I20" s="902">
        <v>1145</v>
      </c>
      <c r="J20" s="902">
        <v>1034</v>
      </c>
      <c r="K20" s="902">
        <v>799</v>
      </c>
      <c r="L20" s="902">
        <v>627</v>
      </c>
      <c r="M20" s="902">
        <v>572</v>
      </c>
      <c r="N20" s="902">
        <v>324</v>
      </c>
      <c r="O20" s="902">
        <v>1067</v>
      </c>
      <c r="P20" s="902">
        <v>23923</v>
      </c>
      <c r="Q20" s="21">
        <v>40536.819291214</v>
      </c>
      <c r="R20" s="21">
        <v>37757</v>
      </c>
      <c r="S20" s="21"/>
      <c r="T20" s="842"/>
      <c r="U20" s="842"/>
      <c r="V20" s="842"/>
      <c r="W20" s="843"/>
    </row>
    <row r="21" spans="1:23" s="848" customFormat="1" ht="11.15" customHeight="1">
      <c r="A21" s="305"/>
      <c r="B21" s="304"/>
      <c r="C21" s="22"/>
      <c r="D21" s="1057"/>
      <c r="E21" s="1057"/>
      <c r="F21" s="1057"/>
      <c r="G21" s="1057"/>
      <c r="H21" s="1057"/>
      <c r="I21" s="1057"/>
      <c r="J21" s="1057"/>
      <c r="K21" s="1057"/>
      <c r="L21" s="1057"/>
      <c r="M21" s="1057"/>
      <c r="N21" s="1057"/>
      <c r="O21" s="1057"/>
      <c r="P21" s="1057"/>
      <c r="Q21" s="23"/>
      <c r="R21" s="23"/>
      <c r="S21" s="24"/>
      <c r="U21" s="305"/>
      <c r="V21" s="305"/>
    </row>
    <row r="22" spans="1:23" ht="11.15" customHeight="1">
      <c r="A22" s="815"/>
      <c r="B22" s="305" t="s">
        <v>39</v>
      </c>
      <c r="C22" s="25"/>
      <c r="D22" s="1058"/>
      <c r="E22" s="1058"/>
      <c r="F22" s="1058"/>
      <c r="G22" s="1058"/>
      <c r="H22" s="1058"/>
      <c r="I22" s="1058"/>
      <c r="J22" s="1058"/>
      <c r="K22" s="1058"/>
      <c r="L22" s="1058"/>
      <c r="M22" s="1058"/>
      <c r="N22" s="1058"/>
      <c r="O22" s="1058"/>
      <c r="P22" s="1058"/>
      <c r="Q22" s="21"/>
      <c r="R22" s="21"/>
    </row>
    <row r="23" spans="1:23" ht="11.15" customHeight="1">
      <c r="A23" s="815"/>
      <c r="B23" s="20" t="s">
        <v>27</v>
      </c>
      <c r="D23" s="902">
        <v>6818</v>
      </c>
      <c r="E23" s="902">
        <v>577</v>
      </c>
      <c r="F23" s="902">
        <v>45</v>
      </c>
      <c r="G23" s="902">
        <v>4</v>
      </c>
      <c r="H23" s="902">
        <v>1</v>
      </c>
      <c r="I23" s="902">
        <v>1</v>
      </c>
      <c r="J23" s="902">
        <v>0</v>
      </c>
      <c r="K23" s="902">
        <v>0</v>
      </c>
      <c r="L23" s="902">
        <v>0</v>
      </c>
      <c r="M23" s="902">
        <v>1</v>
      </c>
      <c r="N23" s="902">
        <v>0</v>
      </c>
      <c r="O23" s="902">
        <v>1504</v>
      </c>
      <c r="P23" s="902">
        <v>8951</v>
      </c>
      <c r="Q23" s="21">
        <v>26192.057672888001</v>
      </c>
      <c r="R23" s="21" t="s">
        <v>29</v>
      </c>
      <c r="S23" s="21"/>
      <c r="T23" s="842"/>
      <c r="U23" s="842"/>
      <c r="V23" s="842"/>
      <c r="W23" s="843"/>
    </row>
    <row r="24" spans="1:23" ht="11.15" customHeight="1">
      <c r="A24" s="815"/>
      <c r="B24" s="20" t="s">
        <v>30</v>
      </c>
      <c r="D24" s="902">
        <v>11248</v>
      </c>
      <c r="E24" s="902">
        <v>6523</v>
      </c>
      <c r="F24" s="902">
        <v>3959</v>
      </c>
      <c r="G24" s="902">
        <v>977</v>
      </c>
      <c r="H24" s="902">
        <v>261</v>
      </c>
      <c r="I24" s="902">
        <v>66</v>
      </c>
      <c r="J24" s="902">
        <v>26</v>
      </c>
      <c r="K24" s="902">
        <v>13</v>
      </c>
      <c r="L24" s="902">
        <v>2</v>
      </c>
      <c r="M24" s="902">
        <v>3</v>
      </c>
      <c r="N24" s="902">
        <v>0</v>
      </c>
      <c r="O24" s="902">
        <v>1345</v>
      </c>
      <c r="P24" s="902">
        <v>24423</v>
      </c>
      <c r="Q24" s="21">
        <v>31195.343630297</v>
      </c>
      <c r="R24" s="21" t="s">
        <v>29</v>
      </c>
      <c r="S24" s="21"/>
      <c r="T24" s="842"/>
      <c r="U24" s="842"/>
      <c r="V24" s="842"/>
      <c r="W24" s="843"/>
    </row>
    <row r="25" spans="1:23" ht="11.15" customHeight="1">
      <c r="A25" s="815"/>
      <c r="B25" s="20" t="s">
        <v>31</v>
      </c>
      <c r="D25" s="902">
        <v>3476</v>
      </c>
      <c r="E25" s="902">
        <v>4819</v>
      </c>
      <c r="F25" s="902">
        <v>9406</v>
      </c>
      <c r="G25" s="902">
        <v>3494</v>
      </c>
      <c r="H25" s="902">
        <v>1363</v>
      </c>
      <c r="I25" s="902">
        <v>560</v>
      </c>
      <c r="J25" s="902">
        <v>281</v>
      </c>
      <c r="K25" s="902">
        <v>95</v>
      </c>
      <c r="L25" s="902">
        <v>41</v>
      </c>
      <c r="M25" s="902">
        <v>22</v>
      </c>
      <c r="N25" s="902">
        <v>9</v>
      </c>
      <c r="O25" s="902">
        <v>734</v>
      </c>
      <c r="P25" s="902">
        <v>24300</v>
      </c>
      <c r="Q25" s="21">
        <v>36910.448986675001</v>
      </c>
      <c r="R25" s="21" t="s">
        <v>29</v>
      </c>
      <c r="S25" s="21"/>
      <c r="T25" s="842"/>
      <c r="U25" s="842"/>
      <c r="V25" s="842"/>
      <c r="W25" s="843"/>
    </row>
    <row r="26" spans="1:23" ht="11.15" customHeight="1">
      <c r="A26" s="815"/>
      <c r="B26" s="20" t="s">
        <v>32</v>
      </c>
      <c r="D26" s="902">
        <v>1764</v>
      </c>
      <c r="E26" s="902">
        <v>2683</v>
      </c>
      <c r="F26" s="902">
        <v>8970</v>
      </c>
      <c r="G26" s="902">
        <v>3817</v>
      </c>
      <c r="H26" s="902">
        <v>1965</v>
      </c>
      <c r="I26" s="902">
        <v>998</v>
      </c>
      <c r="J26" s="902">
        <v>639</v>
      </c>
      <c r="K26" s="902">
        <v>245</v>
      </c>
      <c r="L26" s="902">
        <v>135</v>
      </c>
      <c r="M26" s="902">
        <v>91</v>
      </c>
      <c r="N26" s="902">
        <v>31</v>
      </c>
      <c r="O26" s="902">
        <v>652</v>
      </c>
      <c r="P26" s="902">
        <v>21990</v>
      </c>
      <c r="Q26" s="21">
        <v>39822.796358608997</v>
      </c>
      <c r="R26" s="21" t="s">
        <v>29</v>
      </c>
      <c r="S26" s="21"/>
      <c r="T26" s="842"/>
      <c r="U26" s="842"/>
      <c r="V26" s="842"/>
      <c r="W26" s="843"/>
    </row>
    <row r="27" spans="1:23" ht="11.15" customHeight="1">
      <c r="A27" s="815"/>
      <c r="B27" s="20" t="s">
        <v>33</v>
      </c>
      <c r="D27" s="902">
        <v>1675</v>
      </c>
      <c r="E27" s="902">
        <v>2051</v>
      </c>
      <c r="F27" s="902">
        <v>8194</v>
      </c>
      <c r="G27" s="902">
        <v>3472</v>
      </c>
      <c r="H27" s="902">
        <v>1812</v>
      </c>
      <c r="I27" s="902">
        <v>1045</v>
      </c>
      <c r="J27" s="902">
        <v>855</v>
      </c>
      <c r="K27" s="902">
        <v>455</v>
      </c>
      <c r="L27" s="902">
        <v>273</v>
      </c>
      <c r="M27" s="902">
        <v>184</v>
      </c>
      <c r="N27" s="902">
        <v>77</v>
      </c>
      <c r="O27" s="902">
        <v>566</v>
      </c>
      <c r="P27" s="902">
        <v>20659</v>
      </c>
      <c r="Q27" s="21">
        <v>41119.571504006002</v>
      </c>
      <c r="R27" s="21" t="s">
        <v>29</v>
      </c>
      <c r="S27" s="21"/>
      <c r="T27" s="842"/>
      <c r="U27" s="842"/>
      <c r="V27" s="842"/>
      <c r="W27" s="843"/>
    </row>
    <row r="28" spans="1:23" ht="11.15" customHeight="1">
      <c r="A28" s="815"/>
      <c r="B28" s="20" t="s">
        <v>34</v>
      </c>
      <c r="D28" s="902">
        <v>1488</v>
      </c>
      <c r="E28" s="902">
        <v>1906</v>
      </c>
      <c r="F28" s="902">
        <v>7312</v>
      </c>
      <c r="G28" s="902">
        <v>2928</v>
      </c>
      <c r="H28" s="902">
        <v>1605</v>
      </c>
      <c r="I28" s="902">
        <v>1098</v>
      </c>
      <c r="J28" s="902">
        <v>888</v>
      </c>
      <c r="K28" s="902">
        <v>621</v>
      </c>
      <c r="L28" s="902">
        <v>401</v>
      </c>
      <c r="M28" s="902">
        <v>342</v>
      </c>
      <c r="N28" s="902">
        <v>134</v>
      </c>
      <c r="O28" s="902">
        <v>570</v>
      </c>
      <c r="P28" s="902">
        <v>19293</v>
      </c>
      <c r="Q28" s="21">
        <v>42236.635339956003</v>
      </c>
      <c r="R28" s="21" t="s">
        <v>29</v>
      </c>
      <c r="S28" s="21"/>
      <c r="T28" s="842"/>
      <c r="U28" s="842"/>
      <c r="V28" s="842"/>
      <c r="W28" s="843"/>
    </row>
    <row r="29" spans="1:23" ht="11.15" customHeight="1">
      <c r="A29" s="815"/>
      <c r="B29" s="20" t="s">
        <v>35</v>
      </c>
      <c r="D29" s="902">
        <v>870</v>
      </c>
      <c r="E29" s="902">
        <v>1443</v>
      </c>
      <c r="F29" s="902">
        <v>5750</v>
      </c>
      <c r="G29" s="902">
        <v>2402</v>
      </c>
      <c r="H29" s="902">
        <v>1267</v>
      </c>
      <c r="I29" s="902">
        <v>883</v>
      </c>
      <c r="J29" s="902">
        <v>778</v>
      </c>
      <c r="K29" s="902">
        <v>634</v>
      </c>
      <c r="L29" s="902">
        <v>487</v>
      </c>
      <c r="M29" s="902">
        <v>424</v>
      </c>
      <c r="N29" s="902">
        <v>185</v>
      </c>
      <c r="O29" s="902">
        <v>398</v>
      </c>
      <c r="P29" s="902">
        <v>15521</v>
      </c>
      <c r="Q29" s="21">
        <v>43792.725371287997</v>
      </c>
      <c r="R29" s="21" t="s">
        <v>29</v>
      </c>
      <c r="S29" s="21"/>
      <c r="T29" s="842"/>
      <c r="U29" s="842"/>
      <c r="V29" s="842"/>
      <c r="W29" s="843"/>
    </row>
    <row r="30" spans="1:23" ht="11.15" customHeight="1">
      <c r="A30" s="815"/>
      <c r="B30" s="20" t="s">
        <v>36</v>
      </c>
      <c r="D30" s="902">
        <v>347</v>
      </c>
      <c r="E30" s="902">
        <v>756</v>
      </c>
      <c r="F30" s="902">
        <v>3281</v>
      </c>
      <c r="G30" s="902">
        <v>1441</v>
      </c>
      <c r="H30" s="902">
        <v>805</v>
      </c>
      <c r="I30" s="902">
        <v>524</v>
      </c>
      <c r="J30" s="902">
        <v>468</v>
      </c>
      <c r="K30" s="902">
        <v>421</v>
      </c>
      <c r="L30" s="902">
        <v>286</v>
      </c>
      <c r="M30" s="902">
        <v>283</v>
      </c>
      <c r="N30" s="902">
        <v>156</v>
      </c>
      <c r="O30" s="902">
        <v>252</v>
      </c>
      <c r="P30" s="902">
        <v>9020</v>
      </c>
      <c r="Q30" s="21">
        <v>44889.480691149001</v>
      </c>
      <c r="R30" s="21" t="s">
        <v>29</v>
      </c>
      <c r="S30" s="21"/>
      <c r="T30" s="842"/>
      <c r="U30" s="842"/>
      <c r="V30" s="842"/>
      <c r="W30" s="843"/>
    </row>
    <row r="31" spans="1:23" ht="11.15" customHeight="1">
      <c r="A31" s="815"/>
      <c r="B31" s="20" t="s">
        <v>37</v>
      </c>
      <c r="D31" s="902">
        <v>146</v>
      </c>
      <c r="E31" s="902">
        <v>351</v>
      </c>
      <c r="F31" s="902">
        <v>1475</v>
      </c>
      <c r="G31" s="902">
        <v>617</v>
      </c>
      <c r="H31" s="902">
        <v>310</v>
      </c>
      <c r="I31" s="902">
        <v>182</v>
      </c>
      <c r="J31" s="902">
        <v>155</v>
      </c>
      <c r="K31" s="902">
        <v>170</v>
      </c>
      <c r="L31" s="902">
        <v>111</v>
      </c>
      <c r="M31" s="902">
        <v>150</v>
      </c>
      <c r="N31" s="902">
        <v>97</v>
      </c>
      <c r="O31" s="902">
        <v>197</v>
      </c>
      <c r="P31" s="902">
        <v>3961</v>
      </c>
      <c r="Q31" s="21">
        <v>44884.692271519001</v>
      </c>
      <c r="R31" s="21" t="s">
        <v>29</v>
      </c>
      <c r="S31" s="21"/>
      <c r="T31" s="842"/>
      <c r="U31" s="842"/>
      <c r="V31" s="842"/>
      <c r="W31" s="843"/>
    </row>
    <row r="32" spans="1:23" s="848" customFormat="1" ht="11.15" customHeight="1">
      <c r="A32" s="305"/>
      <c r="B32" s="20" t="s">
        <v>38</v>
      </c>
      <c r="C32" s="3">
        <v>7</v>
      </c>
      <c r="D32" s="902">
        <v>27833</v>
      </c>
      <c r="E32" s="902">
        <v>21109</v>
      </c>
      <c r="F32" s="902">
        <v>48392</v>
      </c>
      <c r="G32" s="902">
        <v>19152</v>
      </c>
      <c r="H32" s="902">
        <v>9389</v>
      </c>
      <c r="I32" s="902">
        <v>5357</v>
      </c>
      <c r="J32" s="902">
        <v>4090</v>
      </c>
      <c r="K32" s="902">
        <v>2654</v>
      </c>
      <c r="L32" s="902">
        <v>1736</v>
      </c>
      <c r="M32" s="902">
        <v>1500</v>
      </c>
      <c r="N32" s="902">
        <v>689</v>
      </c>
      <c r="O32" s="902">
        <v>6218</v>
      </c>
      <c r="P32" s="902">
        <v>148119</v>
      </c>
      <c r="Q32" s="21">
        <v>38593.096533568998</v>
      </c>
      <c r="R32" s="21">
        <v>37325</v>
      </c>
      <c r="S32" s="21"/>
      <c r="T32" s="842"/>
      <c r="U32" s="842"/>
      <c r="V32" s="842"/>
      <c r="W32" s="843"/>
    </row>
    <row r="33" spans="1:23" s="848" customFormat="1" ht="11.15" customHeight="1">
      <c r="A33" s="305"/>
      <c r="B33" s="304"/>
      <c r="C33" s="22"/>
      <c r="D33" s="1057"/>
      <c r="E33" s="1057"/>
      <c r="F33" s="1057"/>
      <c r="G33" s="1057"/>
      <c r="H33" s="1057"/>
      <c r="I33" s="1057"/>
      <c r="J33" s="1057"/>
      <c r="K33" s="1057"/>
      <c r="L33" s="1057"/>
      <c r="M33" s="1057"/>
      <c r="N33" s="1057"/>
      <c r="O33" s="1057"/>
      <c r="P33" s="1057"/>
      <c r="Q33" s="23"/>
      <c r="R33" s="23"/>
      <c r="S33" s="24"/>
      <c r="U33" s="305"/>
      <c r="V33" s="305"/>
    </row>
    <row r="34" spans="1:23" ht="11.15" customHeight="1">
      <c r="A34" s="815"/>
      <c r="B34" s="305" t="s">
        <v>40</v>
      </c>
      <c r="C34" s="3">
        <v>8</v>
      </c>
      <c r="D34" s="1058"/>
      <c r="E34" s="1058"/>
      <c r="F34" s="1058"/>
      <c r="G34" s="1058"/>
      <c r="H34" s="1058"/>
      <c r="I34" s="1058"/>
      <c r="J34" s="1058"/>
      <c r="K34" s="1058"/>
      <c r="L34" s="1058"/>
      <c r="M34" s="1058"/>
      <c r="N34" s="1058"/>
      <c r="O34" s="1058"/>
      <c r="P34" s="1058"/>
      <c r="Q34" s="21"/>
      <c r="R34" s="21"/>
    </row>
    <row r="35" spans="1:23" ht="11.15" customHeight="1">
      <c r="A35" s="815"/>
      <c r="B35" s="20" t="s">
        <v>27</v>
      </c>
      <c r="D35" s="902">
        <v>7784</v>
      </c>
      <c r="E35" s="902">
        <v>628</v>
      </c>
      <c r="F35" s="902">
        <v>52</v>
      </c>
      <c r="G35" s="902">
        <v>5</v>
      </c>
      <c r="H35" s="902">
        <v>1</v>
      </c>
      <c r="I35" s="902">
        <v>1</v>
      </c>
      <c r="J35" s="902">
        <v>0</v>
      </c>
      <c r="K35" s="902">
        <v>0</v>
      </c>
      <c r="L35" s="902">
        <v>0</v>
      </c>
      <c r="M35" s="902">
        <v>1</v>
      </c>
      <c r="N35" s="902">
        <v>0</v>
      </c>
      <c r="O35" s="902">
        <v>1728</v>
      </c>
      <c r="P35" s="902">
        <v>10200</v>
      </c>
      <c r="Q35" s="21">
        <v>26118.997949715998</v>
      </c>
      <c r="R35" s="21" t="s">
        <v>29</v>
      </c>
      <c r="S35" s="21"/>
      <c r="T35" s="842"/>
      <c r="U35" s="842"/>
      <c r="V35" s="842"/>
      <c r="W35" s="843"/>
    </row>
    <row r="36" spans="1:23" ht="11.15" customHeight="1">
      <c r="A36" s="815"/>
      <c r="B36" s="20" t="s">
        <v>30</v>
      </c>
      <c r="D36" s="902">
        <v>13547</v>
      </c>
      <c r="E36" s="902">
        <v>7498</v>
      </c>
      <c r="F36" s="902">
        <v>4478</v>
      </c>
      <c r="G36" s="902">
        <v>1133</v>
      </c>
      <c r="H36" s="902">
        <v>324</v>
      </c>
      <c r="I36" s="902">
        <v>86</v>
      </c>
      <c r="J36" s="902">
        <v>37</v>
      </c>
      <c r="K36" s="902">
        <v>17</v>
      </c>
      <c r="L36" s="902">
        <v>5</v>
      </c>
      <c r="M36" s="902">
        <v>3</v>
      </c>
      <c r="N36" s="902">
        <v>1</v>
      </c>
      <c r="O36" s="902">
        <v>1659</v>
      </c>
      <c r="P36" s="902">
        <v>28788</v>
      </c>
      <c r="Q36" s="21">
        <v>31080.355667734999</v>
      </c>
      <c r="R36" s="21" t="s">
        <v>29</v>
      </c>
      <c r="S36" s="21"/>
      <c r="T36" s="842"/>
      <c r="U36" s="842"/>
      <c r="V36" s="842"/>
      <c r="W36" s="843"/>
    </row>
    <row r="37" spans="1:23" ht="11.15" customHeight="1">
      <c r="A37" s="815"/>
      <c r="B37" s="20" t="s">
        <v>31</v>
      </c>
      <c r="D37" s="902">
        <v>4552</v>
      </c>
      <c r="E37" s="902">
        <v>5796</v>
      </c>
      <c r="F37" s="902">
        <v>10708</v>
      </c>
      <c r="G37" s="902">
        <v>4095</v>
      </c>
      <c r="H37" s="902">
        <v>1665</v>
      </c>
      <c r="I37" s="902">
        <v>701</v>
      </c>
      <c r="J37" s="902">
        <v>369</v>
      </c>
      <c r="K37" s="902">
        <v>128</v>
      </c>
      <c r="L37" s="902">
        <v>56</v>
      </c>
      <c r="M37" s="902">
        <v>30</v>
      </c>
      <c r="N37" s="902">
        <v>9</v>
      </c>
      <c r="O37" s="902">
        <v>899</v>
      </c>
      <c r="P37" s="902">
        <v>29008</v>
      </c>
      <c r="Q37" s="21">
        <v>36801.840083247</v>
      </c>
      <c r="R37" s="21" t="s">
        <v>29</v>
      </c>
      <c r="S37" s="21"/>
      <c r="T37" s="842"/>
      <c r="U37" s="842"/>
      <c r="V37" s="842"/>
      <c r="W37" s="843"/>
    </row>
    <row r="38" spans="1:23" ht="11.15" customHeight="1">
      <c r="A38" s="815"/>
      <c r="B38" s="20" t="s">
        <v>32</v>
      </c>
      <c r="D38" s="902">
        <v>2177</v>
      </c>
      <c r="E38" s="902">
        <v>3152</v>
      </c>
      <c r="F38" s="902">
        <v>9982</v>
      </c>
      <c r="G38" s="902">
        <v>4449</v>
      </c>
      <c r="H38" s="902">
        <v>2443</v>
      </c>
      <c r="I38" s="902">
        <v>1277</v>
      </c>
      <c r="J38" s="902">
        <v>883</v>
      </c>
      <c r="K38" s="902">
        <v>348</v>
      </c>
      <c r="L38" s="902">
        <v>202</v>
      </c>
      <c r="M38" s="902">
        <v>137</v>
      </c>
      <c r="N38" s="902">
        <v>46</v>
      </c>
      <c r="O38" s="902">
        <v>753</v>
      </c>
      <c r="P38" s="902">
        <v>25849</v>
      </c>
      <c r="Q38" s="21">
        <v>40155.315126314003</v>
      </c>
      <c r="R38" s="21" t="s">
        <v>29</v>
      </c>
      <c r="S38" s="21"/>
      <c r="T38" s="842"/>
      <c r="U38" s="842"/>
      <c r="V38" s="842"/>
      <c r="W38" s="843"/>
    </row>
    <row r="39" spans="1:23" ht="11.15" customHeight="1">
      <c r="A39" s="815"/>
      <c r="B39" s="20" t="s">
        <v>33</v>
      </c>
      <c r="D39" s="902">
        <v>1901</v>
      </c>
      <c r="E39" s="902">
        <v>2321</v>
      </c>
      <c r="F39" s="902">
        <v>9038</v>
      </c>
      <c r="G39" s="902">
        <v>3933</v>
      </c>
      <c r="H39" s="902">
        <v>2135</v>
      </c>
      <c r="I39" s="902">
        <v>1293</v>
      </c>
      <c r="J39" s="902">
        <v>1118</v>
      </c>
      <c r="K39" s="902">
        <v>630</v>
      </c>
      <c r="L39" s="902">
        <v>381</v>
      </c>
      <c r="M39" s="902">
        <v>278</v>
      </c>
      <c r="N39" s="902">
        <v>130</v>
      </c>
      <c r="O39" s="902">
        <v>638</v>
      </c>
      <c r="P39" s="902">
        <v>23796</v>
      </c>
      <c r="Q39" s="21">
        <v>41701.970520770003</v>
      </c>
      <c r="R39" s="21" t="s">
        <v>29</v>
      </c>
      <c r="S39" s="21"/>
      <c r="T39" s="842"/>
      <c r="U39" s="842"/>
      <c r="V39" s="842"/>
      <c r="W39" s="843"/>
    </row>
    <row r="40" spans="1:23" ht="11.15" customHeight="1">
      <c r="A40" s="815"/>
      <c r="B40" s="20" t="s">
        <v>34</v>
      </c>
      <c r="D40" s="902">
        <v>1642</v>
      </c>
      <c r="E40" s="902">
        <v>2104</v>
      </c>
      <c r="F40" s="902">
        <v>8030</v>
      </c>
      <c r="G40" s="902">
        <v>3298</v>
      </c>
      <c r="H40" s="902">
        <v>1859</v>
      </c>
      <c r="I40" s="902">
        <v>1321</v>
      </c>
      <c r="J40" s="902">
        <v>1110</v>
      </c>
      <c r="K40" s="902">
        <v>844</v>
      </c>
      <c r="L40" s="902">
        <v>561</v>
      </c>
      <c r="M40" s="902">
        <v>507</v>
      </c>
      <c r="N40" s="902">
        <v>208</v>
      </c>
      <c r="O40" s="902">
        <v>629</v>
      </c>
      <c r="P40" s="902">
        <v>22113</v>
      </c>
      <c r="Q40" s="21">
        <v>43026.964868739</v>
      </c>
      <c r="R40" s="21" t="s">
        <v>29</v>
      </c>
      <c r="S40" s="21"/>
      <c r="T40" s="842"/>
      <c r="U40" s="842"/>
      <c r="V40" s="842"/>
      <c r="W40" s="843"/>
    </row>
    <row r="41" spans="1:23" ht="11.15" customHeight="1">
      <c r="A41" s="815"/>
      <c r="B41" s="20" t="s">
        <v>35</v>
      </c>
      <c r="D41" s="902">
        <v>964</v>
      </c>
      <c r="E41" s="902">
        <v>1601</v>
      </c>
      <c r="F41" s="902">
        <v>6304</v>
      </c>
      <c r="G41" s="902">
        <v>2661</v>
      </c>
      <c r="H41" s="902">
        <v>1443</v>
      </c>
      <c r="I41" s="902">
        <v>1031</v>
      </c>
      <c r="J41" s="902">
        <v>926</v>
      </c>
      <c r="K41" s="902">
        <v>801</v>
      </c>
      <c r="L41" s="902">
        <v>654</v>
      </c>
      <c r="M41" s="902">
        <v>567</v>
      </c>
      <c r="N41" s="902">
        <v>277</v>
      </c>
      <c r="O41" s="902">
        <v>457</v>
      </c>
      <c r="P41" s="902">
        <v>17686</v>
      </c>
      <c r="Q41" s="21">
        <v>44539.141997213002</v>
      </c>
      <c r="R41" s="21" t="s">
        <v>29</v>
      </c>
      <c r="S41" s="21"/>
      <c r="T41" s="842"/>
      <c r="U41" s="842"/>
      <c r="V41" s="842"/>
      <c r="W41" s="843"/>
    </row>
    <row r="42" spans="1:23" ht="11.15" customHeight="1">
      <c r="A42" s="815"/>
      <c r="B42" s="20" t="s">
        <v>36</v>
      </c>
      <c r="D42" s="902">
        <v>390</v>
      </c>
      <c r="E42" s="902">
        <v>840</v>
      </c>
      <c r="F42" s="902">
        <v>3625</v>
      </c>
      <c r="G42" s="902">
        <v>1569</v>
      </c>
      <c r="H42" s="902">
        <v>904</v>
      </c>
      <c r="I42" s="902">
        <v>594</v>
      </c>
      <c r="J42" s="902">
        <v>519</v>
      </c>
      <c r="K42" s="902">
        <v>492</v>
      </c>
      <c r="L42" s="902">
        <v>365</v>
      </c>
      <c r="M42" s="902">
        <v>368</v>
      </c>
      <c r="N42" s="902">
        <v>221</v>
      </c>
      <c r="O42" s="902">
        <v>289</v>
      </c>
      <c r="P42" s="902">
        <v>10176</v>
      </c>
      <c r="Q42" s="21">
        <v>45443.756653179997</v>
      </c>
      <c r="R42" s="21" t="s">
        <v>29</v>
      </c>
      <c r="S42" s="21"/>
      <c r="T42" s="842"/>
      <c r="U42" s="842"/>
      <c r="V42" s="842"/>
      <c r="W42" s="843"/>
    </row>
    <row r="43" spans="1:23" ht="11.15" customHeight="1">
      <c r="A43" s="815"/>
      <c r="B43" s="20" t="s">
        <v>37</v>
      </c>
      <c r="D43" s="902">
        <v>172</v>
      </c>
      <c r="E43" s="902">
        <v>400</v>
      </c>
      <c r="F43" s="902">
        <v>1617</v>
      </c>
      <c r="G43" s="902">
        <v>679</v>
      </c>
      <c r="H43" s="902">
        <v>341</v>
      </c>
      <c r="I43" s="902">
        <v>198</v>
      </c>
      <c r="J43" s="902">
        <v>162</v>
      </c>
      <c r="K43" s="902">
        <v>193</v>
      </c>
      <c r="L43" s="902">
        <v>139</v>
      </c>
      <c r="M43" s="902">
        <v>181</v>
      </c>
      <c r="N43" s="902">
        <v>121</v>
      </c>
      <c r="O43" s="902">
        <v>235</v>
      </c>
      <c r="P43" s="902">
        <v>4438</v>
      </c>
      <c r="Q43" s="21">
        <v>45149.286861765002</v>
      </c>
      <c r="R43" s="21" t="s">
        <v>29</v>
      </c>
      <c r="S43" s="21"/>
      <c r="T43" s="842"/>
      <c r="U43" s="842"/>
      <c r="V43" s="842"/>
      <c r="W43" s="843"/>
    </row>
    <row r="44" spans="1:23" s="848" customFormat="1" ht="11.15" customHeight="1">
      <c r="A44" s="305"/>
      <c r="B44" s="20" t="s">
        <v>38</v>
      </c>
      <c r="C44" s="3">
        <v>6</v>
      </c>
      <c r="D44" s="902">
        <v>33130</v>
      </c>
      <c r="E44" s="902">
        <v>24340</v>
      </c>
      <c r="F44" s="902">
        <v>53834</v>
      </c>
      <c r="G44" s="902">
        <v>21822</v>
      </c>
      <c r="H44" s="902">
        <v>11115</v>
      </c>
      <c r="I44" s="902">
        <v>6502</v>
      </c>
      <c r="J44" s="902">
        <v>5124</v>
      </c>
      <c r="K44" s="902">
        <v>3453</v>
      </c>
      <c r="L44" s="902">
        <v>2363</v>
      </c>
      <c r="M44" s="902">
        <v>2072</v>
      </c>
      <c r="N44" s="902">
        <v>1013</v>
      </c>
      <c r="O44" s="902">
        <v>7287</v>
      </c>
      <c r="P44" s="902">
        <v>172055</v>
      </c>
      <c r="Q44" s="21">
        <v>38862.150718525001</v>
      </c>
      <c r="R44" s="21">
        <v>37381</v>
      </c>
      <c r="S44" s="21"/>
      <c r="T44" s="842"/>
      <c r="U44" s="842"/>
      <c r="V44" s="842"/>
      <c r="W44" s="843"/>
    </row>
    <row r="45" spans="1:23" ht="11.15" customHeight="1">
      <c r="A45" s="815"/>
      <c r="B45" s="20"/>
      <c r="D45" s="1058"/>
      <c r="E45" s="1058"/>
      <c r="F45" s="1058"/>
      <c r="G45" s="1058"/>
      <c r="H45" s="1058"/>
      <c r="I45" s="1058"/>
      <c r="J45" s="1058"/>
      <c r="K45" s="1058"/>
      <c r="L45" s="1058"/>
      <c r="M45" s="1058"/>
      <c r="N45" s="1058"/>
      <c r="O45" s="1058"/>
      <c r="P45" s="1058"/>
      <c r="Q45" s="21"/>
      <c r="R45" s="21"/>
    </row>
    <row r="46" spans="1:23" ht="11.15" customHeight="1">
      <c r="A46" s="815"/>
      <c r="B46" s="1304" t="s">
        <v>41</v>
      </c>
      <c r="C46" s="3">
        <v>9</v>
      </c>
      <c r="D46" s="1058"/>
      <c r="E46" s="1058"/>
      <c r="F46" s="1058"/>
      <c r="G46" s="1058"/>
      <c r="H46" s="1058"/>
      <c r="I46" s="1058"/>
      <c r="J46" s="1058"/>
      <c r="K46" s="1058"/>
      <c r="L46" s="1058"/>
      <c r="M46" s="1058"/>
      <c r="N46" s="1058"/>
      <c r="O46" s="1058"/>
      <c r="P46" s="1058"/>
      <c r="Q46" s="21"/>
      <c r="R46" s="21"/>
    </row>
    <row r="47" spans="1:23" ht="5.5" customHeight="1">
      <c r="A47" s="305"/>
      <c r="B47" s="815"/>
      <c r="D47" s="1058"/>
      <c r="E47" s="1058"/>
      <c r="F47" s="1058"/>
      <c r="G47" s="1058"/>
      <c r="H47" s="1058"/>
      <c r="I47" s="1058"/>
      <c r="J47" s="1058"/>
      <c r="K47" s="1058"/>
      <c r="L47" s="1058"/>
      <c r="M47" s="1058"/>
      <c r="N47" s="1058"/>
      <c r="O47" s="1058"/>
      <c r="P47" s="1058"/>
      <c r="Q47" s="21"/>
      <c r="R47" s="21"/>
    </row>
    <row r="48" spans="1:23" ht="11.15" customHeight="1">
      <c r="A48" s="815"/>
      <c r="B48" s="305" t="s">
        <v>26</v>
      </c>
      <c r="D48" s="1058"/>
      <c r="E48" s="1058"/>
      <c r="F48" s="1058"/>
      <c r="G48" s="1058"/>
      <c r="H48" s="1058"/>
      <c r="I48" s="1058"/>
      <c r="J48" s="1058"/>
      <c r="K48" s="1058"/>
      <c r="L48" s="1058"/>
      <c r="M48" s="1058"/>
      <c r="N48" s="1058"/>
      <c r="O48" s="1058"/>
      <c r="P48" s="1058"/>
      <c r="Q48" s="21"/>
      <c r="R48" s="21"/>
    </row>
    <row r="49" spans="1:23" ht="11.15" customHeight="1">
      <c r="A49" s="20"/>
      <c r="B49" s="20" t="s">
        <v>27</v>
      </c>
      <c r="D49" s="902">
        <v>733</v>
      </c>
      <c r="E49" s="902">
        <v>30</v>
      </c>
      <c r="F49" s="902">
        <v>7</v>
      </c>
      <c r="G49" s="902">
        <v>0</v>
      </c>
      <c r="H49" s="902">
        <v>0</v>
      </c>
      <c r="I49" s="902">
        <v>0</v>
      </c>
      <c r="J49" s="902">
        <v>0</v>
      </c>
      <c r="K49" s="902">
        <v>0</v>
      </c>
      <c r="L49" s="902">
        <v>0</v>
      </c>
      <c r="M49" s="902">
        <v>0</v>
      </c>
      <c r="N49" s="902">
        <v>0</v>
      </c>
      <c r="O49" s="902">
        <v>20</v>
      </c>
      <c r="P49" s="902">
        <v>790</v>
      </c>
      <c r="Q49" s="21">
        <v>24707.378792207001</v>
      </c>
      <c r="R49" s="21" t="s">
        <v>29</v>
      </c>
      <c r="S49" s="21"/>
      <c r="T49" s="842"/>
      <c r="U49" s="842"/>
      <c r="V49" s="842"/>
      <c r="W49" s="843"/>
    </row>
    <row r="50" spans="1:23" ht="11.15" customHeight="1">
      <c r="A50" s="815"/>
      <c r="B50" s="20" t="s">
        <v>30</v>
      </c>
      <c r="D50" s="902">
        <v>1589</v>
      </c>
      <c r="E50" s="902">
        <v>428</v>
      </c>
      <c r="F50" s="902">
        <v>265</v>
      </c>
      <c r="G50" s="902">
        <v>94</v>
      </c>
      <c r="H50" s="902">
        <v>37</v>
      </c>
      <c r="I50" s="902">
        <v>20</v>
      </c>
      <c r="J50" s="902">
        <v>7</v>
      </c>
      <c r="K50" s="902">
        <v>2</v>
      </c>
      <c r="L50" s="902">
        <v>1</v>
      </c>
      <c r="M50" s="902">
        <v>1</v>
      </c>
      <c r="N50" s="902">
        <v>0</v>
      </c>
      <c r="O50" s="902">
        <v>56</v>
      </c>
      <c r="P50" s="902">
        <v>2500</v>
      </c>
      <c r="Q50" s="21">
        <v>29352.499590833999</v>
      </c>
      <c r="R50" s="21" t="s">
        <v>29</v>
      </c>
      <c r="S50" s="21"/>
      <c r="T50" s="842"/>
      <c r="U50" s="842"/>
      <c r="V50" s="842"/>
      <c r="W50" s="843"/>
    </row>
    <row r="51" spans="1:23" ht="11.15" customHeight="1">
      <c r="A51" s="815"/>
      <c r="B51" s="20" t="s">
        <v>31</v>
      </c>
      <c r="D51" s="902">
        <v>730</v>
      </c>
      <c r="E51" s="902">
        <v>474</v>
      </c>
      <c r="F51" s="902">
        <v>606</v>
      </c>
      <c r="G51" s="902">
        <v>312</v>
      </c>
      <c r="H51" s="902">
        <v>173</v>
      </c>
      <c r="I51" s="902">
        <v>81</v>
      </c>
      <c r="J51" s="902">
        <v>53</v>
      </c>
      <c r="K51" s="902">
        <v>27</v>
      </c>
      <c r="L51" s="902">
        <v>8</v>
      </c>
      <c r="M51" s="902">
        <v>8</v>
      </c>
      <c r="N51" s="902">
        <v>6</v>
      </c>
      <c r="O51" s="902">
        <v>53</v>
      </c>
      <c r="P51" s="902">
        <v>2531</v>
      </c>
      <c r="Q51" s="21">
        <v>35858.176412428998</v>
      </c>
      <c r="R51" s="21" t="s">
        <v>29</v>
      </c>
      <c r="S51" s="21"/>
      <c r="T51" s="842"/>
      <c r="U51" s="842"/>
      <c r="V51" s="842"/>
      <c r="W51" s="843"/>
    </row>
    <row r="52" spans="1:23" ht="11.15" customHeight="1">
      <c r="A52" s="815"/>
      <c r="B52" s="20" t="s">
        <v>32</v>
      </c>
      <c r="D52" s="902">
        <v>278</v>
      </c>
      <c r="E52" s="902">
        <v>227</v>
      </c>
      <c r="F52" s="902">
        <v>509</v>
      </c>
      <c r="G52" s="902">
        <v>247</v>
      </c>
      <c r="H52" s="902">
        <v>199</v>
      </c>
      <c r="I52" s="902">
        <v>119</v>
      </c>
      <c r="J52" s="902">
        <v>111</v>
      </c>
      <c r="K52" s="902">
        <v>56</v>
      </c>
      <c r="L52" s="902">
        <v>28</v>
      </c>
      <c r="M52" s="902">
        <v>21</v>
      </c>
      <c r="N52" s="902">
        <v>28</v>
      </c>
      <c r="O52" s="902">
        <v>42</v>
      </c>
      <c r="P52" s="902">
        <v>1865</v>
      </c>
      <c r="Q52" s="21">
        <v>41472.335798134001</v>
      </c>
      <c r="R52" s="21" t="s">
        <v>29</v>
      </c>
      <c r="S52" s="21"/>
      <c r="T52" s="842"/>
      <c r="U52" s="842"/>
      <c r="V52" s="842"/>
      <c r="W52" s="843"/>
    </row>
    <row r="53" spans="1:23" ht="11.15" customHeight="1">
      <c r="A53" s="815"/>
      <c r="B53" s="20" t="s">
        <v>33</v>
      </c>
      <c r="D53" s="902">
        <v>185</v>
      </c>
      <c r="E53" s="902">
        <v>119</v>
      </c>
      <c r="F53" s="902">
        <v>409</v>
      </c>
      <c r="G53" s="902">
        <v>228</v>
      </c>
      <c r="H53" s="902">
        <v>133</v>
      </c>
      <c r="I53" s="902">
        <v>112</v>
      </c>
      <c r="J53" s="902">
        <v>94</v>
      </c>
      <c r="K53" s="902">
        <v>97</v>
      </c>
      <c r="L53" s="902">
        <v>69</v>
      </c>
      <c r="M53" s="902">
        <v>65</v>
      </c>
      <c r="N53" s="902">
        <v>54</v>
      </c>
      <c r="O53" s="902">
        <v>39</v>
      </c>
      <c r="P53" s="902">
        <v>1604</v>
      </c>
      <c r="Q53" s="21">
        <v>45925.751412140002</v>
      </c>
      <c r="R53" s="21" t="s">
        <v>29</v>
      </c>
      <c r="S53" s="21"/>
      <c r="T53" s="842"/>
      <c r="U53" s="842"/>
      <c r="V53" s="842"/>
      <c r="W53" s="843"/>
    </row>
    <row r="54" spans="1:23" ht="11.15" customHeight="1">
      <c r="A54" s="815"/>
      <c r="B54" s="20" t="s">
        <v>34</v>
      </c>
      <c r="D54" s="902">
        <v>118</v>
      </c>
      <c r="E54" s="902">
        <v>91</v>
      </c>
      <c r="F54" s="902">
        <v>350</v>
      </c>
      <c r="G54" s="902">
        <v>172</v>
      </c>
      <c r="H54" s="902">
        <v>116</v>
      </c>
      <c r="I54" s="902">
        <v>92</v>
      </c>
      <c r="J54" s="902">
        <v>114</v>
      </c>
      <c r="K54" s="902">
        <v>65</v>
      </c>
      <c r="L54" s="902">
        <v>79</v>
      </c>
      <c r="M54" s="902">
        <v>77</v>
      </c>
      <c r="N54" s="902">
        <v>66</v>
      </c>
      <c r="O54" s="902">
        <v>35</v>
      </c>
      <c r="P54" s="902">
        <v>1375</v>
      </c>
      <c r="Q54" s="21">
        <v>48155.768082089002</v>
      </c>
      <c r="R54" s="21" t="s">
        <v>29</v>
      </c>
      <c r="S54" s="21"/>
      <c r="T54" s="842"/>
      <c r="U54" s="842"/>
      <c r="V54" s="842"/>
      <c r="W54" s="843"/>
    </row>
    <row r="55" spans="1:23" ht="11.15" customHeight="1">
      <c r="A55" s="815"/>
      <c r="B55" s="20" t="s">
        <v>35</v>
      </c>
      <c r="D55" s="902">
        <v>56</v>
      </c>
      <c r="E55" s="902">
        <v>74</v>
      </c>
      <c r="F55" s="902">
        <v>280</v>
      </c>
      <c r="G55" s="902">
        <v>91</v>
      </c>
      <c r="H55" s="902">
        <v>65</v>
      </c>
      <c r="I55" s="902">
        <v>51</v>
      </c>
      <c r="J55" s="902">
        <v>58</v>
      </c>
      <c r="K55" s="902">
        <v>60</v>
      </c>
      <c r="L55" s="902">
        <v>45</v>
      </c>
      <c r="M55" s="902">
        <v>65</v>
      </c>
      <c r="N55" s="902">
        <v>47</v>
      </c>
      <c r="O55" s="902">
        <v>20</v>
      </c>
      <c r="P55" s="902">
        <v>912</v>
      </c>
      <c r="Q55" s="21">
        <v>48906.34280269</v>
      </c>
      <c r="R55" s="21" t="s">
        <v>29</v>
      </c>
      <c r="S55" s="21"/>
      <c r="T55" s="842"/>
      <c r="U55" s="842"/>
      <c r="V55" s="842"/>
      <c r="W55" s="843"/>
    </row>
    <row r="56" spans="1:23" ht="11.15" customHeight="1">
      <c r="A56" s="815"/>
      <c r="B56" s="20" t="s">
        <v>36</v>
      </c>
      <c r="D56" s="902">
        <v>27</v>
      </c>
      <c r="E56" s="902">
        <v>43</v>
      </c>
      <c r="F56" s="902">
        <v>134</v>
      </c>
      <c r="G56" s="902">
        <v>51</v>
      </c>
      <c r="H56" s="902">
        <v>43</v>
      </c>
      <c r="I56" s="902">
        <v>20</v>
      </c>
      <c r="J56" s="902">
        <v>21</v>
      </c>
      <c r="K56" s="902">
        <v>19</v>
      </c>
      <c r="L56" s="902">
        <v>18</v>
      </c>
      <c r="M56" s="902">
        <v>34</v>
      </c>
      <c r="N56" s="902">
        <v>37</v>
      </c>
      <c r="O56" s="902">
        <v>23</v>
      </c>
      <c r="P56" s="902">
        <v>470</v>
      </c>
      <c r="Q56" s="21">
        <v>50393.808881431003</v>
      </c>
      <c r="R56" s="21" t="s">
        <v>29</v>
      </c>
      <c r="S56" s="21"/>
      <c r="T56" s="842"/>
      <c r="U56" s="842"/>
      <c r="V56" s="842"/>
      <c r="W56" s="843"/>
    </row>
    <row r="57" spans="1:23" ht="11.15" customHeight="1">
      <c r="A57" s="815"/>
      <c r="B57" s="20" t="s">
        <v>37</v>
      </c>
      <c r="D57" s="902">
        <v>19</v>
      </c>
      <c r="E57" s="902">
        <v>19</v>
      </c>
      <c r="F57" s="902">
        <v>78</v>
      </c>
      <c r="G57" s="902">
        <v>27</v>
      </c>
      <c r="H57" s="902">
        <v>13</v>
      </c>
      <c r="I57" s="902">
        <v>3</v>
      </c>
      <c r="J57" s="902">
        <v>8</v>
      </c>
      <c r="K57" s="902">
        <v>6</v>
      </c>
      <c r="L57" s="902">
        <v>4</v>
      </c>
      <c r="M57" s="902">
        <v>10</v>
      </c>
      <c r="N57" s="902">
        <v>19</v>
      </c>
      <c r="O57" s="902">
        <v>15</v>
      </c>
      <c r="P57" s="902">
        <v>221</v>
      </c>
      <c r="Q57" s="21">
        <v>47146.445242718</v>
      </c>
      <c r="R57" s="21" t="s">
        <v>29</v>
      </c>
      <c r="S57" s="21"/>
      <c r="T57" s="842"/>
      <c r="U57" s="842"/>
      <c r="V57" s="842"/>
      <c r="W57" s="843"/>
    </row>
    <row r="58" spans="1:23" s="848" customFormat="1" ht="11.15" customHeight="1">
      <c r="A58" s="305"/>
      <c r="B58" s="20" t="s">
        <v>38</v>
      </c>
      <c r="C58" s="3">
        <v>7</v>
      </c>
      <c r="D58" s="902">
        <v>3735</v>
      </c>
      <c r="E58" s="902">
        <v>1505</v>
      </c>
      <c r="F58" s="902">
        <v>2638</v>
      </c>
      <c r="G58" s="902">
        <v>1222</v>
      </c>
      <c r="H58" s="902">
        <v>779</v>
      </c>
      <c r="I58" s="902">
        <v>498</v>
      </c>
      <c r="J58" s="902">
        <v>466</v>
      </c>
      <c r="K58" s="902">
        <v>332</v>
      </c>
      <c r="L58" s="902">
        <v>252</v>
      </c>
      <c r="M58" s="902">
        <v>281</v>
      </c>
      <c r="N58" s="902">
        <v>257</v>
      </c>
      <c r="O58" s="902">
        <v>303</v>
      </c>
      <c r="P58" s="902">
        <v>12268</v>
      </c>
      <c r="Q58" s="21">
        <v>39071.291954868</v>
      </c>
      <c r="R58" s="21">
        <v>36157</v>
      </c>
      <c r="S58" s="21"/>
      <c r="T58" s="842"/>
      <c r="U58" s="842"/>
      <c r="V58" s="842"/>
      <c r="W58" s="843"/>
    </row>
    <row r="59" spans="1:23" ht="11.15" customHeight="1">
      <c r="A59" s="305"/>
      <c r="B59" s="304"/>
      <c r="C59" s="22"/>
      <c r="D59" s="1057"/>
      <c r="E59" s="1057"/>
      <c r="F59" s="1057"/>
      <c r="G59" s="1057"/>
      <c r="H59" s="1057"/>
      <c r="I59" s="1057"/>
      <c r="J59" s="1057"/>
      <c r="K59" s="1057"/>
      <c r="L59" s="1057"/>
      <c r="M59" s="1057"/>
      <c r="N59" s="1057"/>
      <c r="O59" s="1058"/>
      <c r="P59" s="1057"/>
      <c r="Q59" s="21"/>
      <c r="R59" s="21"/>
    </row>
    <row r="60" spans="1:23" ht="11.15" customHeight="1">
      <c r="A60" s="815"/>
      <c r="B60" s="305" t="s">
        <v>39</v>
      </c>
      <c r="C60" s="25"/>
      <c r="D60" s="1058"/>
      <c r="E60" s="1058"/>
      <c r="F60" s="1058"/>
      <c r="G60" s="1058"/>
      <c r="H60" s="1058"/>
      <c r="I60" s="1058"/>
      <c r="J60" s="1058"/>
      <c r="K60" s="1058"/>
      <c r="L60" s="1058"/>
      <c r="M60" s="1058"/>
      <c r="N60" s="1058"/>
      <c r="O60" s="1058"/>
      <c r="P60" s="1058"/>
      <c r="Q60" s="21"/>
      <c r="R60" s="21"/>
    </row>
    <row r="61" spans="1:23" ht="11.15" customHeight="1">
      <c r="A61" s="815"/>
      <c r="B61" s="20" t="s">
        <v>27</v>
      </c>
      <c r="D61" s="902">
        <v>4923</v>
      </c>
      <c r="E61" s="902">
        <v>242</v>
      </c>
      <c r="F61" s="902">
        <v>29</v>
      </c>
      <c r="G61" s="902">
        <v>6</v>
      </c>
      <c r="H61" s="902">
        <v>1</v>
      </c>
      <c r="I61" s="902">
        <v>0</v>
      </c>
      <c r="J61" s="902">
        <v>0</v>
      </c>
      <c r="K61" s="902">
        <v>0</v>
      </c>
      <c r="L61" s="902">
        <v>0</v>
      </c>
      <c r="M61" s="902">
        <v>0</v>
      </c>
      <c r="N61" s="902">
        <v>0</v>
      </c>
      <c r="O61" s="902">
        <v>110</v>
      </c>
      <c r="P61" s="902">
        <v>5311</v>
      </c>
      <c r="Q61" s="21">
        <v>25103.525225918002</v>
      </c>
      <c r="R61" s="21" t="s">
        <v>29</v>
      </c>
      <c r="S61" s="21"/>
      <c r="T61" s="842"/>
      <c r="U61" s="842"/>
      <c r="V61" s="842"/>
      <c r="W61" s="843"/>
    </row>
    <row r="62" spans="1:23" ht="11.15" customHeight="1">
      <c r="A62" s="815"/>
      <c r="B62" s="20" t="s">
        <v>30</v>
      </c>
      <c r="D62" s="902">
        <v>7396</v>
      </c>
      <c r="E62" s="902">
        <v>3235</v>
      </c>
      <c r="F62" s="902">
        <v>2050</v>
      </c>
      <c r="G62" s="902">
        <v>487</v>
      </c>
      <c r="H62" s="902">
        <v>155</v>
      </c>
      <c r="I62" s="902">
        <v>43</v>
      </c>
      <c r="J62" s="902">
        <v>28</v>
      </c>
      <c r="K62" s="902">
        <v>10</v>
      </c>
      <c r="L62" s="902">
        <v>1</v>
      </c>
      <c r="M62" s="902">
        <v>3</v>
      </c>
      <c r="N62" s="902">
        <v>0</v>
      </c>
      <c r="O62" s="902">
        <v>254</v>
      </c>
      <c r="P62" s="902">
        <v>13662</v>
      </c>
      <c r="Q62" s="21">
        <v>30269.465743584999</v>
      </c>
      <c r="R62" s="21" t="s">
        <v>29</v>
      </c>
      <c r="S62" s="21"/>
      <c r="T62" s="842"/>
      <c r="U62" s="842"/>
      <c r="V62" s="842"/>
      <c r="W62" s="843"/>
    </row>
    <row r="63" spans="1:23" ht="11.15" customHeight="1">
      <c r="A63" s="815"/>
      <c r="B63" s="20" t="s">
        <v>31</v>
      </c>
      <c r="D63" s="902">
        <v>2371</v>
      </c>
      <c r="E63" s="902">
        <v>2355</v>
      </c>
      <c r="F63" s="902">
        <v>4335</v>
      </c>
      <c r="G63" s="902">
        <v>1557</v>
      </c>
      <c r="H63" s="902">
        <v>666</v>
      </c>
      <c r="I63" s="902">
        <v>268</v>
      </c>
      <c r="J63" s="902">
        <v>152</v>
      </c>
      <c r="K63" s="902">
        <v>61</v>
      </c>
      <c r="L63" s="902">
        <v>32</v>
      </c>
      <c r="M63" s="902">
        <v>14</v>
      </c>
      <c r="N63" s="902">
        <v>9</v>
      </c>
      <c r="O63" s="902">
        <v>290</v>
      </c>
      <c r="P63" s="902">
        <v>12110</v>
      </c>
      <c r="Q63" s="21">
        <v>36148.728273264998</v>
      </c>
      <c r="R63" s="21" t="s">
        <v>29</v>
      </c>
      <c r="S63" s="21"/>
      <c r="T63" s="842"/>
      <c r="U63" s="842"/>
      <c r="V63" s="842"/>
      <c r="W63" s="843"/>
    </row>
    <row r="64" spans="1:23" ht="11.15" customHeight="1">
      <c r="A64" s="815"/>
      <c r="B64" s="20" t="s">
        <v>32</v>
      </c>
      <c r="D64" s="902">
        <v>1245</v>
      </c>
      <c r="E64" s="902">
        <v>1302</v>
      </c>
      <c r="F64" s="902">
        <v>4110</v>
      </c>
      <c r="G64" s="902">
        <v>1584</v>
      </c>
      <c r="H64" s="902">
        <v>884</v>
      </c>
      <c r="I64" s="902">
        <v>400</v>
      </c>
      <c r="J64" s="902">
        <v>340</v>
      </c>
      <c r="K64" s="902">
        <v>137</v>
      </c>
      <c r="L64" s="902">
        <v>65</v>
      </c>
      <c r="M64" s="902">
        <v>48</v>
      </c>
      <c r="N64" s="902">
        <v>25</v>
      </c>
      <c r="O64" s="902">
        <v>315</v>
      </c>
      <c r="P64" s="902">
        <v>10455</v>
      </c>
      <c r="Q64" s="21">
        <v>39086.514299802002</v>
      </c>
      <c r="R64" s="21" t="s">
        <v>29</v>
      </c>
      <c r="S64" s="21"/>
      <c r="T64" s="842"/>
      <c r="U64" s="842"/>
      <c r="V64" s="842"/>
      <c r="W64" s="843"/>
    </row>
    <row r="65" spans="1:23" ht="11.15" customHeight="1">
      <c r="A65" s="815"/>
      <c r="B65" s="20" t="s">
        <v>33</v>
      </c>
      <c r="D65" s="902">
        <v>1118</v>
      </c>
      <c r="E65" s="902">
        <v>947</v>
      </c>
      <c r="F65" s="902">
        <v>3623</v>
      </c>
      <c r="G65" s="902">
        <v>1436</v>
      </c>
      <c r="H65" s="902">
        <v>795</v>
      </c>
      <c r="I65" s="902">
        <v>427</v>
      </c>
      <c r="J65" s="902">
        <v>346</v>
      </c>
      <c r="K65" s="902">
        <v>207</v>
      </c>
      <c r="L65" s="902">
        <v>138</v>
      </c>
      <c r="M65" s="902">
        <v>127</v>
      </c>
      <c r="N65" s="902">
        <v>51</v>
      </c>
      <c r="O65" s="902">
        <v>281</v>
      </c>
      <c r="P65" s="902">
        <v>9496</v>
      </c>
      <c r="Q65" s="21">
        <v>40440.592753119003</v>
      </c>
      <c r="R65" s="21" t="s">
        <v>29</v>
      </c>
      <c r="S65" s="21"/>
      <c r="T65" s="842"/>
      <c r="U65" s="842"/>
      <c r="V65" s="842"/>
      <c r="W65" s="843"/>
    </row>
    <row r="66" spans="1:23" ht="11.15" customHeight="1">
      <c r="A66" s="815"/>
      <c r="B66" s="20" t="s">
        <v>34</v>
      </c>
      <c r="D66" s="902">
        <v>1019</v>
      </c>
      <c r="E66" s="902">
        <v>852</v>
      </c>
      <c r="F66" s="902">
        <v>3102</v>
      </c>
      <c r="G66" s="902">
        <v>1220</v>
      </c>
      <c r="H66" s="902">
        <v>648</v>
      </c>
      <c r="I66" s="902">
        <v>381</v>
      </c>
      <c r="J66" s="902">
        <v>359</v>
      </c>
      <c r="K66" s="902">
        <v>240</v>
      </c>
      <c r="L66" s="902">
        <v>163</v>
      </c>
      <c r="M66" s="902">
        <v>174</v>
      </c>
      <c r="N66" s="902">
        <v>97</v>
      </c>
      <c r="O66" s="902">
        <v>239</v>
      </c>
      <c r="P66" s="902">
        <v>8494</v>
      </c>
      <c r="Q66" s="21">
        <v>41379.528181708003</v>
      </c>
      <c r="R66" s="21" t="s">
        <v>29</v>
      </c>
      <c r="S66" s="21"/>
      <c r="T66" s="842"/>
      <c r="U66" s="842"/>
      <c r="V66" s="842"/>
      <c r="W66" s="843"/>
    </row>
    <row r="67" spans="1:23" ht="11.15" customHeight="1">
      <c r="A67" s="815"/>
      <c r="B67" s="20" t="s">
        <v>35</v>
      </c>
      <c r="D67" s="902">
        <v>495</v>
      </c>
      <c r="E67" s="902">
        <v>607</v>
      </c>
      <c r="F67" s="902">
        <v>2439</v>
      </c>
      <c r="G67" s="902">
        <v>933</v>
      </c>
      <c r="H67" s="902">
        <v>461</v>
      </c>
      <c r="I67" s="902">
        <v>268</v>
      </c>
      <c r="J67" s="902">
        <v>250</v>
      </c>
      <c r="K67" s="902">
        <v>189</v>
      </c>
      <c r="L67" s="902">
        <v>152</v>
      </c>
      <c r="M67" s="902">
        <v>165</v>
      </c>
      <c r="N67" s="902">
        <v>114</v>
      </c>
      <c r="O67" s="902">
        <v>151</v>
      </c>
      <c r="P67" s="902">
        <v>6224</v>
      </c>
      <c r="Q67" s="21">
        <v>42735.440102091001</v>
      </c>
      <c r="R67" s="21" t="s">
        <v>29</v>
      </c>
      <c r="S67" s="21"/>
      <c r="T67" s="842"/>
      <c r="U67" s="842"/>
      <c r="V67" s="842"/>
      <c r="W67" s="843"/>
    </row>
    <row r="68" spans="1:23" ht="11.15" customHeight="1">
      <c r="A68" s="815"/>
      <c r="B68" s="20" t="s">
        <v>36</v>
      </c>
      <c r="D68" s="902">
        <v>239</v>
      </c>
      <c r="E68" s="902">
        <v>294</v>
      </c>
      <c r="F68" s="902">
        <v>1340</v>
      </c>
      <c r="G68" s="902">
        <v>514</v>
      </c>
      <c r="H68" s="902">
        <v>256</v>
      </c>
      <c r="I68" s="902">
        <v>157</v>
      </c>
      <c r="J68" s="902">
        <v>132</v>
      </c>
      <c r="K68" s="902">
        <v>121</v>
      </c>
      <c r="L68" s="902">
        <v>106</v>
      </c>
      <c r="M68" s="902">
        <v>112</v>
      </c>
      <c r="N68" s="902">
        <v>96</v>
      </c>
      <c r="O68" s="902">
        <v>89</v>
      </c>
      <c r="P68" s="902">
        <v>3456</v>
      </c>
      <c r="Q68" s="21">
        <v>43938.292643301997</v>
      </c>
      <c r="R68" s="21" t="s">
        <v>29</v>
      </c>
      <c r="S68" s="21"/>
      <c r="T68" s="842"/>
      <c r="U68" s="842"/>
      <c r="V68" s="842"/>
      <c r="W68" s="843"/>
    </row>
    <row r="69" spans="1:23" ht="11.15" customHeight="1">
      <c r="A69" s="815"/>
      <c r="B69" s="20" t="s">
        <v>37</v>
      </c>
      <c r="D69" s="902">
        <v>104</v>
      </c>
      <c r="E69" s="902">
        <v>164</v>
      </c>
      <c r="F69" s="902">
        <v>564</v>
      </c>
      <c r="G69" s="902">
        <v>200</v>
      </c>
      <c r="H69" s="902">
        <v>110</v>
      </c>
      <c r="I69" s="902">
        <v>46</v>
      </c>
      <c r="J69" s="902">
        <v>44</v>
      </c>
      <c r="K69" s="902">
        <v>51</v>
      </c>
      <c r="L69" s="902">
        <v>30</v>
      </c>
      <c r="M69" s="902">
        <v>42</v>
      </c>
      <c r="N69" s="902">
        <v>50</v>
      </c>
      <c r="O69" s="902">
        <v>79</v>
      </c>
      <c r="P69" s="902">
        <v>1484</v>
      </c>
      <c r="Q69" s="21">
        <v>43677.273779358999</v>
      </c>
      <c r="R69" s="21" t="s">
        <v>29</v>
      </c>
      <c r="S69" s="21"/>
      <c r="T69" s="842"/>
      <c r="U69" s="842"/>
      <c r="V69" s="842"/>
      <c r="W69" s="843"/>
    </row>
    <row r="70" spans="1:23" s="848" customFormat="1" ht="11.15" customHeight="1">
      <c r="A70" s="305"/>
      <c r="B70" s="20" t="s">
        <v>38</v>
      </c>
      <c r="C70" s="3">
        <v>7</v>
      </c>
      <c r="D70" s="902">
        <v>18910</v>
      </c>
      <c r="E70" s="902">
        <v>9998</v>
      </c>
      <c r="F70" s="902">
        <v>21592</v>
      </c>
      <c r="G70" s="902">
        <v>7937</v>
      </c>
      <c r="H70" s="902">
        <v>3976</v>
      </c>
      <c r="I70" s="902">
        <v>1990</v>
      </c>
      <c r="J70" s="902">
        <v>1651</v>
      </c>
      <c r="K70" s="902">
        <v>1016</v>
      </c>
      <c r="L70" s="902">
        <v>687</v>
      </c>
      <c r="M70" s="902">
        <v>685</v>
      </c>
      <c r="N70" s="902">
        <v>442</v>
      </c>
      <c r="O70" s="902">
        <v>1808</v>
      </c>
      <c r="P70" s="902">
        <v>70692</v>
      </c>
      <c r="Q70" s="21">
        <v>36918.861428923003</v>
      </c>
      <c r="R70" s="21">
        <v>36157</v>
      </c>
      <c r="S70" s="21"/>
      <c r="T70" s="842"/>
      <c r="U70" s="842"/>
      <c r="V70" s="842"/>
      <c r="W70" s="843"/>
    </row>
    <row r="71" spans="1:23" ht="11.15" customHeight="1">
      <c r="A71" s="305"/>
      <c r="B71" s="304"/>
      <c r="C71" s="22"/>
      <c r="D71" s="1057"/>
      <c r="E71" s="1057"/>
      <c r="F71" s="1057"/>
      <c r="G71" s="1057"/>
      <c r="H71" s="1057"/>
      <c r="I71" s="1057"/>
      <c r="J71" s="1057"/>
      <c r="K71" s="1057"/>
      <c r="L71" s="1057"/>
      <c r="M71" s="1057"/>
      <c r="N71" s="1057"/>
      <c r="O71" s="1057"/>
      <c r="P71" s="1057"/>
      <c r="Q71" s="21"/>
      <c r="R71" s="21"/>
      <c r="U71" s="867"/>
      <c r="V71" s="867"/>
    </row>
    <row r="72" spans="1:23" ht="11.15" customHeight="1">
      <c r="A72" s="815"/>
      <c r="B72" s="305" t="s">
        <v>40</v>
      </c>
      <c r="C72" s="3">
        <v>8</v>
      </c>
      <c r="D72" s="1058"/>
      <c r="E72" s="1058"/>
      <c r="F72" s="1058"/>
      <c r="G72" s="1058"/>
      <c r="H72" s="1058"/>
      <c r="I72" s="1058"/>
      <c r="J72" s="1058"/>
      <c r="K72" s="1058"/>
      <c r="L72" s="1058"/>
      <c r="M72" s="1058"/>
      <c r="N72" s="1058"/>
      <c r="O72" s="1058"/>
      <c r="P72" s="1058"/>
      <c r="Q72" s="21"/>
      <c r="R72" s="21"/>
    </row>
    <row r="73" spans="1:23" ht="11.15" customHeight="1">
      <c r="A73" s="815"/>
      <c r="B73" s="20" t="s">
        <v>27</v>
      </c>
      <c r="D73" s="902">
        <v>5663</v>
      </c>
      <c r="E73" s="902">
        <v>272</v>
      </c>
      <c r="F73" s="902">
        <v>36</v>
      </c>
      <c r="G73" s="902">
        <v>6</v>
      </c>
      <c r="H73" s="902">
        <v>1</v>
      </c>
      <c r="I73" s="902">
        <v>0</v>
      </c>
      <c r="J73" s="902">
        <v>0</v>
      </c>
      <c r="K73" s="902">
        <v>0</v>
      </c>
      <c r="L73" s="902">
        <v>0</v>
      </c>
      <c r="M73" s="902">
        <v>0</v>
      </c>
      <c r="N73" s="902">
        <v>0</v>
      </c>
      <c r="O73" s="902">
        <v>131</v>
      </c>
      <c r="P73" s="902">
        <v>6109</v>
      </c>
      <c r="Q73" s="21">
        <v>25050.521997323001</v>
      </c>
      <c r="R73" s="21" t="s">
        <v>29</v>
      </c>
      <c r="S73" s="21"/>
      <c r="T73" s="842"/>
      <c r="U73" s="842"/>
      <c r="V73" s="842"/>
      <c r="W73" s="843"/>
    </row>
    <row r="74" spans="1:23" ht="11.15" customHeight="1">
      <c r="A74" s="815"/>
      <c r="B74" s="20" t="s">
        <v>30</v>
      </c>
      <c r="D74" s="902">
        <v>9004</v>
      </c>
      <c r="E74" s="902">
        <v>3665</v>
      </c>
      <c r="F74" s="902">
        <v>2316</v>
      </c>
      <c r="G74" s="902">
        <v>582</v>
      </c>
      <c r="H74" s="902">
        <v>192</v>
      </c>
      <c r="I74" s="902">
        <v>64</v>
      </c>
      <c r="J74" s="902">
        <v>35</v>
      </c>
      <c r="K74" s="902">
        <v>12</v>
      </c>
      <c r="L74" s="902">
        <v>2</v>
      </c>
      <c r="M74" s="902">
        <v>4</v>
      </c>
      <c r="N74" s="902">
        <v>0</v>
      </c>
      <c r="O74" s="902">
        <v>311</v>
      </c>
      <c r="P74" s="902">
        <v>16187</v>
      </c>
      <c r="Q74" s="21">
        <v>30125.246642100999</v>
      </c>
      <c r="R74" s="21" t="s">
        <v>29</v>
      </c>
      <c r="S74" s="21"/>
      <c r="T74" s="842"/>
      <c r="U74" s="842"/>
      <c r="V74" s="842"/>
      <c r="W74" s="843"/>
    </row>
    <row r="75" spans="1:23" ht="11.15" customHeight="1">
      <c r="A75" s="815"/>
      <c r="B75" s="20" t="s">
        <v>31</v>
      </c>
      <c r="D75" s="902">
        <v>3104</v>
      </c>
      <c r="E75" s="902">
        <v>2834</v>
      </c>
      <c r="F75" s="902">
        <v>4948</v>
      </c>
      <c r="G75" s="902">
        <v>1870</v>
      </c>
      <c r="H75" s="902">
        <v>839</v>
      </c>
      <c r="I75" s="902">
        <v>349</v>
      </c>
      <c r="J75" s="902">
        <v>205</v>
      </c>
      <c r="K75" s="902">
        <v>88</v>
      </c>
      <c r="L75" s="902">
        <v>40</v>
      </c>
      <c r="M75" s="902">
        <v>22</v>
      </c>
      <c r="N75" s="902">
        <v>15</v>
      </c>
      <c r="O75" s="902">
        <v>343</v>
      </c>
      <c r="P75" s="902">
        <v>14657</v>
      </c>
      <c r="Q75" s="21">
        <v>36095.854893110998</v>
      </c>
      <c r="R75" s="21" t="s">
        <v>29</v>
      </c>
      <c r="S75" s="21"/>
      <c r="T75" s="842"/>
      <c r="U75" s="842"/>
      <c r="V75" s="842"/>
      <c r="W75" s="843"/>
    </row>
    <row r="76" spans="1:23" ht="11.15" customHeight="1">
      <c r="A76" s="815"/>
      <c r="B76" s="20" t="s">
        <v>32</v>
      </c>
      <c r="D76" s="902">
        <v>1526</v>
      </c>
      <c r="E76" s="902">
        <v>1531</v>
      </c>
      <c r="F76" s="902">
        <v>4623</v>
      </c>
      <c r="G76" s="902">
        <v>1831</v>
      </c>
      <c r="H76" s="902">
        <v>1086</v>
      </c>
      <c r="I76" s="902">
        <v>519</v>
      </c>
      <c r="J76" s="902">
        <v>451</v>
      </c>
      <c r="K76" s="902">
        <v>193</v>
      </c>
      <c r="L76" s="902">
        <v>93</v>
      </c>
      <c r="M76" s="902">
        <v>69</v>
      </c>
      <c r="N76" s="902">
        <v>53</v>
      </c>
      <c r="O76" s="902">
        <v>357</v>
      </c>
      <c r="P76" s="902">
        <v>12332</v>
      </c>
      <c r="Q76" s="21">
        <v>39446.73771691</v>
      </c>
      <c r="R76" s="21" t="s">
        <v>29</v>
      </c>
      <c r="S76" s="21"/>
      <c r="T76" s="842"/>
      <c r="U76" s="842"/>
      <c r="V76" s="842"/>
      <c r="W76" s="843"/>
    </row>
    <row r="77" spans="1:23" ht="11.15" customHeight="1">
      <c r="A77" s="815"/>
      <c r="B77" s="20" t="s">
        <v>33</v>
      </c>
      <c r="D77" s="902">
        <v>1303</v>
      </c>
      <c r="E77" s="902">
        <v>1068</v>
      </c>
      <c r="F77" s="902">
        <v>4037</v>
      </c>
      <c r="G77" s="902">
        <v>1664</v>
      </c>
      <c r="H77" s="902">
        <v>929</v>
      </c>
      <c r="I77" s="902">
        <v>539</v>
      </c>
      <c r="J77" s="902">
        <v>440</v>
      </c>
      <c r="K77" s="902">
        <v>304</v>
      </c>
      <c r="L77" s="902">
        <v>207</v>
      </c>
      <c r="M77" s="902">
        <v>193</v>
      </c>
      <c r="N77" s="902">
        <v>105</v>
      </c>
      <c r="O77" s="902">
        <v>320</v>
      </c>
      <c r="P77" s="902">
        <v>11109</v>
      </c>
      <c r="Q77" s="21">
        <v>41237.913910463998</v>
      </c>
      <c r="R77" s="21" t="s">
        <v>29</v>
      </c>
      <c r="S77" s="21"/>
      <c r="T77" s="842"/>
      <c r="U77" s="842"/>
      <c r="V77" s="842"/>
      <c r="W77" s="843"/>
    </row>
    <row r="78" spans="1:23" ht="11.15" customHeight="1">
      <c r="A78" s="815"/>
      <c r="B78" s="20" t="s">
        <v>34</v>
      </c>
      <c r="D78" s="902">
        <v>1138</v>
      </c>
      <c r="E78" s="902">
        <v>944</v>
      </c>
      <c r="F78" s="902">
        <v>3455</v>
      </c>
      <c r="G78" s="902">
        <v>1392</v>
      </c>
      <c r="H78" s="902">
        <v>766</v>
      </c>
      <c r="I78" s="902">
        <v>473</v>
      </c>
      <c r="J78" s="902">
        <v>473</v>
      </c>
      <c r="K78" s="902">
        <v>305</v>
      </c>
      <c r="L78" s="902">
        <v>243</v>
      </c>
      <c r="M78" s="902">
        <v>251</v>
      </c>
      <c r="N78" s="902">
        <v>163</v>
      </c>
      <c r="O78" s="902">
        <v>274</v>
      </c>
      <c r="P78" s="902">
        <v>9877</v>
      </c>
      <c r="Q78" s="21">
        <v>42325.856773924002</v>
      </c>
      <c r="R78" s="21" t="s">
        <v>29</v>
      </c>
      <c r="S78" s="21"/>
      <c r="T78" s="842"/>
      <c r="U78" s="842"/>
      <c r="V78" s="842"/>
      <c r="W78" s="843"/>
    </row>
    <row r="79" spans="1:23" ht="11.15" customHeight="1">
      <c r="A79" s="815"/>
      <c r="B79" s="20" t="s">
        <v>35</v>
      </c>
      <c r="D79" s="902">
        <v>551</v>
      </c>
      <c r="E79" s="902">
        <v>683</v>
      </c>
      <c r="F79" s="902">
        <v>2722</v>
      </c>
      <c r="G79" s="902">
        <v>1025</v>
      </c>
      <c r="H79" s="902">
        <v>526</v>
      </c>
      <c r="I79" s="902">
        <v>320</v>
      </c>
      <c r="J79" s="902">
        <v>308</v>
      </c>
      <c r="K79" s="902">
        <v>250</v>
      </c>
      <c r="L79" s="902">
        <v>197</v>
      </c>
      <c r="M79" s="902">
        <v>231</v>
      </c>
      <c r="N79" s="902">
        <v>161</v>
      </c>
      <c r="O79" s="902">
        <v>171</v>
      </c>
      <c r="P79" s="902">
        <v>7145</v>
      </c>
      <c r="Q79" s="21">
        <v>43528.044023515002</v>
      </c>
      <c r="R79" s="21" t="s">
        <v>29</v>
      </c>
      <c r="S79" s="21"/>
      <c r="T79" s="842"/>
      <c r="U79" s="842"/>
      <c r="V79" s="842"/>
      <c r="W79" s="843"/>
    </row>
    <row r="80" spans="1:23" ht="11.15" customHeight="1">
      <c r="A80" s="815"/>
      <c r="B80" s="20" t="s">
        <v>36</v>
      </c>
      <c r="D80" s="902">
        <v>266</v>
      </c>
      <c r="E80" s="902">
        <v>337</v>
      </c>
      <c r="F80" s="902">
        <v>1475</v>
      </c>
      <c r="G80" s="902">
        <v>565</v>
      </c>
      <c r="H80" s="902">
        <v>299</v>
      </c>
      <c r="I80" s="902">
        <v>177</v>
      </c>
      <c r="J80" s="902">
        <v>153</v>
      </c>
      <c r="K80" s="902">
        <v>140</v>
      </c>
      <c r="L80" s="902">
        <v>124</v>
      </c>
      <c r="M80" s="902">
        <v>146</v>
      </c>
      <c r="N80" s="902">
        <v>133</v>
      </c>
      <c r="O80" s="902">
        <v>112</v>
      </c>
      <c r="P80" s="902">
        <v>3927</v>
      </c>
      <c r="Q80" s="21">
        <v>44692.928414153997</v>
      </c>
      <c r="R80" s="21" t="s">
        <v>29</v>
      </c>
      <c r="S80" s="21"/>
      <c r="T80" s="842"/>
      <c r="U80" s="842"/>
      <c r="V80" s="842"/>
      <c r="W80" s="843"/>
    </row>
    <row r="81" spans="1:23" ht="11.15" customHeight="1">
      <c r="A81" s="815"/>
      <c r="B81" s="20" t="s">
        <v>37</v>
      </c>
      <c r="D81" s="902">
        <v>123</v>
      </c>
      <c r="E81" s="902">
        <v>183</v>
      </c>
      <c r="F81" s="902">
        <v>644</v>
      </c>
      <c r="G81" s="902">
        <v>227</v>
      </c>
      <c r="H81" s="902">
        <v>123</v>
      </c>
      <c r="I81" s="902">
        <v>49</v>
      </c>
      <c r="J81" s="902">
        <v>52</v>
      </c>
      <c r="K81" s="902">
        <v>57</v>
      </c>
      <c r="L81" s="902">
        <v>34</v>
      </c>
      <c r="M81" s="902">
        <v>52</v>
      </c>
      <c r="N81" s="902">
        <v>69</v>
      </c>
      <c r="O81" s="902">
        <v>94</v>
      </c>
      <c r="P81" s="902">
        <v>1707</v>
      </c>
      <c r="Q81" s="21">
        <v>44114.554283942001</v>
      </c>
      <c r="R81" s="21" t="s">
        <v>29</v>
      </c>
      <c r="S81" s="21"/>
      <c r="T81" s="842"/>
      <c r="U81" s="842"/>
      <c r="V81" s="842"/>
      <c r="W81" s="843"/>
    </row>
    <row r="82" spans="1:23" s="848" customFormat="1" ht="11.15" customHeight="1">
      <c r="A82" s="305"/>
      <c r="B82" s="20" t="s">
        <v>38</v>
      </c>
      <c r="C82" s="3">
        <v>7</v>
      </c>
      <c r="D82" s="902">
        <v>22678</v>
      </c>
      <c r="E82" s="902">
        <v>11517</v>
      </c>
      <c r="F82" s="902">
        <v>24257</v>
      </c>
      <c r="G82" s="902">
        <v>9162</v>
      </c>
      <c r="H82" s="902">
        <v>4761</v>
      </c>
      <c r="I82" s="902">
        <v>2490</v>
      </c>
      <c r="J82" s="902">
        <v>2117</v>
      </c>
      <c r="K82" s="902">
        <v>1349</v>
      </c>
      <c r="L82" s="902">
        <v>940</v>
      </c>
      <c r="M82" s="902">
        <v>968</v>
      </c>
      <c r="N82" s="902">
        <v>699</v>
      </c>
      <c r="O82" s="902">
        <v>2113</v>
      </c>
      <c r="P82" s="902">
        <v>83051</v>
      </c>
      <c r="Q82" s="21">
        <v>37234.754083990003</v>
      </c>
      <c r="R82" s="21">
        <v>36157</v>
      </c>
      <c r="S82" s="21"/>
      <c r="T82" s="842"/>
      <c r="U82" s="842"/>
      <c r="V82" s="842"/>
      <c r="W82" s="843"/>
    </row>
    <row r="83" spans="1:23" ht="11.15" customHeight="1">
      <c r="D83" s="1059"/>
      <c r="E83" s="1059"/>
      <c r="F83" s="1059"/>
      <c r="G83" s="1059"/>
      <c r="H83" s="1059"/>
      <c r="I83" s="1059"/>
      <c r="J83" s="1059"/>
      <c r="K83" s="1059"/>
      <c r="L83" s="1060"/>
      <c r="M83" s="1061"/>
      <c r="N83" s="1062"/>
      <c r="O83" s="1059"/>
      <c r="P83" s="1059"/>
      <c r="Q83" s="1063"/>
      <c r="R83" s="15"/>
      <c r="S83" s="15"/>
    </row>
    <row r="84" spans="1:23" ht="11.15" customHeight="1">
      <c r="A84" s="1469" t="s">
        <v>42</v>
      </c>
      <c r="B84" s="1469"/>
      <c r="C84" s="25"/>
      <c r="D84" s="1058"/>
      <c r="E84" s="1058"/>
      <c r="F84" s="1058"/>
      <c r="G84" s="1058"/>
      <c r="H84" s="1058"/>
      <c r="I84" s="1058"/>
      <c r="J84" s="1058"/>
      <c r="K84" s="1058"/>
      <c r="L84" s="1058"/>
      <c r="M84" s="1058"/>
      <c r="N84" s="1058"/>
      <c r="O84" s="1058"/>
      <c r="P84" s="1058"/>
      <c r="Q84" s="21"/>
      <c r="R84" s="21"/>
      <c r="U84" s="867"/>
      <c r="V84" s="867"/>
    </row>
    <row r="85" spans="1:23" ht="4.1500000000000004" customHeight="1">
      <c r="A85" s="305"/>
      <c r="B85" s="815"/>
      <c r="D85" s="1064"/>
      <c r="E85" s="1058"/>
      <c r="F85" s="1058"/>
      <c r="G85" s="1058"/>
      <c r="H85" s="1058"/>
      <c r="I85" s="1058"/>
      <c r="J85" s="1058"/>
      <c r="K85" s="1058"/>
      <c r="L85" s="306"/>
      <c r="M85" s="1065"/>
      <c r="N85" s="1064"/>
      <c r="O85" s="1064"/>
      <c r="P85" s="1064"/>
      <c r="Q85" s="21"/>
      <c r="R85" s="21"/>
    </row>
    <row r="86" spans="1:23" ht="11.15" customHeight="1">
      <c r="A86" s="815"/>
      <c r="B86" s="305" t="s">
        <v>26</v>
      </c>
      <c r="D86" s="1058"/>
      <c r="E86" s="1058"/>
      <c r="F86" s="1058"/>
      <c r="G86" s="1058"/>
      <c r="H86" s="1058"/>
      <c r="I86" s="1058"/>
      <c r="J86" s="1058"/>
      <c r="K86" s="1058"/>
      <c r="L86" s="306"/>
      <c r="M86" s="1065"/>
      <c r="N86" s="1064"/>
      <c r="O86" s="1064"/>
      <c r="P86" s="1064"/>
      <c r="Q86" s="21"/>
      <c r="R86" s="21"/>
    </row>
    <row r="87" spans="1:23" ht="11.15" customHeight="1">
      <c r="A87" s="20"/>
      <c r="B87" s="20" t="s">
        <v>27</v>
      </c>
      <c r="D87" s="902">
        <v>492</v>
      </c>
      <c r="E87" s="902">
        <v>64</v>
      </c>
      <c r="F87" s="902">
        <v>9</v>
      </c>
      <c r="G87" s="902">
        <v>1</v>
      </c>
      <c r="H87" s="902">
        <v>1</v>
      </c>
      <c r="I87" s="902">
        <v>0</v>
      </c>
      <c r="J87" s="902">
        <v>0</v>
      </c>
      <c r="K87" s="902">
        <v>0</v>
      </c>
      <c r="L87" s="902">
        <v>0</v>
      </c>
      <c r="M87" s="902">
        <v>0</v>
      </c>
      <c r="N87" s="902">
        <v>0</v>
      </c>
      <c r="O87" s="902">
        <v>114</v>
      </c>
      <c r="P87" s="902">
        <v>681</v>
      </c>
      <c r="Q87" s="21">
        <v>25933.662186948</v>
      </c>
      <c r="R87" s="21" t="s">
        <v>29</v>
      </c>
      <c r="S87" s="21"/>
      <c r="T87" s="842"/>
      <c r="U87" s="842"/>
      <c r="V87" s="842"/>
      <c r="W87" s="843"/>
    </row>
    <row r="88" spans="1:23" ht="11.15" customHeight="1">
      <c r="A88" s="815"/>
      <c r="B88" s="20" t="s">
        <v>30</v>
      </c>
      <c r="D88" s="902">
        <v>1235</v>
      </c>
      <c r="E88" s="902">
        <v>583</v>
      </c>
      <c r="F88" s="902">
        <v>366</v>
      </c>
      <c r="G88" s="902">
        <v>157</v>
      </c>
      <c r="H88" s="902">
        <v>55</v>
      </c>
      <c r="I88" s="902">
        <v>20</v>
      </c>
      <c r="J88" s="902">
        <v>10</v>
      </c>
      <c r="K88" s="902">
        <v>5</v>
      </c>
      <c r="L88" s="902">
        <v>1</v>
      </c>
      <c r="M88" s="902">
        <v>0</v>
      </c>
      <c r="N88" s="902">
        <v>0</v>
      </c>
      <c r="O88" s="902">
        <v>195</v>
      </c>
      <c r="P88" s="902">
        <v>2627</v>
      </c>
      <c r="Q88" s="21">
        <v>31334.899617597999</v>
      </c>
      <c r="R88" s="21" t="s">
        <v>29</v>
      </c>
      <c r="S88" s="21"/>
      <c r="T88" s="842"/>
      <c r="U88" s="842"/>
      <c r="V88" s="842"/>
      <c r="W88" s="843"/>
    </row>
    <row r="89" spans="1:23" ht="11.15" customHeight="1">
      <c r="A89" s="815"/>
      <c r="B89" s="20" t="s">
        <v>31</v>
      </c>
      <c r="D89" s="902">
        <v>555</v>
      </c>
      <c r="E89" s="902">
        <v>366</v>
      </c>
      <c r="F89" s="902">
        <v>789</v>
      </c>
      <c r="G89" s="902">
        <v>640</v>
      </c>
      <c r="H89" s="902">
        <v>402</v>
      </c>
      <c r="I89" s="902">
        <v>203</v>
      </c>
      <c r="J89" s="902">
        <v>103</v>
      </c>
      <c r="K89" s="902">
        <v>36</v>
      </c>
      <c r="L89" s="902">
        <v>17</v>
      </c>
      <c r="M89" s="902">
        <v>6</v>
      </c>
      <c r="N89" s="902">
        <v>4</v>
      </c>
      <c r="O89" s="902">
        <v>73</v>
      </c>
      <c r="P89" s="902">
        <v>3194</v>
      </c>
      <c r="Q89" s="21">
        <v>39394.164742068999</v>
      </c>
      <c r="R89" s="21" t="s">
        <v>29</v>
      </c>
      <c r="S89" s="21"/>
      <c r="T89" s="842"/>
      <c r="U89" s="842"/>
      <c r="V89" s="842"/>
      <c r="W89" s="843"/>
    </row>
    <row r="90" spans="1:23" ht="11.15" customHeight="1">
      <c r="A90" s="815"/>
      <c r="B90" s="20" t="s">
        <v>32</v>
      </c>
      <c r="D90" s="902">
        <v>216</v>
      </c>
      <c r="E90" s="902">
        <v>189</v>
      </c>
      <c r="F90" s="902">
        <v>765</v>
      </c>
      <c r="G90" s="902">
        <v>819</v>
      </c>
      <c r="H90" s="902">
        <v>739</v>
      </c>
      <c r="I90" s="902">
        <v>315</v>
      </c>
      <c r="J90" s="902">
        <v>206</v>
      </c>
      <c r="K90" s="902">
        <v>110</v>
      </c>
      <c r="L90" s="902">
        <v>60</v>
      </c>
      <c r="M90" s="902">
        <v>46</v>
      </c>
      <c r="N90" s="902">
        <v>15</v>
      </c>
      <c r="O90" s="902">
        <v>65</v>
      </c>
      <c r="P90" s="902">
        <v>3545</v>
      </c>
      <c r="Q90" s="21">
        <v>44473.684706895998</v>
      </c>
      <c r="R90" s="21" t="s">
        <v>29</v>
      </c>
      <c r="S90" s="21"/>
      <c r="T90" s="842"/>
      <c r="U90" s="842"/>
      <c r="V90" s="842"/>
      <c r="W90" s="843"/>
    </row>
    <row r="91" spans="1:23" ht="11.15" customHeight="1">
      <c r="A91" s="815"/>
      <c r="B91" s="20" t="s">
        <v>33</v>
      </c>
      <c r="D91" s="902">
        <v>120</v>
      </c>
      <c r="E91" s="902">
        <v>125</v>
      </c>
      <c r="F91" s="902">
        <v>678</v>
      </c>
      <c r="G91" s="902">
        <v>551</v>
      </c>
      <c r="H91" s="902">
        <v>656</v>
      </c>
      <c r="I91" s="902">
        <v>258</v>
      </c>
      <c r="J91" s="902">
        <v>230</v>
      </c>
      <c r="K91" s="902">
        <v>111</v>
      </c>
      <c r="L91" s="902">
        <v>89</v>
      </c>
      <c r="M91" s="902">
        <v>69</v>
      </c>
      <c r="N91" s="902">
        <v>68</v>
      </c>
      <c r="O91" s="902">
        <v>37</v>
      </c>
      <c r="P91" s="902">
        <v>2992</v>
      </c>
      <c r="Q91" s="21">
        <v>46968.550128595001</v>
      </c>
      <c r="R91" s="21" t="s">
        <v>29</v>
      </c>
      <c r="S91" s="21"/>
      <c r="T91" s="842"/>
      <c r="U91" s="842"/>
      <c r="V91" s="842"/>
      <c r="W91" s="843"/>
    </row>
    <row r="92" spans="1:23" ht="11.15" customHeight="1">
      <c r="A92" s="815"/>
      <c r="B92" s="20" t="s">
        <v>34</v>
      </c>
      <c r="D92" s="902">
        <v>108</v>
      </c>
      <c r="E92" s="902">
        <v>108</v>
      </c>
      <c r="F92" s="902">
        <v>638</v>
      </c>
      <c r="G92" s="902">
        <v>546</v>
      </c>
      <c r="H92" s="902">
        <v>580</v>
      </c>
      <c r="I92" s="902">
        <v>234</v>
      </c>
      <c r="J92" s="902">
        <v>231</v>
      </c>
      <c r="K92" s="902">
        <v>109</v>
      </c>
      <c r="L92" s="902">
        <v>93</v>
      </c>
      <c r="M92" s="902">
        <v>87</v>
      </c>
      <c r="N92" s="902">
        <v>155</v>
      </c>
      <c r="O92" s="902">
        <v>42</v>
      </c>
      <c r="P92" s="902">
        <v>2931</v>
      </c>
      <c r="Q92" s="21">
        <v>48790.864022152004</v>
      </c>
      <c r="R92" s="21" t="s">
        <v>29</v>
      </c>
      <c r="S92" s="21"/>
      <c r="T92" s="842"/>
      <c r="U92" s="842"/>
      <c r="V92" s="842"/>
      <c r="W92" s="843"/>
    </row>
    <row r="93" spans="1:23" ht="11.15" customHeight="1">
      <c r="A93" s="815"/>
      <c r="B93" s="20" t="s">
        <v>35</v>
      </c>
      <c r="D93" s="902">
        <v>78</v>
      </c>
      <c r="E93" s="902">
        <v>76</v>
      </c>
      <c r="F93" s="902">
        <v>632</v>
      </c>
      <c r="G93" s="902">
        <v>406</v>
      </c>
      <c r="H93" s="902">
        <v>371</v>
      </c>
      <c r="I93" s="902">
        <v>157</v>
      </c>
      <c r="J93" s="902">
        <v>148</v>
      </c>
      <c r="K93" s="902">
        <v>74</v>
      </c>
      <c r="L93" s="902">
        <v>53</v>
      </c>
      <c r="M93" s="902">
        <v>63</v>
      </c>
      <c r="N93" s="902">
        <v>123</v>
      </c>
      <c r="O93" s="902">
        <v>30</v>
      </c>
      <c r="P93" s="902">
        <v>2211</v>
      </c>
      <c r="Q93" s="21">
        <v>48297.403571755996</v>
      </c>
      <c r="R93" s="21" t="s">
        <v>29</v>
      </c>
      <c r="S93" s="21"/>
      <c r="T93" s="842"/>
      <c r="U93" s="842"/>
      <c r="V93" s="842"/>
      <c r="W93" s="843"/>
    </row>
    <row r="94" spans="1:23" ht="11.15" customHeight="1">
      <c r="A94" s="815"/>
      <c r="B94" s="20" t="s">
        <v>36</v>
      </c>
      <c r="D94" s="902">
        <v>52</v>
      </c>
      <c r="E94" s="902">
        <v>55</v>
      </c>
      <c r="F94" s="902">
        <v>436</v>
      </c>
      <c r="G94" s="902">
        <v>244</v>
      </c>
      <c r="H94" s="902">
        <v>215</v>
      </c>
      <c r="I94" s="902">
        <v>87</v>
      </c>
      <c r="J94" s="902">
        <v>84</v>
      </c>
      <c r="K94" s="902">
        <v>44</v>
      </c>
      <c r="L94" s="902">
        <v>26</v>
      </c>
      <c r="M94" s="902">
        <v>40</v>
      </c>
      <c r="N94" s="902">
        <v>91</v>
      </c>
      <c r="O94" s="902">
        <v>40</v>
      </c>
      <c r="P94" s="902">
        <v>1414</v>
      </c>
      <c r="Q94" s="21">
        <v>48311.395167394003</v>
      </c>
      <c r="R94" s="21" t="s">
        <v>29</v>
      </c>
      <c r="S94" s="21"/>
      <c r="T94" s="842"/>
      <c r="U94" s="842"/>
      <c r="V94" s="842"/>
      <c r="W94" s="843"/>
    </row>
    <row r="95" spans="1:23" ht="11.15" customHeight="1">
      <c r="A95" s="815"/>
      <c r="B95" s="20" t="s">
        <v>37</v>
      </c>
      <c r="D95" s="902">
        <v>33</v>
      </c>
      <c r="E95" s="902">
        <v>39</v>
      </c>
      <c r="F95" s="902">
        <v>230</v>
      </c>
      <c r="G95" s="902">
        <v>95</v>
      </c>
      <c r="H95" s="902">
        <v>78</v>
      </c>
      <c r="I95" s="902">
        <v>26</v>
      </c>
      <c r="J95" s="902">
        <v>15</v>
      </c>
      <c r="K95" s="902">
        <v>8</v>
      </c>
      <c r="L95" s="902">
        <v>11</v>
      </c>
      <c r="M95" s="902">
        <v>12</v>
      </c>
      <c r="N95" s="902">
        <v>22</v>
      </c>
      <c r="O95" s="902">
        <v>29</v>
      </c>
      <c r="P95" s="902">
        <v>598</v>
      </c>
      <c r="Q95" s="21">
        <v>44718.196555360002</v>
      </c>
      <c r="R95" s="21" t="s">
        <v>29</v>
      </c>
      <c r="S95" s="21"/>
      <c r="T95" s="842"/>
      <c r="U95" s="842"/>
      <c r="V95" s="842"/>
      <c r="W95" s="843"/>
    </row>
    <row r="96" spans="1:23" s="848" customFormat="1" ht="11.15" customHeight="1">
      <c r="A96" s="305"/>
      <c r="B96" s="20" t="s">
        <v>38</v>
      </c>
      <c r="C96" s="3">
        <v>7</v>
      </c>
      <c r="D96" s="902">
        <v>2889</v>
      </c>
      <c r="E96" s="902">
        <v>1605</v>
      </c>
      <c r="F96" s="902">
        <v>4543</v>
      </c>
      <c r="G96" s="902">
        <v>3459</v>
      </c>
      <c r="H96" s="902">
        <v>3097</v>
      </c>
      <c r="I96" s="902">
        <v>1300</v>
      </c>
      <c r="J96" s="902">
        <v>1027</v>
      </c>
      <c r="K96" s="902">
        <v>497</v>
      </c>
      <c r="L96" s="902">
        <v>350</v>
      </c>
      <c r="M96" s="902">
        <v>323</v>
      </c>
      <c r="N96" s="902">
        <v>478</v>
      </c>
      <c r="O96" s="902">
        <v>625</v>
      </c>
      <c r="P96" s="902">
        <v>20193</v>
      </c>
      <c r="Q96" s="21">
        <v>43210.266406887997</v>
      </c>
      <c r="R96" s="21">
        <v>40935</v>
      </c>
      <c r="S96" s="21"/>
      <c r="T96" s="842"/>
      <c r="U96" s="842"/>
      <c r="V96" s="842"/>
      <c r="W96" s="843"/>
    </row>
    <row r="97" spans="1:23" ht="11.15" customHeight="1">
      <c r="A97" s="305"/>
      <c r="B97" s="304"/>
      <c r="C97" s="22"/>
      <c r="D97" s="1057"/>
      <c r="E97" s="1057"/>
      <c r="F97" s="1057"/>
      <c r="G97" s="1057"/>
      <c r="H97" s="1057"/>
      <c r="I97" s="1057"/>
      <c r="J97" s="1057"/>
      <c r="K97" s="1057"/>
      <c r="L97" s="1057"/>
      <c r="M97" s="1057"/>
      <c r="N97" s="1057"/>
      <c r="O97" s="1057"/>
      <c r="P97" s="1057"/>
      <c r="Q97" s="21"/>
      <c r="R97" s="21"/>
      <c r="U97" s="867"/>
      <c r="V97" s="867"/>
    </row>
    <row r="98" spans="1:23" ht="11.15" customHeight="1">
      <c r="A98" s="815"/>
      <c r="B98" s="305" t="s">
        <v>39</v>
      </c>
      <c r="C98" s="25"/>
      <c r="D98" s="902"/>
      <c r="E98" s="1058"/>
      <c r="F98" s="1058"/>
      <c r="G98" s="1058"/>
      <c r="H98" s="1058"/>
      <c r="I98" s="1058"/>
      <c r="J98" s="1058"/>
      <c r="K98" s="1058"/>
      <c r="L98" s="1058"/>
      <c r="M98" s="1058"/>
      <c r="N98" s="1058"/>
      <c r="O98" s="1058"/>
      <c r="P98" s="1058"/>
      <c r="Q98" s="21"/>
      <c r="R98" s="21"/>
      <c r="U98" s="867"/>
      <c r="V98" s="867"/>
    </row>
    <row r="99" spans="1:23" ht="11.15" customHeight="1">
      <c r="A99" s="815"/>
      <c r="B99" s="20" t="s">
        <v>27</v>
      </c>
      <c r="D99" s="902">
        <v>1179</v>
      </c>
      <c r="E99" s="902">
        <v>142</v>
      </c>
      <c r="F99" s="902">
        <v>12</v>
      </c>
      <c r="G99" s="902">
        <v>1</v>
      </c>
      <c r="H99" s="902">
        <v>2</v>
      </c>
      <c r="I99" s="902">
        <v>0</v>
      </c>
      <c r="J99" s="902">
        <v>0</v>
      </c>
      <c r="K99" s="902">
        <v>0</v>
      </c>
      <c r="L99" s="902">
        <v>0</v>
      </c>
      <c r="M99" s="902">
        <v>0</v>
      </c>
      <c r="N99" s="902">
        <v>0</v>
      </c>
      <c r="O99" s="902">
        <v>294</v>
      </c>
      <c r="P99" s="902">
        <v>1630</v>
      </c>
      <c r="Q99" s="21">
        <v>25933.694962574002</v>
      </c>
      <c r="R99" s="21" t="s">
        <v>29</v>
      </c>
      <c r="S99" s="21"/>
      <c r="T99" s="842"/>
      <c r="U99" s="842"/>
      <c r="V99" s="842"/>
      <c r="W99" s="843"/>
    </row>
    <row r="100" spans="1:23" ht="11.15" customHeight="1">
      <c r="A100" s="815"/>
      <c r="B100" s="20" t="s">
        <v>30</v>
      </c>
      <c r="D100" s="902">
        <v>2324</v>
      </c>
      <c r="E100" s="902">
        <v>1388</v>
      </c>
      <c r="F100" s="902">
        <v>968</v>
      </c>
      <c r="G100" s="902">
        <v>353</v>
      </c>
      <c r="H100" s="902">
        <v>130</v>
      </c>
      <c r="I100" s="902">
        <v>32</v>
      </c>
      <c r="J100" s="902">
        <v>13</v>
      </c>
      <c r="K100" s="902">
        <v>4</v>
      </c>
      <c r="L100" s="902">
        <v>2</v>
      </c>
      <c r="M100" s="902">
        <v>0</v>
      </c>
      <c r="N100" s="902">
        <v>0</v>
      </c>
      <c r="O100" s="902">
        <v>344</v>
      </c>
      <c r="P100" s="902">
        <v>5558</v>
      </c>
      <c r="Q100" s="21">
        <v>31914.712834675</v>
      </c>
      <c r="R100" s="21" t="s">
        <v>29</v>
      </c>
      <c r="S100" s="21"/>
      <c r="T100" s="842"/>
      <c r="U100" s="842"/>
      <c r="V100" s="842"/>
      <c r="W100" s="843"/>
    </row>
    <row r="101" spans="1:23" ht="11.15" customHeight="1">
      <c r="A101" s="815"/>
      <c r="B101" s="20" t="s">
        <v>31</v>
      </c>
      <c r="D101" s="902">
        <v>851</v>
      </c>
      <c r="E101" s="902">
        <v>790</v>
      </c>
      <c r="F101" s="902">
        <v>2059</v>
      </c>
      <c r="G101" s="902">
        <v>1398</v>
      </c>
      <c r="H101" s="902">
        <v>680</v>
      </c>
      <c r="I101" s="902">
        <v>292</v>
      </c>
      <c r="J101" s="902">
        <v>141</v>
      </c>
      <c r="K101" s="902">
        <v>52</v>
      </c>
      <c r="L101" s="902">
        <v>10</v>
      </c>
      <c r="M101" s="902">
        <v>9</v>
      </c>
      <c r="N101" s="902">
        <v>2</v>
      </c>
      <c r="O101" s="902">
        <v>169</v>
      </c>
      <c r="P101" s="902">
        <v>6453</v>
      </c>
      <c r="Q101" s="21">
        <v>38982.343823996998</v>
      </c>
      <c r="R101" s="21" t="s">
        <v>29</v>
      </c>
      <c r="S101" s="21"/>
      <c r="T101" s="842"/>
      <c r="U101" s="842"/>
      <c r="V101" s="842"/>
      <c r="W101" s="843"/>
    </row>
    <row r="102" spans="1:23" ht="11.15" customHeight="1">
      <c r="A102" s="815"/>
      <c r="B102" s="20" t="s">
        <v>32</v>
      </c>
      <c r="D102" s="902">
        <v>428</v>
      </c>
      <c r="E102" s="902">
        <v>370</v>
      </c>
      <c r="F102" s="902">
        <v>2023</v>
      </c>
      <c r="G102" s="902">
        <v>1454</v>
      </c>
      <c r="H102" s="902">
        <v>1124</v>
      </c>
      <c r="I102" s="902">
        <v>488</v>
      </c>
      <c r="J102" s="902">
        <v>297</v>
      </c>
      <c r="K102" s="902">
        <v>124</v>
      </c>
      <c r="L102" s="902">
        <v>45</v>
      </c>
      <c r="M102" s="902">
        <v>31</v>
      </c>
      <c r="N102" s="902">
        <v>11</v>
      </c>
      <c r="O102" s="902">
        <v>115</v>
      </c>
      <c r="P102" s="902">
        <v>6510</v>
      </c>
      <c r="Q102" s="21">
        <v>42518.952107896002</v>
      </c>
      <c r="R102" s="21" t="s">
        <v>29</v>
      </c>
      <c r="S102" s="21"/>
      <c r="T102" s="842"/>
      <c r="U102" s="842"/>
      <c r="V102" s="842"/>
      <c r="W102" s="843"/>
    </row>
    <row r="103" spans="1:23" ht="11.15" customHeight="1">
      <c r="A103" s="815"/>
      <c r="B103" s="20" t="s">
        <v>33</v>
      </c>
      <c r="D103" s="902">
        <v>346</v>
      </c>
      <c r="E103" s="902">
        <v>240</v>
      </c>
      <c r="F103" s="902">
        <v>1620</v>
      </c>
      <c r="G103" s="902">
        <v>1164</v>
      </c>
      <c r="H103" s="902">
        <v>903</v>
      </c>
      <c r="I103" s="902">
        <v>380</v>
      </c>
      <c r="J103" s="902">
        <v>302</v>
      </c>
      <c r="K103" s="902">
        <v>115</v>
      </c>
      <c r="L103" s="902">
        <v>78</v>
      </c>
      <c r="M103" s="902">
        <v>49</v>
      </c>
      <c r="N103" s="902">
        <v>37</v>
      </c>
      <c r="O103" s="902">
        <v>97</v>
      </c>
      <c r="P103" s="902">
        <v>5331</v>
      </c>
      <c r="Q103" s="21">
        <v>43543.823259457</v>
      </c>
      <c r="R103" s="21" t="s">
        <v>29</v>
      </c>
      <c r="S103" s="21"/>
      <c r="T103" s="842"/>
      <c r="U103" s="842"/>
      <c r="V103" s="842"/>
      <c r="W103" s="843"/>
    </row>
    <row r="104" spans="1:23" ht="11.15" customHeight="1">
      <c r="A104" s="815"/>
      <c r="B104" s="20" t="s">
        <v>34</v>
      </c>
      <c r="D104" s="902">
        <v>331</v>
      </c>
      <c r="E104" s="902">
        <v>213</v>
      </c>
      <c r="F104" s="902">
        <v>1479</v>
      </c>
      <c r="G104" s="902">
        <v>973</v>
      </c>
      <c r="H104" s="902">
        <v>769</v>
      </c>
      <c r="I104" s="902">
        <v>338</v>
      </c>
      <c r="J104" s="902">
        <v>240</v>
      </c>
      <c r="K104" s="902">
        <v>126</v>
      </c>
      <c r="L104" s="902">
        <v>75</v>
      </c>
      <c r="M104" s="902">
        <v>79</v>
      </c>
      <c r="N104" s="902">
        <v>78</v>
      </c>
      <c r="O104" s="902">
        <v>81</v>
      </c>
      <c r="P104" s="902">
        <v>4782</v>
      </c>
      <c r="Q104" s="21">
        <v>44163.699510742001</v>
      </c>
      <c r="R104" s="21" t="s">
        <v>29</v>
      </c>
      <c r="S104" s="21"/>
      <c r="T104" s="842"/>
      <c r="U104" s="842"/>
      <c r="V104" s="842"/>
      <c r="W104" s="843"/>
    </row>
    <row r="105" spans="1:23" ht="11.15" customHeight="1">
      <c r="A105" s="815"/>
      <c r="B105" s="20" t="s">
        <v>35</v>
      </c>
      <c r="D105" s="902">
        <v>209</v>
      </c>
      <c r="E105" s="902">
        <v>163</v>
      </c>
      <c r="F105" s="902">
        <v>1046</v>
      </c>
      <c r="G105" s="902">
        <v>703</v>
      </c>
      <c r="H105" s="902">
        <v>572</v>
      </c>
      <c r="I105" s="902">
        <v>228</v>
      </c>
      <c r="J105" s="902">
        <v>179</v>
      </c>
      <c r="K105" s="902">
        <v>96</v>
      </c>
      <c r="L105" s="902">
        <v>53</v>
      </c>
      <c r="M105" s="902">
        <v>61</v>
      </c>
      <c r="N105" s="902">
        <v>88</v>
      </c>
      <c r="O105" s="902">
        <v>68</v>
      </c>
      <c r="P105" s="902">
        <v>3466</v>
      </c>
      <c r="Q105" s="21">
        <v>44914.538937609999</v>
      </c>
      <c r="R105" s="21" t="s">
        <v>29</v>
      </c>
      <c r="S105" s="21"/>
      <c r="T105" s="842"/>
      <c r="U105" s="842"/>
      <c r="V105" s="842"/>
      <c r="W105" s="843"/>
    </row>
    <row r="106" spans="1:23" ht="11.15" customHeight="1">
      <c r="A106" s="815"/>
      <c r="B106" s="20" t="s">
        <v>36</v>
      </c>
      <c r="D106" s="902">
        <v>95</v>
      </c>
      <c r="E106" s="902">
        <v>77</v>
      </c>
      <c r="F106" s="902">
        <v>691</v>
      </c>
      <c r="G106" s="902">
        <v>442</v>
      </c>
      <c r="H106" s="902">
        <v>340</v>
      </c>
      <c r="I106" s="902">
        <v>139</v>
      </c>
      <c r="J106" s="902">
        <v>106</v>
      </c>
      <c r="K106" s="902">
        <v>56</v>
      </c>
      <c r="L106" s="902">
        <v>38</v>
      </c>
      <c r="M106" s="902">
        <v>60</v>
      </c>
      <c r="N106" s="902">
        <v>89</v>
      </c>
      <c r="O106" s="902">
        <v>43</v>
      </c>
      <c r="P106" s="902">
        <v>2176</v>
      </c>
      <c r="Q106" s="21">
        <v>46448.936047818999</v>
      </c>
      <c r="R106" s="21" t="s">
        <v>29</v>
      </c>
      <c r="S106" s="21"/>
      <c r="T106" s="842"/>
      <c r="U106" s="842"/>
      <c r="V106" s="842"/>
      <c r="W106" s="843"/>
    </row>
    <row r="107" spans="1:23" ht="11.15" customHeight="1">
      <c r="A107" s="815"/>
      <c r="B107" s="20" t="s">
        <v>37</v>
      </c>
      <c r="D107" s="902">
        <v>49</v>
      </c>
      <c r="E107" s="902">
        <v>32</v>
      </c>
      <c r="F107" s="902">
        <v>309</v>
      </c>
      <c r="G107" s="902">
        <v>207</v>
      </c>
      <c r="H107" s="902">
        <v>114</v>
      </c>
      <c r="I107" s="902">
        <v>42</v>
      </c>
      <c r="J107" s="902">
        <v>32</v>
      </c>
      <c r="K107" s="902">
        <v>19</v>
      </c>
      <c r="L107" s="902">
        <v>15</v>
      </c>
      <c r="M107" s="902">
        <v>12</v>
      </c>
      <c r="N107" s="902">
        <v>24</v>
      </c>
      <c r="O107" s="902">
        <v>27</v>
      </c>
      <c r="P107" s="902">
        <v>882</v>
      </c>
      <c r="Q107" s="21">
        <v>44794.613309941</v>
      </c>
      <c r="R107" s="21" t="s">
        <v>29</v>
      </c>
      <c r="S107" s="21"/>
      <c r="T107" s="842"/>
      <c r="U107" s="842"/>
      <c r="V107" s="842"/>
      <c r="W107" s="843"/>
    </row>
    <row r="108" spans="1:23" s="848" customFormat="1" ht="11.15" customHeight="1">
      <c r="A108" s="305"/>
      <c r="B108" s="20" t="s">
        <v>38</v>
      </c>
      <c r="C108" s="3">
        <v>7</v>
      </c>
      <c r="D108" s="902">
        <v>5812</v>
      </c>
      <c r="E108" s="902">
        <v>3415</v>
      </c>
      <c r="F108" s="902">
        <v>10207</v>
      </c>
      <c r="G108" s="902">
        <v>6695</v>
      </c>
      <c r="H108" s="902">
        <v>4634</v>
      </c>
      <c r="I108" s="902">
        <v>1939</v>
      </c>
      <c r="J108" s="902">
        <v>1310</v>
      </c>
      <c r="K108" s="902">
        <v>592</v>
      </c>
      <c r="L108" s="902">
        <v>316</v>
      </c>
      <c r="M108" s="902">
        <v>301</v>
      </c>
      <c r="N108" s="902">
        <v>329</v>
      </c>
      <c r="O108" s="902">
        <v>1238</v>
      </c>
      <c r="P108" s="902">
        <v>36788</v>
      </c>
      <c r="Q108" s="21">
        <v>40603.121719549003</v>
      </c>
      <c r="R108" s="21">
        <v>39406</v>
      </c>
      <c r="S108" s="21"/>
      <c r="T108" s="842"/>
      <c r="U108" s="842"/>
      <c r="V108" s="842"/>
      <c r="W108" s="843"/>
    </row>
    <row r="109" spans="1:23" ht="11.15" customHeight="1">
      <c r="A109" s="305"/>
      <c r="B109" s="304"/>
      <c r="C109" s="22"/>
      <c r="D109" s="1066"/>
      <c r="E109" s="1066"/>
      <c r="F109" s="1066"/>
      <c r="G109" s="1066"/>
      <c r="H109" s="1066"/>
      <c r="I109" s="1066"/>
      <c r="J109" s="1066"/>
      <c r="K109" s="1066"/>
      <c r="L109" s="1066"/>
      <c r="M109" s="1066"/>
      <c r="N109" s="1066"/>
      <c r="O109" s="1066"/>
      <c r="P109" s="1066"/>
      <c r="Q109" s="23"/>
      <c r="R109" s="21"/>
    </row>
    <row r="110" spans="1:23" ht="11.15" customHeight="1">
      <c r="A110" s="815"/>
      <c r="B110" s="305" t="s">
        <v>40</v>
      </c>
      <c r="C110" s="3">
        <v>8</v>
      </c>
      <c r="D110" s="1067"/>
      <c r="E110" s="1067"/>
      <c r="F110" s="1067"/>
      <c r="G110" s="1067"/>
      <c r="H110" s="1067"/>
      <c r="I110" s="1067"/>
      <c r="J110" s="1067"/>
      <c r="K110" s="1067"/>
      <c r="L110" s="1067"/>
      <c r="M110" s="1067"/>
      <c r="N110" s="1067"/>
      <c r="O110" s="1067"/>
      <c r="P110" s="1067"/>
      <c r="Q110" s="21"/>
      <c r="R110" s="21"/>
    </row>
    <row r="111" spans="1:23" ht="11.15" customHeight="1">
      <c r="A111" s="815"/>
      <c r="B111" s="20" t="s">
        <v>27</v>
      </c>
      <c r="D111" s="902">
        <v>1671</v>
      </c>
      <c r="E111" s="902">
        <v>206</v>
      </c>
      <c r="F111" s="902">
        <v>21</v>
      </c>
      <c r="G111" s="902">
        <v>2</v>
      </c>
      <c r="H111" s="902">
        <v>3</v>
      </c>
      <c r="I111" s="902">
        <v>0</v>
      </c>
      <c r="J111" s="902">
        <v>0</v>
      </c>
      <c r="K111" s="902">
        <v>0</v>
      </c>
      <c r="L111" s="902">
        <v>0</v>
      </c>
      <c r="M111" s="902">
        <v>0</v>
      </c>
      <c r="N111" s="902">
        <v>0</v>
      </c>
      <c r="O111" s="902">
        <v>408</v>
      </c>
      <c r="P111" s="902">
        <v>2311</v>
      </c>
      <c r="Q111" s="21">
        <v>25933.685197056999</v>
      </c>
      <c r="R111" s="21" t="s">
        <v>29</v>
      </c>
      <c r="S111" s="21"/>
      <c r="T111" s="842"/>
      <c r="U111" s="842"/>
      <c r="V111" s="842"/>
      <c r="W111" s="843"/>
    </row>
    <row r="112" spans="1:23" ht="11.15" customHeight="1">
      <c r="A112" s="815"/>
      <c r="B112" s="20" t="s">
        <v>30</v>
      </c>
      <c r="D112" s="902">
        <v>3559</v>
      </c>
      <c r="E112" s="902">
        <v>1971</v>
      </c>
      <c r="F112" s="902">
        <v>1334</v>
      </c>
      <c r="G112" s="902">
        <v>510</v>
      </c>
      <c r="H112" s="902">
        <v>185</v>
      </c>
      <c r="I112" s="902">
        <v>52</v>
      </c>
      <c r="J112" s="902">
        <v>23</v>
      </c>
      <c r="K112" s="902">
        <v>9</v>
      </c>
      <c r="L112" s="902">
        <v>3</v>
      </c>
      <c r="M112" s="902">
        <v>0</v>
      </c>
      <c r="N112" s="902">
        <v>0</v>
      </c>
      <c r="O112" s="902">
        <v>539</v>
      </c>
      <c r="P112" s="902">
        <v>8185</v>
      </c>
      <c r="Q112" s="21">
        <v>31730.288855610001</v>
      </c>
      <c r="R112" s="21" t="s">
        <v>29</v>
      </c>
      <c r="S112" s="21"/>
      <c r="T112" s="842"/>
      <c r="U112" s="842"/>
      <c r="V112" s="842"/>
      <c r="W112" s="843"/>
    </row>
    <row r="113" spans="1:23" ht="11.15" customHeight="1">
      <c r="A113" s="815"/>
      <c r="B113" s="20" t="s">
        <v>31</v>
      </c>
      <c r="D113" s="902">
        <v>1406</v>
      </c>
      <c r="E113" s="902">
        <v>1156</v>
      </c>
      <c r="F113" s="902">
        <v>2848</v>
      </c>
      <c r="G113" s="902">
        <v>2038</v>
      </c>
      <c r="H113" s="902">
        <v>1082</v>
      </c>
      <c r="I113" s="902">
        <v>495</v>
      </c>
      <c r="J113" s="902">
        <v>244</v>
      </c>
      <c r="K113" s="902">
        <v>88</v>
      </c>
      <c r="L113" s="902">
        <v>27</v>
      </c>
      <c r="M113" s="902">
        <v>15</v>
      </c>
      <c r="N113" s="902">
        <v>6</v>
      </c>
      <c r="O113" s="902">
        <v>242</v>
      </c>
      <c r="P113" s="902">
        <v>9647</v>
      </c>
      <c r="Q113" s="21">
        <v>39119.004439128003</v>
      </c>
      <c r="R113" s="21" t="s">
        <v>29</v>
      </c>
      <c r="S113" s="21"/>
      <c r="T113" s="842"/>
      <c r="U113" s="842"/>
      <c r="V113" s="842"/>
      <c r="W113" s="843"/>
    </row>
    <row r="114" spans="1:23" ht="11.15" customHeight="1">
      <c r="A114" s="815"/>
      <c r="B114" s="20" t="s">
        <v>32</v>
      </c>
      <c r="D114" s="902">
        <v>644</v>
      </c>
      <c r="E114" s="902">
        <v>559</v>
      </c>
      <c r="F114" s="902">
        <v>2788</v>
      </c>
      <c r="G114" s="902">
        <v>2273</v>
      </c>
      <c r="H114" s="902">
        <v>1863</v>
      </c>
      <c r="I114" s="902">
        <v>803</v>
      </c>
      <c r="J114" s="902">
        <v>503</v>
      </c>
      <c r="K114" s="902">
        <v>234</v>
      </c>
      <c r="L114" s="902">
        <v>105</v>
      </c>
      <c r="M114" s="902">
        <v>77</v>
      </c>
      <c r="N114" s="902">
        <v>26</v>
      </c>
      <c r="O114" s="902">
        <v>180</v>
      </c>
      <c r="P114" s="902">
        <v>10055</v>
      </c>
      <c r="Q114" s="21">
        <v>43207.809773164001</v>
      </c>
      <c r="R114" s="21" t="s">
        <v>29</v>
      </c>
      <c r="S114" s="21"/>
      <c r="T114" s="842"/>
      <c r="U114" s="842"/>
      <c r="V114" s="842"/>
      <c r="W114" s="843"/>
    </row>
    <row r="115" spans="1:23" ht="11.15" customHeight="1">
      <c r="A115" s="815"/>
      <c r="B115" s="20" t="s">
        <v>33</v>
      </c>
      <c r="D115" s="902">
        <v>466</v>
      </c>
      <c r="E115" s="902">
        <v>365</v>
      </c>
      <c r="F115" s="902">
        <v>2298</v>
      </c>
      <c r="G115" s="902">
        <v>1715</v>
      </c>
      <c r="H115" s="902">
        <v>1559</v>
      </c>
      <c r="I115" s="902">
        <v>638</v>
      </c>
      <c r="J115" s="902">
        <v>532</v>
      </c>
      <c r="K115" s="902">
        <v>226</v>
      </c>
      <c r="L115" s="902">
        <v>167</v>
      </c>
      <c r="M115" s="902">
        <v>118</v>
      </c>
      <c r="N115" s="902">
        <v>105</v>
      </c>
      <c r="O115" s="902">
        <v>134</v>
      </c>
      <c r="P115" s="902">
        <v>8323</v>
      </c>
      <c r="Q115" s="21">
        <v>44779.635678348997</v>
      </c>
      <c r="R115" s="21" t="s">
        <v>29</v>
      </c>
      <c r="S115" s="21"/>
      <c r="T115" s="842"/>
      <c r="U115" s="842"/>
      <c r="V115" s="842"/>
      <c r="W115" s="843"/>
    </row>
    <row r="116" spans="1:23" ht="11.15" customHeight="1">
      <c r="A116" s="815"/>
      <c r="B116" s="20" t="s">
        <v>34</v>
      </c>
      <c r="D116" s="902">
        <v>439</v>
      </c>
      <c r="E116" s="902">
        <v>321</v>
      </c>
      <c r="F116" s="902">
        <v>2117</v>
      </c>
      <c r="G116" s="902">
        <v>1519</v>
      </c>
      <c r="H116" s="902">
        <v>1349</v>
      </c>
      <c r="I116" s="902">
        <v>572</v>
      </c>
      <c r="J116" s="902">
        <v>471</v>
      </c>
      <c r="K116" s="902">
        <v>235</v>
      </c>
      <c r="L116" s="902">
        <v>168</v>
      </c>
      <c r="M116" s="902">
        <v>166</v>
      </c>
      <c r="N116" s="902">
        <v>233</v>
      </c>
      <c r="O116" s="902">
        <v>123</v>
      </c>
      <c r="P116" s="902">
        <v>7713</v>
      </c>
      <c r="Q116" s="21">
        <v>45924.948295125003</v>
      </c>
      <c r="R116" s="21" t="s">
        <v>29</v>
      </c>
      <c r="S116" s="21"/>
      <c r="T116" s="842"/>
      <c r="U116" s="842"/>
      <c r="V116" s="842"/>
      <c r="W116" s="843"/>
    </row>
    <row r="117" spans="1:23" ht="11.15" customHeight="1">
      <c r="A117" s="815"/>
      <c r="B117" s="20" t="s">
        <v>35</v>
      </c>
      <c r="D117" s="902">
        <v>287</v>
      </c>
      <c r="E117" s="902">
        <v>239</v>
      </c>
      <c r="F117" s="902">
        <v>1678</v>
      </c>
      <c r="G117" s="902">
        <v>1109</v>
      </c>
      <c r="H117" s="902">
        <v>943</v>
      </c>
      <c r="I117" s="902">
        <v>385</v>
      </c>
      <c r="J117" s="902">
        <v>327</v>
      </c>
      <c r="K117" s="902">
        <v>170</v>
      </c>
      <c r="L117" s="902">
        <v>106</v>
      </c>
      <c r="M117" s="902">
        <v>124</v>
      </c>
      <c r="N117" s="902">
        <v>211</v>
      </c>
      <c r="O117" s="902">
        <v>98</v>
      </c>
      <c r="P117" s="902">
        <v>5677</v>
      </c>
      <c r="Q117" s="21">
        <v>46237.003136762003</v>
      </c>
      <c r="R117" s="21" t="s">
        <v>29</v>
      </c>
      <c r="S117" s="21"/>
      <c r="T117" s="842"/>
      <c r="U117" s="842"/>
      <c r="V117" s="842"/>
      <c r="W117" s="843"/>
    </row>
    <row r="118" spans="1:23" ht="11.15" customHeight="1">
      <c r="A118" s="815"/>
      <c r="B118" s="20" t="s">
        <v>36</v>
      </c>
      <c r="D118" s="902">
        <v>147</v>
      </c>
      <c r="E118" s="902">
        <v>132</v>
      </c>
      <c r="F118" s="902">
        <v>1127</v>
      </c>
      <c r="G118" s="902">
        <v>686</v>
      </c>
      <c r="H118" s="902">
        <v>555</v>
      </c>
      <c r="I118" s="902">
        <v>226</v>
      </c>
      <c r="J118" s="902">
        <v>190</v>
      </c>
      <c r="K118" s="902">
        <v>100</v>
      </c>
      <c r="L118" s="902">
        <v>64</v>
      </c>
      <c r="M118" s="902">
        <v>100</v>
      </c>
      <c r="N118" s="902">
        <v>180</v>
      </c>
      <c r="O118" s="902">
        <v>83</v>
      </c>
      <c r="P118" s="902">
        <v>3590</v>
      </c>
      <c r="Q118" s="21">
        <v>47178.624907327998</v>
      </c>
      <c r="R118" s="21" t="s">
        <v>29</v>
      </c>
      <c r="S118" s="21"/>
      <c r="T118" s="842"/>
      <c r="U118" s="842"/>
      <c r="V118" s="842"/>
      <c r="W118" s="843"/>
    </row>
    <row r="119" spans="1:23" ht="11.15" customHeight="1">
      <c r="A119" s="815"/>
      <c r="B119" s="20" t="s">
        <v>37</v>
      </c>
      <c r="D119" s="902">
        <v>82</v>
      </c>
      <c r="E119" s="902">
        <v>71</v>
      </c>
      <c r="F119" s="902">
        <v>539</v>
      </c>
      <c r="G119" s="902">
        <v>302</v>
      </c>
      <c r="H119" s="902">
        <v>192</v>
      </c>
      <c r="I119" s="902">
        <v>68</v>
      </c>
      <c r="J119" s="902">
        <v>47</v>
      </c>
      <c r="K119" s="902">
        <v>27</v>
      </c>
      <c r="L119" s="902">
        <v>26</v>
      </c>
      <c r="M119" s="902">
        <v>24</v>
      </c>
      <c r="N119" s="902">
        <v>46</v>
      </c>
      <c r="O119" s="902">
        <v>56</v>
      </c>
      <c r="P119" s="902">
        <v>1480</v>
      </c>
      <c r="Q119" s="21">
        <v>44764.078806179001</v>
      </c>
      <c r="R119" s="21" t="s">
        <v>29</v>
      </c>
      <c r="S119" s="21"/>
      <c r="T119" s="842"/>
      <c r="U119" s="842"/>
      <c r="V119" s="842"/>
      <c r="W119" s="843"/>
    </row>
    <row r="120" spans="1:23" s="848" customFormat="1" ht="11.15" customHeight="1">
      <c r="A120" s="305"/>
      <c r="B120" s="20" t="s">
        <v>38</v>
      </c>
      <c r="C120" s="3">
        <v>7</v>
      </c>
      <c r="D120" s="902">
        <v>8701</v>
      </c>
      <c r="E120" s="902">
        <v>5020</v>
      </c>
      <c r="F120" s="902">
        <v>14750</v>
      </c>
      <c r="G120" s="902">
        <v>10154</v>
      </c>
      <c r="H120" s="902">
        <v>7731</v>
      </c>
      <c r="I120" s="902">
        <v>3239</v>
      </c>
      <c r="J120" s="902">
        <v>2337</v>
      </c>
      <c r="K120" s="902">
        <v>1089</v>
      </c>
      <c r="L120" s="902">
        <v>666</v>
      </c>
      <c r="M120" s="902">
        <v>624</v>
      </c>
      <c r="N120" s="902">
        <v>807</v>
      </c>
      <c r="O120" s="902">
        <v>1863</v>
      </c>
      <c r="P120" s="902">
        <v>56981</v>
      </c>
      <c r="Q120" s="21">
        <v>41528.710587829002</v>
      </c>
      <c r="R120" s="21">
        <v>39461</v>
      </c>
      <c r="S120" s="21"/>
      <c r="T120" s="842"/>
      <c r="U120" s="842"/>
      <c r="V120" s="842"/>
      <c r="W120" s="843"/>
    </row>
    <row r="121" spans="1:23" ht="11.15" customHeight="1">
      <c r="A121" s="815"/>
      <c r="B121" s="20"/>
      <c r="D121" s="902"/>
      <c r="E121" s="1068"/>
      <c r="F121" s="1068"/>
      <c r="G121" s="1068"/>
      <c r="H121" s="1068"/>
      <c r="I121" s="1068"/>
      <c r="J121" s="1068"/>
      <c r="K121" s="1068"/>
      <c r="L121" s="1068"/>
      <c r="M121" s="1069"/>
      <c r="N121" s="815"/>
      <c r="O121" s="815"/>
      <c r="P121" s="815"/>
      <c r="Q121" s="21"/>
      <c r="R121" s="21"/>
    </row>
    <row r="122" spans="1:23" ht="11.15" customHeight="1">
      <c r="A122" s="815"/>
      <c r="B122" s="1304" t="s">
        <v>43</v>
      </c>
      <c r="C122" s="3">
        <v>9</v>
      </c>
      <c r="D122" s="815"/>
      <c r="E122" s="1069"/>
      <c r="F122" s="1069"/>
      <c r="G122" s="1069"/>
      <c r="H122" s="31"/>
      <c r="I122" s="31"/>
      <c r="J122" s="31"/>
      <c r="K122" s="31"/>
      <c r="L122" s="305"/>
      <c r="M122" s="1070"/>
      <c r="N122" s="815"/>
      <c r="O122" s="815"/>
      <c r="P122" s="815"/>
      <c r="Q122" s="21"/>
      <c r="R122" s="21"/>
    </row>
    <row r="123" spans="1:23" ht="4.9000000000000004" customHeight="1">
      <c r="A123" s="305"/>
      <c r="B123" s="815"/>
      <c r="D123" s="815"/>
      <c r="E123" s="1069"/>
      <c r="F123" s="1069"/>
      <c r="G123" s="1069"/>
      <c r="H123" s="31"/>
      <c r="I123" s="31"/>
      <c r="J123" s="31"/>
      <c r="K123" s="31"/>
      <c r="L123" s="305"/>
      <c r="M123" s="1070"/>
      <c r="N123" s="815"/>
      <c r="O123" s="815"/>
      <c r="P123" s="815"/>
      <c r="Q123" s="21"/>
      <c r="R123" s="21"/>
    </row>
    <row r="124" spans="1:23" ht="11.15" customHeight="1">
      <c r="A124" s="815"/>
      <c r="B124" s="305" t="s">
        <v>26</v>
      </c>
      <c r="D124" s="1069"/>
      <c r="E124" s="1069"/>
      <c r="F124" s="1069"/>
      <c r="G124" s="1069"/>
      <c r="H124" s="31"/>
      <c r="I124" s="31"/>
      <c r="J124" s="31"/>
      <c r="K124" s="31"/>
      <c r="L124" s="305"/>
      <c r="M124" s="1070"/>
      <c r="N124" s="815"/>
      <c r="O124" s="815"/>
      <c r="P124" s="815"/>
      <c r="Q124" s="21"/>
      <c r="R124" s="21"/>
    </row>
    <row r="125" spans="1:23" ht="11.15" customHeight="1">
      <c r="A125" s="20"/>
      <c r="B125" s="20" t="s">
        <v>27</v>
      </c>
      <c r="D125" s="910">
        <v>2252</v>
      </c>
      <c r="E125" s="910">
        <v>156</v>
      </c>
      <c r="F125" s="910">
        <v>20</v>
      </c>
      <c r="G125" s="910">
        <v>5</v>
      </c>
      <c r="H125" s="910">
        <v>5</v>
      </c>
      <c r="I125" s="910">
        <v>0</v>
      </c>
      <c r="J125" s="910">
        <v>0</v>
      </c>
      <c r="K125" s="910">
        <v>0</v>
      </c>
      <c r="L125" s="910">
        <v>0</v>
      </c>
      <c r="M125" s="910">
        <v>0</v>
      </c>
      <c r="N125" s="910">
        <v>0</v>
      </c>
      <c r="O125" s="910">
        <v>79</v>
      </c>
      <c r="P125" s="910">
        <v>2517</v>
      </c>
      <c r="Q125" s="937">
        <v>24860.021238720001</v>
      </c>
      <c r="R125" s="938" t="s">
        <v>29</v>
      </c>
      <c r="S125" s="21"/>
      <c r="T125" s="842"/>
      <c r="U125" s="842"/>
      <c r="V125" s="842"/>
      <c r="W125" s="843"/>
    </row>
    <row r="126" spans="1:23" ht="11.15" customHeight="1">
      <c r="A126" s="815"/>
      <c r="B126" s="20" t="s">
        <v>30</v>
      </c>
      <c r="D126" s="910">
        <v>4656</v>
      </c>
      <c r="E126" s="910">
        <v>1706</v>
      </c>
      <c r="F126" s="910">
        <v>1186</v>
      </c>
      <c r="G126" s="910">
        <v>450</v>
      </c>
      <c r="H126" s="910">
        <v>226</v>
      </c>
      <c r="I126" s="910">
        <v>88</v>
      </c>
      <c r="J126" s="910">
        <v>45</v>
      </c>
      <c r="K126" s="910">
        <v>15</v>
      </c>
      <c r="L126" s="910">
        <v>5</v>
      </c>
      <c r="M126" s="910">
        <v>5</v>
      </c>
      <c r="N126" s="910">
        <v>2</v>
      </c>
      <c r="O126" s="910">
        <v>137</v>
      </c>
      <c r="P126" s="910">
        <v>8521</v>
      </c>
      <c r="Q126" s="937">
        <v>30761.409889073999</v>
      </c>
      <c r="R126" s="938" t="s">
        <v>29</v>
      </c>
      <c r="S126" s="21"/>
      <c r="T126" s="842"/>
      <c r="U126" s="842"/>
      <c r="V126" s="842"/>
      <c r="W126" s="843"/>
    </row>
    <row r="127" spans="1:23" ht="11.15" customHeight="1">
      <c r="A127" s="815"/>
      <c r="B127" s="20" t="s">
        <v>31</v>
      </c>
      <c r="D127" s="910">
        <v>1794</v>
      </c>
      <c r="E127" s="910">
        <v>1298</v>
      </c>
      <c r="F127" s="910">
        <v>2572</v>
      </c>
      <c r="G127" s="910">
        <v>1913</v>
      </c>
      <c r="H127" s="910">
        <v>1194</v>
      </c>
      <c r="I127" s="910">
        <v>624</v>
      </c>
      <c r="J127" s="910">
        <v>283</v>
      </c>
      <c r="K127" s="910">
        <v>150</v>
      </c>
      <c r="L127" s="910">
        <v>62</v>
      </c>
      <c r="M127" s="910">
        <v>50</v>
      </c>
      <c r="N127" s="910">
        <v>14</v>
      </c>
      <c r="O127" s="910">
        <v>114</v>
      </c>
      <c r="P127" s="910">
        <v>10068</v>
      </c>
      <c r="Q127" s="937">
        <v>39191.472177014002</v>
      </c>
      <c r="R127" s="938" t="s">
        <v>29</v>
      </c>
      <c r="S127" s="21"/>
      <c r="T127" s="842"/>
      <c r="U127" s="842"/>
      <c r="V127" s="842"/>
      <c r="W127" s="843"/>
    </row>
    <row r="128" spans="1:23" ht="11.15" customHeight="1">
      <c r="A128" s="815"/>
      <c r="B128" s="20" t="s">
        <v>32</v>
      </c>
      <c r="D128" s="910">
        <v>870</v>
      </c>
      <c r="E128" s="910">
        <v>584</v>
      </c>
      <c r="F128" s="910">
        <v>2157</v>
      </c>
      <c r="G128" s="910">
        <v>2099</v>
      </c>
      <c r="H128" s="910">
        <v>1885</v>
      </c>
      <c r="I128" s="910">
        <v>931</v>
      </c>
      <c r="J128" s="910">
        <v>624</v>
      </c>
      <c r="K128" s="910">
        <v>315</v>
      </c>
      <c r="L128" s="910">
        <v>167</v>
      </c>
      <c r="M128" s="910">
        <v>162</v>
      </c>
      <c r="N128" s="910">
        <v>129</v>
      </c>
      <c r="O128" s="910">
        <v>109</v>
      </c>
      <c r="P128" s="910">
        <v>10032</v>
      </c>
      <c r="Q128" s="937">
        <v>44411.186507104001</v>
      </c>
      <c r="R128" s="938" t="s">
        <v>29</v>
      </c>
      <c r="S128" s="21"/>
      <c r="T128" s="842"/>
      <c r="U128" s="842"/>
      <c r="V128" s="842"/>
      <c r="W128" s="843"/>
    </row>
    <row r="129" spans="1:23" ht="11.15" customHeight="1">
      <c r="A129" s="815"/>
      <c r="B129" s="20" t="s">
        <v>33</v>
      </c>
      <c r="D129" s="910">
        <v>555</v>
      </c>
      <c r="E129" s="910">
        <v>344</v>
      </c>
      <c r="F129" s="910">
        <v>1732</v>
      </c>
      <c r="G129" s="910">
        <v>1605</v>
      </c>
      <c r="H129" s="910">
        <v>1585</v>
      </c>
      <c r="I129" s="910">
        <v>700</v>
      </c>
      <c r="J129" s="910">
        <v>581</v>
      </c>
      <c r="K129" s="910">
        <v>279</v>
      </c>
      <c r="L129" s="910">
        <v>206</v>
      </c>
      <c r="M129" s="910">
        <v>228</v>
      </c>
      <c r="N129" s="910">
        <v>302</v>
      </c>
      <c r="O129" s="910">
        <v>104</v>
      </c>
      <c r="P129" s="910">
        <v>8221</v>
      </c>
      <c r="Q129" s="937">
        <v>47051.562550203002</v>
      </c>
      <c r="R129" s="938" t="s">
        <v>29</v>
      </c>
      <c r="S129" s="21"/>
      <c r="T129" s="842"/>
      <c r="U129" s="842"/>
      <c r="V129" s="842"/>
      <c r="W129" s="843"/>
    </row>
    <row r="130" spans="1:23" ht="11.15" customHeight="1">
      <c r="A130" s="815"/>
      <c r="B130" s="20" t="s">
        <v>34</v>
      </c>
      <c r="D130" s="910">
        <v>436</v>
      </c>
      <c r="E130" s="910">
        <v>302</v>
      </c>
      <c r="F130" s="910">
        <v>1812</v>
      </c>
      <c r="G130" s="910">
        <v>1417</v>
      </c>
      <c r="H130" s="910">
        <v>1364</v>
      </c>
      <c r="I130" s="910">
        <v>587</v>
      </c>
      <c r="J130" s="910">
        <v>519</v>
      </c>
      <c r="K130" s="910">
        <v>311</v>
      </c>
      <c r="L130" s="910">
        <v>231</v>
      </c>
      <c r="M130" s="910">
        <v>263</v>
      </c>
      <c r="N130" s="910">
        <v>436</v>
      </c>
      <c r="O130" s="910">
        <v>133</v>
      </c>
      <c r="P130" s="910">
        <v>7811</v>
      </c>
      <c r="Q130" s="937">
        <v>48521.096642354001</v>
      </c>
      <c r="R130" s="938" t="s">
        <v>29</v>
      </c>
      <c r="S130" s="21"/>
      <c r="T130" s="842"/>
      <c r="U130" s="842"/>
      <c r="V130" s="842"/>
      <c r="W130" s="843"/>
    </row>
    <row r="131" spans="1:23" ht="11.15" customHeight="1">
      <c r="A131" s="815"/>
      <c r="B131" s="20" t="s">
        <v>35</v>
      </c>
      <c r="D131" s="910">
        <v>328</v>
      </c>
      <c r="E131" s="910">
        <v>265</v>
      </c>
      <c r="F131" s="910">
        <v>1595</v>
      </c>
      <c r="G131" s="910">
        <v>1165</v>
      </c>
      <c r="H131" s="910">
        <v>989</v>
      </c>
      <c r="I131" s="910">
        <v>377</v>
      </c>
      <c r="J131" s="910">
        <v>277</v>
      </c>
      <c r="K131" s="910">
        <v>169</v>
      </c>
      <c r="L131" s="910">
        <v>109</v>
      </c>
      <c r="M131" s="910">
        <v>146</v>
      </c>
      <c r="N131" s="910">
        <v>341</v>
      </c>
      <c r="O131" s="910">
        <v>74</v>
      </c>
      <c r="P131" s="910">
        <v>5835</v>
      </c>
      <c r="Q131" s="937">
        <v>47384.916047560997</v>
      </c>
      <c r="R131" s="938" t="s">
        <v>29</v>
      </c>
      <c r="S131" s="21"/>
      <c r="T131" s="842"/>
      <c r="U131" s="842"/>
      <c r="V131" s="842"/>
      <c r="W131" s="843"/>
    </row>
    <row r="132" spans="1:23" ht="11.15" customHeight="1">
      <c r="A132" s="815"/>
      <c r="B132" s="20" t="s">
        <v>36</v>
      </c>
      <c r="D132" s="910">
        <v>182</v>
      </c>
      <c r="E132" s="910">
        <v>166</v>
      </c>
      <c r="F132" s="910">
        <v>1229</v>
      </c>
      <c r="G132" s="910">
        <v>711</v>
      </c>
      <c r="H132" s="910">
        <v>562</v>
      </c>
      <c r="I132" s="910">
        <v>215</v>
      </c>
      <c r="J132" s="910">
        <v>129</v>
      </c>
      <c r="K132" s="910">
        <v>112</v>
      </c>
      <c r="L132" s="910">
        <v>63</v>
      </c>
      <c r="M132" s="910">
        <v>84</v>
      </c>
      <c r="N132" s="910">
        <v>216</v>
      </c>
      <c r="O132" s="910">
        <v>100</v>
      </c>
      <c r="P132" s="910">
        <v>3769</v>
      </c>
      <c r="Q132" s="937">
        <v>47091.388386480998</v>
      </c>
      <c r="R132" s="938" t="s">
        <v>29</v>
      </c>
      <c r="S132" s="21"/>
      <c r="T132" s="842"/>
      <c r="U132" s="842"/>
      <c r="V132" s="842"/>
      <c r="W132" s="843"/>
    </row>
    <row r="133" spans="1:23" ht="11.15" customHeight="1">
      <c r="A133" s="815"/>
      <c r="B133" s="20" t="s">
        <v>37</v>
      </c>
      <c r="D133" s="910">
        <v>116</v>
      </c>
      <c r="E133" s="910">
        <v>130</v>
      </c>
      <c r="F133" s="910">
        <v>666</v>
      </c>
      <c r="G133" s="910">
        <v>277</v>
      </c>
      <c r="H133" s="910">
        <v>140</v>
      </c>
      <c r="I133" s="910">
        <v>56</v>
      </c>
      <c r="J133" s="910">
        <v>40</v>
      </c>
      <c r="K133" s="910">
        <v>15</v>
      </c>
      <c r="L133" s="910">
        <v>22</v>
      </c>
      <c r="M133" s="910">
        <v>22</v>
      </c>
      <c r="N133" s="910">
        <v>82</v>
      </c>
      <c r="O133" s="910">
        <v>93</v>
      </c>
      <c r="P133" s="910">
        <v>1659</v>
      </c>
      <c r="Q133" s="937">
        <v>44712.516787993998</v>
      </c>
      <c r="R133" s="938" t="s">
        <v>29</v>
      </c>
      <c r="S133" s="21"/>
      <c r="T133" s="842"/>
      <c r="U133" s="842"/>
      <c r="V133" s="842"/>
      <c r="W133" s="843"/>
    </row>
    <row r="134" spans="1:23" s="848" customFormat="1" ht="11.15" customHeight="1">
      <c r="A134" s="305"/>
      <c r="B134" s="20" t="s">
        <v>38</v>
      </c>
      <c r="C134" s="3">
        <v>7</v>
      </c>
      <c r="D134" s="910">
        <v>11189</v>
      </c>
      <c r="E134" s="910">
        <v>4951</v>
      </c>
      <c r="F134" s="910">
        <v>12969</v>
      </c>
      <c r="G134" s="910">
        <v>9642</v>
      </c>
      <c r="H134" s="910">
        <v>7950</v>
      </c>
      <c r="I134" s="910">
        <v>3578</v>
      </c>
      <c r="J134" s="910">
        <v>2498</v>
      </c>
      <c r="K134" s="910">
        <v>1366</v>
      </c>
      <c r="L134" s="910">
        <v>865</v>
      </c>
      <c r="M134" s="910">
        <v>960</v>
      </c>
      <c r="N134" s="910">
        <v>1522</v>
      </c>
      <c r="O134" s="910">
        <v>943</v>
      </c>
      <c r="P134" s="910">
        <v>58433</v>
      </c>
      <c r="Q134" s="937">
        <v>42086.652112019001</v>
      </c>
      <c r="R134" s="937">
        <v>39706</v>
      </c>
      <c r="S134" s="21"/>
      <c r="T134" s="867"/>
      <c r="U134" s="842"/>
      <c r="V134" s="842"/>
      <c r="W134" s="843"/>
    </row>
    <row r="135" spans="1:23" ht="11.15" customHeight="1">
      <c r="A135" s="305"/>
      <c r="B135" s="304"/>
      <c r="C135" s="22"/>
      <c r="D135" s="910"/>
      <c r="E135" s="914"/>
      <c r="F135" s="914"/>
      <c r="G135" s="914"/>
      <c r="H135" s="914"/>
      <c r="I135" s="914"/>
      <c r="J135" s="914"/>
      <c r="K135" s="914"/>
      <c r="L135" s="914"/>
      <c r="M135" s="914"/>
      <c r="N135" s="914"/>
      <c r="O135" s="914"/>
      <c r="P135" s="914"/>
      <c r="Q135" s="938"/>
      <c r="R135" s="1071"/>
    </row>
    <row r="136" spans="1:23" ht="11.15" customHeight="1">
      <c r="A136" s="815"/>
      <c r="B136" s="305" t="s">
        <v>39</v>
      </c>
      <c r="C136" s="25"/>
      <c r="D136" s="910"/>
      <c r="E136" s="910"/>
      <c r="F136" s="910"/>
      <c r="G136" s="910"/>
      <c r="H136" s="910"/>
      <c r="I136" s="910"/>
      <c r="J136" s="910"/>
      <c r="K136" s="910"/>
      <c r="L136" s="910"/>
      <c r="M136" s="910"/>
      <c r="N136" s="910"/>
      <c r="O136" s="910"/>
      <c r="P136" s="910"/>
      <c r="Q136" s="938"/>
      <c r="R136" s="938"/>
    </row>
    <row r="137" spans="1:23" ht="11.15" customHeight="1">
      <c r="A137" s="815"/>
      <c r="B137" s="20" t="s">
        <v>27</v>
      </c>
      <c r="D137" s="910">
        <v>4962</v>
      </c>
      <c r="E137" s="910">
        <v>317</v>
      </c>
      <c r="F137" s="910">
        <v>34</v>
      </c>
      <c r="G137" s="910">
        <v>9</v>
      </c>
      <c r="H137" s="910">
        <v>4</v>
      </c>
      <c r="I137" s="910">
        <v>0</v>
      </c>
      <c r="J137" s="910">
        <v>0</v>
      </c>
      <c r="K137" s="910">
        <v>0</v>
      </c>
      <c r="L137" s="910">
        <v>1</v>
      </c>
      <c r="M137" s="910">
        <v>0</v>
      </c>
      <c r="N137" s="910">
        <v>0</v>
      </c>
      <c r="O137" s="910">
        <v>140</v>
      </c>
      <c r="P137" s="910">
        <v>5467</v>
      </c>
      <c r="Q137" s="937">
        <v>24912.067238594998</v>
      </c>
      <c r="R137" s="938" t="s">
        <v>29</v>
      </c>
      <c r="S137" s="21"/>
      <c r="U137" s="842"/>
      <c r="V137" s="842"/>
      <c r="W137" s="843"/>
    </row>
    <row r="138" spans="1:23" ht="11.15" customHeight="1">
      <c r="A138" s="815"/>
      <c r="B138" s="20" t="s">
        <v>30</v>
      </c>
      <c r="D138" s="910">
        <v>8572</v>
      </c>
      <c r="E138" s="910">
        <v>3998</v>
      </c>
      <c r="F138" s="910">
        <v>2882</v>
      </c>
      <c r="G138" s="910">
        <v>1070</v>
      </c>
      <c r="H138" s="910">
        <v>447</v>
      </c>
      <c r="I138" s="910">
        <v>164</v>
      </c>
      <c r="J138" s="910">
        <v>69</v>
      </c>
      <c r="K138" s="910">
        <v>30</v>
      </c>
      <c r="L138" s="910">
        <v>14</v>
      </c>
      <c r="M138" s="910">
        <v>4</v>
      </c>
      <c r="N138" s="910">
        <v>2</v>
      </c>
      <c r="O138" s="910">
        <v>251</v>
      </c>
      <c r="P138" s="910">
        <v>17503</v>
      </c>
      <c r="Q138" s="937">
        <v>31343.127294226</v>
      </c>
      <c r="R138" s="938" t="s">
        <v>29</v>
      </c>
      <c r="S138" s="21"/>
      <c r="U138" s="842"/>
      <c r="V138" s="842"/>
      <c r="W138" s="843"/>
    </row>
    <row r="139" spans="1:23" ht="11.15" customHeight="1">
      <c r="A139" s="815"/>
      <c r="B139" s="20" t="s">
        <v>31</v>
      </c>
      <c r="D139" s="910">
        <v>3056</v>
      </c>
      <c r="E139" s="910">
        <v>2473</v>
      </c>
      <c r="F139" s="910">
        <v>6440</v>
      </c>
      <c r="G139" s="910">
        <v>3780</v>
      </c>
      <c r="H139" s="910">
        <v>2074</v>
      </c>
      <c r="I139" s="910">
        <v>789</v>
      </c>
      <c r="J139" s="910">
        <v>417</v>
      </c>
      <c r="K139" s="910">
        <v>158</v>
      </c>
      <c r="L139" s="910">
        <v>71</v>
      </c>
      <c r="M139" s="910">
        <v>58</v>
      </c>
      <c r="N139" s="910">
        <v>10</v>
      </c>
      <c r="O139" s="910">
        <v>267</v>
      </c>
      <c r="P139" s="910">
        <v>19593</v>
      </c>
      <c r="Q139" s="937">
        <v>38490.545943288002</v>
      </c>
      <c r="R139" s="938" t="s">
        <v>29</v>
      </c>
      <c r="S139" s="21"/>
      <c r="U139" s="842"/>
      <c r="V139" s="842"/>
      <c r="W139" s="843"/>
    </row>
    <row r="140" spans="1:23" ht="11.15" customHeight="1">
      <c r="A140" s="815"/>
      <c r="B140" s="20" t="s">
        <v>32</v>
      </c>
      <c r="D140" s="910">
        <v>1557</v>
      </c>
      <c r="E140" s="910">
        <v>1088</v>
      </c>
      <c r="F140" s="910">
        <v>5995</v>
      </c>
      <c r="G140" s="910">
        <v>3982</v>
      </c>
      <c r="H140" s="910">
        <v>2592</v>
      </c>
      <c r="I140" s="910">
        <v>1188</v>
      </c>
      <c r="J140" s="910">
        <v>706</v>
      </c>
      <c r="K140" s="910">
        <v>296</v>
      </c>
      <c r="L140" s="910">
        <v>173</v>
      </c>
      <c r="M140" s="910">
        <v>129</v>
      </c>
      <c r="N140" s="910">
        <v>58</v>
      </c>
      <c r="O140" s="910">
        <v>271</v>
      </c>
      <c r="P140" s="910">
        <v>18035</v>
      </c>
      <c r="Q140" s="937">
        <v>41785.326863882001</v>
      </c>
      <c r="R140" s="938" t="s">
        <v>29</v>
      </c>
      <c r="S140" s="21"/>
      <c r="U140" s="842"/>
      <c r="V140" s="842"/>
      <c r="W140" s="843"/>
    </row>
    <row r="141" spans="1:23" ht="11.15" customHeight="1">
      <c r="A141" s="815"/>
      <c r="B141" s="20" t="s">
        <v>33</v>
      </c>
      <c r="D141" s="910">
        <v>1194</v>
      </c>
      <c r="E141" s="910">
        <v>733</v>
      </c>
      <c r="F141" s="910">
        <v>4672</v>
      </c>
      <c r="G141" s="910">
        <v>3013</v>
      </c>
      <c r="H141" s="910">
        <v>2230</v>
      </c>
      <c r="I141" s="910">
        <v>992</v>
      </c>
      <c r="J141" s="910">
        <v>604</v>
      </c>
      <c r="K141" s="910">
        <v>302</v>
      </c>
      <c r="L141" s="910">
        <v>189</v>
      </c>
      <c r="M141" s="910">
        <v>197</v>
      </c>
      <c r="N141" s="910">
        <v>144</v>
      </c>
      <c r="O141" s="910">
        <v>203</v>
      </c>
      <c r="P141" s="910">
        <v>14473</v>
      </c>
      <c r="Q141" s="937">
        <v>42911.934761737</v>
      </c>
      <c r="R141" s="938" t="s">
        <v>29</v>
      </c>
      <c r="S141" s="21"/>
      <c r="U141" s="842"/>
      <c r="V141" s="842"/>
      <c r="W141" s="843"/>
    </row>
    <row r="142" spans="1:23" ht="11.15" customHeight="1">
      <c r="A142" s="815"/>
      <c r="B142" s="20" t="s">
        <v>34</v>
      </c>
      <c r="D142" s="910">
        <v>1128</v>
      </c>
      <c r="E142" s="910">
        <v>705</v>
      </c>
      <c r="F142" s="910">
        <v>4007</v>
      </c>
      <c r="G142" s="910">
        <v>2491</v>
      </c>
      <c r="H142" s="910">
        <v>1794</v>
      </c>
      <c r="I142" s="910">
        <v>754</v>
      </c>
      <c r="J142" s="910">
        <v>551</v>
      </c>
      <c r="K142" s="910">
        <v>299</v>
      </c>
      <c r="L142" s="910">
        <v>180</v>
      </c>
      <c r="M142" s="910">
        <v>196</v>
      </c>
      <c r="N142" s="910">
        <v>239</v>
      </c>
      <c r="O142" s="910">
        <v>198</v>
      </c>
      <c r="P142" s="910">
        <v>12542</v>
      </c>
      <c r="Q142" s="937">
        <v>43354.093717595002</v>
      </c>
      <c r="R142" s="938" t="s">
        <v>29</v>
      </c>
      <c r="S142" s="21"/>
      <c r="U142" s="842"/>
      <c r="V142" s="842"/>
      <c r="W142" s="843"/>
    </row>
    <row r="143" spans="1:23" ht="11.15" customHeight="1">
      <c r="A143" s="815"/>
      <c r="B143" s="20" t="s">
        <v>35</v>
      </c>
      <c r="D143" s="910">
        <v>789</v>
      </c>
      <c r="E143" s="910">
        <v>505</v>
      </c>
      <c r="F143" s="910">
        <v>2963</v>
      </c>
      <c r="G143" s="910">
        <v>1829</v>
      </c>
      <c r="H143" s="910">
        <v>1323</v>
      </c>
      <c r="I143" s="910">
        <v>494</v>
      </c>
      <c r="J143" s="910">
        <v>311</v>
      </c>
      <c r="K143" s="910">
        <v>192</v>
      </c>
      <c r="L143" s="910">
        <v>109</v>
      </c>
      <c r="M143" s="910">
        <v>140</v>
      </c>
      <c r="N143" s="910">
        <v>210</v>
      </c>
      <c r="O143" s="910">
        <v>176</v>
      </c>
      <c r="P143" s="910">
        <v>9041</v>
      </c>
      <c r="Q143" s="937">
        <v>43399.696571911998</v>
      </c>
      <c r="R143" s="938" t="s">
        <v>29</v>
      </c>
      <c r="S143" s="21"/>
      <c r="U143" s="842"/>
      <c r="V143" s="842"/>
      <c r="W143" s="843"/>
    </row>
    <row r="144" spans="1:23" ht="11.15" customHeight="1">
      <c r="A144" s="815"/>
      <c r="B144" s="20" t="s">
        <v>36</v>
      </c>
      <c r="D144" s="910">
        <v>381</v>
      </c>
      <c r="E144" s="910">
        <v>270</v>
      </c>
      <c r="F144" s="910">
        <v>1925</v>
      </c>
      <c r="G144" s="910">
        <v>1173</v>
      </c>
      <c r="H144" s="910">
        <v>822</v>
      </c>
      <c r="I144" s="910">
        <v>329</v>
      </c>
      <c r="J144" s="910">
        <v>187</v>
      </c>
      <c r="K144" s="910">
        <v>127</v>
      </c>
      <c r="L144" s="910">
        <v>77</v>
      </c>
      <c r="M144" s="910">
        <v>94</v>
      </c>
      <c r="N144" s="910">
        <v>179</v>
      </c>
      <c r="O144" s="910">
        <v>117</v>
      </c>
      <c r="P144" s="910">
        <v>5681</v>
      </c>
      <c r="Q144" s="937">
        <v>44471.492458662004</v>
      </c>
      <c r="R144" s="938" t="s">
        <v>29</v>
      </c>
      <c r="S144" s="21"/>
      <c r="U144" s="842"/>
      <c r="V144" s="842"/>
      <c r="W144" s="843"/>
    </row>
    <row r="145" spans="1:23" ht="11.15" customHeight="1">
      <c r="A145" s="815"/>
      <c r="B145" s="20" t="s">
        <v>37</v>
      </c>
      <c r="D145" s="910">
        <v>204</v>
      </c>
      <c r="E145" s="910">
        <v>138</v>
      </c>
      <c r="F145" s="910">
        <v>924</v>
      </c>
      <c r="G145" s="910">
        <v>504</v>
      </c>
      <c r="H145" s="910">
        <v>263</v>
      </c>
      <c r="I145" s="910">
        <v>109</v>
      </c>
      <c r="J145" s="910">
        <v>76</v>
      </c>
      <c r="K145" s="910">
        <v>32</v>
      </c>
      <c r="L145" s="910">
        <v>30</v>
      </c>
      <c r="M145" s="910">
        <v>35</v>
      </c>
      <c r="N145" s="910">
        <v>75</v>
      </c>
      <c r="O145" s="910">
        <v>96</v>
      </c>
      <c r="P145" s="910">
        <v>2486</v>
      </c>
      <c r="Q145" s="937">
        <v>43459.826330543001</v>
      </c>
      <c r="R145" s="938" t="s">
        <v>29</v>
      </c>
      <c r="S145" s="21"/>
      <c r="U145" s="842"/>
      <c r="V145" s="842"/>
      <c r="W145" s="843"/>
    </row>
    <row r="146" spans="1:23" s="848" customFormat="1" ht="11.15" customHeight="1">
      <c r="A146" s="305"/>
      <c r="B146" s="20" t="s">
        <v>38</v>
      </c>
      <c r="C146" s="3">
        <v>7</v>
      </c>
      <c r="D146" s="910">
        <v>21843</v>
      </c>
      <c r="E146" s="910">
        <v>10227</v>
      </c>
      <c r="F146" s="910">
        <v>29842</v>
      </c>
      <c r="G146" s="910">
        <v>17851</v>
      </c>
      <c r="H146" s="910">
        <v>11549</v>
      </c>
      <c r="I146" s="910">
        <v>4819</v>
      </c>
      <c r="J146" s="910">
        <v>2921</v>
      </c>
      <c r="K146" s="910">
        <v>1436</v>
      </c>
      <c r="L146" s="910">
        <v>844</v>
      </c>
      <c r="M146" s="910">
        <v>853</v>
      </c>
      <c r="N146" s="910">
        <v>917</v>
      </c>
      <c r="O146" s="910">
        <v>1719</v>
      </c>
      <c r="P146" s="910">
        <v>104821</v>
      </c>
      <c r="Q146" s="937">
        <v>39214.990713564999</v>
      </c>
      <c r="R146" s="937">
        <v>38810</v>
      </c>
      <c r="S146" s="21"/>
      <c r="T146" s="867"/>
      <c r="U146" s="842"/>
      <c r="V146" s="842"/>
      <c r="W146" s="843"/>
    </row>
    <row r="147" spans="1:23" ht="11.15" customHeight="1">
      <c r="A147" s="305"/>
      <c r="B147" s="304"/>
      <c r="C147" s="22"/>
      <c r="D147" s="910"/>
      <c r="E147" s="914"/>
      <c r="F147" s="914"/>
      <c r="G147" s="914"/>
      <c r="H147" s="914"/>
      <c r="I147" s="914"/>
      <c r="J147" s="914"/>
      <c r="K147" s="914"/>
      <c r="L147" s="914"/>
      <c r="M147" s="914"/>
      <c r="N147" s="914"/>
      <c r="O147" s="914"/>
      <c r="P147" s="914"/>
      <c r="Q147" s="1071"/>
      <c r="R147" s="1071"/>
    </row>
    <row r="148" spans="1:23" ht="11.15" customHeight="1">
      <c r="A148" s="815"/>
      <c r="B148" s="305" t="s">
        <v>40</v>
      </c>
      <c r="C148" s="3">
        <v>8</v>
      </c>
      <c r="D148" s="910"/>
      <c r="E148" s="910"/>
      <c r="F148" s="910"/>
      <c r="G148" s="910"/>
      <c r="H148" s="910"/>
      <c r="I148" s="910"/>
      <c r="J148" s="910"/>
      <c r="K148" s="910"/>
      <c r="L148" s="910"/>
      <c r="M148" s="910"/>
      <c r="N148" s="910"/>
      <c r="O148" s="910"/>
      <c r="P148" s="910"/>
      <c r="Q148" s="938"/>
      <c r="R148" s="938"/>
    </row>
    <row r="149" spans="1:23" ht="11.15" customHeight="1">
      <c r="A149" s="815"/>
      <c r="B149" s="20" t="s">
        <v>27</v>
      </c>
      <c r="D149" s="910">
        <v>7223</v>
      </c>
      <c r="E149" s="910">
        <v>473</v>
      </c>
      <c r="F149" s="910">
        <v>54</v>
      </c>
      <c r="G149" s="910">
        <v>14</v>
      </c>
      <c r="H149" s="910">
        <v>9</v>
      </c>
      <c r="I149" s="910">
        <v>0</v>
      </c>
      <c r="J149" s="910">
        <v>0</v>
      </c>
      <c r="K149" s="910">
        <v>0</v>
      </c>
      <c r="L149" s="910">
        <v>1</v>
      </c>
      <c r="M149" s="910">
        <v>0</v>
      </c>
      <c r="N149" s="910">
        <v>0</v>
      </c>
      <c r="O149" s="910">
        <v>220</v>
      </c>
      <c r="P149" s="910">
        <v>7994</v>
      </c>
      <c r="Q149" s="937">
        <v>24893.668307176998</v>
      </c>
      <c r="R149" s="938" t="s">
        <v>29</v>
      </c>
      <c r="S149" s="21"/>
      <c r="T149" s="842"/>
      <c r="U149" s="842"/>
      <c r="V149" s="842"/>
      <c r="W149" s="843"/>
    </row>
    <row r="150" spans="1:23" ht="11.15" customHeight="1">
      <c r="A150" s="815"/>
      <c r="B150" s="20" t="s">
        <v>30</v>
      </c>
      <c r="D150" s="910">
        <v>13230</v>
      </c>
      <c r="E150" s="910">
        <v>5704</v>
      </c>
      <c r="F150" s="910">
        <v>4068</v>
      </c>
      <c r="G150" s="910">
        <v>1520</v>
      </c>
      <c r="H150" s="910">
        <v>673</v>
      </c>
      <c r="I150" s="910">
        <v>252</v>
      </c>
      <c r="J150" s="910">
        <v>114</v>
      </c>
      <c r="K150" s="910">
        <v>45</v>
      </c>
      <c r="L150" s="910">
        <v>19</v>
      </c>
      <c r="M150" s="910">
        <v>9</v>
      </c>
      <c r="N150" s="910">
        <v>4</v>
      </c>
      <c r="O150" s="910">
        <v>388</v>
      </c>
      <c r="P150" s="910">
        <v>26026</v>
      </c>
      <c r="Q150" s="937">
        <v>31152.411911615</v>
      </c>
      <c r="R150" s="938" t="s">
        <v>29</v>
      </c>
      <c r="S150" s="21"/>
      <c r="T150" s="842"/>
      <c r="U150" s="842"/>
      <c r="V150" s="842"/>
      <c r="W150" s="843"/>
    </row>
    <row r="151" spans="1:23" ht="11.15" customHeight="1">
      <c r="A151" s="815"/>
      <c r="B151" s="20" t="s">
        <v>31</v>
      </c>
      <c r="D151" s="910">
        <v>4851</v>
      </c>
      <c r="E151" s="910">
        <v>3771</v>
      </c>
      <c r="F151" s="910">
        <v>9013</v>
      </c>
      <c r="G151" s="910">
        <v>5693</v>
      </c>
      <c r="H151" s="910">
        <v>3268</v>
      </c>
      <c r="I151" s="910">
        <v>1413</v>
      </c>
      <c r="J151" s="910">
        <v>701</v>
      </c>
      <c r="K151" s="910">
        <v>308</v>
      </c>
      <c r="L151" s="910">
        <v>133</v>
      </c>
      <c r="M151" s="910">
        <v>108</v>
      </c>
      <c r="N151" s="910">
        <v>24</v>
      </c>
      <c r="O151" s="910">
        <v>381</v>
      </c>
      <c r="P151" s="910">
        <v>29664</v>
      </c>
      <c r="Q151" s="937">
        <v>38728.988563671002</v>
      </c>
      <c r="R151" s="938" t="s">
        <v>29</v>
      </c>
      <c r="S151" s="21"/>
      <c r="T151" s="842"/>
      <c r="U151" s="842"/>
      <c r="V151" s="842"/>
      <c r="W151" s="843"/>
    </row>
    <row r="152" spans="1:23" ht="11.15" customHeight="1">
      <c r="A152" s="815"/>
      <c r="B152" s="20" t="s">
        <v>32</v>
      </c>
      <c r="D152" s="910">
        <v>2431</v>
      </c>
      <c r="E152" s="910">
        <v>1672</v>
      </c>
      <c r="F152" s="910">
        <v>8152</v>
      </c>
      <c r="G152" s="910">
        <v>6081</v>
      </c>
      <c r="H152" s="910">
        <v>4477</v>
      </c>
      <c r="I152" s="910">
        <v>2119</v>
      </c>
      <c r="J152" s="910">
        <v>1330</v>
      </c>
      <c r="K152" s="910">
        <v>611</v>
      </c>
      <c r="L152" s="910">
        <v>340</v>
      </c>
      <c r="M152" s="910">
        <v>291</v>
      </c>
      <c r="N152" s="910">
        <v>187</v>
      </c>
      <c r="O152" s="910">
        <v>380</v>
      </c>
      <c r="P152" s="910">
        <v>28071</v>
      </c>
      <c r="Q152" s="937">
        <v>42723.869976886999</v>
      </c>
      <c r="R152" s="938" t="s">
        <v>29</v>
      </c>
      <c r="S152" s="21"/>
      <c r="T152" s="842"/>
      <c r="U152" s="842"/>
      <c r="V152" s="842"/>
      <c r="W152" s="843"/>
    </row>
    <row r="153" spans="1:23" ht="11.15" customHeight="1">
      <c r="A153" s="815"/>
      <c r="B153" s="20" t="s">
        <v>33</v>
      </c>
      <c r="D153" s="910">
        <v>1749</v>
      </c>
      <c r="E153" s="910">
        <v>1077</v>
      </c>
      <c r="F153" s="910">
        <v>6404</v>
      </c>
      <c r="G153" s="910">
        <v>4618</v>
      </c>
      <c r="H153" s="910">
        <v>3815</v>
      </c>
      <c r="I153" s="910">
        <v>1693</v>
      </c>
      <c r="J153" s="910">
        <v>1185</v>
      </c>
      <c r="K153" s="910">
        <v>581</v>
      </c>
      <c r="L153" s="910">
        <v>395</v>
      </c>
      <c r="M153" s="910">
        <v>425</v>
      </c>
      <c r="N153" s="910">
        <v>447</v>
      </c>
      <c r="O153" s="910">
        <v>308</v>
      </c>
      <c r="P153" s="910">
        <v>22697</v>
      </c>
      <c r="Q153" s="937">
        <v>44414.910309079998</v>
      </c>
      <c r="R153" s="938" t="s">
        <v>29</v>
      </c>
      <c r="S153" s="21"/>
      <c r="T153" s="842"/>
      <c r="U153" s="842"/>
      <c r="V153" s="842"/>
      <c r="W153" s="843"/>
    </row>
    <row r="154" spans="1:23" ht="11.15" customHeight="1">
      <c r="A154" s="815"/>
      <c r="B154" s="20" t="s">
        <v>34</v>
      </c>
      <c r="D154" s="910">
        <v>1564</v>
      </c>
      <c r="E154" s="910">
        <v>1008</v>
      </c>
      <c r="F154" s="910">
        <v>5819</v>
      </c>
      <c r="G154" s="910">
        <v>3908</v>
      </c>
      <c r="H154" s="910">
        <v>3158</v>
      </c>
      <c r="I154" s="910">
        <v>1341</v>
      </c>
      <c r="J154" s="910">
        <v>1070</v>
      </c>
      <c r="K154" s="910">
        <v>610</v>
      </c>
      <c r="L154" s="910">
        <v>411</v>
      </c>
      <c r="M154" s="910">
        <v>459</v>
      </c>
      <c r="N154" s="910">
        <v>675</v>
      </c>
      <c r="O154" s="910">
        <v>332</v>
      </c>
      <c r="P154" s="910">
        <v>20355</v>
      </c>
      <c r="Q154" s="937">
        <v>45334.907300104001</v>
      </c>
      <c r="R154" s="938" t="s">
        <v>29</v>
      </c>
      <c r="S154" s="21"/>
      <c r="T154" s="842"/>
      <c r="U154" s="842"/>
      <c r="V154" s="842"/>
      <c r="W154" s="843"/>
    </row>
    <row r="155" spans="1:23" ht="11.15" customHeight="1">
      <c r="A155" s="815"/>
      <c r="B155" s="20" t="s">
        <v>35</v>
      </c>
      <c r="D155" s="910">
        <v>1117</v>
      </c>
      <c r="E155" s="910">
        <v>770</v>
      </c>
      <c r="F155" s="910">
        <v>4559</v>
      </c>
      <c r="G155" s="910">
        <v>2995</v>
      </c>
      <c r="H155" s="910">
        <v>2312</v>
      </c>
      <c r="I155" s="910">
        <v>871</v>
      </c>
      <c r="J155" s="910">
        <v>588</v>
      </c>
      <c r="K155" s="910">
        <v>361</v>
      </c>
      <c r="L155" s="910">
        <v>218</v>
      </c>
      <c r="M155" s="910">
        <v>286</v>
      </c>
      <c r="N155" s="910">
        <v>551</v>
      </c>
      <c r="O155" s="910">
        <v>250</v>
      </c>
      <c r="P155" s="910">
        <v>14878</v>
      </c>
      <c r="Q155" s="937">
        <v>44968.680274815</v>
      </c>
      <c r="R155" s="938" t="s">
        <v>29</v>
      </c>
      <c r="S155" s="21"/>
      <c r="T155" s="842"/>
      <c r="U155" s="842"/>
      <c r="V155" s="842"/>
      <c r="W155" s="843"/>
    </row>
    <row r="156" spans="1:23" ht="11.15" customHeight="1">
      <c r="A156" s="815"/>
      <c r="B156" s="20" t="s">
        <v>36</v>
      </c>
      <c r="D156" s="910">
        <v>563</v>
      </c>
      <c r="E156" s="910">
        <v>436</v>
      </c>
      <c r="F156" s="910">
        <v>3154</v>
      </c>
      <c r="G156" s="910">
        <v>1884</v>
      </c>
      <c r="H156" s="910">
        <v>1385</v>
      </c>
      <c r="I156" s="910">
        <v>544</v>
      </c>
      <c r="J156" s="910">
        <v>316</v>
      </c>
      <c r="K156" s="910">
        <v>240</v>
      </c>
      <c r="L156" s="910">
        <v>140</v>
      </c>
      <c r="M156" s="910">
        <v>178</v>
      </c>
      <c r="N156" s="910">
        <v>395</v>
      </c>
      <c r="O156" s="910">
        <v>218</v>
      </c>
      <c r="P156" s="910">
        <v>9453</v>
      </c>
      <c r="Q156" s="937">
        <v>45514.585981591001</v>
      </c>
      <c r="R156" s="938" t="s">
        <v>29</v>
      </c>
      <c r="S156" s="21"/>
      <c r="T156" s="842"/>
      <c r="U156" s="842"/>
      <c r="V156" s="842"/>
      <c r="W156" s="843"/>
    </row>
    <row r="157" spans="1:23" ht="11.15" customHeight="1">
      <c r="A157" s="815"/>
      <c r="B157" s="20" t="s">
        <v>37</v>
      </c>
      <c r="D157" s="910">
        <v>320</v>
      </c>
      <c r="E157" s="910">
        <v>268</v>
      </c>
      <c r="F157" s="910">
        <v>1590</v>
      </c>
      <c r="G157" s="910">
        <v>781</v>
      </c>
      <c r="H157" s="910">
        <v>403</v>
      </c>
      <c r="I157" s="910">
        <v>165</v>
      </c>
      <c r="J157" s="910">
        <v>116</v>
      </c>
      <c r="K157" s="910">
        <v>47</v>
      </c>
      <c r="L157" s="910">
        <v>52</v>
      </c>
      <c r="M157" s="910">
        <v>57</v>
      </c>
      <c r="N157" s="910">
        <v>157</v>
      </c>
      <c r="O157" s="910">
        <v>189</v>
      </c>
      <c r="P157" s="910">
        <v>4145</v>
      </c>
      <c r="Q157" s="937">
        <v>43955.709357936998</v>
      </c>
      <c r="R157" s="938" t="s">
        <v>29</v>
      </c>
      <c r="S157" s="21"/>
      <c r="T157" s="842"/>
      <c r="U157" s="842"/>
      <c r="V157" s="842"/>
      <c r="W157" s="843"/>
    </row>
    <row r="158" spans="1:23" s="848" customFormat="1" ht="11.15" customHeight="1">
      <c r="A158" s="305"/>
      <c r="B158" s="20" t="s">
        <v>38</v>
      </c>
      <c r="C158" s="3">
        <v>7</v>
      </c>
      <c r="D158" s="910">
        <v>33048</v>
      </c>
      <c r="E158" s="910">
        <v>15179</v>
      </c>
      <c r="F158" s="910">
        <v>42813</v>
      </c>
      <c r="G158" s="910">
        <v>27494</v>
      </c>
      <c r="H158" s="910">
        <v>19500</v>
      </c>
      <c r="I158" s="910">
        <v>8398</v>
      </c>
      <c r="J158" s="910">
        <v>5420</v>
      </c>
      <c r="K158" s="910">
        <v>2803</v>
      </c>
      <c r="L158" s="910">
        <v>1709</v>
      </c>
      <c r="M158" s="910">
        <v>1813</v>
      </c>
      <c r="N158" s="910">
        <v>2440</v>
      </c>
      <c r="O158" s="910">
        <v>2666</v>
      </c>
      <c r="P158" s="910">
        <v>163283</v>
      </c>
      <c r="Q158" s="937">
        <v>40241.946296157003</v>
      </c>
      <c r="R158" s="937">
        <v>39406</v>
      </c>
      <c r="S158" s="21"/>
      <c r="T158" s="851"/>
      <c r="U158" s="842"/>
      <c r="V158" s="842"/>
      <c r="W158" s="843"/>
    </row>
    <row r="159" spans="1:23" s="848" customFormat="1" ht="11.15" customHeight="1">
      <c r="A159" s="305"/>
      <c r="B159" s="20"/>
      <c r="C159" s="3"/>
      <c r="D159" s="925"/>
      <c r="E159" s="925"/>
      <c r="F159" s="925"/>
      <c r="G159" s="925"/>
      <c r="H159" s="925"/>
      <c r="I159" s="925"/>
      <c r="J159" s="925"/>
      <c r="K159" s="925"/>
      <c r="L159" s="1072"/>
      <c r="M159" s="923"/>
      <c r="N159" s="923"/>
      <c r="O159" s="923"/>
      <c r="P159" s="923"/>
      <c r="Q159" s="1073"/>
      <c r="R159" s="1073"/>
      <c r="S159" s="21"/>
      <c r="T159" s="851"/>
      <c r="U159" s="842"/>
      <c r="V159" s="842"/>
      <c r="W159" s="843"/>
    </row>
    <row r="160" spans="1:23" ht="11.15" customHeight="1">
      <c r="A160" s="1469" t="s">
        <v>44</v>
      </c>
      <c r="B160" s="1469"/>
      <c r="C160" s="3">
        <v>9</v>
      </c>
      <c r="D160" s="910"/>
      <c r="E160" s="910"/>
      <c r="F160" s="910"/>
      <c r="G160" s="910"/>
      <c r="H160" s="910"/>
      <c r="I160" s="910"/>
      <c r="J160" s="910"/>
      <c r="K160" s="910"/>
      <c r="L160" s="924"/>
      <c r="M160" s="923"/>
      <c r="N160" s="818"/>
      <c r="O160" s="818"/>
      <c r="P160" s="818"/>
      <c r="Q160" s="938"/>
      <c r="R160" s="938"/>
    </row>
    <row r="161" spans="1:23" ht="11.15" customHeight="1">
      <c r="B161" s="305" t="s">
        <v>26</v>
      </c>
      <c r="D161" s="910"/>
      <c r="E161" s="910"/>
      <c r="F161" s="910"/>
      <c r="G161" s="910"/>
      <c r="H161" s="910"/>
      <c r="I161" s="910"/>
      <c r="J161" s="910"/>
      <c r="K161" s="910"/>
      <c r="L161" s="924"/>
      <c r="M161" s="923"/>
      <c r="N161" s="818"/>
      <c r="O161" s="818"/>
      <c r="P161" s="818"/>
      <c r="Q161" s="938"/>
      <c r="R161" s="938"/>
    </row>
    <row r="162" spans="1:23" ht="11.15" customHeight="1">
      <c r="A162" s="16"/>
      <c r="B162" s="20" t="s">
        <v>27</v>
      </c>
      <c r="C162" s="895"/>
      <c r="D162" s="910">
        <v>82</v>
      </c>
      <c r="E162" s="910">
        <v>4</v>
      </c>
      <c r="F162" s="910">
        <v>0</v>
      </c>
      <c r="G162" s="910">
        <v>1</v>
      </c>
      <c r="H162" s="910">
        <v>0</v>
      </c>
      <c r="I162" s="910">
        <v>0</v>
      </c>
      <c r="J162" s="910">
        <v>0</v>
      </c>
      <c r="K162" s="910">
        <v>0</v>
      </c>
      <c r="L162" s="910">
        <v>0</v>
      </c>
      <c r="M162" s="910">
        <v>0</v>
      </c>
      <c r="N162" s="910">
        <v>0</v>
      </c>
      <c r="O162" s="910">
        <v>5</v>
      </c>
      <c r="P162" s="910">
        <v>92</v>
      </c>
      <c r="Q162" s="937">
        <v>24239.497241378998</v>
      </c>
      <c r="R162" s="938" t="s">
        <v>29</v>
      </c>
      <c r="S162" s="21"/>
      <c r="T162" s="842"/>
      <c r="U162" s="842"/>
      <c r="V162" s="842"/>
      <c r="W162" s="843"/>
    </row>
    <row r="163" spans="1:23" ht="11.15" customHeight="1">
      <c r="B163" s="20" t="s">
        <v>30</v>
      </c>
      <c r="C163" s="895"/>
      <c r="D163" s="910">
        <v>368</v>
      </c>
      <c r="E163" s="910">
        <v>127</v>
      </c>
      <c r="F163" s="910">
        <v>80</v>
      </c>
      <c r="G163" s="910">
        <v>26</v>
      </c>
      <c r="H163" s="910">
        <v>13</v>
      </c>
      <c r="I163" s="910">
        <v>3</v>
      </c>
      <c r="J163" s="910">
        <v>1</v>
      </c>
      <c r="K163" s="910">
        <v>1</v>
      </c>
      <c r="L163" s="910">
        <v>1</v>
      </c>
      <c r="M163" s="910">
        <v>0</v>
      </c>
      <c r="N163" s="910">
        <v>0</v>
      </c>
      <c r="O163" s="910">
        <v>30</v>
      </c>
      <c r="P163" s="910">
        <v>650</v>
      </c>
      <c r="Q163" s="937">
        <v>29909.512145160999</v>
      </c>
      <c r="R163" s="938" t="s">
        <v>29</v>
      </c>
      <c r="S163" s="21"/>
      <c r="T163" s="842"/>
      <c r="U163" s="842"/>
      <c r="V163" s="842"/>
      <c r="W163" s="843"/>
    </row>
    <row r="164" spans="1:23" ht="11.15" customHeight="1">
      <c r="B164" s="20" t="s">
        <v>31</v>
      </c>
      <c r="C164" s="895"/>
      <c r="D164" s="910">
        <v>261</v>
      </c>
      <c r="E164" s="910">
        <v>214</v>
      </c>
      <c r="F164" s="910">
        <v>260</v>
      </c>
      <c r="G164" s="910">
        <v>157</v>
      </c>
      <c r="H164" s="910">
        <v>81</v>
      </c>
      <c r="I164" s="910">
        <v>37</v>
      </c>
      <c r="J164" s="910">
        <v>27</v>
      </c>
      <c r="K164" s="910">
        <v>6</v>
      </c>
      <c r="L164" s="910">
        <v>5</v>
      </c>
      <c r="M164" s="910">
        <v>9</v>
      </c>
      <c r="N164" s="910">
        <v>3</v>
      </c>
      <c r="O164" s="910">
        <v>30</v>
      </c>
      <c r="P164" s="910">
        <v>1090</v>
      </c>
      <c r="Q164" s="937">
        <v>36951.829660377</v>
      </c>
      <c r="R164" s="938" t="s">
        <v>29</v>
      </c>
      <c r="S164" s="21"/>
      <c r="T164" s="842"/>
      <c r="U164" s="842"/>
      <c r="V164" s="842"/>
      <c r="W164" s="843"/>
    </row>
    <row r="165" spans="1:23" ht="11.15" customHeight="1">
      <c r="B165" s="20" t="s">
        <v>32</v>
      </c>
      <c r="C165" s="895"/>
      <c r="D165" s="910">
        <v>161</v>
      </c>
      <c r="E165" s="910">
        <v>109</v>
      </c>
      <c r="F165" s="910">
        <v>236</v>
      </c>
      <c r="G165" s="910">
        <v>212</v>
      </c>
      <c r="H165" s="910">
        <v>120</v>
      </c>
      <c r="I165" s="910">
        <v>84</v>
      </c>
      <c r="J165" s="910">
        <v>69</v>
      </c>
      <c r="K165" s="910">
        <v>25</v>
      </c>
      <c r="L165" s="910">
        <v>13</v>
      </c>
      <c r="M165" s="910">
        <v>26</v>
      </c>
      <c r="N165" s="910">
        <v>13</v>
      </c>
      <c r="O165" s="910">
        <v>20</v>
      </c>
      <c r="P165" s="910">
        <v>1088</v>
      </c>
      <c r="Q165" s="937">
        <v>42240.257911984998</v>
      </c>
      <c r="R165" s="938" t="s">
        <v>29</v>
      </c>
      <c r="S165" s="21"/>
      <c r="T165" s="842"/>
      <c r="U165" s="842"/>
      <c r="V165" s="842"/>
      <c r="W165" s="843"/>
    </row>
    <row r="166" spans="1:23" ht="11.15" customHeight="1">
      <c r="B166" s="20" t="s">
        <v>33</v>
      </c>
      <c r="C166" s="895"/>
      <c r="D166" s="910">
        <v>101</v>
      </c>
      <c r="E166" s="910">
        <v>88</v>
      </c>
      <c r="F166" s="910">
        <v>174</v>
      </c>
      <c r="G166" s="910">
        <v>222</v>
      </c>
      <c r="H166" s="910">
        <v>117</v>
      </c>
      <c r="I166" s="910">
        <v>60</v>
      </c>
      <c r="J166" s="910">
        <v>61</v>
      </c>
      <c r="K166" s="910">
        <v>43</v>
      </c>
      <c r="L166" s="910">
        <v>38</v>
      </c>
      <c r="M166" s="910">
        <v>32</v>
      </c>
      <c r="N166" s="910">
        <v>17</v>
      </c>
      <c r="O166" s="910">
        <v>35</v>
      </c>
      <c r="P166" s="910">
        <v>988</v>
      </c>
      <c r="Q166" s="937">
        <v>44864.453641132997</v>
      </c>
      <c r="R166" s="938" t="s">
        <v>29</v>
      </c>
      <c r="S166" s="21"/>
      <c r="T166" s="842"/>
      <c r="U166" s="842"/>
      <c r="V166" s="842"/>
      <c r="W166" s="843"/>
    </row>
    <row r="167" spans="1:23" ht="11.15" customHeight="1">
      <c r="B167" s="20" t="s">
        <v>34</v>
      </c>
      <c r="C167" s="895"/>
      <c r="D167" s="910">
        <v>96</v>
      </c>
      <c r="E167" s="910">
        <v>67</v>
      </c>
      <c r="F167" s="910">
        <v>178</v>
      </c>
      <c r="G167" s="910">
        <v>229</v>
      </c>
      <c r="H167" s="910">
        <v>119</v>
      </c>
      <c r="I167" s="910">
        <v>72</v>
      </c>
      <c r="J167" s="910">
        <v>51</v>
      </c>
      <c r="K167" s="910">
        <v>50</v>
      </c>
      <c r="L167" s="910">
        <v>38</v>
      </c>
      <c r="M167" s="910">
        <v>47</v>
      </c>
      <c r="N167" s="910">
        <v>45</v>
      </c>
      <c r="O167" s="910">
        <v>27</v>
      </c>
      <c r="P167" s="910">
        <v>1019</v>
      </c>
      <c r="Q167" s="937">
        <v>47273.783034273998</v>
      </c>
      <c r="R167" s="938" t="s">
        <v>29</v>
      </c>
      <c r="S167" s="21"/>
      <c r="T167" s="842"/>
      <c r="U167" s="842"/>
      <c r="V167" s="842"/>
      <c r="W167" s="843"/>
    </row>
    <row r="168" spans="1:23" ht="11.15" customHeight="1">
      <c r="B168" s="20" t="s">
        <v>35</v>
      </c>
      <c r="C168" s="895"/>
      <c r="D168" s="910">
        <v>64</v>
      </c>
      <c r="E168" s="910">
        <v>45</v>
      </c>
      <c r="F168" s="910">
        <v>158</v>
      </c>
      <c r="G168" s="910">
        <v>241</v>
      </c>
      <c r="H168" s="910">
        <v>79</v>
      </c>
      <c r="I168" s="910">
        <v>53</v>
      </c>
      <c r="J168" s="910">
        <v>44</v>
      </c>
      <c r="K168" s="910">
        <v>32</v>
      </c>
      <c r="L168" s="910">
        <v>27</v>
      </c>
      <c r="M168" s="910">
        <v>45</v>
      </c>
      <c r="N168" s="910">
        <v>49</v>
      </c>
      <c r="O168" s="910">
        <v>23</v>
      </c>
      <c r="P168" s="910">
        <v>860</v>
      </c>
      <c r="Q168" s="937">
        <v>48250.831971325999</v>
      </c>
      <c r="R168" s="938" t="s">
        <v>29</v>
      </c>
      <c r="S168" s="21"/>
      <c r="T168" s="842"/>
      <c r="U168" s="842"/>
      <c r="V168" s="842"/>
      <c r="W168" s="843"/>
    </row>
    <row r="169" spans="1:23" ht="11.15" customHeight="1">
      <c r="B169" s="20" t="s">
        <v>36</v>
      </c>
      <c r="C169" s="895"/>
      <c r="D169" s="910">
        <v>48</v>
      </c>
      <c r="E169" s="910">
        <v>41</v>
      </c>
      <c r="F169" s="910">
        <v>102</v>
      </c>
      <c r="G169" s="910">
        <v>158</v>
      </c>
      <c r="H169" s="910">
        <v>80</v>
      </c>
      <c r="I169" s="910">
        <v>39</v>
      </c>
      <c r="J169" s="910">
        <v>26</v>
      </c>
      <c r="K169" s="910">
        <v>20</v>
      </c>
      <c r="L169" s="910">
        <v>28</v>
      </c>
      <c r="M169" s="910">
        <v>21</v>
      </c>
      <c r="N169" s="910">
        <v>52</v>
      </c>
      <c r="O169" s="910">
        <v>15</v>
      </c>
      <c r="P169" s="910">
        <v>630</v>
      </c>
      <c r="Q169" s="937">
        <v>48855.3880813</v>
      </c>
      <c r="R169" s="938" t="s">
        <v>29</v>
      </c>
      <c r="S169" s="21"/>
      <c r="T169" s="842"/>
      <c r="U169" s="842"/>
      <c r="V169" s="842"/>
      <c r="W169" s="843"/>
    </row>
    <row r="170" spans="1:23" ht="11.15" customHeight="1">
      <c r="B170" s="20" t="s">
        <v>37</v>
      </c>
      <c r="C170" s="895"/>
      <c r="D170" s="910">
        <v>41</v>
      </c>
      <c r="E170" s="910">
        <v>21</v>
      </c>
      <c r="F170" s="910">
        <v>73</v>
      </c>
      <c r="G170" s="910">
        <v>92</v>
      </c>
      <c r="H170" s="910">
        <v>27</v>
      </c>
      <c r="I170" s="910">
        <v>18</v>
      </c>
      <c r="J170" s="910">
        <v>9</v>
      </c>
      <c r="K170" s="910">
        <v>4</v>
      </c>
      <c r="L170" s="910">
        <v>9</v>
      </c>
      <c r="M170" s="910">
        <v>11</v>
      </c>
      <c r="N170" s="910">
        <v>35</v>
      </c>
      <c r="O170" s="910">
        <v>25</v>
      </c>
      <c r="P170" s="910">
        <v>365</v>
      </c>
      <c r="Q170" s="937">
        <v>47988.786382352002</v>
      </c>
      <c r="R170" s="938" t="s">
        <v>29</v>
      </c>
      <c r="S170" s="21"/>
      <c r="T170" s="842"/>
      <c r="U170" s="842"/>
      <c r="V170" s="842"/>
      <c r="W170" s="843"/>
    </row>
    <row r="171" spans="1:23" s="848" customFormat="1" ht="11.15" customHeight="1">
      <c r="B171" s="20" t="s">
        <v>38</v>
      </c>
      <c r="C171" s="3">
        <v>7</v>
      </c>
      <c r="D171" s="910">
        <v>1222</v>
      </c>
      <c r="E171" s="910">
        <v>716</v>
      </c>
      <c r="F171" s="910">
        <v>1261</v>
      </c>
      <c r="G171" s="910">
        <v>1338</v>
      </c>
      <c r="H171" s="910">
        <v>636</v>
      </c>
      <c r="I171" s="910">
        <v>366</v>
      </c>
      <c r="J171" s="910">
        <v>288</v>
      </c>
      <c r="K171" s="910">
        <v>181</v>
      </c>
      <c r="L171" s="910">
        <v>159</v>
      </c>
      <c r="M171" s="910">
        <v>191</v>
      </c>
      <c r="N171" s="910">
        <v>214</v>
      </c>
      <c r="O171" s="910">
        <v>210</v>
      </c>
      <c r="P171" s="910">
        <v>6782</v>
      </c>
      <c r="Q171" s="937">
        <v>42807.955442787003</v>
      </c>
      <c r="R171" s="937">
        <v>40113</v>
      </c>
      <c r="S171" s="21"/>
      <c r="T171" s="842"/>
      <c r="U171" s="842"/>
      <c r="V171" s="842"/>
      <c r="W171" s="843"/>
    </row>
    <row r="172" spans="1:23" s="848" customFormat="1" ht="11.15" customHeight="1">
      <c r="B172" s="20"/>
      <c r="C172" s="22"/>
      <c r="D172" s="910"/>
      <c r="E172" s="910"/>
      <c r="F172" s="910"/>
      <c r="G172" s="910"/>
      <c r="H172" s="910"/>
      <c r="I172" s="910"/>
      <c r="J172" s="910"/>
      <c r="K172" s="910"/>
      <c r="L172" s="910"/>
      <c r="M172" s="910"/>
      <c r="N172" s="910"/>
      <c r="O172" s="910"/>
      <c r="P172" s="910"/>
      <c r="Q172" s="384"/>
      <c r="R172" s="938"/>
      <c r="S172" s="19"/>
      <c r="T172" s="842"/>
      <c r="U172" s="842"/>
      <c r="V172" s="842"/>
      <c r="W172" s="843"/>
    </row>
    <row r="173" spans="1:23" ht="11.15" customHeight="1">
      <c r="B173" s="305" t="s">
        <v>39</v>
      </c>
      <c r="C173" s="25"/>
      <c r="D173" s="910"/>
      <c r="E173" s="910"/>
      <c r="F173" s="910"/>
      <c r="G173" s="910"/>
      <c r="H173" s="910"/>
      <c r="I173" s="910"/>
      <c r="J173" s="910"/>
      <c r="K173" s="910"/>
      <c r="L173" s="910"/>
      <c r="M173" s="910"/>
      <c r="N173" s="910"/>
      <c r="O173" s="910"/>
      <c r="P173" s="910"/>
      <c r="Q173" s="349"/>
      <c r="R173" s="938"/>
      <c r="S173" s="21"/>
    </row>
    <row r="174" spans="1:23" ht="11.15" customHeight="1">
      <c r="B174" s="20" t="s">
        <v>27</v>
      </c>
      <c r="D174" s="910">
        <v>393</v>
      </c>
      <c r="E174" s="910">
        <v>46</v>
      </c>
      <c r="F174" s="910">
        <v>6</v>
      </c>
      <c r="G174" s="910">
        <v>0</v>
      </c>
      <c r="H174" s="910">
        <v>0</v>
      </c>
      <c r="I174" s="910">
        <v>0</v>
      </c>
      <c r="J174" s="910">
        <v>1</v>
      </c>
      <c r="K174" s="910">
        <v>0</v>
      </c>
      <c r="L174" s="910">
        <v>0</v>
      </c>
      <c r="M174" s="910">
        <v>0</v>
      </c>
      <c r="N174" s="910">
        <v>0</v>
      </c>
      <c r="O174" s="910">
        <v>60</v>
      </c>
      <c r="P174" s="910">
        <v>506</v>
      </c>
      <c r="Q174" s="937">
        <v>25817.25486547</v>
      </c>
      <c r="R174" s="938" t="s">
        <v>29</v>
      </c>
      <c r="S174" s="21"/>
      <c r="T174" s="842"/>
      <c r="U174" s="842"/>
      <c r="V174" s="842"/>
      <c r="W174" s="843"/>
    </row>
    <row r="175" spans="1:23" ht="11.15" customHeight="1">
      <c r="B175" s="20" t="s">
        <v>30</v>
      </c>
      <c r="D175" s="910">
        <v>1054</v>
      </c>
      <c r="E175" s="910">
        <v>614</v>
      </c>
      <c r="F175" s="910">
        <v>344</v>
      </c>
      <c r="G175" s="910">
        <v>122</v>
      </c>
      <c r="H175" s="910">
        <v>37</v>
      </c>
      <c r="I175" s="910">
        <v>3</v>
      </c>
      <c r="J175" s="910">
        <v>6</v>
      </c>
      <c r="K175" s="910">
        <v>3</v>
      </c>
      <c r="L175" s="910">
        <v>1</v>
      </c>
      <c r="M175" s="910">
        <v>0</v>
      </c>
      <c r="N175" s="910">
        <v>0</v>
      </c>
      <c r="O175" s="910">
        <v>92</v>
      </c>
      <c r="P175" s="910">
        <v>2276</v>
      </c>
      <c r="Q175" s="937">
        <v>30982.544258241</v>
      </c>
      <c r="R175" s="938" t="s">
        <v>29</v>
      </c>
      <c r="S175" s="21"/>
      <c r="T175" s="842"/>
      <c r="U175" s="842"/>
      <c r="V175" s="842"/>
      <c r="W175" s="843"/>
    </row>
    <row r="176" spans="1:23" ht="11.15" customHeight="1">
      <c r="B176" s="20" t="s">
        <v>31</v>
      </c>
      <c r="D176" s="910">
        <v>547</v>
      </c>
      <c r="E176" s="910">
        <v>458</v>
      </c>
      <c r="F176" s="910">
        <v>803</v>
      </c>
      <c r="G176" s="910">
        <v>533</v>
      </c>
      <c r="H176" s="910">
        <v>223</v>
      </c>
      <c r="I176" s="910">
        <v>96</v>
      </c>
      <c r="J176" s="910">
        <v>42</v>
      </c>
      <c r="K176" s="910">
        <v>16</v>
      </c>
      <c r="L176" s="910">
        <v>17</v>
      </c>
      <c r="M176" s="910">
        <v>15</v>
      </c>
      <c r="N176" s="910">
        <v>1</v>
      </c>
      <c r="O176" s="910">
        <v>63</v>
      </c>
      <c r="P176" s="910">
        <v>2814</v>
      </c>
      <c r="Q176" s="937">
        <v>37446.798273355002</v>
      </c>
      <c r="R176" s="938" t="s">
        <v>29</v>
      </c>
      <c r="S176" s="21"/>
      <c r="T176" s="842"/>
      <c r="U176" s="842"/>
      <c r="V176" s="842"/>
      <c r="W176" s="843"/>
    </row>
    <row r="177" spans="2:23" ht="11.15" customHeight="1">
      <c r="B177" s="20" t="s">
        <v>32</v>
      </c>
      <c r="D177" s="910">
        <v>331</v>
      </c>
      <c r="E177" s="910">
        <v>255</v>
      </c>
      <c r="F177" s="910">
        <v>733</v>
      </c>
      <c r="G177" s="910">
        <v>712</v>
      </c>
      <c r="H177" s="910">
        <v>322</v>
      </c>
      <c r="I177" s="910">
        <v>159</v>
      </c>
      <c r="J177" s="910">
        <v>106</v>
      </c>
      <c r="K177" s="910">
        <v>77</v>
      </c>
      <c r="L177" s="910">
        <v>28</v>
      </c>
      <c r="M177" s="910">
        <v>19</v>
      </c>
      <c r="N177" s="910">
        <v>11</v>
      </c>
      <c r="O177" s="910">
        <v>53</v>
      </c>
      <c r="P177" s="910">
        <v>2806</v>
      </c>
      <c r="Q177" s="937">
        <v>41162.519455139001</v>
      </c>
      <c r="R177" s="938" t="s">
        <v>29</v>
      </c>
      <c r="S177" s="21"/>
      <c r="T177" s="842"/>
      <c r="U177" s="842"/>
      <c r="V177" s="842"/>
      <c r="W177" s="843"/>
    </row>
    <row r="178" spans="2:23" ht="11.15" customHeight="1">
      <c r="B178" s="20" t="s">
        <v>33</v>
      </c>
      <c r="D178" s="910">
        <v>269</v>
      </c>
      <c r="E178" s="910">
        <v>199</v>
      </c>
      <c r="F178" s="910">
        <v>527</v>
      </c>
      <c r="G178" s="910">
        <v>701</v>
      </c>
      <c r="H178" s="910">
        <v>304</v>
      </c>
      <c r="I178" s="910">
        <v>193</v>
      </c>
      <c r="J178" s="910">
        <v>141</v>
      </c>
      <c r="K178" s="910">
        <v>81</v>
      </c>
      <c r="L178" s="910">
        <v>41</v>
      </c>
      <c r="M178" s="910">
        <v>45</v>
      </c>
      <c r="N178" s="910">
        <v>21</v>
      </c>
      <c r="O178" s="910">
        <v>62</v>
      </c>
      <c r="P178" s="910">
        <v>2584</v>
      </c>
      <c r="Q178" s="937">
        <v>43013.794528152001</v>
      </c>
      <c r="R178" s="938" t="s">
        <v>29</v>
      </c>
      <c r="S178" s="21"/>
      <c r="T178" s="842"/>
      <c r="U178" s="842"/>
      <c r="V178" s="842"/>
      <c r="W178" s="843"/>
    </row>
    <row r="179" spans="2:23" ht="11.15" customHeight="1">
      <c r="B179" s="20" t="s">
        <v>34</v>
      </c>
      <c r="D179" s="910">
        <v>275</v>
      </c>
      <c r="E179" s="910">
        <v>175</v>
      </c>
      <c r="F179" s="910">
        <v>552</v>
      </c>
      <c r="G179" s="910">
        <v>722</v>
      </c>
      <c r="H179" s="910">
        <v>308</v>
      </c>
      <c r="I179" s="910">
        <v>200</v>
      </c>
      <c r="J179" s="910">
        <v>121</v>
      </c>
      <c r="K179" s="910">
        <v>70</v>
      </c>
      <c r="L179" s="910">
        <v>72</v>
      </c>
      <c r="M179" s="910">
        <v>75</v>
      </c>
      <c r="N179" s="910">
        <v>42</v>
      </c>
      <c r="O179" s="910">
        <v>55</v>
      </c>
      <c r="P179" s="910">
        <v>2667</v>
      </c>
      <c r="Q179" s="937">
        <v>43880.618200612</v>
      </c>
      <c r="R179" s="938" t="s">
        <v>29</v>
      </c>
      <c r="S179" s="21"/>
      <c r="T179" s="842"/>
      <c r="U179" s="842"/>
      <c r="V179" s="842"/>
      <c r="W179" s="843"/>
    </row>
    <row r="180" spans="2:23" ht="11.15" customHeight="1">
      <c r="B180" s="20" t="s">
        <v>35</v>
      </c>
      <c r="D180" s="910">
        <v>223</v>
      </c>
      <c r="E180" s="910">
        <v>155</v>
      </c>
      <c r="F180" s="910">
        <v>486</v>
      </c>
      <c r="G180" s="910">
        <v>679</v>
      </c>
      <c r="H180" s="910">
        <v>280</v>
      </c>
      <c r="I180" s="910">
        <v>178</v>
      </c>
      <c r="J180" s="910">
        <v>120</v>
      </c>
      <c r="K180" s="910">
        <v>82</v>
      </c>
      <c r="L180" s="910">
        <v>75</v>
      </c>
      <c r="M180" s="910">
        <v>97</v>
      </c>
      <c r="N180" s="910">
        <v>72</v>
      </c>
      <c r="O180" s="910">
        <v>74</v>
      </c>
      <c r="P180" s="910">
        <v>2521</v>
      </c>
      <c r="Q180" s="937">
        <v>45613.212178176997</v>
      </c>
      <c r="R180" s="938" t="s">
        <v>29</v>
      </c>
      <c r="S180" s="21"/>
      <c r="T180" s="842"/>
      <c r="U180" s="842"/>
      <c r="V180" s="842"/>
      <c r="W180" s="843"/>
    </row>
    <row r="181" spans="2:23" ht="11.15" customHeight="1">
      <c r="B181" s="20" t="s">
        <v>36</v>
      </c>
      <c r="D181" s="910">
        <v>148</v>
      </c>
      <c r="E181" s="910">
        <v>99</v>
      </c>
      <c r="F181" s="910">
        <v>307</v>
      </c>
      <c r="G181" s="910">
        <v>450</v>
      </c>
      <c r="H181" s="910">
        <v>212</v>
      </c>
      <c r="I181" s="910">
        <v>133</v>
      </c>
      <c r="J181" s="910">
        <v>79</v>
      </c>
      <c r="K181" s="910">
        <v>52</v>
      </c>
      <c r="L181" s="910">
        <v>59</v>
      </c>
      <c r="M181" s="910">
        <v>50</v>
      </c>
      <c r="N181" s="910">
        <v>89</v>
      </c>
      <c r="O181" s="910">
        <v>39</v>
      </c>
      <c r="P181" s="910">
        <v>1717</v>
      </c>
      <c r="Q181" s="937">
        <v>46743.598873659001</v>
      </c>
      <c r="R181" s="938" t="s">
        <v>29</v>
      </c>
      <c r="S181" s="21"/>
      <c r="T181" s="842"/>
      <c r="U181" s="842"/>
      <c r="V181" s="842"/>
      <c r="W181" s="843"/>
    </row>
    <row r="182" spans="2:23" ht="11.15" customHeight="1">
      <c r="B182" s="20" t="s">
        <v>37</v>
      </c>
      <c r="D182" s="910">
        <v>60</v>
      </c>
      <c r="E182" s="910">
        <v>57</v>
      </c>
      <c r="F182" s="910">
        <v>196</v>
      </c>
      <c r="G182" s="910">
        <v>279</v>
      </c>
      <c r="H182" s="910">
        <v>123</v>
      </c>
      <c r="I182" s="910">
        <v>64</v>
      </c>
      <c r="J182" s="910">
        <v>54</v>
      </c>
      <c r="K182" s="910">
        <v>24</v>
      </c>
      <c r="L182" s="910">
        <v>19</v>
      </c>
      <c r="M182" s="910">
        <v>36</v>
      </c>
      <c r="N182" s="910">
        <v>48</v>
      </c>
      <c r="O182" s="910">
        <v>41</v>
      </c>
      <c r="P182" s="910">
        <v>1001</v>
      </c>
      <c r="Q182" s="937">
        <v>46935.97234375</v>
      </c>
      <c r="R182" s="938" t="s">
        <v>29</v>
      </c>
      <c r="S182" s="21"/>
      <c r="T182" s="842"/>
      <c r="U182" s="842"/>
      <c r="V182" s="842"/>
      <c r="W182" s="843"/>
    </row>
    <row r="183" spans="2:23" s="848" customFormat="1" ht="11.15" customHeight="1">
      <c r="B183" s="20" t="s">
        <v>38</v>
      </c>
      <c r="C183" s="3">
        <v>7</v>
      </c>
      <c r="D183" s="910">
        <v>3300</v>
      </c>
      <c r="E183" s="910">
        <v>2058</v>
      </c>
      <c r="F183" s="910">
        <v>3954</v>
      </c>
      <c r="G183" s="910">
        <v>4198</v>
      </c>
      <c r="H183" s="910">
        <v>1809</v>
      </c>
      <c r="I183" s="910">
        <v>1026</v>
      </c>
      <c r="J183" s="910">
        <v>670</v>
      </c>
      <c r="K183" s="910">
        <v>405</v>
      </c>
      <c r="L183" s="910">
        <v>312</v>
      </c>
      <c r="M183" s="910">
        <v>337</v>
      </c>
      <c r="N183" s="910">
        <v>284</v>
      </c>
      <c r="O183" s="910">
        <v>539</v>
      </c>
      <c r="P183" s="910">
        <v>18892</v>
      </c>
      <c r="Q183" s="937">
        <v>41068.147852667003</v>
      </c>
      <c r="R183" s="937">
        <v>39758</v>
      </c>
      <c r="S183" s="21"/>
      <c r="T183" s="842"/>
      <c r="U183" s="842"/>
      <c r="V183" s="842"/>
      <c r="W183" s="843"/>
    </row>
    <row r="184" spans="2:23" s="848" customFormat="1" ht="11.15" customHeight="1">
      <c r="B184" s="20"/>
      <c r="C184" s="22"/>
      <c r="D184" s="910"/>
      <c r="E184" s="910"/>
      <c r="F184" s="910"/>
      <c r="G184" s="910"/>
      <c r="H184" s="910"/>
      <c r="I184" s="910"/>
      <c r="J184" s="910"/>
      <c r="K184" s="910"/>
      <c r="L184" s="910"/>
      <c r="M184" s="910"/>
      <c r="N184" s="910"/>
      <c r="O184" s="910"/>
      <c r="P184" s="910"/>
      <c r="Q184" s="384"/>
      <c r="R184" s="938"/>
      <c r="S184" s="19"/>
      <c r="T184" s="842"/>
      <c r="U184" s="842"/>
      <c r="V184" s="842"/>
      <c r="W184" s="843"/>
    </row>
    <row r="185" spans="2:23" ht="11.15" customHeight="1">
      <c r="B185" s="305" t="s">
        <v>40</v>
      </c>
      <c r="C185" s="3">
        <v>8</v>
      </c>
      <c r="D185" s="910"/>
      <c r="E185" s="910"/>
      <c r="F185" s="910"/>
      <c r="G185" s="910"/>
      <c r="H185" s="910"/>
      <c r="I185" s="910"/>
      <c r="J185" s="910"/>
      <c r="K185" s="910"/>
      <c r="L185" s="910"/>
      <c r="M185" s="910"/>
      <c r="N185" s="910"/>
      <c r="O185" s="910"/>
      <c r="P185" s="910"/>
      <c r="Q185" s="349"/>
      <c r="R185" s="938"/>
      <c r="S185" s="21"/>
    </row>
    <row r="186" spans="2:23" ht="11.15" customHeight="1">
      <c r="B186" s="20" t="s">
        <v>27</v>
      </c>
      <c r="D186" s="910">
        <v>475</v>
      </c>
      <c r="E186" s="910">
        <v>50</v>
      </c>
      <c r="F186" s="910">
        <v>6</v>
      </c>
      <c r="G186" s="910">
        <v>1</v>
      </c>
      <c r="H186" s="910">
        <v>0</v>
      </c>
      <c r="I186" s="910">
        <v>0</v>
      </c>
      <c r="J186" s="910">
        <v>1</v>
      </c>
      <c r="K186" s="910">
        <v>0</v>
      </c>
      <c r="L186" s="910">
        <v>0</v>
      </c>
      <c r="M186" s="910">
        <v>0</v>
      </c>
      <c r="N186" s="910">
        <v>0</v>
      </c>
      <c r="O186" s="910">
        <v>65</v>
      </c>
      <c r="P186" s="910">
        <v>598</v>
      </c>
      <c r="Q186" s="937">
        <v>25559.722195121001</v>
      </c>
      <c r="R186" s="938" t="s">
        <v>29</v>
      </c>
      <c r="S186" s="21"/>
      <c r="T186" s="842"/>
      <c r="U186" s="842"/>
      <c r="V186" s="842"/>
      <c r="W186" s="843"/>
    </row>
    <row r="187" spans="2:23" ht="11.15" customHeight="1">
      <c r="B187" s="20" t="s">
        <v>30</v>
      </c>
      <c r="D187" s="910">
        <v>1422</v>
      </c>
      <c r="E187" s="910">
        <v>741</v>
      </c>
      <c r="F187" s="910">
        <v>425</v>
      </c>
      <c r="G187" s="910">
        <v>148</v>
      </c>
      <c r="H187" s="910">
        <v>50</v>
      </c>
      <c r="I187" s="910">
        <v>6</v>
      </c>
      <c r="J187" s="910">
        <v>7</v>
      </c>
      <c r="K187" s="910">
        <v>4</v>
      </c>
      <c r="L187" s="910">
        <v>2</v>
      </c>
      <c r="M187" s="910">
        <v>0</v>
      </c>
      <c r="N187" s="910">
        <v>0</v>
      </c>
      <c r="O187" s="910">
        <v>122</v>
      </c>
      <c r="P187" s="910">
        <v>2927</v>
      </c>
      <c r="Q187" s="937">
        <v>30746.826238859001</v>
      </c>
      <c r="R187" s="938" t="s">
        <v>29</v>
      </c>
      <c r="S187" s="21"/>
      <c r="T187" s="842"/>
      <c r="U187" s="842"/>
      <c r="V187" s="842"/>
      <c r="W187" s="843"/>
    </row>
    <row r="188" spans="2:23" ht="11.15" customHeight="1">
      <c r="B188" s="20" t="s">
        <v>31</v>
      </c>
      <c r="D188" s="910">
        <v>808</v>
      </c>
      <c r="E188" s="910">
        <v>672</v>
      </c>
      <c r="F188" s="910">
        <v>1063</v>
      </c>
      <c r="G188" s="910">
        <v>690</v>
      </c>
      <c r="H188" s="910">
        <v>304</v>
      </c>
      <c r="I188" s="910">
        <v>133</v>
      </c>
      <c r="J188" s="910">
        <v>69</v>
      </c>
      <c r="K188" s="910">
        <v>22</v>
      </c>
      <c r="L188" s="910">
        <v>22</v>
      </c>
      <c r="M188" s="910">
        <v>24</v>
      </c>
      <c r="N188" s="910">
        <v>4</v>
      </c>
      <c r="O188" s="910">
        <v>93</v>
      </c>
      <c r="P188" s="910">
        <v>3904</v>
      </c>
      <c r="Q188" s="937">
        <v>37309.126604564997</v>
      </c>
      <c r="R188" s="938" t="s">
        <v>29</v>
      </c>
      <c r="S188" s="21"/>
      <c r="T188" s="842"/>
      <c r="U188" s="842"/>
      <c r="V188" s="842"/>
      <c r="W188" s="843"/>
    </row>
    <row r="189" spans="2:23" ht="11.15" customHeight="1">
      <c r="B189" s="20" t="s">
        <v>32</v>
      </c>
      <c r="D189" s="910">
        <v>492</v>
      </c>
      <c r="E189" s="910">
        <v>364</v>
      </c>
      <c r="F189" s="910">
        <v>969</v>
      </c>
      <c r="G189" s="910">
        <v>924</v>
      </c>
      <c r="H189" s="910">
        <v>442</v>
      </c>
      <c r="I189" s="910">
        <v>243</v>
      </c>
      <c r="J189" s="910">
        <v>175</v>
      </c>
      <c r="K189" s="910">
        <v>102</v>
      </c>
      <c r="L189" s="910">
        <v>41</v>
      </c>
      <c r="M189" s="910">
        <v>45</v>
      </c>
      <c r="N189" s="910">
        <v>24</v>
      </c>
      <c r="O189" s="910">
        <v>73</v>
      </c>
      <c r="P189" s="910">
        <v>3894</v>
      </c>
      <c r="Q189" s="937">
        <v>41463.755956554996</v>
      </c>
      <c r="R189" s="938" t="s">
        <v>29</v>
      </c>
      <c r="S189" s="21"/>
      <c r="T189" s="842"/>
      <c r="U189" s="842"/>
      <c r="V189" s="842"/>
      <c r="W189" s="843"/>
    </row>
    <row r="190" spans="2:23" ht="11.15" customHeight="1">
      <c r="B190" s="20" t="s">
        <v>33</v>
      </c>
      <c r="D190" s="910">
        <v>370</v>
      </c>
      <c r="E190" s="910">
        <v>287</v>
      </c>
      <c r="F190" s="910">
        <v>701</v>
      </c>
      <c r="G190" s="910">
        <v>923</v>
      </c>
      <c r="H190" s="910">
        <v>421</v>
      </c>
      <c r="I190" s="910">
        <v>253</v>
      </c>
      <c r="J190" s="910">
        <v>202</v>
      </c>
      <c r="K190" s="910">
        <v>124</v>
      </c>
      <c r="L190" s="910">
        <v>79</v>
      </c>
      <c r="M190" s="910">
        <v>77</v>
      </c>
      <c r="N190" s="910">
        <v>38</v>
      </c>
      <c r="O190" s="910">
        <v>97</v>
      </c>
      <c r="P190" s="910">
        <v>3572</v>
      </c>
      <c r="Q190" s="937">
        <v>43521.327804316003</v>
      </c>
      <c r="R190" s="938" t="s">
        <v>29</v>
      </c>
      <c r="S190" s="21"/>
      <c r="T190" s="842"/>
      <c r="U190" s="842"/>
      <c r="V190" s="842"/>
      <c r="W190" s="843"/>
    </row>
    <row r="191" spans="2:23" ht="11.15" customHeight="1">
      <c r="B191" s="20" t="s">
        <v>34</v>
      </c>
      <c r="D191" s="910">
        <v>371</v>
      </c>
      <c r="E191" s="910">
        <v>242</v>
      </c>
      <c r="F191" s="910">
        <v>730</v>
      </c>
      <c r="G191" s="910">
        <v>951</v>
      </c>
      <c r="H191" s="910">
        <v>427</v>
      </c>
      <c r="I191" s="910">
        <v>272</v>
      </c>
      <c r="J191" s="910">
        <v>172</v>
      </c>
      <c r="K191" s="910">
        <v>120</v>
      </c>
      <c r="L191" s="910">
        <v>110</v>
      </c>
      <c r="M191" s="910">
        <v>122</v>
      </c>
      <c r="N191" s="910">
        <v>87</v>
      </c>
      <c r="O191" s="910">
        <v>83</v>
      </c>
      <c r="P191" s="910">
        <v>3687</v>
      </c>
      <c r="Q191" s="937">
        <v>44814.585879578</v>
      </c>
      <c r="R191" s="938" t="s">
        <v>29</v>
      </c>
      <c r="S191" s="21"/>
      <c r="T191" s="842"/>
      <c r="U191" s="842"/>
      <c r="V191" s="842"/>
      <c r="W191" s="843"/>
    </row>
    <row r="192" spans="2:23" ht="11.15" customHeight="1">
      <c r="B192" s="20" t="s">
        <v>35</v>
      </c>
      <c r="D192" s="910">
        <v>287</v>
      </c>
      <c r="E192" s="910">
        <v>200</v>
      </c>
      <c r="F192" s="910">
        <v>644</v>
      </c>
      <c r="G192" s="910">
        <v>920</v>
      </c>
      <c r="H192" s="910">
        <v>359</v>
      </c>
      <c r="I192" s="910">
        <v>231</v>
      </c>
      <c r="J192" s="910">
        <v>164</v>
      </c>
      <c r="K192" s="910">
        <v>114</v>
      </c>
      <c r="L192" s="910">
        <v>102</v>
      </c>
      <c r="M192" s="910">
        <v>142</v>
      </c>
      <c r="N192" s="910">
        <v>121</v>
      </c>
      <c r="O192" s="910">
        <v>97</v>
      </c>
      <c r="P192" s="910">
        <v>3381</v>
      </c>
      <c r="Q192" s="937">
        <v>46285.467892813002</v>
      </c>
      <c r="R192" s="938" t="s">
        <v>29</v>
      </c>
      <c r="S192" s="21"/>
      <c r="T192" s="842"/>
      <c r="U192" s="842"/>
      <c r="V192" s="842"/>
      <c r="W192" s="843"/>
    </row>
    <row r="193" spans="1:24" ht="11.15" customHeight="1">
      <c r="B193" s="20" t="s">
        <v>36</v>
      </c>
      <c r="D193" s="910">
        <v>196</v>
      </c>
      <c r="E193" s="910">
        <v>140</v>
      </c>
      <c r="F193" s="910">
        <v>409</v>
      </c>
      <c r="G193" s="910">
        <v>608</v>
      </c>
      <c r="H193" s="910">
        <v>292</v>
      </c>
      <c r="I193" s="910">
        <v>172</v>
      </c>
      <c r="J193" s="910">
        <v>105</v>
      </c>
      <c r="K193" s="910">
        <v>72</v>
      </c>
      <c r="L193" s="910">
        <v>87</v>
      </c>
      <c r="M193" s="910">
        <v>71</v>
      </c>
      <c r="N193" s="910">
        <v>142</v>
      </c>
      <c r="O193" s="910">
        <v>54</v>
      </c>
      <c r="P193" s="910">
        <v>2348</v>
      </c>
      <c r="Q193" s="937">
        <v>47327.052127288</v>
      </c>
      <c r="R193" s="938" t="s">
        <v>29</v>
      </c>
      <c r="S193" s="21"/>
      <c r="T193" s="842"/>
      <c r="U193" s="842"/>
      <c r="V193" s="842"/>
      <c r="W193" s="843"/>
    </row>
    <row r="194" spans="1:24" ht="11.15" customHeight="1">
      <c r="B194" s="20" t="s">
        <v>37</v>
      </c>
      <c r="D194" s="910">
        <v>101</v>
      </c>
      <c r="E194" s="910">
        <v>78</v>
      </c>
      <c r="F194" s="910">
        <v>269</v>
      </c>
      <c r="G194" s="910">
        <v>371</v>
      </c>
      <c r="H194" s="910">
        <v>150</v>
      </c>
      <c r="I194" s="910">
        <v>82</v>
      </c>
      <c r="J194" s="910">
        <v>63</v>
      </c>
      <c r="K194" s="910">
        <v>28</v>
      </c>
      <c r="L194" s="910">
        <v>28</v>
      </c>
      <c r="M194" s="910">
        <v>47</v>
      </c>
      <c r="N194" s="910">
        <v>83</v>
      </c>
      <c r="O194" s="910">
        <v>66</v>
      </c>
      <c r="P194" s="910">
        <v>1366</v>
      </c>
      <c r="Q194" s="937">
        <v>47211.323707691998</v>
      </c>
      <c r="R194" s="938" t="s">
        <v>29</v>
      </c>
      <c r="S194" s="21"/>
      <c r="T194" s="842"/>
      <c r="U194" s="842"/>
      <c r="V194" s="842"/>
      <c r="W194" s="843"/>
    </row>
    <row r="195" spans="1:24" s="848" customFormat="1" ht="11.15" customHeight="1">
      <c r="B195" s="20" t="s">
        <v>38</v>
      </c>
      <c r="C195" s="3">
        <v>7</v>
      </c>
      <c r="D195" s="910">
        <v>4522</v>
      </c>
      <c r="E195" s="910">
        <v>2774</v>
      </c>
      <c r="F195" s="910">
        <v>5216</v>
      </c>
      <c r="G195" s="910">
        <v>5536</v>
      </c>
      <c r="H195" s="910">
        <v>2445</v>
      </c>
      <c r="I195" s="910">
        <v>1392</v>
      </c>
      <c r="J195" s="910">
        <v>958</v>
      </c>
      <c r="K195" s="910">
        <v>586</v>
      </c>
      <c r="L195" s="910">
        <v>471</v>
      </c>
      <c r="M195" s="910">
        <v>528</v>
      </c>
      <c r="N195" s="910">
        <v>499</v>
      </c>
      <c r="O195" s="910">
        <v>750</v>
      </c>
      <c r="P195" s="910">
        <v>25677</v>
      </c>
      <c r="Q195" s="937">
        <v>41528.427372728002</v>
      </c>
      <c r="R195" s="937">
        <v>39764</v>
      </c>
      <c r="S195" s="21"/>
      <c r="T195" s="842"/>
      <c r="U195" s="842"/>
      <c r="V195" s="842"/>
      <c r="W195" s="843"/>
    </row>
    <row r="196" spans="1:24" s="848" customFormat="1" ht="11.15" customHeight="1">
      <c r="B196" s="20"/>
      <c r="C196" s="3"/>
      <c r="D196" s="910"/>
      <c r="E196" s="910"/>
      <c r="F196" s="910"/>
      <c r="G196" s="910"/>
      <c r="H196" s="910"/>
      <c r="I196" s="910"/>
      <c r="J196" s="910"/>
      <c r="K196" s="910"/>
      <c r="L196" s="910"/>
      <c r="M196" s="910"/>
      <c r="N196" s="910"/>
      <c r="O196" s="910"/>
      <c r="P196" s="910"/>
      <c r="Q196" s="349"/>
      <c r="R196" s="938"/>
      <c r="S196" s="19"/>
      <c r="T196" s="842"/>
      <c r="U196" s="842"/>
      <c r="V196" s="842"/>
      <c r="W196" s="843"/>
    </row>
    <row r="197" spans="1:24" ht="11.15" customHeight="1">
      <c r="B197" s="34" t="s">
        <v>45</v>
      </c>
      <c r="D197" s="910"/>
      <c r="E197" s="910"/>
      <c r="F197" s="910"/>
      <c r="G197" s="910"/>
      <c r="H197" s="910"/>
      <c r="I197" s="910"/>
      <c r="J197" s="910"/>
      <c r="K197" s="910"/>
      <c r="L197" s="910"/>
      <c r="M197" s="910"/>
      <c r="N197" s="910"/>
      <c r="O197" s="910"/>
      <c r="P197" s="910"/>
      <c r="Q197" s="349"/>
      <c r="R197" s="938"/>
    </row>
    <row r="198" spans="1:24" ht="11.15" customHeight="1">
      <c r="B198" s="305" t="s">
        <v>26</v>
      </c>
      <c r="D198" s="910"/>
      <c r="E198" s="910"/>
      <c r="F198" s="910"/>
      <c r="G198" s="910"/>
      <c r="H198" s="910"/>
      <c r="I198" s="910"/>
      <c r="J198" s="910"/>
      <c r="K198" s="910"/>
      <c r="L198" s="910"/>
      <c r="M198" s="910"/>
      <c r="N198" s="910"/>
      <c r="O198" s="910"/>
      <c r="P198" s="910"/>
      <c r="Q198" s="349"/>
      <c r="R198" s="938"/>
      <c r="S198" s="21"/>
    </row>
    <row r="199" spans="1:24" ht="11.15" customHeight="1">
      <c r="A199" s="16"/>
      <c r="B199" s="20" t="s">
        <v>27</v>
      </c>
      <c r="C199" s="895"/>
      <c r="D199" s="910">
        <v>17</v>
      </c>
      <c r="E199" s="910">
        <v>4</v>
      </c>
      <c r="F199" s="910">
        <v>0</v>
      </c>
      <c r="G199" s="910">
        <v>0</v>
      </c>
      <c r="H199" s="910">
        <v>0</v>
      </c>
      <c r="I199" s="910">
        <v>0</v>
      </c>
      <c r="J199" s="910">
        <v>0</v>
      </c>
      <c r="K199" s="910">
        <v>0</v>
      </c>
      <c r="L199" s="910">
        <v>0</v>
      </c>
      <c r="M199" s="910">
        <v>0</v>
      </c>
      <c r="N199" s="910">
        <v>0</v>
      </c>
      <c r="O199" s="910">
        <v>2</v>
      </c>
      <c r="P199" s="910">
        <v>23</v>
      </c>
      <c r="Q199" s="937">
        <v>25642.325238095</v>
      </c>
      <c r="R199" s="938" t="s">
        <v>29</v>
      </c>
      <c r="S199" s="21"/>
      <c r="T199" s="842"/>
      <c r="U199" s="842"/>
      <c r="V199" s="842"/>
      <c r="W199" s="843"/>
    </row>
    <row r="200" spans="1:24" ht="11.15" customHeight="1">
      <c r="B200" s="20" t="s">
        <v>30</v>
      </c>
      <c r="C200" s="895"/>
      <c r="D200" s="910">
        <v>40</v>
      </c>
      <c r="E200" s="910">
        <v>10</v>
      </c>
      <c r="F200" s="910">
        <v>7</v>
      </c>
      <c r="G200" s="910">
        <v>1</v>
      </c>
      <c r="H200" s="910">
        <v>0</v>
      </c>
      <c r="I200" s="910">
        <v>0</v>
      </c>
      <c r="J200" s="910">
        <v>0</v>
      </c>
      <c r="K200" s="910">
        <v>0</v>
      </c>
      <c r="L200" s="910">
        <v>0</v>
      </c>
      <c r="M200" s="910">
        <v>0</v>
      </c>
      <c r="N200" s="910">
        <v>0</v>
      </c>
      <c r="O200" s="910">
        <v>5</v>
      </c>
      <c r="P200" s="910">
        <v>63</v>
      </c>
      <c r="Q200" s="937">
        <v>28126.131724137002</v>
      </c>
      <c r="R200" s="938" t="s">
        <v>29</v>
      </c>
      <c r="S200" s="21"/>
      <c r="T200" s="842"/>
      <c r="U200" s="842"/>
      <c r="V200" s="842"/>
      <c r="W200" s="843"/>
    </row>
    <row r="201" spans="1:24" ht="11.15" customHeight="1">
      <c r="B201" s="20" t="s">
        <v>31</v>
      </c>
      <c r="C201" s="895"/>
      <c r="D201" s="910">
        <v>49</v>
      </c>
      <c r="E201" s="910">
        <v>22</v>
      </c>
      <c r="F201" s="910">
        <v>14</v>
      </c>
      <c r="G201" s="910">
        <v>4</v>
      </c>
      <c r="H201" s="910">
        <v>3</v>
      </c>
      <c r="I201" s="910">
        <v>1</v>
      </c>
      <c r="J201" s="910">
        <v>1</v>
      </c>
      <c r="K201" s="910">
        <v>0</v>
      </c>
      <c r="L201" s="910">
        <v>0</v>
      </c>
      <c r="M201" s="910">
        <v>1</v>
      </c>
      <c r="N201" s="910">
        <v>0</v>
      </c>
      <c r="O201" s="910">
        <v>9</v>
      </c>
      <c r="P201" s="910">
        <v>104</v>
      </c>
      <c r="Q201" s="937">
        <v>31731.608736842001</v>
      </c>
      <c r="R201" s="938" t="s">
        <v>29</v>
      </c>
      <c r="S201" s="21"/>
      <c r="T201" s="842"/>
      <c r="U201" s="842"/>
      <c r="V201" s="842"/>
      <c r="W201" s="843"/>
    </row>
    <row r="202" spans="1:24" ht="11.15" customHeight="1">
      <c r="B202" s="20" t="s">
        <v>32</v>
      </c>
      <c r="C202" s="895"/>
      <c r="D202" s="910">
        <v>51</v>
      </c>
      <c r="E202" s="910">
        <v>18</v>
      </c>
      <c r="F202" s="910">
        <v>23</v>
      </c>
      <c r="G202" s="910">
        <v>18</v>
      </c>
      <c r="H202" s="910">
        <v>4</v>
      </c>
      <c r="I202" s="910">
        <v>7</v>
      </c>
      <c r="J202" s="910">
        <v>3</v>
      </c>
      <c r="K202" s="910">
        <v>1</v>
      </c>
      <c r="L202" s="910">
        <v>1</v>
      </c>
      <c r="M202" s="910">
        <v>0</v>
      </c>
      <c r="N202" s="910">
        <v>0</v>
      </c>
      <c r="O202" s="910">
        <v>8</v>
      </c>
      <c r="P202" s="910">
        <v>134</v>
      </c>
      <c r="Q202" s="937">
        <v>35147.590238094999</v>
      </c>
      <c r="R202" s="938" t="s">
        <v>29</v>
      </c>
      <c r="S202" s="21"/>
      <c r="T202" s="842"/>
      <c r="U202" s="842"/>
      <c r="V202" s="842"/>
      <c r="W202" s="843"/>
    </row>
    <row r="203" spans="1:24" ht="11.15" customHeight="1">
      <c r="B203" s="20" t="s">
        <v>33</v>
      </c>
      <c r="C203" s="895"/>
      <c r="D203" s="910">
        <v>37</v>
      </c>
      <c r="E203" s="910">
        <v>18</v>
      </c>
      <c r="F203" s="910">
        <v>26</v>
      </c>
      <c r="G203" s="910">
        <v>19</v>
      </c>
      <c r="H203" s="910">
        <v>14</v>
      </c>
      <c r="I203" s="910">
        <v>4</v>
      </c>
      <c r="J203" s="910">
        <v>4</v>
      </c>
      <c r="K203" s="910">
        <v>2</v>
      </c>
      <c r="L203" s="910">
        <v>0</v>
      </c>
      <c r="M203" s="910">
        <v>1</v>
      </c>
      <c r="N203" s="910">
        <v>0</v>
      </c>
      <c r="O203" s="910">
        <v>11</v>
      </c>
      <c r="P203" s="910">
        <v>136</v>
      </c>
      <c r="Q203" s="937">
        <v>37129.870640000001</v>
      </c>
      <c r="R203" s="938" t="s">
        <v>29</v>
      </c>
      <c r="S203" s="21"/>
      <c r="T203" s="842"/>
      <c r="U203" s="842"/>
      <c r="V203" s="842"/>
      <c r="W203" s="843"/>
    </row>
    <row r="204" spans="1:24" ht="11.15" customHeight="1">
      <c r="B204" s="20" t="s">
        <v>34</v>
      </c>
      <c r="C204" s="895"/>
      <c r="D204" s="910">
        <v>40</v>
      </c>
      <c r="E204" s="910">
        <v>20</v>
      </c>
      <c r="F204" s="910">
        <v>30</v>
      </c>
      <c r="G204" s="910">
        <v>23</v>
      </c>
      <c r="H204" s="910">
        <v>17</v>
      </c>
      <c r="I204" s="910">
        <v>5</v>
      </c>
      <c r="J204" s="910">
        <v>6</v>
      </c>
      <c r="K204" s="910">
        <v>4</v>
      </c>
      <c r="L204" s="910">
        <v>2</v>
      </c>
      <c r="M204" s="910">
        <v>2</v>
      </c>
      <c r="N204" s="910">
        <v>1</v>
      </c>
      <c r="O204" s="910">
        <v>12</v>
      </c>
      <c r="P204" s="910">
        <v>162</v>
      </c>
      <c r="Q204" s="937">
        <v>39150.217666666002</v>
      </c>
      <c r="R204" s="938" t="s">
        <v>29</v>
      </c>
      <c r="S204" s="21"/>
      <c r="T204" s="842"/>
      <c r="U204" s="842"/>
      <c r="V204" s="842"/>
      <c r="W204" s="843"/>
    </row>
    <row r="205" spans="1:24" ht="11.15" customHeight="1">
      <c r="B205" s="20" t="s">
        <v>35</v>
      </c>
      <c r="C205" s="895"/>
      <c r="D205" s="910">
        <v>33</v>
      </c>
      <c r="E205" s="910">
        <v>17</v>
      </c>
      <c r="F205" s="910">
        <v>19</v>
      </c>
      <c r="G205" s="910">
        <v>31</v>
      </c>
      <c r="H205" s="910">
        <v>12</v>
      </c>
      <c r="I205" s="910">
        <v>18</v>
      </c>
      <c r="J205" s="910">
        <v>6</v>
      </c>
      <c r="K205" s="910">
        <v>14</v>
      </c>
      <c r="L205" s="910">
        <v>4</v>
      </c>
      <c r="M205" s="910">
        <v>0</v>
      </c>
      <c r="N205" s="910">
        <v>0</v>
      </c>
      <c r="O205" s="910">
        <v>5</v>
      </c>
      <c r="P205" s="910">
        <v>159</v>
      </c>
      <c r="Q205" s="937">
        <v>41848.616428570997</v>
      </c>
      <c r="R205" s="938" t="s">
        <v>29</v>
      </c>
      <c r="S205" s="21"/>
      <c r="T205" s="842"/>
      <c r="U205" s="842"/>
      <c r="V205" s="842"/>
      <c r="W205" s="843"/>
    </row>
    <row r="206" spans="1:24" ht="11.15" customHeight="1">
      <c r="B206" s="20" t="s">
        <v>36</v>
      </c>
      <c r="C206" s="895"/>
      <c r="D206" s="910">
        <v>36</v>
      </c>
      <c r="E206" s="910">
        <v>15</v>
      </c>
      <c r="F206" s="910">
        <v>32</v>
      </c>
      <c r="G206" s="910">
        <v>29</v>
      </c>
      <c r="H206" s="910">
        <v>13</v>
      </c>
      <c r="I206" s="910">
        <v>6</v>
      </c>
      <c r="J206" s="910">
        <v>12</v>
      </c>
      <c r="K206" s="910">
        <v>7</v>
      </c>
      <c r="L206" s="910">
        <v>2</v>
      </c>
      <c r="M206" s="910">
        <v>1</v>
      </c>
      <c r="N206" s="910">
        <v>1</v>
      </c>
      <c r="O206" s="910">
        <v>16</v>
      </c>
      <c r="P206" s="910">
        <v>170</v>
      </c>
      <c r="Q206" s="937">
        <v>40474.267272726996</v>
      </c>
      <c r="R206" s="938" t="s">
        <v>29</v>
      </c>
      <c r="S206" s="21"/>
      <c r="T206" s="842"/>
      <c r="U206" s="842"/>
      <c r="V206" s="842"/>
      <c r="W206" s="843"/>
    </row>
    <row r="207" spans="1:24" ht="11.15" customHeight="1">
      <c r="B207" s="20" t="s">
        <v>37</v>
      </c>
      <c r="C207" s="895"/>
      <c r="D207" s="910">
        <v>35</v>
      </c>
      <c r="E207" s="910">
        <v>11</v>
      </c>
      <c r="F207" s="910">
        <v>32</v>
      </c>
      <c r="G207" s="910">
        <v>17</v>
      </c>
      <c r="H207" s="910">
        <v>14</v>
      </c>
      <c r="I207" s="910">
        <v>6</v>
      </c>
      <c r="J207" s="910">
        <v>6</v>
      </c>
      <c r="K207" s="910">
        <v>1</v>
      </c>
      <c r="L207" s="910">
        <v>1</v>
      </c>
      <c r="M207" s="910">
        <v>0</v>
      </c>
      <c r="N207" s="910">
        <v>1</v>
      </c>
      <c r="O207" s="910">
        <v>12</v>
      </c>
      <c r="P207" s="910">
        <v>136</v>
      </c>
      <c r="Q207" s="937">
        <v>38299.717903224999</v>
      </c>
      <c r="R207" s="938" t="s">
        <v>29</v>
      </c>
      <c r="S207" s="21"/>
      <c r="T207" s="842"/>
      <c r="U207" s="842"/>
      <c r="V207" s="842"/>
      <c r="W207" s="843"/>
    </row>
    <row r="208" spans="1:24" s="848" customFormat="1" ht="11.15" customHeight="1">
      <c r="B208" s="20" t="s">
        <v>38</v>
      </c>
      <c r="C208" s="3">
        <v>7</v>
      </c>
      <c r="D208" s="910">
        <v>338</v>
      </c>
      <c r="E208" s="910">
        <v>135</v>
      </c>
      <c r="F208" s="910">
        <v>183</v>
      </c>
      <c r="G208" s="910">
        <v>142</v>
      </c>
      <c r="H208" s="910">
        <v>77</v>
      </c>
      <c r="I208" s="910">
        <v>47</v>
      </c>
      <c r="J208" s="910">
        <v>38</v>
      </c>
      <c r="K208" s="910">
        <v>29</v>
      </c>
      <c r="L208" s="910">
        <v>10</v>
      </c>
      <c r="M208" s="910">
        <v>5</v>
      </c>
      <c r="N208" s="910">
        <v>3</v>
      </c>
      <c r="O208" s="910">
        <v>80</v>
      </c>
      <c r="P208" s="910">
        <v>1087</v>
      </c>
      <c r="Q208" s="937">
        <v>37292.511678251998</v>
      </c>
      <c r="R208" s="937">
        <v>36249</v>
      </c>
      <c r="S208" s="19"/>
      <c r="T208" s="842"/>
      <c r="U208" s="842"/>
      <c r="V208" s="842"/>
      <c r="W208" s="843"/>
      <c r="X208" s="867"/>
    </row>
    <row r="209" spans="2:24" s="848" customFormat="1" ht="11.15" customHeight="1">
      <c r="B209" s="20"/>
      <c r="C209" s="3"/>
      <c r="D209" s="910"/>
      <c r="E209" s="910"/>
      <c r="F209" s="910"/>
      <c r="G209" s="910"/>
      <c r="H209" s="910"/>
      <c r="I209" s="910"/>
      <c r="J209" s="910"/>
      <c r="K209" s="910"/>
      <c r="L209" s="910"/>
      <c r="M209" s="910"/>
      <c r="N209" s="910"/>
      <c r="O209" s="910"/>
      <c r="P209" s="910"/>
      <c r="Q209" s="938"/>
      <c r="R209" s="938"/>
      <c r="S209" s="21"/>
      <c r="T209" s="842"/>
      <c r="U209" s="842"/>
      <c r="V209" s="842"/>
      <c r="W209" s="843"/>
      <c r="X209" s="867"/>
    </row>
    <row r="210" spans="2:24" ht="11.15" customHeight="1">
      <c r="B210" s="305" t="s">
        <v>39</v>
      </c>
      <c r="C210" s="22"/>
      <c r="D210" s="910"/>
      <c r="E210" s="910"/>
      <c r="F210" s="910"/>
      <c r="G210" s="910"/>
      <c r="H210" s="910"/>
      <c r="I210" s="910"/>
      <c r="J210" s="910"/>
      <c r="K210" s="910"/>
      <c r="L210" s="910"/>
      <c r="M210" s="910"/>
      <c r="N210" s="910"/>
      <c r="O210" s="910"/>
      <c r="P210" s="910"/>
      <c r="Q210" s="938"/>
      <c r="R210" s="938"/>
      <c r="S210" s="21"/>
    </row>
    <row r="211" spans="2:24" ht="11.15" customHeight="1">
      <c r="B211" s="20" t="s">
        <v>27</v>
      </c>
      <c r="C211" s="25"/>
      <c r="D211" s="910">
        <v>13</v>
      </c>
      <c r="E211" s="910">
        <v>2</v>
      </c>
      <c r="F211" s="910">
        <v>0</v>
      </c>
      <c r="G211" s="910">
        <v>0</v>
      </c>
      <c r="H211" s="910">
        <v>0</v>
      </c>
      <c r="I211" s="910">
        <v>0</v>
      </c>
      <c r="J211" s="910">
        <v>0</v>
      </c>
      <c r="K211" s="910">
        <v>0</v>
      </c>
      <c r="L211" s="910">
        <v>0</v>
      </c>
      <c r="M211" s="910">
        <v>0</v>
      </c>
      <c r="N211" s="910">
        <v>0</v>
      </c>
      <c r="O211" s="910">
        <v>6</v>
      </c>
      <c r="P211" s="910">
        <v>21</v>
      </c>
      <c r="Q211" s="937">
        <v>25592.401999999998</v>
      </c>
      <c r="R211" s="938" t="s">
        <v>29</v>
      </c>
      <c r="S211" s="21"/>
      <c r="T211" s="842"/>
      <c r="U211" s="842"/>
      <c r="V211" s="842"/>
      <c r="W211" s="843"/>
    </row>
    <row r="212" spans="2:24" ht="11.15" customHeight="1">
      <c r="B212" s="20" t="s">
        <v>30</v>
      </c>
      <c r="D212" s="910">
        <v>49</v>
      </c>
      <c r="E212" s="910">
        <v>17</v>
      </c>
      <c r="F212" s="910">
        <v>19</v>
      </c>
      <c r="G212" s="910">
        <v>4</v>
      </c>
      <c r="H212" s="910">
        <v>1</v>
      </c>
      <c r="I212" s="910">
        <v>2</v>
      </c>
      <c r="J212" s="910">
        <v>0</v>
      </c>
      <c r="K212" s="910">
        <v>0</v>
      </c>
      <c r="L212" s="910">
        <v>0</v>
      </c>
      <c r="M212" s="910">
        <v>0</v>
      </c>
      <c r="N212" s="910">
        <v>0</v>
      </c>
      <c r="O212" s="910">
        <v>12</v>
      </c>
      <c r="P212" s="910">
        <v>104</v>
      </c>
      <c r="Q212" s="937">
        <v>30048.847608695</v>
      </c>
      <c r="R212" s="938" t="s">
        <v>29</v>
      </c>
      <c r="S212" s="21"/>
      <c r="T212" s="842"/>
      <c r="U212" s="842"/>
      <c r="V212" s="842"/>
      <c r="W212" s="843"/>
    </row>
    <row r="213" spans="2:24" ht="11.15" customHeight="1">
      <c r="B213" s="20" t="s">
        <v>31</v>
      </c>
      <c r="D213" s="910">
        <v>58</v>
      </c>
      <c r="E213" s="910">
        <v>36</v>
      </c>
      <c r="F213" s="910">
        <v>63</v>
      </c>
      <c r="G213" s="910">
        <v>35</v>
      </c>
      <c r="H213" s="910">
        <v>13</v>
      </c>
      <c r="I213" s="910">
        <v>4</v>
      </c>
      <c r="J213" s="910">
        <v>3</v>
      </c>
      <c r="K213" s="910">
        <v>0</v>
      </c>
      <c r="L213" s="910">
        <v>1</v>
      </c>
      <c r="M213" s="910">
        <v>2</v>
      </c>
      <c r="N213" s="910">
        <v>0</v>
      </c>
      <c r="O213" s="910">
        <v>26</v>
      </c>
      <c r="P213" s="910">
        <v>241</v>
      </c>
      <c r="Q213" s="937">
        <v>35850.053906975998</v>
      </c>
      <c r="R213" s="938" t="s">
        <v>29</v>
      </c>
      <c r="S213" s="21"/>
      <c r="T213" s="842"/>
      <c r="U213" s="842"/>
      <c r="V213" s="842"/>
      <c r="W213" s="843"/>
    </row>
    <row r="214" spans="2:24" ht="11.15" customHeight="1">
      <c r="B214" s="20" t="s">
        <v>32</v>
      </c>
      <c r="D214" s="910">
        <v>55</v>
      </c>
      <c r="E214" s="910">
        <v>32</v>
      </c>
      <c r="F214" s="910">
        <v>117</v>
      </c>
      <c r="G214" s="910">
        <v>109</v>
      </c>
      <c r="H214" s="910">
        <v>52</v>
      </c>
      <c r="I214" s="910">
        <v>22</v>
      </c>
      <c r="J214" s="910">
        <v>12</v>
      </c>
      <c r="K214" s="910">
        <v>1</v>
      </c>
      <c r="L214" s="910">
        <v>2</v>
      </c>
      <c r="M214" s="910">
        <v>5</v>
      </c>
      <c r="N214" s="910">
        <v>2</v>
      </c>
      <c r="O214" s="910">
        <v>41</v>
      </c>
      <c r="P214" s="910">
        <v>450</v>
      </c>
      <c r="Q214" s="937">
        <v>40619.724083128996</v>
      </c>
      <c r="R214" s="938" t="s">
        <v>29</v>
      </c>
      <c r="S214" s="21"/>
      <c r="T214" s="842"/>
      <c r="U214" s="842"/>
      <c r="V214" s="842"/>
      <c r="W214" s="843"/>
    </row>
    <row r="215" spans="2:24" ht="11.15" customHeight="1">
      <c r="B215" s="20" t="s">
        <v>33</v>
      </c>
      <c r="D215" s="910">
        <v>53</v>
      </c>
      <c r="E215" s="910">
        <v>32</v>
      </c>
      <c r="F215" s="910">
        <v>112</v>
      </c>
      <c r="G215" s="910">
        <v>164</v>
      </c>
      <c r="H215" s="910">
        <v>86</v>
      </c>
      <c r="I215" s="910">
        <v>30</v>
      </c>
      <c r="J215" s="910">
        <v>19</v>
      </c>
      <c r="K215" s="910">
        <v>4</v>
      </c>
      <c r="L215" s="910">
        <v>8</v>
      </c>
      <c r="M215" s="910">
        <v>4</v>
      </c>
      <c r="N215" s="910">
        <v>3</v>
      </c>
      <c r="O215" s="910">
        <v>54</v>
      </c>
      <c r="P215" s="910">
        <v>569</v>
      </c>
      <c r="Q215" s="937">
        <v>42276.203300970003</v>
      </c>
      <c r="R215" s="938" t="s">
        <v>29</v>
      </c>
      <c r="S215" s="21"/>
      <c r="T215" s="842"/>
      <c r="U215" s="842"/>
      <c r="V215" s="842"/>
      <c r="W215" s="843"/>
    </row>
    <row r="216" spans="2:24" ht="11.15" customHeight="1">
      <c r="B216" s="20" t="s">
        <v>34</v>
      </c>
      <c r="D216" s="910">
        <v>54</v>
      </c>
      <c r="E216" s="910">
        <v>41</v>
      </c>
      <c r="F216" s="910">
        <v>147</v>
      </c>
      <c r="G216" s="910">
        <v>198</v>
      </c>
      <c r="H216" s="910">
        <v>144</v>
      </c>
      <c r="I216" s="910">
        <v>40</v>
      </c>
      <c r="J216" s="910">
        <v>22</v>
      </c>
      <c r="K216" s="910">
        <v>15</v>
      </c>
      <c r="L216" s="910">
        <v>14</v>
      </c>
      <c r="M216" s="910">
        <v>12</v>
      </c>
      <c r="N216" s="910">
        <v>1</v>
      </c>
      <c r="O216" s="910">
        <v>54</v>
      </c>
      <c r="P216" s="910">
        <v>742</v>
      </c>
      <c r="Q216" s="937">
        <v>43446.197703487996</v>
      </c>
      <c r="R216" s="938" t="s">
        <v>29</v>
      </c>
      <c r="S216" s="21"/>
      <c r="T216" s="842"/>
      <c r="U216" s="842"/>
      <c r="V216" s="842"/>
      <c r="W216" s="843"/>
    </row>
    <row r="217" spans="2:24" ht="11.15" customHeight="1">
      <c r="B217" s="20" t="s">
        <v>35</v>
      </c>
      <c r="D217" s="910">
        <v>67</v>
      </c>
      <c r="E217" s="910">
        <v>40</v>
      </c>
      <c r="F217" s="910">
        <v>148</v>
      </c>
      <c r="G217" s="910">
        <v>235</v>
      </c>
      <c r="H217" s="910">
        <v>183</v>
      </c>
      <c r="I217" s="910">
        <v>57</v>
      </c>
      <c r="J217" s="910">
        <v>39</v>
      </c>
      <c r="K217" s="910">
        <v>18</v>
      </c>
      <c r="L217" s="910">
        <v>10</v>
      </c>
      <c r="M217" s="910">
        <v>7</v>
      </c>
      <c r="N217" s="910">
        <v>3</v>
      </c>
      <c r="O217" s="910">
        <v>64</v>
      </c>
      <c r="P217" s="910">
        <v>871</v>
      </c>
      <c r="Q217" s="937">
        <v>43618.38614622</v>
      </c>
      <c r="R217" s="938" t="s">
        <v>29</v>
      </c>
      <c r="S217" s="21"/>
      <c r="T217" s="842"/>
      <c r="U217" s="842"/>
      <c r="V217" s="842"/>
      <c r="W217" s="843"/>
    </row>
    <row r="218" spans="2:24" ht="11.15" customHeight="1">
      <c r="B218" s="20" t="s">
        <v>36</v>
      </c>
      <c r="D218" s="910">
        <v>59</v>
      </c>
      <c r="E218" s="910">
        <v>24</v>
      </c>
      <c r="F218" s="910">
        <v>126</v>
      </c>
      <c r="G218" s="910">
        <v>176</v>
      </c>
      <c r="H218" s="910">
        <v>146</v>
      </c>
      <c r="I218" s="910">
        <v>49</v>
      </c>
      <c r="J218" s="910">
        <v>45</v>
      </c>
      <c r="K218" s="910">
        <v>21</v>
      </c>
      <c r="L218" s="910">
        <v>13</v>
      </c>
      <c r="M218" s="910">
        <v>8</v>
      </c>
      <c r="N218" s="910">
        <v>1</v>
      </c>
      <c r="O218" s="910">
        <v>52</v>
      </c>
      <c r="P218" s="910">
        <v>720</v>
      </c>
      <c r="Q218" s="937">
        <v>44244.442185628002</v>
      </c>
      <c r="R218" s="938" t="s">
        <v>29</v>
      </c>
      <c r="S218" s="21"/>
      <c r="T218" s="842"/>
      <c r="U218" s="842"/>
      <c r="V218" s="842"/>
      <c r="W218" s="843"/>
    </row>
    <row r="219" spans="2:24" ht="11.15" customHeight="1">
      <c r="B219" s="20" t="s">
        <v>37</v>
      </c>
      <c r="D219" s="910">
        <v>44</v>
      </c>
      <c r="E219" s="910">
        <v>27</v>
      </c>
      <c r="F219" s="910">
        <v>70</v>
      </c>
      <c r="G219" s="910">
        <v>76</v>
      </c>
      <c r="H219" s="910">
        <v>70</v>
      </c>
      <c r="I219" s="910">
        <v>42</v>
      </c>
      <c r="J219" s="910">
        <v>31</v>
      </c>
      <c r="K219" s="910">
        <v>12</v>
      </c>
      <c r="L219" s="910">
        <v>8</v>
      </c>
      <c r="M219" s="910">
        <v>5</v>
      </c>
      <c r="N219" s="910">
        <v>4</v>
      </c>
      <c r="O219" s="910">
        <v>39</v>
      </c>
      <c r="P219" s="910">
        <v>428</v>
      </c>
      <c r="Q219" s="937">
        <v>44232.738354754998</v>
      </c>
      <c r="R219" s="938" t="s">
        <v>29</v>
      </c>
      <c r="S219" s="21"/>
      <c r="T219" s="842"/>
      <c r="U219" s="842"/>
      <c r="V219" s="842"/>
      <c r="W219" s="843"/>
    </row>
    <row r="220" spans="2:24" s="848" customFormat="1" ht="11.15" customHeight="1">
      <c r="B220" s="20" t="s">
        <v>38</v>
      </c>
      <c r="C220" s="3">
        <v>7</v>
      </c>
      <c r="D220" s="910">
        <v>452</v>
      </c>
      <c r="E220" s="910">
        <v>251</v>
      </c>
      <c r="F220" s="910">
        <v>802</v>
      </c>
      <c r="G220" s="910">
        <v>997</v>
      </c>
      <c r="H220" s="910">
        <v>695</v>
      </c>
      <c r="I220" s="910">
        <v>246</v>
      </c>
      <c r="J220" s="910">
        <v>171</v>
      </c>
      <c r="K220" s="910">
        <v>71</v>
      </c>
      <c r="L220" s="910">
        <v>56</v>
      </c>
      <c r="M220" s="910">
        <v>43</v>
      </c>
      <c r="N220" s="910">
        <v>14</v>
      </c>
      <c r="O220" s="910">
        <v>348</v>
      </c>
      <c r="P220" s="910">
        <v>4146</v>
      </c>
      <c r="Q220" s="937">
        <v>42415.665531858001</v>
      </c>
      <c r="R220" s="937">
        <v>42186</v>
      </c>
      <c r="S220" s="19"/>
      <c r="T220" s="842"/>
      <c r="U220" s="842"/>
      <c r="V220" s="842"/>
      <c r="W220" s="843"/>
    </row>
    <row r="221" spans="2:24" s="848" customFormat="1" ht="11.15" customHeight="1">
      <c r="B221" s="20"/>
      <c r="C221" s="3"/>
      <c r="D221" s="910"/>
      <c r="E221" s="910"/>
      <c r="F221" s="910"/>
      <c r="G221" s="910"/>
      <c r="H221" s="910"/>
      <c r="I221" s="910"/>
      <c r="J221" s="910"/>
      <c r="K221" s="910"/>
      <c r="L221" s="910"/>
      <c r="M221" s="910"/>
      <c r="N221" s="910"/>
      <c r="O221" s="910"/>
      <c r="P221" s="910"/>
      <c r="Q221" s="938"/>
      <c r="R221" s="938"/>
      <c r="S221" s="21"/>
      <c r="T221" s="842"/>
      <c r="U221" s="842"/>
      <c r="V221" s="842"/>
      <c r="W221" s="843"/>
    </row>
    <row r="222" spans="2:24" ht="11.15" customHeight="1">
      <c r="B222" s="305" t="s">
        <v>40</v>
      </c>
      <c r="C222" s="3">
        <v>8</v>
      </c>
      <c r="D222" s="910"/>
      <c r="E222" s="910"/>
      <c r="F222" s="910"/>
      <c r="G222" s="910"/>
      <c r="H222" s="910"/>
      <c r="I222" s="910"/>
      <c r="J222" s="910"/>
      <c r="K222" s="910"/>
      <c r="L222" s="910"/>
      <c r="M222" s="910"/>
      <c r="N222" s="910"/>
      <c r="O222" s="910"/>
      <c r="P222" s="910"/>
      <c r="Q222" s="938"/>
      <c r="R222" s="938"/>
      <c r="S222" s="21"/>
    </row>
    <row r="223" spans="2:24" ht="11.15" customHeight="1">
      <c r="B223" s="20" t="s">
        <v>27</v>
      </c>
      <c r="C223" s="22"/>
      <c r="D223" s="910">
        <v>30</v>
      </c>
      <c r="E223" s="910">
        <v>6</v>
      </c>
      <c r="F223" s="910">
        <v>0</v>
      </c>
      <c r="G223" s="910">
        <v>0</v>
      </c>
      <c r="H223" s="910">
        <v>0</v>
      </c>
      <c r="I223" s="910">
        <v>0</v>
      </c>
      <c r="J223" s="910">
        <v>0</v>
      </c>
      <c r="K223" s="910">
        <v>0</v>
      </c>
      <c r="L223" s="910">
        <v>0</v>
      </c>
      <c r="M223" s="910">
        <v>0</v>
      </c>
      <c r="N223" s="910">
        <v>0</v>
      </c>
      <c r="O223" s="910">
        <v>8</v>
      </c>
      <c r="P223" s="910">
        <v>44</v>
      </c>
      <c r="Q223" s="937">
        <v>25621.523888888001</v>
      </c>
      <c r="R223" s="938" t="s">
        <v>29</v>
      </c>
      <c r="S223" s="21"/>
      <c r="T223" s="842"/>
      <c r="U223" s="842"/>
      <c r="V223" s="842"/>
      <c r="W223" s="843"/>
    </row>
    <row r="224" spans="2:24" ht="11.15" customHeight="1">
      <c r="B224" s="20" t="s">
        <v>30</v>
      </c>
      <c r="D224" s="910">
        <v>89</v>
      </c>
      <c r="E224" s="910">
        <v>27</v>
      </c>
      <c r="F224" s="910">
        <v>26</v>
      </c>
      <c r="G224" s="910">
        <v>5</v>
      </c>
      <c r="H224" s="910">
        <v>1</v>
      </c>
      <c r="I224" s="910">
        <v>2</v>
      </c>
      <c r="J224" s="910">
        <v>0</v>
      </c>
      <c r="K224" s="910">
        <v>0</v>
      </c>
      <c r="L224" s="910">
        <v>0</v>
      </c>
      <c r="M224" s="910">
        <v>0</v>
      </c>
      <c r="N224" s="910">
        <v>0</v>
      </c>
      <c r="O224" s="910">
        <v>17</v>
      </c>
      <c r="P224" s="910">
        <v>167</v>
      </c>
      <c r="Q224" s="937">
        <v>29305.397466666</v>
      </c>
      <c r="R224" s="938" t="s">
        <v>29</v>
      </c>
      <c r="S224" s="21"/>
      <c r="T224" s="842"/>
      <c r="U224" s="842"/>
      <c r="V224" s="842"/>
      <c r="W224" s="843"/>
    </row>
    <row r="225" spans="1:23" ht="11.15" customHeight="1">
      <c r="B225" s="20" t="s">
        <v>31</v>
      </c>
      <c r="D225" s="910">
        <v>107</v>
      </c>
      <c r="E225" s="910">
        <v>58</v>
      </c>
      <c r="F225" s="910">
        <v>77</v>
      </c>
      <c r="G225" s="910">
        <v>39</v>
      </c>
      <c r="H225" s="910">
        <v>16</v>
      </c>
      <c r="I225" s="910">
        <v>5</v>
      </c>
      <c r="J225" s="910">
        <v>4</v>
      </c>
      <c r="K225" s="910">
        <v>0</v>
      </c>
      <c r="L225" s="910">
        <v>1</v>
      </c>
      <c r="M225" s="910">
        <v>3</v>
      </c>
      <c r="N225" s="910">
        <v>0</v>
      </c>
      <c r="O225" s="910">
        <v>35</v>
      </c>
      <c r="P225" s="910">
        <v>345</v>
      </c>
      <c r="Q225" s="937">
        <v>34587.949741935001</v>
      </c>
      <c r="R225" s="938" t="s">
        <v>29</v>
      </c>
      <c r="S225" s="21"/>
      <c r="T225" s="842"/>
      <c r="U225" s="842"/>
      <c r="V225" s="842"/>
      <c r="W225" s="843"/>
    </row>
    <row r="226" spans="1:23" ht="11.15" customHeight="1">
      <c r="B226" s="20" t="s">
        <v>32</v>
      </c>
      <c r="D226" s="910">
        <v>106</v>
      </c>
      <c r="E226" s="910">
        <v>50</v>
      </c>
      <c r="F226" s="910">
        <v>140</v>
      </c>
      <c r="G226" s="910">
        <v>127</v>
      </c>
      <c r="H226" s="910">
        <v>56</v>
      </c>
      <c r="I226" s="910">
        <v>29</v>
      </c>
      <c r="J226" s="910">
        <v>15</v>
      </c>
      <c r="K226" s="910">
        <v>2</v>
      </c>
      <c r="L226" s="910">
        <v>3</v>
      </c>
      <c r="M226" s="910">
        <v>5</v>
      </c>
      <c r="N226" s="910">
        <v>2</v>
      </c>
      <c r="O226" s="910">
        <v>49</v>
      </c>
      <c r="P226" s="910">
        <v>584</v>
      </c>
      <c r="Q226" s="937">
        <v>39330.959850466999</v>
      </c>
      <c r="R226" s="938" t="s">
        <v>29</v>
      </c>
      <c r="S226" s="21"/>
      <c r="T226" s="842"/>
      <c r="U226" s="842"/>
      <c r="V226" s="842"/>
      <c r="W226" s="843"/>
    </row>
    <row r="227" spans="1:23" ht="11.15" customHeight="1">
      <c r="B227" s="20" t="s">
        <v>33</v>
      </c>
      <c r="D227" s="910">
        <v>90</v>
      </c>
      <c r="E227" s="910">
        <v>50</v>
      </c>
      <c r="F227" s="910">
        <v>138</v>
      </c>
      <c r="G227" s="910">
        <v>183</v>
      </c>
      <c r="H227" s="910">
        <v>100</v>
      </c>
      <c r="I227" s="910">
        <v>34</v>
      </c>
      <c r="J227" s="910">
        <v>23</v>
      </c>
      <c r="K227" s="910">
        <v>6</v>
      </c>
      <c r="L227" s="910">
        <v>8</v>
      </c>
      <c r="M227" s="910">
        <v>5</v>
      </c>
      <c r="N227" s="910">
        <v>3</v>
      </c>
      <c r="O227" s="910">
        <v>65</v>
      </c>
      <c r="P227" s="910">
        <v>705</v>
      </c>
      <c r="Q227" s="937">
        <v>41271.060203125002</v>
      </c>
      <c r="R227" s="938" t="s">
        <v>29</v>
      </c>
      <c r="S227" s="21"/>
      <c r="T227" s="842"/>
      <c r="U227" s="842"/>
      <c r="V227" s="842"/>
      <c r="W227" s="843"/>
    </row>
    <row r="228" spans="1:23" ht="11.15" customHeight="1">
      <c r="B228" s="20" t="s">
        <v>34</v>
      </c>
      <c r="D228" s="910">
        <v>94</v>
      </c>
      <c r="E228" s="910">
        <v>61</v>
      </c>
      <c r="F228" s="910">
        <v>177</v>
      </c>
      <c r="G228" s="910">
        <v>221</v>
      </c>
      <c r="H228" s="910">
        <v>161</v>
      </c>
      <c r="I228" s="910">
        <v>45</v>
      </c>
      <c r="J228" s="910">
        <v>28</v>
      </c>
      <c r="K228" s="910">
        <v>19</v>
      </c>
      <c r="L228" s="910">
        <v>16</v>
      </c>
      <c r="M228" s="910">
        <v>14</v>
      </c>
      <c r="N228" s="910">
        <v>2</v>
      </c>
      <c r="O228" s="910">
        <v>66</v>
      </c>
      <c r="P228" s="910">
        <v>904</v>
      </c>
      <c r="Q228" s="937">
        <v>42677.227529832002</v>
      </c>
      <c r="R228" s="938" t="s">
        <v>29</v>
      </c>
      <c r="S228" s="21"/>
      <c r="T228" s="842"/>
      <c r="U228" s="842"/>
      <c r="V228" s="842"/>
      <c r="W228" s="843"/>
    </row>
    <row r="229" spans="1:23" ht="11.15" customHeight="1">
      <c r="B229" s="20" t="s">
        <v>35</v>
      </c>
      <c r="D229" s="910">
        <v>100</v>
      </c>
      <c r="E229" s="910">
        <v>57</v>
      </c>
      <c r="F229" s="910">
        <v>167</v>
      </c>
      <c r="G229" s="910">
        <v>266</v>
      </c>
      <c r="H229" s="910">
        <v>195</v>
      </c>
      <c r="I229" s="910">
        <v>75</v>
      </c>
      <c r="J229" s="910">
        <v>45</v>
      </c>
      <c r="K229" s="910">
        <v>32</v>
      </c>
      <c r="L229" s="910">
        <v>14</v>
      </c>
      <c r="M229" s="910">
        <v>7</v>
      </c>
      <c r="N229" s="910">
        <v>3</v>
      </c>
      <c r="O229" s="910">
        <v>69</v>
      </c>
      <c r="P229" s="910">
        <v>1030</v>
      </c>
      <c r="Q229" s="937">
        <v>43334.781009364997</v>
      </c>
      <c r="R229" s="938" t="s">
        <v>29</v>
      </c>
      <c r="S229" s="21"/>
      <c r="T229" s="842"/>
      <c r="U229" s="842"/>
      <c r="V229" s="842"/>
      <c r="W229" s="843"/>
    </row>
    <row r="230" spans="1:23" ht="11.15" customHeight="1">
      <c r="B230" s="20" t="s">
        <v>36</v>
      </c>
      <c r="D230" s="910">
        <v>95</v>
      </c>
      <c r="E230" s="910">
        <v>39</v>
      </c>
      <c r="F230" s="910">
        <v>158</v>
      </c>
      <c r="G230" s="910">
        <v>205</v>
      </c>
      <c r="H230" s="910">
        <v>159</v>
      </c>
      <c r="I230" s="910">
        <v>55</v>
      </c>
      <c r="J230" s="910">
        <v>57</v>
      </c>
      <c r="K230" s="910">
        <v>28</v>
      </c>
      <c r="L230" s="910">
        <v>15</v>
      </c>
      <c r="M230" s="910">
        <v>9</v>
      </c>
      <c r="N230" s="910">
        <v>2</v>
      </c>
      <c r="O230" s="910">
        <v>68</v>
      </c>
      <c r="P230" s="910">
        <v>890</v>
      </c>
      <c r="Q230" s="937">
        <v>43538.107712894998</v>
      </c>
      <c r="R230" s="938" t="s">
        <v>29</v>
      </c>
      <c r="S230" s="21"/>
      <c r="T230" s="842"/>
      <c r="U230" s="842"/>
      <c r="V230" s="842"/>
      <c r="W230" s="843"/>
    </row>
    <row r="231" spans="1:23" ht="11.15" customHeight="1">
      <c r="B231" s="20" t="s">
        <v>37</v>
      </c>
      <c r="D231" s="910">
        <v>79</v>
      </c>
      <c r="E231" s="910">
        <v>38</v>
      </c>
      <c r="F231" s="910">
        <v>102</v>
      </c>
      <c r="G231" s="910">
        <v>93</v>
      </c>
      <c r="H231" s="910">
        <v>84</v>
      </c>
      <c r="I231" s="910">
        <v>48</v>
      </c>
      <c r="J231" s="910">
        <v>37</v>
      </c>
      <c r="K231" s="910">
        <v>13</v>
      </c>
      <c r="L231" s="910">
        <v>9</v>
      </c>
      <c r="M231" s="910">
        <v>5</v>
      </c>
      <c r="N231" s="910">
        <v>5</v>
      </c>
      <c r="O231" s="910">
        <v>51</v>
      </c>
      <c r="P231" s="910">
        <v>564</v>
      </c>
      <c r="Q231" s="937">
        <v>42798.635945419002</v>
      </c>
      <c r="R231" s="938" t="s">
        <v>29</v>
      </c>
      <c r="S231" s="15"/>
      <c r="T231" s="842"/>
      <c r="U231" s="842"/>
      <c r="V231" s="842"/>
      <c r="W231" s="843"/>
    </row>
    <row r="232" spans="1:23" s="848" customFormat="1" ht="11.15" customHeight="1">
      <c r="B232" s="20" t="s">
        <v>38</v>
      </c>
      <c r="C232" s="3">
        <v>7</v>
      </c>
      <c r="D232" s="910">
        <v>790</v>
      </c>
      <c r="E232" s="910">
        <v>386</v>
      </c>
      <c r="F232" s="910">
        <v>985</v>
      </c>
      <c r="G232" s="910">
        <v>1139</v>
      </c>
      <c r="H232" s="910">
        <v>772</v>
      </c>
      <c r="I232" s="910">
        <v>293</v>
      </c>
      <c r="J232" s="910">
        <v>209</v>
      </c>
      <c r="K232" s="910">
        <v>100</v>
      </c>
      <c r="L232" s="910">
        <v>66</v>
      </c>
      <c r="M232" s="910">
        <v>48</v>
      </c>
      <c r="N232" s="910">
        <v>17</v>
      </c>
      <c r="O232" s="910">
        <v>428</v>
      </c>
      <c r="P232" s="910">
        <v>5233</v>
      </c>
      <c r="Q232" s="937">
        <v>41341.988959417002</v>
      </c>
      <c r="R232" s="937">
        <v>41177</v>
      </c>
      <c r="S232" s="19"/>
      <c r="T232" s="842"/>
      <c r="U232" s="842"/>
      <c r="V232" s="842"/>
      <c r="W232" s="843"/>
    </row>
    <row r="233" spans="1:23" ht="11.15" customHeight="1">
      <c r="D233" s="915"/>
      <c r="E233" s="915"/>
      <c r="F233" s="915"/>
      <c r="G233" s="915"/>
      <c r="H233" s="915"/>
      <c r="I233" s="915"/>
      <c r="J233" s="915"/>
      <c r="K233" s="915"/>
      <c r="L233" s="926"/>
      <c r="M233" s="1074"/>
      <c r="N233" s="818"/>
      <c r="O233" s="818"/>
      <c r="P233" s="818"/>
      <c r="Q233" s="938"/>
      <c r="R233" s="938"/>
    </row>
    <row r="234" spans="1:23" ht="11.15" customHeight="1">
      <c r="A234" s="1469" t="s">
        <v>46</v>
      </c>
      <c r="B234" s="1469"/>
      <c r="D234" s="910"/>
      <c r="E234" s="910"/>
      <c r="F234" s="910"/>
      <c r="G234" s="910"/>
      <c r="H234" s="910"/>
      <c r="I234" s="910"/>
      <c r="J234" s="910"/>
      <c r="K234" s="910"/>
      <c r="L234" s="924"/>
      <c r="M234" s="923"/>
      <c r="N234" s="818"/>
      <c r="O234" s="818"/>
      <c r="P234" s="818"/>
      <c r="Q234" s="938"/>
      <c r="R234" s="938"/>
    </row>
    <row r="235" spans="1:23" ht="3.65" customHeight="1">
      <c r="B235" s="305"/>
      <c r="D235" s="910"/>
      <c r="E235" s="910"/>
      <c r="F235" s="910"/>
      <c r="G235" s="910"/>
      <c r="H235" s="910"/>
      <c r="I235" s="910"/>
      <c r="J235" s="910"/>
      <c r="K235" s="910"/>
      <c r="L235" s="924"/>
      <c r="M235" s="923"/>
      <c r="N235" s="818"/>
      <c r="O235" s="818"/>
      <c r="P235" s="818"/>
      <c r="Q235" s="938"/>
      <c r="R235" s="938"/>
      <c r="S235" s="21"/>
    </row>
    <row r="236" spans="1:23" ht="11.15" customHeight="1">
      <c r="B236" s="305" t="s">
        <v>26</v>
      </c>
      <c r="D236" s="910"/>
      <c r="E236" s="910"/>
      <c r="F236" s="910"/>
      <c r="G236" s="910"/>
      <c r="H236" s="910"/>
      <c r="I236" s="910"/>
      <c r="J236" s="910"/>
      <c r="K236" s="910"/>
      <c r="L236" s="910"/>
      <c r="M236" s="910"/>
      <c r="N236" s="910"/>
      <c r="O236" s="910"/>
      <c r="P236" s="910"/>
      <c r="Q236" s="937"/>
      <c r="R236" s="938"/>
      <c r="S236" s="21"/>
    </row>
    <row r="237" spans="1:23" ht="11.15" customHeight="1">
      <c r="A237" s="16"/>
      <c r="B237" s="20" t="s">
        <v>27</v>
      </c>
      <c r="C237" s="895"/>
      <c r="D237" s="910">
        <v>4541</v>
      </c>
      <c r="E237" s="910">
        <v>309</v>
      </c>
      <c r="F237" s="910">
        <v>43</v>
      </c>
      <c r="G237" s="910">
        <v>8</v>
      </c>
      <c r="H237" s="910">
        <v>6</v>
      </c>
      <c r="I237" s="910">
        <v>0</v>
      </c>
      <c r="J237" s="910">
        <v>0</v>
      </c>
      <c r="K237" s="910">
        <v>0</v>
      </c>
      <c r="L237" s="910">
        <v>0</v>
      </c>
      <c r="M237" s="910">
        <v>0</v>
      </c>
      <c r="N237" s="910">
        <v>0</v>
      </c>
      <c r="O237" s="910">
        <v>444</v>
      </c>
      <c r="P237" s="910">
        <v>5351</v>
      </c>
      <c r="Q237" s="937">
        <v>25104.427988586998</v>
      </c>
      <c r="R237" s="938" t="s">
        <v>29</v>
      </c>
      <c r="S237" s="21"/>
      <c r="T237" s="842"/>
      <c r="U237" s="842"/>
      <c r="V237" s="842"/>
      <c r="W237" s="843"/>
    </row>
    <row r="238" spans="1:23" ht="11.15" customHeight="1">
      <c r="B238" s="20" t="s">
        <v>30</v>
      </c>
      <c r="C238" s="895"/>
      <c r="D238" s="910">
        <v>10182</v>
      </c>
      <c r="E238" s="910">
        <v>3828</v>
      </c>
      <c r="F238" s="910">
        <v>2423</v>
      </c>
      <c r="G238" s="910">
        <v>884</v>
      </c>
      <c r="H238" s="910">
        <v>394</v>
      </c>
      <c r="I238" s="910">
        <v>151</v>
      </c>
      <c r="J238" s="910">
        <v>74</v>
      </c>
      <c r="K238" s="910">
        <v>27</v>
      </c>
      <c r="L238" s="910">
        <v>11</v>
      </c>
      <c r="M238" s="910">
        <v>6</v>
      </c>
      <c r="N238" s="910">
        <v>3</v>
      </c>
      <c r="O238" s="910">
        <v>737</v>
      </c>
      <c r="P238" s="910">
        <v>18720</v>
      </c>
      <c r="Q238" s="937">
        <v>30535.091817827</v>
      </c>
      <c r="R238" s="938" t="s">
        <v>29</v>
      </c>
      <c r="S238" s="21"/>
      <c r="T238" s="842"/>
      <c r="U238" s="842"/>
      <c r="V238" s="842"/>
      <c r="W238" s="843"/>
    </row>
    <row r="239" spans="1:23" ht="11.15" customHeight="1">
      <c r="B239" s="20" t="s">
        <v>31</v>
      </c>
      <c r="C239" s="895"/>
      <c r="D239" s="910">
        <v>4465</v>
      </c>
      <c r="E239" s="910">
        <v>3351</v>
      </c>
      <c r="F239" s="910">
        <v>5542</v>
      </c>
      <c r="G239" s="910">
        <v>3627</v>
      </c>
      <c r="H239" s="910">
        <v>2155</v>
      </c>
      <c r="I239" s="910">
        <v>1087</v>
      </c>
      <c r="J239" s="910">
        <v>555</v>
      </c>
      <c r="K239" s="910">
        <v>252</v>
      </c>
      <c r="L239" s="910">
        <v>107</v>
      </c>
      <c r="M239" s="910">
        <v>82</v>
      </c>
      <c r="N239" s="910">
        <v>27</v>
      </c>
      <c r="O239" s="910">
        <v>444</v>
      </c>
      <c r="P239" s="910">
        <v>21694</v>
      </c>
      <c r="Q239" s="937">
        <v>38056.304033410997</v>
      </c>
      <c r="R239" s="938" t="s">
        <v>29</v>
      </c>
      <c r="S239" s="21"/>
      <c r="T239" s="842"/>
      <c r="U239" s="842"/>
      <c r="V239" s="842"/>
      <c r="W239" s="843"/>
    </row>
    <row r="240" spans="1:23" ht="11.15" customHeight="1">
      <c r="B240" s="20" t="s">
        <v>32</v>
      </c>
      <c r="C240" s="895"/>
      <c r="D240" s="910">
        <v>1989</v>
      </c>
      <c r="E240" s="910">
        <v>1596</v>
      </c>
      <c r="F240" s="910">
        <v>4702</v>
      </c>
      <c r="G240" s="910">
        <v>4027</v>
      </c>
      <c r="H240" s="910">
        <v>3425</v>
      </c>
      <c r="I240" s="910">
        <v>1735</v>
      </c>
      <c r="J240" s="910">
        <v>1257</v>
      </c>
      <c r="K240" s="910">
        <v>610</v>
      </c>
      <c r="L240" s="910">
        <v>336</v>
      </c>
      <c r="M240" s="910">
        <v>301</v>
      </c>
      <c r="N240" s="910">
        <v>200</v>
      </c>
      <c r="O240" s="910">
        <v>345</v>
      </c>
      <c r="P240" s="910">
        <v>20523</v>
      </c>
      <c r="Q240" s="937">
        <v>43542.712170680003</v>
      </c>
      <c r="R240" s="938" t="s">
        <v>29</v>
      </c>
      <c r="S240" s="21"/>
      <c r="T240" s="842"/>
      <c r="U240" s="842"/>
      <c r="V240" s="842"/>
      <c r="W240" s="843"/>
    </row>
    <row r="241" spans="2:23" ht="11.15" customHeight="1">
      <c r="B241" s="20" t="s">
        <v>33</v>
      </c>
      <c r="C241" s="895"/>
      <c r="D241" s="910">
        <v>1224</v>
      </c>
      <c r="E241" s="910">
        <v>963</v>
      </c>
      <c r="F241" s="910">
        <v>3863</v>
      </c>
      <c r="G241" s="910">
        <v>3086</v>
      </c>
      <c r="H241" s="910">
        <v>2828</v>
      </c>
      <c r="I241" s="910">
        <v>1382</v>
      </c>
      <c r="J241" s="910">
        <v>1233</v>
      </c>
      <c r="K241" s="910">
        <v>707</v>
      </c>
      <c r="L241" s="910">
        <v>510</v>
      </c>
      <c r="M241" s="910">
        <v>489</v>
      </c>
      <c r="N241" s="910">
        <v>494</v>
      </c>
      <c r="O241" s="910">
        <v>297</v>
      </c>
      <c r="P241" s="910">
        <v>17076</v>
      </c>
      <c r="Q241" s="937">
        <v>46454.765667799002</v>
      </c>
      <c r="R241" s="938" t="s">
        <v>29</v>
      </c>
      <c r="S241" s="21"/>
      <c r="T241" s="842"/>
      <c r="U241" s="842"/>
      <c r="V241" s="842"/>
      <c r="W241" s="843"/>
    </row>
    <row r="242" spans="2:23" ht="11.15" customHeight="1">
      <c r="B242" s="20" t="s">
        <v>34</v>
      </c>
      <c r="C242" s="895"/>
      <c r="D242" s="910">
        <v>952</v>
      </c>
      <c r="E242" s="910">
        <v>786</v>
      </c>
      <c r="F242" s="910">
        <v>3726</v>
      </c>
      <c r="G242" s="910">
        <v>2757</v>
      </c>
      <c r="H242" s="910">
        <v>2450</v>
      </c>
      <c r="I242" s="910">
        <v>1213</v>
      </c>
      <c r="J242" s="910">
        <v>1143</v>
      </c>
      <c r="K242" s="910">
        <v>762</v>
      </c>
      <c r="L242" s="910">
        <v>603</v>
      </c>
      <c r="M242" s="910">
        <v>641</v>
      </c>
      <c r="N242" s="910">
        <v>777</v>
      </c>
      <c r="O242" s="910">
        <v>308</v>
      </c>
      <c r="P242" s="910">
        <v>16118</v>
      </c>
      <c r="Q242" s="937">
        <v>48348.730588234997</v>
      </c>
      <c r="R242" s="938" t="s">
        <v>29</v>
      </c>
      <c r="S242" s="21"/>
      <c r="T242" s="842"/>
      <c r="U242" s="842"/>
      <c r="V242" s="842"/>
      <c r="W242" s="843"/>
    </row>
    <row r="243" spans="2:23" ht="11.15" customHeight="1">
      <c r="B243" s="20" t="s">
        <v>35</v>
      </c>
      <c r="C243" s="895"/>
      <c r="D243" s="910">
        <v>653</v>
      </c>
      <c r="E243" s="910">
        <v>635</v>
      </c>
      <c r="F243" s="910">
        <v>3238</v>
      </c>
      <c r="G243" s="910">
        <v>2193</v>
      </c>
      <c r="H243" s="910">
        <v>1692</v>
      </c>
      <c r="I243" s="910">
        <v>804</v>
      </c>
      <c r="J243" s="910">
        <v>681</v>
      </c>
      <c r="K243" s="910">
        <v>516</v>
      </c>
      <c r="L243" s="910">
        <v>405</v>
      </c>
      <c r="M243" s="910">
        <v>462</v>
      </c>
      <c r="N243" s="910">
        <v>652</v>
      </c>
      <c r="O243" s="910">
        <v>210</v>
      </c>
      <c r="P243" s="910">
        <v>12141</v>
      </c>
      <c r="Q243" s="937">
        <v>48098.543398709</v>
      </c>
      <c r="R243" s="938" t="s">
        <v>29</v>
      </c>
      <c r="S243" s="21"/>
      <c r="T243" s="842"/>
      <c r="U243" s="842"/>
      <c r="V243" s="842"/>
      <c r="W243" s="843"/>
    </row>
    <row r="244" spans="2:23" ht="11.15" customHeight="1">
      <c r="B244" s="20" t="s">
        <v>36</v>
      </c>
      <c r="C244" s="895"/>
      <c r="D244" s="910">
        <v>388</v>
      </c>
      <c r="E244" s="910">
        <v>404</v>
      </c>
      <c r="F244" s="910">
        <v>2276</v>
      </c>
      <c r="G244" s="910">
        <v>1321</v>
      </c>
      <c r="H244" s="910">
        <v>1012</v>
      </c>
      <c r="I244" s="910">
        <v>437</v>
      </c>
      <c r="J244" s="910">
        <v>323</v>
      </c>
      <c r="K244" s="910">
        <v>273</v>
      </c>
      <c r="L244" s="910">
        <v>216</v>
      </c>
      <c r="M244" s="910">
        <v>265</v>
      </c>
      <c r="N244" s="910">
        <v>462</v>
      </c>
      <c r="O244" s="910">
        <v>231</v>
      </c>
      <c r="P244" s="910">
        <v>7608</v>
      </c>
      <c r="Q244" s="937">
        <v>47938.012868373997</v>
      </c>
      <c r="R244" s="938" t="s">
        <v>29</v>
      </c>
      <c r="S244" s="21"/>
      <c r="T244" s="842"/>
      <c r="U244" s="842"/>
      <c r="V244" s="842"/>
      <c r="W244" s="843"/>
    </row>
    <row r="245" spans="2:23" ht="11.15" customHeight="1">
      <c r="B245" s="20" t="s">
        <v>37</v>
      </c>
      <c r="C245" s="895"/>
      <c r="D245" s="910">
        <v>270</v>
      </c>
      <c r="E245" s="910">
        <v>269</v>
      </c>
      <c r="F245" s="910">
        <v>1220</v>
      </c>
      <c r="G245" s="910">
        <v>570</v>
      </c>
      <c r="H245" s="910">
        <v>303</v>
      </c>
      <c r="I245" s="910">
        <v>125</v>
      </c>
      <c r="J245" s="910">
        <v>85</v>
      </c>
      <c r="K245" s="910">
        <v>57</v>
      </c>
      <c r="L245" s="910">
        <v>75</v>
      </c>
      <c r="M245" s="910">
        <v>86</v>
      </c>
      <c r="N245" s="910">
        <v>183</v>
      </c>
      <c r="O245" s="910">
        <v>212</v>
      </c>
      <c r="P245" s="910">
        <v>3455</v>
      </c>
      <c r="Q245" s="937">
        <v>45335.626953437997</v>
      </c>
      <c r="R245" s="937" t="s">
        <v>29</v>
      </c>
      <c r="S245" s="21"/>
      <c r="T245" s="842"/>
      <c r="U245" s="842"/>
      <c r="V245" s="842"/>
      <c r="W245" s="843"/>
    </row>
    <row r="246" spans="2:23" s="848" customFormat="1" ht="12.75" customHeight="1">
      <c r="B246" s="20" t="s">
        <v>38</v>
      </c>
      <c r="C246" s="3">
        <v>7</v>
      </c>
      <c r="D246" s="910">
        <v>24664</v>
      </c>
      <c r="E246" s="910">
        <v>12141</v>
      </c>
      <c r="F246" s="910">
        <v>27033</v>
      </c>
      <c r="G246" s="910">
        <v>18473</v>
      </c>
      <c r="H246" s="910">
        <v>14265</v>
      </c>
      <c r="I246" s="910">
        <v>6934</v>
      </c>
      <c r="J246" s="910">
        <v>5351</v>
      </c>
      <c r="K246" s="910">
        <v>3204</v>
      </c>
      <c r="L246" s="910">
        <v>2263</v>
      </c>
      <c r="M246" s="910">
        <v>2332</v>
      </c>
      <c r="N246" s="910">
        <v>2798</v>
      </c>
      <c r="O246" s="910">
        <v>3228</v>
      </c>
      <c r="P246" s="910">
        <v>122686</v>
      </c>
      <c r="Q246" s="937">
        <v>41671.425231964</v>
      </c>
      <c r="R246" s="938">
        <v>39406</v>
      </c>
      <c r="S246" s="19"/>
      <c r="T246" s="851"/>
      <c r="U246" s="842"/>
      <c r="V246" s="842"/>
      <c r="W246" s="843"/>
    </row>
    <row r="247" spans="2:23" s="848" customFormat="1" ht="12.75" customHeight="1">
      <c r="B247" s="20"/>
      <c r="C247" s="3"/>
      <c r="D247" s="910"/>
      <c r="E247" s="910"/>
      <c r="F247" s="910"/>
      <c r="G247" s="910"/>
      <c r="H247" s="910"/>
      <c r="I247" s="910"/>
      <c r="J247" s="910"/>
      <c r="K247" s="910"/>
      <c r="L247" s="910"/>
      <c r="M247" s="910"/>
      <c r="N247" s="910"/>
      <c r="O247" s="910"/>
      <c r="P247" s="910"/>
      <c r="Q247" s="938"/>
      <c r="R247" s="938"/>
      <c r="S247" s="21"/>
      <c r="T247" s="851"/>
      <c r="U247" s="842"/>
      <c r="V247" s="842"/>
      <c r="W247" s="843"/>
    </row>
    <row r="248" spans="2:23" ht="11.15" customHeight="1">
      <c r="B248" s="305" t="s">
        <v>39</v>
      </c>
      <c r="C248" s="22"/>
      <c r="D248" s="910"/>
      <c r="E248" s="910"/>
      <c r="F248" s="910"/>
      <c r="G248" s="910"/>
      <c r="H248" s="910"/>
      <c r="I248" s="910"/>
      <c r="J248" s="910"/>
      <c r="K248" s="910"/>
      <c r="L248" s="910"/>
      <c r="M248" s="910"/>
      <c r="N248" s="910"/>
      <c r="O248" s="910"/>
      <c r="P248" s="910"/>
      <c r="Q248" s="937"/>
      <c r="R248" s="938"/>
      <c r="S248" s="21"/>
    </row>
    <row r="249" spans="2:23" ht="11.15" customHeight="1">
      <c r="B249" s="20" t="s">
        <v>27</v>
      </c>
      <c r="C249" s="25"/>
      <c r="D249" s="910">
        <v>18288</v>
      </c>
      <c r="E249" s="910">
        <v>1326</v>
      </c>
      <c r="F249" s="910">
        <v>126</v>
      </c>
      <c r="G249" s="910">
        <v>20</v>
      </c>
      <c r="H249" s="910">
        <v>8</v>
      </c>
      <c r="I249" s="910">
        <v>1</v>
      </c>
      <c r="J249" s="910">
        <v>1</v>
      </c>
      <c r="K249" s="910">
        <v>0</v>
      </c>
      <c r="L249" s="910">
        <v>1</v>
      </c>
      <c r="M249" s="910">
        <v>1</v>
      </c>
      <c r="N249" s="910">
        <v>0</v>
      </c>
      <c r="O249" s="910">
        <v>2114</v>
      </c>
      <c r="P249" s="910">
        <v>21886</v>
      </c>
      <c r="Q249" s="937">
        <v>25534.496689257001</v>
      </c>
      <c r="R249" s="938" t="s">
        <v>29</v>
      </c>
      <c r="S249" s="21"/>
      <c r="T249" s="842"/>
      <c r="U249" s="842"/>
      <c r="V249" s="842"/>
      <c r="W249" s="843"/>
    </row>
    <row r="250" spans="2:23" ht="11.15" customHeight="1">
      <c r="B250" s="20" t="s">
        <v>30</v>
      </c>
      <c r="D250" s="910">
        <v>30643</v>
      </c>
      <c r="E250" s="910">
        <v>15775</v>
      </c>
      <c r="F250" s="910">
        <v>10222</v>
      </c>
      <c r="G250" s="910">
        <v>3013</v>
      </c>
      <c r="H250" s="910">
        <v>1031</v>
      </c>
      <c r="I250" s="910">
        <v>310</v>
      </c>
      <c r="J250" s="910">
        <v>142</v>
      </c>
      <c r="K250" s="910">
        <v>60</v>
      </c>
      <c r="L250" s="910">
        <v>20</v>
      </c>
      <c r="M250" s="910">
        <v>10</v>
      </c>
      <c r="N250" s="910">
        <v>2</v>
      </c>
      <c r="O250" s="910">
        <v>2298</v>
      </c>
      <c r="P250" s="910">
        <v>63526</v>
      </c>
      <c r="Q250" s="937">
        <v>31086.177115535</v>
      </c>
      <c r="R250" s="938" t="s">
        <v>29</v>
      </c>
      <c r="S250" s="21"/>
      <c r="T250" s="842"/>
      <c r="U250" s="842"/>
      <c r="V250" s="842"/>
      <c r="W250" s="843"/>
    </row>
    <row r="251" spans="2:23" ht="11.15" customHeight="1">
      <c r="B251" s="20" t="s">
        <v>31</v>
      </c>
      <c r="D251" s="910">
        <v>10359</v>
      </c>
      <c r="E251" s="910">
        <v>10931</v>
      </c>
      <c r="F251" s="910">
        <v>23106</v>
      </c>
      <c r="G251" s="910">
        <v>10797</v>
      </c>
      <c r="H251" s="910">
        <v>5019</v>
      </c>
      <c r="I251" s="910">
        <v>2009</v>
      </c>
      <c r="J251" s="910">
        <v>1036</v>
      </c>
      <c r="K251" s="910">
        <v>382</v>
      </c>
      <c r="L251" s="910">
        <v>172</v>
      </c>
      <c r="M251" s="910">
        <v>120</v>
      </c>
      <c r="N251" s="910">
        <v>31</v>
      </c>
      <c r="O251" s="910">
        <v>1549</v>
      </c>
      <c r="P251" s="910">
        <v>65511</v>
      </c>
      <c r="Q251" s="937">
        <v>37470.167476625997</v>
      </c>
      <c r="R251" s="938" t="s">
        <v>29</v>
      </c>
      <c r="S251" s="21"/>
      <c r="T251" s="842"/>
      <c r="U251" s="842"/>
      <c r="V251" s="842"/>
      <c r="W251" s="843"/>
    </row>
    <row r="252" spans="2:23" ht="11.15" customHeight="1">
      <c r="B252" s="20" t="s">
        <v>32</v>
      </c>
      <c r="D252" s="910">
        <v>5380</v>
      </c>
      <c r="E252" s="910">
        <v>5730</v>
      </c>
      <c r="F252" s="910">
        <v>21948</v>
      </c>
      <c r="G252" s="910">
        <v>11658</v>
      </c>
      <c r="H252" s="910">
        <v>6939</v>
      </c>
      <c r="I252" s="910">
        <v>3255</v>
      </c>
      <c r="J252" s="910">
        <v>2100</v>
      </c>
      <c r="K252" s="910">
        <v>880</v>
      </c>
      <c r="L252" s="910">
        <v>448</v>
      </c>
      <c r="M252" s="910">
        <v>323</v>
      </c>
      <c r="N252" s="910">
        <v>138</v>
      </c>
      <c r="O252" s="910">
        <v>1447</v>
      </c>
      <c r="P252" s="910">
        <v>60246</v>
      </c>
      <c r="Q252" s="937">
        <v>40650.235753159002</v>
      </c>
      <c r="R252" s="938" t="s">
        <v>29</v>
      </c>
      <c r="S252" s="21"/>
      <c r="T252" s="842"/>
      <c r="U252" s="842"/>
      <c r="V252" s="842"/>
      <c r="W252" s="843"/>
    </row>
    <row r="253" spans="2:23" ht="11.15" customHeight="1">
      <c r="B253" s="20" t="s">
        <v>33</v>
      </c>
      <c r="D253" s="910">
        <v>4655</v>
      </c>
      <c r="E253" s="910">
        <v>4202</v>
      </c>
      <c r="F253" s="910">
        <v>18748</v>
      </c>
      <c r="G253" s="910">
        <v>9950</v>
      </c>
      <c r="H253" s="910">
        <v>6130</v>
      </c>
      <c r="I253" s="910">
        <v>3067</v>
      </c>
      <c r="J253" s="910">
        <v>2267</v>
      </c>
      <c r="K253" s="910">
        <v>1164</v>
      </c>
      <c r="L253" s="910">
        <v>727</v>
      </c>
      <c r="M253" s="910">
        <v>606</v>
      </c>
      <c r="N253" s="910">
        <v>333</v>
      </c>
      <c r="O253" s="910">
        <v>1263</v>
      </c>
      <c r="P253" s="910">
        <v>53112</v>
      </c>
      <c r="Q253" s="937">
        <v>41840.543249435003</v>
      </c>
      <c r="R253" s="938" t="s">
        <v>29</v>
      </c>
      <c r="S253" s="21"/>
      <c r="T253" s="842"/>
      <c r="U253" s="842"/>
      <c r="V253" s="842"/>
      <c r="W253" s="843"/>
    </row>
    <row r="254" spans="2:23" ht="11.15" customHeight="1">
      <c r="B254" s="20" t="s">
        <v>34</v>
      </c>
      <c r="D254" s="910">
        <v>4295</v>
      </c>
      <c r="E254" s="910">
        <v>3892</v>
      </c>
      <c r="F254" s="910">
        <v>16599</v>
      </c>
      <c r="G254" s="910">
        <v>8532</v>
      </c>
      <c r="H254" s="910">
        <v>5268</v>
      </c>
      <c r="I254" s="910">
        <v>2811</v>
      </c>
      <c r="J254" s="910">
        <v>2181</v>
      </c>
      <c r="K254" s="910">
        <v>1371</v>
      </c>
      <c r="L254" s="910">
        <v>905</v>
      </c>
      <c r="M254" s="910">
        <v>878</v>
      </c>
      <c r="N254" s="910">
        <v>591</v>
      </c>
      <c r="O254" s="910">
        <v>1197</v>
      </c>
      <c r="P254" s="910">
        <v>48520</v>
      </c>
      <c r="Q254" s="937">
        <v>42678.362986708002</v>
      </c>
      <c r="R254" s="938" t="s">
        <v>29</v>
      </c>
      <c r="S254" s="21"/>
      <c r="T254" s="842"/>
      <c r="U254" s="842"/>
      <c r="V254" s="842"/>
      <c r="W254" s="843"/>
    </row>
    <row r="255" spans="2:23" ht="11.15" customHeight="1">
      <c r="B255" s="20" t="s">
        <v>35</v>
      </c>
      <c r="D255" s="910">
        <v>2653</v>
      </c>
      <c r="E255" s="910">
        <v>2913</v>
      </c>
      <c r="F255" s="910">
        <v>12832</v>
      </c>
      <c r="G255" s="910">
        <v>6781</v>
      </c>
      <c r="H255" s="910">
        <v>4086</v>
      </c>
      <c r="I255" s="910">
        <v>2108</v>
      </c>
      <c r="J255" s="910">
        <v>1677</v>
      </c>
      <c r="K255" s="910">
        <v>1211</v>
      </c>
      <c r="L255" s="910">
        <v>886</v>
      </c>
      <c r="M255" s="910">
        <v>894</v>
      </c>
      <c r="N255" s="910">
        <v>672</v>
      </c>
      <c r="O255" s="910">
        <v>931</v>
      </c>
      <c r="P255" s="910">
        <v>37644</v>
      </c>
      <c r="Q255" s="937">
        <v>43744.264831802997</v>
      </c>
      <c r="R255" s="938" t="s">
        <v>29</v>
      </c>
      <c r="S255" s="21"/>
      <c r="T255" s="842"/>
      <c r="U255" s="842"/>
      <c r="V255" s="842"/>
      <c r="W255" s="843"/>
    </row>
    <row r="256" spans="2:23" ht="11.15" customHeight="1">
      <c r="B256" s="20" t="s">
        <v>36</v>
      </c>
      <c r="D256" s="910">
        <v>1269</v>
      </c>
      <c r="E256" s="910">
        <v>1520</v>
      </c>
      <c r="F256" s="910">
        <v>7670</v>
      </c>
      <c r="G256" s="910">
        <v>4196</v>
      </c>
      <c r="H256" s="910">
        <v>2581</v>
      </c>
      <c r="I256" s="910">
        <v>1331</v>
      </c>
      <c r="J256" s="910">
        <v>1017</v>
      </c>
      <c r="K256" s="910">
        <v>798</v>
      </c>
      <c r="L256" s="910">
        <v>579</v>
      </c>
      <c r="M256" s="910">
        <v>607</v>
      </c>
      <c r="N256" s="910">
        <v>610</v>
      </c>
      <c r="O256" s="910">
        <v>592</v>
      </c>
      <c r="P256" s="910">
        <v>22770</v>
      </c>
      <c r="Q256" s="937">
        <v>44911.047387049999</v>
      </c>
      <c r="R256" s="938" t="s">
        <v>29</v>
      </c>
      <c r="S256" s="21"/>
      <c r="T256" s="842"/>
      <c r="U256" s="842"/>
      <c r="V256" s="842"/>
      <c r="W256" s="843"/>
    </row>
    <row r="257" spans="1:23" ht="11.15" customHeight="1">
      <c r="B257" s="20" t="s">
        <v>37</v>
      </c>
      <c r="D257" s="910">
        <v>607</v>
      </c>
      <c r="E257" s="910">
        <v>769</v>
      </c>
      <c r="F257" s="910">
        <v>3538</v>
      </c>
      <c r="G257" s="910">
        <v>1883</v>
      </c>
      <c r="H257" s="910">
        <v>990</v>
      </c>
      <c r="I257" s="910">
        <v>485</v>
      </c>
      <c r="J257" s="910">
        <v>392</v>
      </c>
      <c r="K257" s="910">
        <v>308</v>
      </c>
      <c r="L257" s="910">
        <v>213</v>
      </c>
      <c r="M257" s="910">
        <v>280</v>
      </c>
      <c r="N257" s="910">
        <v>298</v>
      </c>
      <c r="O257" s="910">
        <v>479</v>
      </c>
      <c r="P257" s="910">
        <v>10242</v>
      </c>
      <c r="Q257" s="937">
        <v>44529.959986684</v>
      </c>
      <c r="R257" s="937" t="s">
        <v>29</v>
      </c>
      <c r="S257" s="21"/>
      <c r="T257" s="842"/>
      <c r="U257" s="842"/>
      <c r="V257" s="842"/>
      <c r="W257" s="843"/>
    </row>
    <row r="258" spans="1:23" s="848" customFormat="1" ht="12.75" customHeight="1">
      <c r="B258" s="20" t="s">
        <v>38</v>
      </c>
      <c r="C258" s="3">
        <v>7</v>
      </c>
      <c r="D258" s="910">
        <v>78150</v>
      </c>
      <c r="E258" s="910">
        <v>47058</v>
      </c>
      <c r="F258" s="910">
        <v>114789</v>
      </c>
      <c r="G258" s="910">
        <v>56830</v>
      </c>
      <c r="H258" s="910">
        <v>32052</v>
      </c>
      <c r="I258" s="910">
        <v>15377</v>
      </c>
      <c r="J258" s="910">
        <v>10813</v>
      </c>
      <c r="K258" s="910">
        <v>6174</v>
      </c>
      <c r="L258" s="910">
        <v>3951</v>
      </c>
      <c r="M258" s="910">
        <v>3719</v>
      </c>
      <c r="N258" s="910">
        <v>2675</v>
      </c>
      <c r="O258" s="910">
        <v>11870</v>
      </c>
      <c r="P258" s="910">
        <v>383458</v>
      </c>
      <c r="Q258" s="937">
        <v>38808.899121579998</v>
      </c>
      <c r="R258" s="938">
        <v>38004</v>
      </c>
      <c r="S258" s="19"/>
      <c r="T258" s="851"/>
      <c r="U258" s="842"/>
      <c r="V258" s="842"/>
      <c r="W258" s="843"/>
    </row>
    <row r="259" spans="1:23" s="848" customFormat="1" ht="12.75" customHeight="1">
      <c r="B259" s="20"/>
      <c r="C259" s="3"/>
      <c r="D259" s="910"/>
      <c r="E259" s="910"/>
      <c r="F259" s="910"/>
      <c r="G259" s="910"/>
      <c r="H259" s="910"/>
      <c r="I259" s="910"/>
      <c r="J259" s="910"/>
      <c r="K259" s="910"/>
      <c r="L259" s="910"/>
      <c r="M259" s="910"/>
      <c r="N259" s="910"/>
      <c r="O259" s="910"/>
      <c r="P259" s="910"/>
      <c r="Q259" s="938"/>
      <c r="R259" s="938"/>
      <c r="S259" s="21"/>
      <c r="T259" s="851"/>
      <c r="U259" s="842"/>
      <c r="V259" s="842"/>
      <c r="W259" s="843"/>
    </row>
    <row r="260" spans="1:23" ht="12.75" customHeight="1">
      <c r="B260" s="305" t="s">
        <v>40</v>
      </c>
      <c r="C260" s="3">
        <v>8</v>
      </c>
      <c r="D260" s="910"/>
      <c r="E260" s="910"/>
      <c r="F260" s="910"/>
      <c r="G260" s="910"/>
      <c r="H260" s="910"/>
      <c r="I260" s="910"/>
      <c r="J260" s="910"/>
      <c r="K260" s="910"/>
      <c r="L260" s="910"/>
      <c r="M260" s="910"/>
      <c r="N260" s="910"/>
      <c r="O260" s="910"/>
      <c r="P260" s="910"/>
      <c r="Q260" s="937"/>
      <c r="R260" s="938"/>
      <c r="S260" s="21"/>
    </row>
    <row r="261" spans="1:23" ht="11.15" customHeight="1">
      <c r="B261" s="20" t="s">
        <v>27</v>
      </c>
      <c r="C261" s="22"/>
      <c r="D261" s="910">
        <v>22846</v>
      </c>
      <c r="E261" s="910">
        <v>1635</v>
      </c>
      <c r="F261" s="910">
        <v>169</v>
      </c>
      <c r="G261" s="910">
        <v>28</v>
      </c>
      <c r="H261" s="910">
        <v>14</v>
      </c>
      <c r="I261" s="910">
        <v>1</v>
      </c>
      <c r="J261" s="910">
        <v>1</v>
      </c>
      <c r="K261" s="910">
        <v>0</v>
      </c>
      <c r="L261" s="910">
        <v>1</v>
      </c>
      <c r="M261" s="910">
        <v>1</v>
      </c>
      <c r="N261" s="910">
        <v>0</v>
      </c>
      <c r="O261" s="910">
        <v>2560</v>
      </c>
      <c r="P261" s="910">
        <v>27256</v>
      </c>
      <c r="Q261" s="937">
        <v>25447.564717768</v>
      </c>
      <c r="R261" s="938" t="s">
        <v>29</v>
      </c>
      <c r="S261" s="21"/>
      <c r="T261" s="842"/>
      <c r="U261" s="842"/>
      <c r="V261" s="842"/>
      <c r="W261" s="843"/>
    </row>
    <row r="262" spans="1:23" ht="11.15" customHeight="1">
      <c r="B262" s="20" t="s">
        <v>30</v>
      </c>
      <c r="D262" s="910">
        <v>40851</v>
      </c>
      <c r="E262" s="910">
        <v>19606</v>
      </c>
      <c r="F262" s="910">
        <v>12647</v>
      </c>
      <c r="G262" s="910">
        <v>3898</v>
      </c>
      <c r="H262" s="910">
        <v>1425</v>
      </c>
      <c r="I262" s="910">
        <v>462</v>
      </c>
      <c r="J262" s="910">
        <v>216</v>
      </c>
      <c r="K262" s="910">
        <v>87</v>
      </c>
      <c r="L262" s="910">
        <v>31</v>
      </c>
      <c r="M262" s="910">
        <v>16</v>
      </c>
      <c r="N262" s="910">
        <v>5</v>
      </c>
      <c r="O262" s="910">
        <v>3036</v>
      </c>
      <c r="P262" s="910">
        <v>82280</v>
      </c>
      <c r="Q262" s="937">
        <v>30959.862790873001</v>
      </c>
      <c r="R262" s="938" t="s">
        <v>29</v>
      </c>
      <c r="S262" s="21"/>
      <c r="T262" s="842"/>
      <c r="U262" s="842"/>
      <c r="V262" s="842"/>
      <c r="W262" s="843"/>
    </row>
    <row r="263" spans="1:23" ht="11.15" customHeight="1">
      <c r="B263" s="20" t="s">
        <v>31</v>
      </c>
      <c r="D263" s="910">
        <v>14828</v>
      </c>
      <c r="E263" s="910">
        <v>14287</v>
      </c>
      <c r="F263" s="910">
        <v>28657</v>
      </c>
      <c r="G263" s="910">
        <v>14425</v>
      </c>
      <c r="H263" s="910">
        <v>7174</v>
      </c>
      <c r="I263" s="910">
        <v>3096</v>
      </c>
      <c r="J263" s="910">
        <v>1592</v>
      </c>
      <c r="K263" s="910">
        <v>634</v>
      </c>
      <c r="L263" s="910">
        <v>279</v>
      </c>
      <c r="M263" s="910">
        <v>202</v>
      </c>
      <c r="N263" s="910">
        <v>58</v>
      </c>
      <c r="O263" s="910">
        <v>1993</v>
      </c>
      <c r="P263" s="910">
        <v>87225</v>
      </c>
      <c r="Q263" s="937">
        <v>37615.702372464999</v>
      </c>
      <c r="R263" s="938" t="s">
        <v>29</v>
      </c>
      <c r="S263" s="21"/>
      <c r="T263" s="842"/>
      <c r="U263" s="842"/>
      <c r="V263" s="842"/>
      <c r="W263" s="843"/>
    </row>
    <row r="264" spans="1:23" ht="11.15" customHeight="1">
      <c r="B264" s="20" t="s">
        <v>32</v>
      </c>
      <c r="D264" s="910">
        <v>7376</v>
      </c>
      <c r="E264" s="910">
        <v>7328</v>
      </c>
      <c r="F264" s="910">
        <v>26654</v>
      </c>
      <c r="G264" s="910">
        <v>15685</v>
      </c>
      <c r="H264" s="910">
        <v>10367</v>
      </c>
      <c r="I264" s="910">
        <v>4990</v>
      </c>
      <c r="J264" s="910">
        <v>3357</v>
      </c>
      <c r="K264" s="910">
        <v>1490</v>
      </c>
      <c r="L264" s="910">
        <v>784</v>
      </c>
      <c r="M264" s="910">
        <v>624</v>
      </c>
      <c r="N264" s="910">
        <v>338</v>
      </c>
      <c r="O264" s="910">
        <v>1792</v>
      </c>
      <c r="P264" s="910">
        <v>80785</v>
      </c>
      <c r="Q264" s="937">
        <v>41387.608429100997</v>
      </c>
      <c r="R264" s="938" t="s">
        <v>29</v>
      </c>
      <c r="S264" s="21"/>
      <c r="T264" s="842"/>
      <c r="U264" s="842"/>
      <c r="V264" s="842"/>
      <c r="W264" s="843"/>
    </row>
    <row r="265" spans="1:23" ht="11.15" customHeight="1">
      <c r="B265" s="20" t="s">
        <v>33</v>
      </c>
      <c r="D265" s="910">
        <v>5879</v>
      </c>
      <c r="E265" s="910">
        <v>5168</v>
      </c>
      <c r="F265" s="910">
        <v>22616</v>
      </c>
      <c r="G265" s="910">
        <v>13036</v>
      </c>
      <c r="H265" s="910">
        <v>8959</v>
      </c>
      <c r="I265" s="910">
        <v>4450</v>
      </c>
      <c r="J265" s="910">
        <v>3500</v>
      </c>
      <c r="K265" s="910">
        <v>1871</v>
      </c>
      <c r="L265" s="910">
        <v>1237</v>
      </c>
      <c r="M265" s="910">
        <v>1096</v>
      </c>
      <c r="N265" s="910">
        <v>828</v>
      </c>
      <c r="O265" s="910">
        <v>1562</v>
      </c>
      <c r="P265" s="910">
        <v>70202</v>
      </c>
      <c r="Q265" s="937">
        <v>42969.202252768002</v>
      </c>
      <c r="R265" s="938" t="s">
        <v>29</v>
      </c>
      <c r="S265" s="21"/>
      <c r="T265" s="842"/>
      <c r="U265" s="842"/>
      <c r="V265" s="842"/>
      <c r="W265" s="843"/>
    </row>
    <row r="266" spans="1:23" ht="11.15" customHeight="1">
      <c r="B266" s="20" t="s">
        <v>34</v>
      </c>
      <c r="D266" s="910">
        <v>5248</v>
      </c>
      <c r="E266" s="910">
        <v>4680</v>
      </c>
      <c r="F266" s="910">
        <v>20328</v>
      </c>
      <c r="G266" s="910">
        <v>11289</v>
      </c>
      <c r="H266" s="910">
        <v>7720</v>
      </c>
      <c r="I266" s="910">
        <v>4024</v>
      </c>
      <c r="J266" s="910">
        <v>3324</v>
      </c>
      <c r="K266" s="910">
        <v>2133</v>
      </c>
      <c r="L266" s="910">
        <v>1509</v>
      </c>
      <c r="M266" s="910">
        <v>1519</v>
      </c>
      <c r="N266" s="910">
        <v>1368</v>
      </c>
      <c r="O266" s="910">
        <v>1507</v>
      </c>
      <c r="P266" s="910">
        <v>64649</v>
      </c>
      <c r="Q266" s="937">
        <v>44097.953920528002</v>
      </c>
      <c r="R266" s="938" t="s">
        <v>29</v>
      </c>
      <c r="S266" s="21"/>
      <c r="T266" s="842"/>
      <c r="U266" s="842"/>
      <c r="V266" s="842"/>
      <c r="W266" s="843"/>
    </row>
    <row r="267" spans="1:23" ht="11.15" customHeight="1">
      <c r="B267" s="20" t="s">
        <v>35</v>
      </c>
      <c r="D267" s="910">
        <v>3306</v>
      </c>
      <c r="E267" s="910">
        <v>3550</v>
      </c>
      <c r="F267" s="910">
        <v>16074</v>
      </c>
      <c r="G267" s="910">
        <v>8976</v>
      </c>
      <c r="H267" s="910">
        <v>5778</v>
      </c>
      <c r="I267" s="910">
        <v>2913</v>
      </c>
      <c r="J267" s="910">
        <v>2358</v>
      </c>
      <c r="K267" s="910">
        <v>1728</v>
      </c>
      <c r="L267" s="910">
        <v>1291</v>
      </c>
      <c r="M267" s="910">
        <v>1357</v>
      </c>
      <c r="N267" s="910">
        <v>1324</v>
      </c>
      <c r="O267" s="910">
        <v>1142</v>
      </c>
      <c r="P267" s="910">
        <v>49797</v>
      </c>
      <c r="Q267" s="937">
        <v>44812.121121363998</v>
      </c>
      <c r="R267" s="938" t="s">
        <v>29</v>
      </c>
      <c r="S267" s="21"/>
      <c r="T267" s="842"/>
      <c r="U267" s="842"/>
      <c r="V267" s="842"/>
      <c r="W267" s="843"/>
    </row>
    <row r="268" spans="1:23" ht="11.15" customHeight="1">
      <c r="B268" s="20" t="s">
        <v>36</v>
      </c>
      <c r="D268" s="910">
        <v>1657</v>
      </c>
      <c r="E268" s="910">
        <v>1924</v>
      </c>
      <c r="F268" s="910">
        <v>9948</v>
      </c>
      <c r="G268" s="910">
        <v>5517</v>
      </c>
      <c r="H268" s="910">
        <v>3594</v>
      </c>
      <c r="I268" s="910">
        <v>1768</v>
      </c>
      <c r="J268" s="910">
        <v>1340</v>
      </c>
      <c r="K268" s="910">
        <v>1072</v>
      </c>
      <c r="L268" s="910">
        <v>795</v>
      </c>
      <c r="M268" s="910">
        <v>872</v>
      </c>
      <c r="N268" s="910">
        <v>1073</v>
      </c>
      <c r="O268" s="910">
        <v>824</v>
      </c>
      <c r="P268" s="910">
        <v>30384</v>
      </c>
      <c r="Q268" s="937">
        <v>45667.969050744003</v>
      </c>
      <c r="R268" s="938" t="s">
        <v>29</v>
      </c>
      <c r="S268" s="21"/>
      <c r="T268" s="842"/>
      <c r="U268" s="842"/>
      <c r="V268" s="842"/>
      <c r="W268" s="842"/>
    </row>
    <row r="269" spans="1:23" ht="11.15" customHeight="1">
      <c r="B269" s="20" t="s">
        <v>37</v>
      </c>
      <c r="D269" s="910">
        <v>877</v>
      </c>
      <c r="E269" s="910">
        <v>1038</v>
      </c>
      <c r="F269" s="910">
        <v>4761</v>
      </c>
      <c r="G269" s="910">
        <v>2453</v>
      </c>
      <c r="H269" s="910">
        <v>1293</v>
      </c>
      <c r="I269" s="910">
        <v>610</v>
      </c>
      <c r="J269" s="910">
        <v>477</v>
      </c>
      <c r="K269" s="910">
        <v>365</v>
      </c>
      <c r="L269" s="910">
        <v>288</v>
      </c>
      <c r="M269" s="910">
        <v>366</v>
      </c>
      <c r="N269" s="910">
        <v>481</v>
      </c>
      <c r="O269" s="910">
        <v>691</v>
      </c>
      <c r="P269" s="910">
        <v>13700</v>
      </c>
      <c r="Q269" s="937">
        <v>44729.224709046997</v>
      </c>
      <c r="R269" s="937" t="s">
        <v>29</v>
      </c>
      <c r="S269" s="315"/>
      <c r="T269" s="842"/>
      <c r="U269" s="842"/>
      <c r="V269" s="842"/>
      <c r="W269" s="842"/>
    </row>
    <row r="270" spans="1:23" s="848" customFormat="1" ht="12.75" customHeight="1">
      <c r="B270" s="20" t="s">
        <v>38</v>
      </c>
      <c r="C270" s="3">
        <v>7</v>
      </c>
      <c r="D270" s="910">
        <v>102869</v>
      </c>
      <c r="E270" s="910">
        <v>59216</v>
      </c>
      <c r="F270" s="910">
        <v>141855</v>
      </c>
      <c r="G270" s="910">
        <v>75307</v>
      </c>
      <c r="H270" s="910">
        <v>46324</v>
      </c>
      <c r="I270" s="910">
        <v>22314</v>
      </c>
      <c r="J270" s="910">
        <v>16165</v>
      </c>
      <c r="K270" s="910">
        <v>9380</v>
      </c>
      <c r="L270" s="910">
        <v>6215</v>
      </c>
      <c r="M270" s="910">
        <v>6053</v>
      </c>
      <c r="N270" s="910">
        <v>5475</v>
      </c>
      <c r="O270" s="910">
        <v>15107</v>
      </c>
      <c r="P270" s="910">
        <v>506280</v>
      </c>
      <c r="Q270" s="937">
        <v>39503.973411567</v>
      </c>
      <c r="R270" s="21">
        <v>38384</v>
      </c>
      <c r="S270" s="21"/>
      <c r="T270" s="842"/>
      <c r="U270" s="842"/>
      <c r="V270" s="842"/>
      <c r="W270" s="842"/>
    </row>
    <row r="271" spans="1:23" ht="6" customHeight="1">
      <c r="A271" s="846"/>
      <c r="B271" s="846"/>
      <c r="C271" s="27"/>
      <c r="D271" s="37"/>
      <c r="E271" s="37"/>
      <c r="F271" s="37"/>
      <c r="G271" s="37"/>
      <c r="H271" s="37"/>
      <c r="I271" s="37"/>
      <c r="J271" s="37"/>
      <c r="K271" s="37"/>
      <c r="L271" s="37"/>
      <c r="M271" s="37"/>
      <c r="N271" s="37"/>
      <c r="O271" s="38"/>
      <c r="P271" s="37"/>
      <c r="Q271" s="39"/>
      <c r="R271" s="29"/>
    </row>
    <row r="272" spans="1:23" ht="11.25" customHeight="1">
      <c r="A272" s="18"/>
      <c r="B272" s="18"/>
      <c r="C272" s="8"/>
      <c r="D272" s="40"/>
      <c r="E272" s="40"/>
      <c r="F272" s="40"/>
      <c r="G272" s="40"/>
      <c r="H272" s="40"/>
      <c r="I272" s="40"/>
      <c r="J272" s="40"/>
      <c r="K272" s="40"/>
      <c r="L272" s="40"/>
      <c r="M272" s="40"/>
      <c r="N272" s="40"/>
      <c r="O272" s="41"/>
      <c r="P272" s="40"/>
      <c r="R272" s="588" t="s">
        <v>47</v>
      </c>
      <c r="S272" s="49"/>
    </row>
    <row r="273" spans="1:22" ht="11.5">
      <c r="A273" s="219" t="s">
        <v>48</v>
      </c>
      <c r="B273" s="18"/>
      <c r="C273" s="8"/>
      <c r="D273" s="40"/>
      <c r="E273" s="40"/>
      <c r="F273" s="40"/>
      <c r="G273" s="40"/>
      <c r="H273" s="40"/>
      <c r="I273" s="40"/>
      <c r="J273" s="40"/>
      <c r="K273" s="40"/>
      <c r="L273" s="40"/>
      <c r="M273" s="40"/>
      <c r="N273" s="40"/>
      <c r="O273" s="41"/>
      <c r="P273" s="40"/>
      <c r="Q273" s="21"/>
    </row>
    <row r="274" spans="1:22" s="1008" customFormat="1" ht="10.15" customHeight="1">
      <c r="A274" s="817" t="str">
        <f>"1."</f>
        <v>1.</v>
      </c>
      <c r="B274" s="42" t="s">
        <v>49</v>
      </c>
      <c r="C274" s="43"/>
      <c r="D274" s="42"/>
      <c r="E274" s="42"/>
      <c r="F274" s="42"/>
      <c r="G274" s="42"/>
      <c r="H274" s="42"/>
      <c r="K274" s="42"/>
      <c r="L274" s="46"/>
      <c r="M274" s="45"/>
      <c r="N274" s="47"/>
      <c r="O274" s="47"/>
      <c r="P274" s="47"/>
      <c r="Q274" s="48"/>
      <c r="R274" s="49"/>
      <c r="S274" s="19"/>
    </row>
    <row r="275" spans="1:22" ht="10.15" customHeight="1">
      <c r="A275" s="42" t="str">
        <f>"2."</f>
        <v>2.</v>
      </c>
      <c r="B275" s="42" t="s">
        <v>842</v>
      </c>
      <c r="C275" s="42"/>
      <c r="D275" s="42"/>
      <c r="E275" s="42"/>
      <c r="F275" s="42"/>
      <c r="G275" s="42"/>
      <c r="H275" s="42"/>
      <c r="K275" s="42"/>
      <c r="L275" s="42"/>
      <c r="M275" s="42"/>
      <c r="N275" s="42"/>
      <c r="O275" s="42"/>
      <c r="P275" s="42"/>
      <c r="Q275" s="42"/>
      <c r="U275" s="867"/>
      <c r="V275" s="867"/>
    </row>
    <row r="276" spans="1:22" ht="10.15" customHeight="1">
      <c r="A276" s="42"/>
      <c r="B276" s="42" t="s">
        <v>843</v>
      </c>
      <c r="C276" s="42"/>
      <c r="D276" s="42"/>
      <c r="E276" s="42"/>
      <c r="F276" s="42"/>
      <c r="G276" s="42"/>
      <c r="H276" s="42"/>
      <c r="K276" s="1312"/>
      <c r="L276" s="42"/>
      <c r="M276" s="42"/>
      <c r="N276" s="42"/>
      <c r="O276" s="42"/>
      <c r="P276" s="42"/>
      <c r="Q276" s="42"/>
      <c r="U276" s="867"/>
      <c r="V276" s="867"/>
    </row>
    <row r="277" spans="1:22" ht="10.15" customHeight="1">
      <c r="A277" s="44" t="str">
        <f>"3."</f>
        <v>3.</v>
      </c>
      <c r="B277" s="42" t="s">
        <v>844</v>
      </c>
      <c r="C277" s="939"/>
      <c r="D277" s="939"/>
      <c r="E277" s="939"/>
      <c r="F277" s="939"/>
      <c r="G277" s="1312"/>
      <c r="H277" s="1312"/>
      <c r="K277" s="1312"/>
      <c r="L277" s="1312"/>
      <c r="M277" s="1312"/>
      <c r="N277" s="1312"/>
      <c r="O277" s="1312"/>
      <c r="P277" s="1312"/>
      <c r="Q277" s="1312"/>
      <c r="U277" s="867"/>
      <c r="V277" s="867"/>
    </row>
    <row r="278" spans="1:22" ht="10.15" customHeight="1">
      <c r="A278" s="44" t="str">
        <f>"4."</f>
        <v>4.</v>
      </c>
      <c r="B278" s="42" t="s">
        <v>845</v>
      </c>
      <c r="C278" s="43"/>
      <c r="D278" s="42"/>
      <c r="E278" s="42"/>
      <c r="F278" s="42"/>
      <c r="G278" s="42"/>
      <c r="H278" s="42"/>
      <c r="K278" s="42"/>
      <c r="L278" s="42"/>
      <c r="M278" s="42"/>
      <c r="N278" s="47"/>
      <c r="O278" s="47"/>
      <c r="P278" s="47"/>
      <c r="Q278" s="48"/>
      <c r="U278" s="867"/>
      <c r="V278" s="867"/>
    </row>
    <row r="279" spans="1:22" ht="10.15" customHeight="1">
      <c r="B279" s="326" t="s">
        <v>846</v>
      </c>
      <c r="C279" s="42"/>
      <c r="D279" s="42"/>
      <c r="E279" s="42"/>
      <c r="F279" s="42"/>
      <c r="G279" s="42"/>
      <c r="H279" s="42"/>
      <c r="K279" s="50"/>
      <c r="L279" s="46"/>
      <c r="M279" s="42"/>
      <c r="N279" s="42"/>
      <c r="O279" s="42"/>
      <c r="P279" s="42"/>
      <c r="Q279" s="42"/>
      <c r="U279" s="867"/>
      <c r="V279" s="867"/>
    </row>
    <row r="280" spans="1:22" ht="10.15" customHeight="1">
      <c r="A280" s="108" t="str">
        <f>"5."</f>
        <v>5.</v>
      </c>
      <c r="B280" s="42" t="s">
        <v>847</v>
      </c>
      <c r="C280" s="43"/>
      <c r="D280" s="42"/>
      <c r="E280" s="42"/>
      <c r="F280" s="42"/>
      <c r="G280" s="42"/>
      <c r="H280" s="42"/>
      <c r="K280" s="42"/>
      <c r="L280" s="1013"/>
      <c r="M280" s="42"/>
      <c r="N280" s="47"/>
      <c r="O280" s="47"/>
      <c r="P280" s="47"/>
      <c r="Q280" s="48"/>
      <c r="U280" s="867"/>
      <c r="V280" s="867"/>
    </row>
    <row r="281" spans="1:22" ht="10.15" customHeight="1">
      <c r="A281" s="108" t="str">
        <f>"6."</f>
        <v>6.</v>
      </c>
      <c r="B281" s="867" t="s">
        <v>515</v>
      </c>
      <c r="C281" s="43"/>
      <c r="D281" s="44"/>
      <c r="E281" s="44"/>
      <c r="F281" s="44"/>
      <c r="G281" s="44"/>
      <c r="H281" s="44"/>
      <c r="K281" s="52"/>
      <c r="L281" s="42"/>
      <c r="M281" s="45"/>
      <c r="N281" s="47"/>
      <c r="O281" s="47"/>
      <c r="P281" s="47"/>
      <c r="Q281" s="48"/>
      <c r="U281" s="867"/>
      <c r="V281" s="867"/>
    </row>
    <row r="282" spans="1:22" ht="10.15" customHeight="1">
      <c r="A282" s="1362" t="str">
        <f>"7."</f>
        <v>7.</v>
      </c>
      <c r="B282" s="867" t="s">
        <v>848</v>
      </c>
      <c r="C282" s="43"/>
      <c r="D282" s="1013"/>
      <c r="E282" s="1013"/>
      <c r="F282" s="1013"/>
      <c r="G282" s="1013"/>
      <c r="H282" s="1013"/>
      <c r="J282" s="42"/>
      <c r="L282" s="51"/>
      <c r="M282" s="1013"/>
      <c r="N282" s="1013"/>
      <c r="O282" s="1013"/>
      <c r="P282" s="1013"/>
      <c r="Q282" s="1013"/>
      <c r="U282" s="867"/>
      <c r="V282" s="867"/>
    </row>
    <row r="283" spans="1:22" ht="11.15" customHeight="1">
      <c r="A283" s="44" t="str">
        <f>"8."</f>
        <v>8.</v>
      </c>
      <c r="B283" s="44" t="s">
        <v>849</v>
      </c>
      <c r="C283" s="42"/>
      <c r="D283" s="42"/>
      <c r="E283" s="42"/>
      <c r="F283" s="42"/>
      <c r="G283" s="42"/>
      <c r="H283" s="42"/>
      <c r="I283" s="1312"/>
      <c r="M283" s="42"/>
      <c r="N283" s="42"/>
      <c r="O283" s="42"/>
      <c r="P283" s="42"/>
      <c r="Q283" s="42"/>
      <c r="U283" s="867"/>
      <c r="V283" s="867"/>
    </row>
    <row r="284" spans="1:22" ht="11.15" customHeight="1">
      <c r="A284" s="44" t="str">
        <f>"9."</f>
        <v>9.</v>
      </c>
      <c r="B284" s="889" t="s">
        <v>850</v>
      </c>
      <c r="C284" s="1312"/>
      <c r="D284" s="1312"/>
      <c r="E284" s="1312"/>
      <c r="F284" s="1312"/>
      <c r="G284" s="1312"/>
      <c r="H284" s="1312"/>
      <c r="M284" s="52"/>
      <c r="N284" s="53"/>
      <c r="O284" s="53"/>
      <c r="P284" s="53"/>
      <c r="Q284" s="52"/>
      <c r="U284" s="867"/>
      <c r="V284" s="867"/>
    </row>
    <row r="285" spans="1:22">
      <c r="B285" s="326" t="s">
        <v>851</v>
      </c>
      <c r="J285" s="44"/>
    </row>
    <row r="286" spans="1:22" ht="12.5">
      <c r="B286" s="45"/>
      <c r="I286" s="50"/>
      <c r="J286" s="52"/>
    </row>
    <row r="287" spans="1:22" ht="11.5">
      <c r="A287" s="1363" t="s">
        <v>513</v>
      </c>
      <c r="I287" s="42"/>
    </row>
    <row r="288" spans="1:22">
      <c r="A288" s="42" t="s">
        <v>534</v>
      </c>
      <c r="I288" s="51"/>
    </row>
    <row r="289" spans="9:9">
      <c r="I289" s="52"/>
    </row>
  </sheetData>
  <mergeCells count="6">
    <mergeCell ref="A1:R1"/>
    <mergeCell ref="Q5:R5"/>
    <mergeCell ref="A8:B8"/>
    <mergeCell ref="A234:B234"/>
    <mergeCell ref="A84:B84"/>
    <mergeCell ref="A160:B160"/>
  </mergeCells>
  <printOptions horizontalCentered="1" verticalCentered="1"/>
  <pageMargins left="0" right="0" top="0" bottom="0" header="0.19685039370078741" footer="0.15748031496062992"/>
  <pageSetup paperSize="9" scale="78" fitToHeight="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P285"/>
  <sheetViews>
    <sheetView showGridLines="0" zoomScaleNormal="100" workbookViewId="0">
      <selection sqref="A1:N1"/>
    </sheetView>
  </sheetViews>
  <sheetFormatPr defaultColWidth="9.08984375" defaultRowHeight="10.5"/>
  <cols>
    <col min="1" max="1" width="2.7265625" style="326" customWidth="1"/>
    <col min="2" max="2" width="28.36328125" style="326" customWidth="1"/>
    <col min="3" max="3" width="4.26953125" style="318" customWidth="1"/>
    <col min="4" max="11" width="9" style="326" customWidth="1"/>
    <col min="12" max="12" width="9" style="335" customWidth="1"/>
    <col min="13" max="14" width="9.26953125" style="326" customWidth="1"/>
    <col min="15" max="15" width="9.08984375" style="949"/>
    <col min="16" max="256" width="9.08984375" style="326"/>
    <col min="257" max="257" width="2.7265625" style="326" customWidth="1"/>
    <col min="258" max="258" width="28.36328125" style="326" customWidth="1"/>
    <col min="259" max="259" width="4.26953125" style="326" customWidth="1"/>
    <col min="260" max="265" width="8" style="326" customWidth="1"/>
    <col min="266" max="267" width="9.26953125" style="326" customWidth="1"/>
    <col min="268" max="268" width="8" style="326" customWidth="1"/>
    <col min="269" max="269" width="7.7265625" style="326" customWidth="1"/>
    <col min="270" max="270" width="8.36328125" style="326" customWidth="1"/>
    <col min="271" max="512" width="9.08984375" style="326"/>
    <col min="513" max="513" width="2.7265625" style="326" customWidth="1"/>
    <col min="514" max="514" width="28.36328125" style="326" customWidth="1"/>
    <col min="515" max="515" width="4.26953125" style="326" customWidth="1"/>
    <col min="516" max="521" width="8" style="326" customWidth="1"/>
    <col min="522" max="523" width="9.26953125" style="326" customWidth="1"/>
    <col min="524" max="524" width="8" style="326" customWidth="1"/>
    <col min="525" max="525" width="7.7265625" style="326" customWidth="1"/>
    <col min="526" max="526" width="8.36328125" style="326" customWidth="1"/>
    <col min="527" max="768" width="9.08984375" style="326"/>
    <col min="769" max="769" width="2.7265625" style="326" customWidth="1"/>
    <col min="770" max="770" width="28.36328125" style="326" customWidth="1"/>
    <col min="771" max="771" width="4.26953125" style="326" customWidth="1"/>
    <col min="772" max="777" width="8" style="326" customWidth="1"/>
    <col min="778" max="779" width="9.26953125" style="326" customWidth="1"/>
    <col min="780" max="780" width="8" style="326" customWidth="1"/>
    <col min="781" max="781" width="7.7265625" style="326" customWidth="1"/>
    <col min="782" max="782" width="8.36328125" style="326" customWidth="1"/>
    <col min="783" max="1024" width="9.08984375" style="326"/>
    <col min="1025" max="1025" width="2.7265625" style="326" customWidth="1"/>
    <col min="1026" max="1026" width="28.36328125" style="326" customWidth="1"/>
    <col min="1027" max="1027" width="4.26953125" style="326" customWidth="1"/>
    <col min="1028" max="1033" width="8" style="326" customWidth="1"/>
    <col min="1034" max="1035" width="9.26953125" style="326" customWidth="1"/>
    <col min="1036" max="1036" width="8" style="326" customWidth="1"/>
    <col min="1037" max="1037" width="7.7265625" style="326" customWidth="1"/>
    <col min="1038" max="1038" width="8.36328125" style="326" customWidth="1"/>
    <col min="1039" max="1280" width="9.08984375" style="326"/>
    <col min="1281" max="1281" width="2.7265625" style="326" customWidth="1"/>
    <col min="1282" max="1282" width="28.36328125" style="326" customWidth="1"/>
    <col min="1283" max="1283" width="4.26953125" style="326" customWidth="1"/>
    <col min="1284" max="1289" width="8" style="326" customWidth="1"/>
    <col min="1290" max="1291" width="9.26953125" style="326" customWidth="1"/>
    <col min="1292" max="1292" width="8" style="326" customWidth="1"/>
    <col min="1293" max="1293" width="7.7265625" style="326" customWidth="1"/>
    <col min="1294" max="1294" width="8.36328125" style="326" customWidth="1"/>
    <col min="1295" max="1536" width="9.08984375" style="326"/>
    <col min="1537" max="1537" width="2.7265625" style="326" customWidth="1"/>
    <col min="1538" max="1538" width="28.36328125" style="326" customWidth="1"/>
    <col min="1539" max="1539" width="4.26953125" style="326" customWidth="1"/>
    <col min="1540" max="1545" width="8" style="326" customWidth="1"/>
    <col min="1546" max="1547" width="9.26953125" style="326" customWidth="1"/>
    <col min="1548" max="1548" width="8" style="326" customWidth="1"/>
    <col min="1549" max="1549" width="7.7265625" style="326" customWidth="1"/>
    <col min="1550" max="1550" width="8.36328125" style="326" customWidth="1"/>
    <col min="1551" max="1792" width="9.08984375" style="326"/>
    <col min="1793" max="1793" width="2.7265625" style="326" customWidth="1"/>
    <col min="1794" max="1794" width="28.36328125" style="326" customWidth="1"/>
    <col min="1795" max="1795" width="4.26953125" style="326" customWidth="1"/>
    <col min="1796" max="1801" width="8" style="326" customWidth="1"/>
    <col min="1802" max="1803" width="9.26953125" style="326" customWidth="1"/>
    <col min="1804" max="1804" width="8" style="326" customWidth="1"/>
    <col min="1805" max="1805" width="7.7265625" style="326" customWidth="1"/>
    <col min="1806" max="1806" width="8.36328125" style="326" customWidth="1"/>
    <col min="1807" max="2048" width="9.08984375" style="326"/>
    <col min="2049" max="2049" width="2.7265625" style="326" customWidth="1"/>
    <col min="2050" max="2050" width="28.36328125" style="326" customWidth="1"/>
    <col min="2051" max="2051" width="4.26953125" style="326" customWidth="1"/>
    <col min="2052" max="2057" width="8" style="326" customWidth="1"/>
    <col min="2058" max="2059" width="9.26953125" style="326" customWidth="1"/>
    <col min="2060" max="2060" width="8" style="326" customWidth="1"/>
    <col min="2061" max="2061" width="7.7265625" style="326" customWidth="1"/>
    <col min="2062" max="2062" width="8.36328125" style="326" customWidth="1"/>
    <col min="2063" max="2304" width="9.08984375" style="326"/>
    <col min="2305" max="2305" width="2.7265625" style="326" customWidth="1"/>
    <col min="2306" max="2306" width="28.36328125" style="326" customWidth="1"/>
    <col min="2307" max="2307" width="4.26953125" style="326" customWidth="1"/>
    <col min="2308" max="2313" width="8" style="326" customWidth="1"/>
    <col min="2314" max="2315" width="9.26953125" style="326" customWidth="1"/>
    <col min="2316" max="2316" width="8" style="326" customWidth="1"/>
    <col min="2317" max="2317" width="7.7265625" style="326" customWidth="1"/>
    <col min="2318" max="2318" width="8.36328125" style="326" customWidth="1"/>
    <col min="2319" max="2560" width="9.08984375" style="326"/>
    <col min="2561" max="2561" width="2.7265625" style="326" customWidth="1"/>
    <col min="2562" max="2562" width="28.36328125" style="326" customWidth="1"/>
    <col min="2563" max="2563" width="4.26953125" style="326" customWidth="1"/>
    <col min="2564" max="2569" width="8" style="326" customWidth="1"/>
    <col min="2570" max="2571" width="9.26953125" style="326" customWidth="1"/>
    <col min="2572" max="2572" width="8" style="326" customWidth="1"/>
    <col min="2573" max="2573" width="7.7265625" style="326" customWidth="1"/>
    <col min="2574" max="2574" width="8.36328125" style="326" customWidth="1"/>
    <col min="2575" max="2816" width="9.08984375" style="326"/>
    <col min="2817" max="2817" width="2.7265625" style="326" customWidth="1"/>
    <col min="2818" max="2818" width="28.36328125" style="326" customWidth="1"/>
    <col min="2819" max="2819" width="4.26953125" style="326" customWidth="1"/>
    <col min="2820" max="2825" width="8" style="326" customWidth="1"/>
    <col min="2826" max="2827" width="9.26953125" style="326" customWidth="1"/>
    <col min="2828" max="2828" width="8" style="326" customWidth="1"/>
    <col min="2829" max="2829" width="7.7265625" style="326" customWidth="1"/>
    <col min="2830" max="2830" width="8.36328125" style="326" customWidth="1"/>
    <col min="2831" max="3072" width="9.08984375" style="326"/>
    <col min="3073" max="3073" width="2.7265625" style="326" customWidth="1"/>
    <col min="3074" max="3074" width="28.36328125" style="326" customWidth="1"/>
    <col min="3075" max="3075" width="4.26953125" style="326" customWidth="1"/>
    <col min="3076" max="3081" width="8" style="326" customWidth="1"/>
    <col min="3082" max="3083" width="9.26953125" style="326" customWidth="1"/>
    <col min="3084" max="3084" width="8" style="326" customWidth="1"/>
    <col min="3085" max="3085" width="7.7265625" style="326" customWidth="1"/>
    <col min="3086" max="3086" width="8.36328125" style="326" customWidth="1"/>
    <col min="3087" max="3328" width="9.08984375" style="326"/>
    <col min="3329" max="3329" width="2.7265625" style="326" customWidth="1"/>
    <col min="3330" max="3330" width="28.36328125" style="326" customWidth="1"/>
    <col min="3331" max="3331" width="4.26953125" style="326" customWidth="1"/>
    <col min="3332" max="3337" width="8" style="326" customWidth="1"/>
    <col min="3338" max="3339" width="9.26953125" style="326" customWidth="1"/>
    <col min="3340" max="3340" width="8" style="326" customWidth="1"/>
    <col min="3341" max="3341" width="7.7265625" style="326" customWidth="1"/>
    <col min="3342" max="3342" width="8.36328125" style="326" customWidth="1"/>
    <col min="3343" max="3584" width="9.08984375" style="326"/>
    <col min="3585" max="3585" width="2.7265625" style="326" customWidth="1"/>
    <col min="3586" max="3586" width="28.36328125" style="326" customWidth="1"/>
    <col min="3587" max="3587" width="4.26953125" style="326" customWidth="1"/>
    <col min="3588" max="3593" width="8" style="326" customWidth="1"/>
    <col min="3594" max="3595" width="9.26953125" style="326" customWidth="1"/>
    <col min="3596" max="3596" width="8" style="326" customWidth="1"/>
    <col min="3597" max="3597" width="7.7265625" style="326" customWidth="1"/>
    <col min="3598" max="3598" width="8.36328125" style="326" customWidth="1"/>
    <col min="3599" max="3840" width="9.08984375" style="326"/>
    <col min="3841" max="3841" width="2.7265625" style="326" customWidth="1"/>
    <col min="3842" max="3842" width="28.36328125" style="326" customWidth="1"/>
    <col min="3843" max="3843" width="4.26953125" style="326" customWidth="1"/>
    <col min="3844" max="3849" width="8" style="326" customWidth="1"/>
    <col min="3850" max="3851" width="9.26953125" style="326" customWidth="1"/>
    <col min="3852" max="3852" width="8" style="326" customWidth="1"/>
    <col min="3853" max="3853" width="7.7265625" style="326" customWidth="1"/>
    <col min="3854" max="3854" width="8.36328125" style="326" customWidth="1"/>
    <col min="3855" max="4096" width="9.08984375" style="326"/>
    <col min="4097" max="4097" width="2.7265625" style="326" customWidth="1"/>
    <col min="4098" max="4098" width="28.36328125" style="326" customWidth="1"/>
    <col min="4099" max="4099" width="4.26953125" style="326" customWidth="1"/>
    <col min="4100" max="4105" width="8" style="326" customWidth="1"/>
    <col min="4106" max="4107" width="9.26953125" style="326" customWidth="1"/>
    <col min="4108" max="4108" width="8" style="326" customWidth="1"/>
    <col min="4109" max="4109" width="7.7265625" style="326" customWidth="1"/>
    <col min="4110" max="4110" width="8.36328125" style="326" customWidth="1"/>
    <col min="4111" max="4352" width="9.08984375" style="326"/>
    <col min="4353" max="4353" width="2.7265625" style="326" customWidth="1"/>
    <col min="4354" max="4354" width="28.36328125" style="326" customWidth="1"/>
    <col min="4355" max="4355" width="4.26953125" style="326" customWidth="1"/>
    <col min="4356" max="4361" width="8" style="326" customWidth="1"/>
    <col min="4362" max="4363" width="9.26953125" style="326" customWidth="1"/>
    <col min="4364" max="4364" width="8" style="326" customWidth="1"/>
    <col min="4365" max="4365" width="7.7265625" style="326" customWidth="1"/>
    <col min="4366" max="4366" width="8.36328125" style="326" customWidth="1"/>
    <col min="4367" max="4608" width="9.08984375" style="326"/>
    <col min="4609" max="4609" width="2.7265625" style="326" customWidth="1"/>
    <col min="4610" max="4610" width="28.36328125" style="326" customWidth="1"/>
    <col min="4611" max="4611" width="4.26953125" style="326" customWidth="1"/>
    <col min="4612" max="4617" width="8" style="326" customWidth="1"/>
    <col min="4618" max="4619" width="9.26953125" style="326" customWidth="1"/>
    <col min="4620" max="4620" width="8" style="326" customWidth="1"/>
    <col min="4621" max="4621" width="7.7265625" style="326" customWidth="1"/>
    <col min="4622" max="4622" width="8.36328125" style="326" customWidth="1"/>
    <col min="4623" max="4864" width="9.08984375" style="326"/>
    <col min="4865" max="4865" width="2.7265625" style="326" customWidth="1"/>
    <col min="4866" max="4866" width="28.36328125" style="326" customWidth="1"/>
    <col min="4867" max="4867" width="4.26953125" style="326" customWidth="1"/>
    <col min="4868" max="4873" width="8" style="326" customWidth="1"/>
    <col min="4874" max="4875" width="9.26953125" style="326" customWidth="1"/>
    <col min="4876" max="4876" width="8" style="326" customWidth="1"/>
    <col min="4877" max="4877" width="7.7265625" style="326" customWidth="1"/>
    <col min="4878" max="4878" width="8.36328125" style="326" customWidth="1"/>
    <col min="4879" max="5120" width="9.08984375" style="326"/>
    <col min="5121" max="5121" width="2.7265625" style="326" customWidth="1"/>
    <col min="5122" max="5122" width="28.36328125" style="326" customWidth="1"/>
    <col min="5123" max="5123" width="4.26953125" style="326" customWidth="1"/>
    <col min="5124" max="5129" width="8" style="326" customWidth="1"/>
    <col min="5130" max="5131" width="9.26953125" style="326" customWidth="1"/>
    <col min="5132" max="5132" width="8" style="326" customWidth="1"/>
    <col min="5133" max="5133" width="7.7265625" style="326" customWidth="1"/>
    <col min="5134" max="5134" width="8.36328125" style="326" customWidth="1"/>
    <col min="5135" max="5376" width="9.08984375" style="326"/>
    <col min="5377" max="5377" width="2.7265625" style="326" customWidth="1"/>
    <col min="5378" max="5378" width="28.36328125" style="326" customWidth="1"/>
    <col min="5379" max="5379" width="4.26953125" style="326" customWidth="1"/>
    <col min="5380" max="5385" width="8" style="326" customWidth="1"/>
    <col min="5386" max="5387" width="9.26953125" style="326" customWidth="1"/>
    <col min="5388" max="5388" width="8" style="326" customWidth="1"/>
    <col min="5389" max="5389" width="7.7265625" style="326" customWidth="1"/>
    <col min="5390" max="5390" width="8.36328125" style="326" customWidth="1"/>
    <col min="5391" max="5632" width="9.08984375" style="326"/>
    <col min="5633" max="5633" width="2.7265625" style="326" customWidth="1"/>
    <col min="5634" max="5634" width="28.36328125" style="326" customWidth="1"/>
    <col min="5635" max="5635" width="4.26953125" style="326" customWidth="1"/>
    <col min="5636" max="5641" width="8" style="326" customWidth="1"/>
    <col min="5642" max="5643" width="9.26953125" style="326" customWidth="1"/>
    <col min="5644" max="5644" width="8" style="326" customWidth="1"/>
    <col min="5645" max="5645" width="7.7265625" style="326" customWidth="1"/>
    <col min="5646" max="5646" width="8.36328125" style="326" customWidth="1"/>
    <col min="5647" max="5888" width="9.08984375" style="326"/>
    <col min="5889" max="5889" width="2.7265625" style="326" customWidth="1"/>
    <col min="5890" max="5890" width="28.36328125" style="326" customWidth="1"/>
    <col min="5891" max="5891" width="4.26953125" style="326" customWidth="1"/>
    <col min="5892" max="5897" width="8" style="326" customWidth="1"/>
    <col min="5898" max="5899" width="9.26953125" style="326" customWidth="1"/>
    <col min="5900" max="5900" width="8" style="326" customWidth="1"/>
    <col min="5901" max="5901" width="7.7265625" style="326" customWidth="1"/>
    <col min="5902" max="5902" width="8.36328125" style="326" customWidth="1"/>
    <col min="5903" max="6144" width="9.08984375" style="326"/>
    <col min="6145" max="6145" width="2.7265625" style="326" customWidth="1"/>
    <col min="6146" max="6146" width="28.36328125" style="326" customWidth="1"/>
    <col min="6147" max="6147" width="4.26953125" style="326" customWidth="1"/>
    <col min="6148" max="6153" width="8" style="326" customWidth="1"/>
    <col min="6154" max="6155" width="9.26953125" style="326" customWidth="1"/>
    <col min="6156" max="6156" width="8" style="326" customWidth="1"/>
    <col min="6157" max="6157" width="7.7265625" style="326" customWidth="1"/>
    <col min="6158" max="6158" width="8.36328125" style="326" customWidth="1"/>
    <col min="6159" max="6400" width="9.08984375" style="326"/>
    <col min="6401" max="6401" width="2.7265625" style="326" customWidth="1"/>
    <col min="6402" max="6402" width="28.36328125" style="326" customWidth="1"/>
    <col min="6403" max="6403" width="4.26953125" style="326" customWidth="1"/>
    <col min="6404" max="6409" width="8" style="326" customWidth="1"/>
    <col min="6410" max="6411" width="9.26953125" style="326" customWidth="1"/>
    <col min="6412" max="6412" width="8" style="326" customWidth="1"/>
    <col min="6413" max="6413" width="7.7265625" style="326" customWidth="1"/>
    <col min="6414" max="6414" width="8.36328125" style="326" customWidth="1"/>
    <col min="6415" max="6656" width="9.08984375" style="326"/>
    <col min="6657" max="6657" width="2.7265625" style="326" customWidth="1"/>
    <col min="6658" max="6658" width="28.36328125" style="326" customWidth="1"/>
    <col min="6659" max="6659" width="4.26953125" style="326" customWidth="1"/>
    <col min="6660" max="6665" width="8" style="326" customWidth="1"/>
    <col min="6666" max="6667" width="9.26953125" style="326" customWidth="1"/>
    <col min="6668" max="6668" width="8" style="326" customWidth="1"/>
    <col min="6669" max="6669" width="7.7265625" style="326" customWidth="1"/>
    <col min="6670" max="6670" width="8.36328125" style="326" customWidth="1"/>
    <col min="6671" max="6912" width="9.08984375" style="326"/>
    <col min="6913" max="6913" width="2.7265625" style="326" customWidth="1"/>
    <col min="6914" max="6914" width="28.36328125" style="326" customWidth="1"/>
    <col min="6915" max="6915" width="4.26953125" style="326" customWidth="1"/>
    <col min="6916" max="6921" width="8" style="326" customWidth="1"/>
    <col min="6922" max="6923" width="9.26953125" style="326" customWidth="1"/>
    <col min="6924" max="6924" width="8" style="326" customWidth="1"/>
    <col min="6925" max="6925" width="7.7265625" style="326" customWidth="1"/>
    <col min="6926" max="6926" width="8.36328125" style="326" customWidth="1"/>
    <col min="6927" max="7168" width="9.08984375" style="326"/>
    <col min="7169" max="7169" width="2.7265625" style="326" customWidth="1"/>
    <col min="7170" max="7170" width="28.36328125" style="326" customWidth="1"/>
    <col min="7171" max="7171" width="4.26953125" style="326" customWidth="1"/>
    <col min="7172" max="7177" width="8" style="326" customWidth="1"/>
    <col min="7178" max="7179" width="9.26953125" style="326" customWidth="1"/>
    <col min="7180" max="7180" width="8" style="326" customWidth="1"/>
    <col min="7181" max="7181" width="7.7265625" style="326" customWidth="1"/>
    <col min="7182" max="7182" width="8.36328125" style="326" customWidth="1"/>
    <col min="7183" max="7424" width="9.08984375" style="326"/>
    <col min="7425" max="7425" width="2.7265625" style="326" customWidth="1"/>
    <col min="7426" max="7426" width="28.36328125" style="326" customWidth="1"/>
    <col min="7427" max="7427" width="4.26953125" style="326" customWidth="1"/>
    <col min="7428" max="7433" width="8" style="326" customWidth="1"/>
    <col min="7434" max="7435" width="9.26953125" style="326" customWidth="1"/>
    <col min="7436" max="7436" width="8" style="326" customWidth="1"/>
    <col min="7437" max="7437" width="7.7265625" style="326" customWidth="1"/>
    <col min="7438" max="7438" width="8.36328125" style="326" customWidth="1"/>
    <col min="7439" max="7680" width="9.08984375" style="326"/>
    <col min="7681" max="7681" width="2.7265625" style="326" customWidth="1"/>
    <col min="7682" max="7682" width="28.36328125" style="326" customWidth="1"/>
    <col min="7683" max="7683" width="4.26953125" style="326" customWidth="1"/>
    <col min="7684" max="7689" width="8" style="326" customWidth="1"/>
    <col min="7690" max="7691" width="9.26953125" style="326" customWidth="1"/>
    <col min="7692" max="7692" width="8" style="326" customWidth="1"/>
    <col min="7693" max="7693" width="7.7265625" style="326" customWidth="1"/>
    <col min="7694" max="7694" width="8.36328125" style="326" customWidth="1"/>
    <col min="7695" max="7936" width="9.08984375" style="326"/>
    <col min="7937" max="7937" width="2.7265625" style="326" customWidth="1"/>
    <col min="7938" max="7938" width="28.36328125" style="326" customWidth="1"/>
    <col min="7939" max="7939" width="4.26953125" style="326" customWidth="1"/>
    <col min="7940" max="7945" width="8" style="326" customWidth="1"/>
    <col min="7946" max="7947" width="9.26953125" style="326" customWidth="1"/>
    <col min="7948" max="7948" width="8" style="326" customWidth="1"/>
    <col min="7949" max="7949" width="7.7265625" style="326" customWidth="1"/>
    <col min="7950" max="7950" width="8.36328125" style="326" customWidth="1"/>
    <col min="7951" max="8192" width="9.08984375" style="326"/>
    <col min="8193" max="8193" width="2.7265625" style="326" customWidth="1"/>
    <col min="8194" max="8194" width="28.36328125" style="326" customWidth="1"/>
    <col min="8195" max="8195" width="4.26953125" style="326" customWidth="1"/>
    <col min="8196" max="8201" width="8" style="326" customWidth="1"/>
    <col min="8202" max="8203" width="9.26953125" style="326" customWidth="1"/>
    <col min="8204" max="8204" width="8" style="326" customWidth="1"/>
    <col min="8205" max="8205" width="7.7265625" style="326" customWidth="1"/>
    <col min="8206" max="8206" width="8.36328125" style="326" customWidth="1"/>
    <col min="8207" max="8448" width="9.08984375" style="326"/>
    <col min="8449" max="8449" width="2.7265625" style="326" customWidth="1"/>
    <col min="8450" max="8450" width="28.36328125" style="326" customWidth="1"/>
    <col min="8451" max="8451" width="4.26953125" style="326" customWidth="1"/>
    <col min="8452" max="8457" width="8" style="326" customWidth="1"/>
    <col min="8458" max="8459" width="9.26953125" style="326" customWidth="1"/>
    <col min="8460" max="8460" width="8" style="326" customWidth="1"/>
    <col min="8461" max="8461" width="7.7265625" style="326" customWidth="1"/>
    <col min="8462" max="8462" width="8.36328125" style="326" customWidth="1"/>
    <col min="8463" max="8704" width="9.08984375" style="326"/>
    <col min="8705" max="8705" width="2.7265625" style="326" customWidth="1"/>
    <col min="8706" max="8706" width="28.36328125" style="326" customWidth="1"/>
    <col min="8707" max="8707" width="4.26953125" style="326" customWidth="1"/>
    <col min="8708" max="8713" width="8" style="326" customWidth="1"/>
    <col min="8714" max="8715" width="9.26953125" style="326" customWidth="1"/>
    <col min="8716" max="8716" width="8" style="326" customWidth="1"/>
    <col min="8717" max="8717" width="7.7265625" style="326" customWidth="1"/>
    <col min="8718" max="8718" width="8.36328125" style="326" customWidth="1"/>
    <col min="8719" max="8960" width="9.08984375" style="326"/>
    <col min="8961" max="8961" width="2.7265625" style="326" customWidth="1"/>
    <col min="8962" max="8962" width="28.36328125" style="326" customWidth="1"/>
    <col min="8963" max="8963" width="4.26953125" style="326" customWidth="1"/>
    <col min="8964" max="8969" width="8" style="326" customWidth="1"/>
    <col min="8970" max="8971" width="9.26953125" style="326" customWidth="1"/>
    <col min="8972" max="8972" width="8" style="326" customWidth="1"/>
    <col min="8973" max="8973" width="7.7265625" style="326" customWidth="1"/>
    <col min="8974" max="8974" width="8.36328125" style="326" customWidth="1"/>
    <col min="8975" max="9216" width="9.08984375" style="326"/>
    <col min="9217" max="9217" width="2.7265625" style="326" customWidth="1"/>
    <col min="9218" max="9218" width="28.36328125" style="326" customWidth="1"/>
    <col min="9219" max="9219" width="4.26953125" style="326" customWidth="1"/>
    <col min="9220" max="9225" width="8" style="326" customWidth="1"/>
    <col min="9226" max="9227" width="9.26953125" style="326" customWidth="1"/>
    <col min="9228" max="9228" width="8" style="326" customWidth="1"/>
    <col min="9229" max="9229" width="7.7265625" style="326" customWidth="1"/>
    <col min="9230" max="9230" width="8.36328125" style="326" customWidth="1"/>
    <col min="9231" max="9472" width="9.08984375" style="326"/>
    <col min="9473" max="9473" width="2.7265625" style="326" customWidth="1"/>
    <col min="9474" max="9474" width="28.36328125" style="326" customWidth="1"/>
    <col min="9475" max="9475" width="4.26953125" style="326" customWidth="1"/>
    <col min="9476" max="9481" width="8" style="326" customWidth="1"/>
    <col min="9482" max="9483" width="9.26953125" style="326" customWidth="1"/>
    <col min="9484" max="9484" width="8" style="326" customWidth="1"/>
    <col min="9485" max="9485" width="7.7265625" style="326" customWidth="1"/>
    <col min="9486" max="9486" width="8.36328125" style="326" customWidth="1"/>
    <col min="9487" max="9728" width="9.08984375" style="326"/>
    <col min="9729" max="9729" width="2.7265625" style="326" customWidth="1"/>
    <col min="9730" max="9730" width="28.36328125" style="326" customWidth="1"/>
    <col min="9731" max="9731" width="4.26953125" style="326" customWidth="1"/>
    <col min="9732" max="9737" width="8" style="326" customWidth="1"/>
    <col min="9738" max="9739" width="9.26953125" style="326" customWidth="1"/>
    <col min="9740" max="9740" width="8" style="326" customWidth="1"/>
    <col min="9741" max="9741" width="7.7265625" style="326" customWidth="1"/>
    <col min="9742" max="9742" width="8.36328125" style="326" customWidth="1"/>
    <col min="9743" max="9984" width="9.08984375" style="326"/>
    <col min="9985" max="9985" width="2.7265625" style="326" customWidth="1"/>
    <col min="9986" max="9986" width="28.36328125" style="326" customWidth="1"/>
    <col min="9987" max="9987" width="4.26953125" style="326" customWidth="1"/>
    <col min="9988" max="9993" width="8" style="326" customWidth="1"/>
    <col min="9994" max="9995" width="9.26953125" style="326" customWidth="1"/>
    <col min="9996" max="9996" width="8" style="326" customWidth="1"/>
    <col min="9997" max="9997" width="7.7265625" style="326" customWidth="1"/>
    <col min="9998" max="9998" width="8.36328125" style="326" customWidth="1"/>
    <col min="9999" max="10240" width="9.08984375" style="326"/>
    <col min="10241" max="10241" width="2.7265625" style="326" customWidth="1"/>
    <col min="10242" max="10242" width="28.36328125" style="326" customWidth="1"/>
    <col min="10243" max="10243" width="4.26953125" style="326" customWidth="1"/>
    <col min="10244" max="10249" width="8" style="326" customWidth="1"/>
    <col min="10250" max="10251" width="9.26953125" style="326" customWidth="1"/>
    <col min="10252" max="10252" width="8" style="326" customWidth="1"/>
    <col min="10253" max="10253" width="7.7265625" style="326" customWidth="1"/>
    <col min="10254" max="10254" width="8.36328125" style="326" customWidth="1"/>
    <col min="10255" max="10496" width="9.08984375" style="326"/>
    <col min="10497" max="10497" width="2.7265625" style="326" customWidth="1"/>
    <col min="10498" max="10498" width="28.36328125" style="326" customWidth="1"/>
    <col min="10499" max="10499" width="4.26953125" style="326" customWidth="1"/>
    <col min="10500" max="10505" width="8" style="326" customWidth="1"/>
    <col min="10506" max="10507" width="9.26953125" style="326" customWidth="1"/>
    <col min="10508" max="10508" width="8" style="326" customWidth="1"/>
    <col min="10509" max="10509" width="7.7265625" style="326" customWidth="1"/>
    <col min="10510" max="10510" width="8.36328125" style="326" customWidth="1"/>
    <col min="10511" max="10752" width="9.08984375" style="326"/>
    <col min="10753" max="10753" width="2.7265625" style="326" customWidth="1"/>
    <col min="10754" max="10754" width="28.36328125" style="326" customWidth="1"/>
    <col min="10755" max="10755" width="4.26953125" style="326" customWidth="1"/>
    <col min="10756" max="10761" width="8" style="326" customWidth="1"/>
    <col min="10762" max="10763" width="9.26953125" style="326" customWidth="1"/>
    <col min="10764" max="10764" width="8" style="326" customWidth="1"/>
    <col min="10765" max="10765" width="7.7265625" style="326" customWidth="1"/>
    <col min="10766" max="10766" width="8.36328125" style="326" customWidth="1"/>
    <col min="10767" max="11008" width="9.08984375" style="326"/>
    <col min="11009" max="11009" width="2.7265625" style="326" customWidth="1"/>
    <col min="11010" max="11010" width="28.36328125" style="326" customWidth="1"/>
    <col min="11011" max="11011" width="4.26953125" style="326" customWidth="1"/>
    <col min="11012" max="11017" width="8" style="326" customWidth="1"/>
    <col min="11018" max="11019" width="9.26953125" style="326" customWidth="1"/>
    <col min="11020" max="11020" width="8" style="326" customWidth="1"/>
    <col min="11021" max="11021" width="7.7265625" style="326" customWidth="1"/>
    <col min="11022" max="11022" width="8.36328125" style="326" customWidth="1"/>
    <col min="11023" max="11264" width="9.08984375" style="326"/>
    <col min="11265" max="11265" width="2.7265625" style="326" customWidth="1"/>
    <col min="11266" max="11266" width="28.36328125" style="326" customWidth="1"/>
    <col min="11267" max="11267" width="4.26953125" style="326" customWidth="1"/>
    <col min="11268" max="11273" width="8" style="326" customWidth="1"/>
    <col min="11274" max="11275" width="9.26953125" style="326" customWidth="1"/>
    <col min="11276" max="11276" width="8" style="326" customWidth="1"/>
    <col min="11277" max="11277" width="7.7265625" style="326" customWidth="1"/>
    <col min="11278" max="11278" width="8.36328125" style="326" customWidth="1"/>
    <col min="11279" max="11520" width="9.08984375" style="326"/>
    <col min="11521" max="11521" width="2.7265625" style="326" customWidth="1"/>
    <col min="11522" max="11522" width="28.36328125" style="326" customWidth="1"/>
    <col min="11523" max="11523" width="4.26953125" style="326" customWidth="1"/>
    <col min="11524" max="11529" width="8" style="326" customWidth="1"/>
    <col min="11530" max="11531" width="9.26953125" style="326" customWidth="1"/>
    <col min="11532" max="11532" width="8" style="326" customWidth="1"/>
    <col min="11533" max="11533" width="7.7265625" style="326" customWidth="1"/>
    <col min="11534" max="11534" width="8.36328125" style="326" customWidth="1"/>
    <col min="11535" max="11776" width="9.08984375" style="326"/>
    <col min="11777" max="11777" width="2.7265625" style="326" customWidth="1"/>
    <col min="11778" max="11778" width="28.36328125" style="326" customWidth="1"/>
    <col min="11779" max="11779" width="4.26953125" style="326" customWidth="1"/>
    <col min="11780" max="11785" width="8" style="326" customWidth="1"/>
    <col min="11786" max="11787" width="9.26953125" style="326" customWidth="1"/>
    <col min="11788" max="11788" width="8" style="326" customWidth="1"/>
    <col min="11789" max="11789" width="7.7265625" style="326" customWidth="1"/>
    <col min="11790" max="11790" width="8.36328125" style="326" customWidth="1"/>
    <col min="11791" max="12032" width="9.08984375" style="326"/>
    <col min="12033" max="12033" width="2.7265625" style="326" customWidth="1"/>
    <col min="12034" max="12034" width="28.36328125" style="326" customWidth="1"/>
    <col min="12035" max="12035" width="4.26953125" style="326" customWidth="1"/>
    <col min="12036" max="12041" width="8" style="326" customWidth="1"/>
    <col min="12042" max="12043" width="9.26953125" style="326" customWidth="1"/>
    <col min="12044" max="12044" width="8" style="326" customWidth="1"/>
    <col min="12045" max="12045" width="7.7265625" style="326" customWidth="1"/>
    <col min="12046" max="12046" width="8.36328125" style="326" customWidth="1"/>
    <col min="12047" max="12288" width="9.08984375" style="326"/>
    <col min="12289" max="12289" width="2.7265625" style="326" customWidth="1"/>
    <col min="12290" max="12290" width="28.36328125" style="326" customWidth="1"/>
    <col min="12291" max="12291" width="4.26953125" style="326" customWidth="1"/>
    <col min="12292" max="12297" width="8" style="326" customWidth="1"/>
    <col min="12298" max="12299" width="9.26953125" style="326" customWidth="1"/>
    <col min="12300" max="12300" width="8" style="326" customWidth="1"/>
    <col min="12301" max="12301" width="7.7265625" style="326" customWidth="1"/>
    <col min="12302" max="12302" width="8.36328125" style="326" customWidth="1"/>
    <col min="12303" max="12544" width="9.08984375" style="326"/>
    <col min="12545" max="12545" width="2.7265625" style="326" customWidth="1"/>
    <col min="12546" max="12546" width="28.36328125" style="326" customWidth="1"/>
    <col min="12547" max="12547" width="4.26953125" style="326" customWidth="1"/>
    <col min="12548" max="12553" width="8" style="326" customWidth="1"/>
    <col min="12554" max="12555" width="9.26953125" style="326" customWidth="1"/>
    <col min="12556" max="12556" width="8" style="326" customWidth="1"/>
    <col min="12557" max="12557" width="7.7265625" style="326" customWidth="1"/>
    <col min="12558" max="12558" width="8.36328125" style="326" customWidth="1"/>
    <col min="12559" max="12800" width="9.08984375" style="326"/>
    <col min="12801" max="12801" width="2.7265625" style="326" customWidth="1"/>
    <col min="12802" max="12802" width="28.36328125" style="326" customWidth="1"/>
    <col min="12803" max="12803" width="4.26953125" style="326" customWidth="1"/>
    <col min="12804" max="12809" width="8" style="326" customWidth="1"/>
    <col min="12810" max="12811" width="9.26953125" style="326" customWidth="1"/>
    <col min="12812" max="12812" width="8" style="326" customWidth="1"/>
    <col min="12813" max="12813" width="7.7265625" style="326" customWidth="1"/>
    <col min="12814" max="12814" width="8.36328125" style="326" customWidth="1"/>
    <col min="12815" max="13056" width="9.08984375" style="326"/>
    <col min="13057" max="13057" width="2.7265625" style="326" customWidth="1"/>
    <col min="13058" max="13058" width="28.36328125" style="326" customWidth="1"/>
    <col min="13059" max="13059" width="4.26953125" style="326" customWidth="1"/>
    <col min="13060" max="13065" width="8" style="326" customWidth="1"/>
    <col min="13066" max="13067" width="9.26953125" style="326" customWidth="1"/>
    <col min="13068" max="13068" width="8" style="326" customWidth="1"/>
    <col min="13069" max="13069" width="7.7265625" style="326" customWidth="1"/>
    <col min="13070" max="13070" width="8.36328125" style="326" customWidth="1"/>
    <col min="13071" max="13312" width="9.08984375" style="326"/>
    <col min="13313" max="13313" width="2.7265625" style="326" customWidth="1"/>
    <col min="13314" max="13314" width="28.36328125" style="326" customWidth="1"/>
    <col min="13315" max="13315" width="4.26953125" style="326" customWidth="1"/>
    <col min="13316" max="13321" width="8" style="326" customWidth="1"/>
    <col min="13322" max="13323" width="9.26953125" style="326" customWidth="1"/>
    <col min="13324" max="13324" width="8" style="326" customWidth="1"/>
    <col min="13325" max="13325" width="7.7265625" style="326" customWidth="1"/>
    <col min="13326" max="13326" width="8.36328125" style="326" customWidth="1"/>
    <col min="13327" max="13568" width="9.08984375" style="326"/>
    <col min="13569" max="13569" width="2.7265625" style="326" customWidth="1"/>
    <col min="13570" max="13570" width="28.36328125" style="326" customWidth="1"/>
    <col min="13571" max="13571" width="4.26953125" style="326" customWidth="1"/>
    <col min="13572" max="13577" width="8" style="326" customWidth="1"/>
    <col min="13578" max="13579" width="9.26953125" style="326" customWidth="1"/>
    <col min="13580" max="13580" width="8" style="326" customWidth="1"/>
    <col min="13581" max="13581" width="7.7265625" style="326" customWidth="1"/>
    <col min="13582" max="13582" width="8.36328125" style="326" customWidth="1"/>
    <col min="13583" max="13824" width="9.08984375" style="326"/>
    <col min="13825" max="13825" width="2.7265625" style="326" customWidth="1"/>
    <col min="13826" max="13826" width="28.36328125" style="326" customWidth="1"/>
    <col min="13827" max="13827" width="4.26953125" style="326" customWidth="1"/>
    <col min="13828" max="13833" width="8" style="326" customWidth="1"/>
    <col min="13834" max="13835" width="9.26953125" style="326" customWidth="1"/>
    <col min="13836" max="13836" width="8" style="326" customWidth="1"/>
    <col min="13837" max="13837" width="7.7265625" style="326" customWidth="1"/>
    <col min="13838" max="13838" width="8.36328125" style="326" customWidth="1"/>
    <col min="13839" max="14080" width="9.08984375" style="326"/>
    <col min="14081" max="14081" width="2.7265625" style="326" customWidth="1"/>
    <col min="14082" max="14082" width="28.36328125" style="326" customWidth="1"/>
    <col min="14083" max="14083" width="4.26953125" style="326" customWidth="1"/>
    <col min="14084" max="14089" width="8" style="326" customWidth="1"/>
    <col min="14090" max="14091" width="9.26953125" style="326" customWidth="1"/>
    <col min="14092" max="14092" width="8" style="326" customWidth="1"/>
    <col min="14093" max="14093" width="7.7265625" style="326" customWidth="1"/>
    <col min="14094" max="14094" width="8.36328125" style="326" customWidth="1"/>
    <col min="14095" max="14336" width="9.08984375" style="326"/>
    <col min="14337" max="14337" width="2.7265625" style="326" customWidth="1"/>
    <col min="14338" max="14338" width="28.36328125" style="326" customWidth="1"/>
    <col min="14339" max="14339" width="4.26953125" style="326" customWidth="1"/>
    <col min="14340" max="14345" width="8" style="326" customWidth="1"/>
    <col min="14346" max="14347" width="9.26953125" style="326" customWidth="1"/>
    <col min="14348" max="14348" width="8" style="326" customWidth="1"/>
    <col min="14349" max="14349" width="7.7265625" style="326" customWidth="1"/>
    <col min="14350" max="14350" width="8.36328125" style="326" customWidth="1"/>
    <col min="14351" max="14592" width="9.08984375" style="326"/>
    <col min="14593" max="14593" width="2.7265625" style="326" customWidth="1"/>
    <col min="14594" max="14594" width="28.36328125" style="326" customWidth="1"/>
    <col min="14595" max="14595" width="4.26953125" style="326" customWidth="1"/>
    <col min="14596" max="14601" width="8" style="326" customWidth="1"/>
    <col min="14602" max="14603" width="9.26953125" style="326" customWidth="1"/>
    <col min="14604" max="14604" width="8" style="326" customWidth="1"/>
    <col min="14605" max="14605" width="7.7265625" style="326" customWidth="1"/>
    <col min="14606" max="14606" width="8.36328125" style="326" customWidth="1"/>
    <col min="14607" max="14848" width="9.08984375" style="326"/>
    <col min="14849" max="14849" width="2.7265625" style="326" customWidth="1"/>
    <col min="14850" max="14850" width="28.36328125" style="326" customWidth="1"/>
    <col min="14851" max="14851" width="4.26953125" style="326" customWidth="1"/>
    <col min="14852" max="14857" width="8" style="326" customWidth="1"/>
    <col min="14858" max="14859" width="9.26953125" style="326" customWidth="1"/>
    <col min="14860" max="14860" width="8" style="326" customWidth="1"/>
    <col min="14861" max="14861" width="7.7265625" style="326" customWidth="1"/>
    <col min="14862" max="14862" width="8.36328125" style="326" customWidth="1"/>
    <col min="14863" max="15104" width="9.08984375" style="326"/>
    <col min="15105" max="15105" width="2.7265625" style="326" customWidth="1"/>
    <col min="15106" max="15106" width="28.36328125" style="326" customWidth="1"/>
    <col min="15107" max="15107" width="4.26953125" style="326" customWidth="1"/>
    <col min="15108" max="15113" width="8" style="326" customWidth="1"/>
    <col min="15114" max="15115" width="9.26953125" style="326" customWidth="1"/>
    <col min="15116" max="15116" width="8" style="326" customWidth="1"/>
    <col min="15117" max="15117" width="7.7265625" style="326" customWidth="1"/>
    <col min="15118" max="15118" width="8.36328125" style="326" customWidth="1"/>
    <col min="15119" max="15360" width="9.08984375" style="326"/>
    <col min="15361" max="15361" width="2.7265625" style="326" customWidth="1"/>
    <col min="15362" max="15362" width="28.36328125" style="326" customWidth="1"/>
    <col min="15363" max="15363" width="4.26953125" style="326" customWidth="1"/>
    <col min="15364" max="15369" width="8" style="326" customWidth="1"/>
    <col min="15370" max="15371" width="9.26953125" style="326" customWidth="1"/>
    <col min="15372" max="15372" width="8" style="326" customWidth="1"/>
    <col min="15373" max="15373" width="7.7265625" style="326" customWidth="1"/>
    <col min="15374" max="15374" width="8.36328125" style="326" customWidth="1"/>
    <col min="15375" max="15616" width="9.08984375" style="326"/>
    <col min="15617" max="15617" width="2.7265625" style="326" customWidth="1"/>
    <col min="15618" max="15618" width="28.36328125" style="326" customWidth="1"/>
    <col min="15619" max="15619" width="4.26953125" style="326" customWidth="1"/>
    <col min="15620" max="15625" width="8" style="326" customWidth="1"/>
    <col min="15626" max="15627" width="9.26953125" style="326" customWidth="1"/>
    <col min="15628" max="15628" width="8" style="326" customWidth="1"/>
    <col min="15629" max="15629" width="7.7265625" style="326" customWidth="1"/>
    <col min="15630" max="15630" width="8.36328125" style="326" customWidth="1"/>
    <col min="15631" max="15872" width="9.08984375" style="326"/>
    <col min="15873" max="15873" width="2.7265625" style="326" customWidth="1"/>
    <col min="15874" max="15874" width="28.36328125" style="326" customWidth="1"/>
    <col min="15875" max="15875" width="4.26953125" style="326" customWidth="1"/>
    <col min="15876" max="15881" width="8" style="326" customWidth="1"/>
    <col min="15882" max="15883" width="9.26953125" style="326" customWidth="1"/>
    <col min="15884" max="15884" width="8" style="326" customWidth="1"/>
    <col min="15885" max="15885" width="7.7265625" style="326" customWidth="1"/>
    <col min="15886" max="15886" width="8.36328125" style="326" customWidth="1"/>
    <col min="15887" max="16128" width="9.08984375" style="326"/>
    <col min="16129" max="16129" width="2.7265625" style="326" customWidth="1"/>
    <col min="16130" max="16130" width="28.36328125" style="326" customWidth="1"/>
    <col min="16131" max="16131" width="4.26953125" style="326" customWidth="1"/>
    <col min="16132" max="16137" width="8" style="326" customWidth="1"/>
    <col min="16138" max="16139" width="9.26953125" style="326" customWidth="1"/>
    <col min="16140" max="16140" width="8" style="326" customWidth="1"/>
    <col min="16141" max="16141" width="7.7265625" style="326" customWidth="1"/>
    <col min="16142" max="16142" width="8.36328125" style="326" customWidth="1"/>
    <col min="16143" max="16384" width="9.08984375" style="326"/>
  </cols>
  <sheetData>
    <row r="1" spans="1:224" s="316" customFormat="1" ht="30" customHeight="1">
      <c r="A1" s="1450" t="s">
        <v>610</v>
      </c>
      <c r="B1" s="1450"/>
      <c r="C1" s="1450"/>
      <c r="D1" s="1450"/>
      <c r="E1" s="1450"/>
      <c r="F1" s="1450"/>
      <c r="G1" s="1450"/>
      <c r="H1" s="1450"/>
      <c r="I1" s="1450"/>
      <c r="J1" s="1450"/>
      <c r="K1" s="1450"/>
      <c r="L1" s="1450"/>
      <c r="M1" s="1450"/>
      <c r="N1" s="1450"/>
      <c r="O1" s="947"/>
    </row>
    <row r="2" spans="1:224" s="316" customFormat="1" ht="12.5">
      <c r="A2" s="317" t="s">
        <v>700</v>
      </c>
      <c r="B2" s="317"/>
      <c r="C2" s="318"/>
      <c r="D2" s="317"/>
      <c r="E2" s="317"/>
      <c r="F2" s="317"/>
      <c r="G2" s="317"/>
      <c r="H2" s="317"/>
      <c r="I2" s="319"/>
      <c r="J2" s="317"/>
      <c r="K2" s="317"/>
      <c r="L2" s="317"/>
      <c r="N2" s="320"/>
      <c r="O2" s="948"/>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row>
    <row r="3" spans="1:224" s="316" customFormat="1" ht="12.5">
      <c r="A3" s="317" t="s">
        <v>0</v>
      </c>
      <c r="B3" s="317"/>
      <c r="C3" s="318"/>
      <c r="D3" s="317"/>
      <c r="E3" s="317"/>
      <c r="F3" s="317"/>
      <c r="G3" s="317"/>
      <c r="H3" s="317"/>
      <c r="I3" s="319"/>
      <c r="J3" s="317"/>
      <c r="K3" s="317"/>
      <c r="L3" s="317"/>
      <c r="O3" s="948"/>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19"/>
      <c r="ER3" s="319"/>
      <c r="ES3" s="319"/>
      <c r="ET3" s="319"/>
      <c r="EU3" s="319"/>
      <c r="EV3" s="319"/>
      <c r="EW3" s="319"/>
      <c r="EX3" s="319"/>
      <c r="EY3" s="319"/>
      <c r="EZ3" s="319"/>
      <c r="FA3" s="319"/>
      <c r="FB3" s="319"/>
      <c r="FC3" s="319"/>
      <c r="FD3" s="319"/>
      <c r="FE3" s="319"/>
      <c r="FF3" s="319"/>
      <c r="FG3" s="319"/>
      <c r="FH3" s="319"/>
      <c r="FI3" s="319"/>
      <c r="FJ3" s="319"/>
      <c r="FK3" s="319"/>
      <c r="FL3" s="319"/>
      <c r="FM3" s="319"/>
      <c r="FN3" s="319"/>
      <c r="FO3" s="319"/>
      <c r="FP3" s="319"/>
      <c r="FQ3" s="319"/>
      <c r="FR3" s="319"/>
      <c r="FS3" s="319"/>
      <c r="FT3" s="319"/>
      <c r="FU3" s="319"/>
      <c r="FV3" s="319"/>
      <c r="FW3" s="319"/>
      <c r="FX3" s="319"/>
      <c r="FY3" s="319"/>
      <c r="FZ3" s="319"/>
      <c r="GA3" s="319"/>
      <c r="GB3" s="319"/>
      <c r="GC3" s="319"/>
      <c r="GD3" s="319"/>
      <c r="GE3" s="319"/>
      <c r="GF3" s="319"/>
      <c r="GG3" s="319"/>
      <c r="GH3" s="319"/>
      <c r="GI3" s="319"/>
      <c r="GJ3" s="319"/>
      <c r="GK3" s="319"/>
      <c r="GL3" s="319"/>
      <c r="GM3" s="319"/>
      <c r="GN3" s="319"/>
      <c r="GO3" s="319"/>
      <c r="GP3" s="319"/>
      <c r="GQ3" s="319"/>
      <c r="GR3" s="319"/>
      <c r="GS3" s="319"/>
      <c r="GT3" s="319"/>
      <c r="GU3" s="319"/>
      <c r="GV3" s="319"/>
      <c r="GW3" s="319"/>
      <c r="GX3" s="319"/>
      <c r="GY3" s="319"/>
      <c r="GZ3" s="319"/>
      <c r="HA3" s="319"/>
      <c r="HB3" s="319"/>
      <c r="HC3" s="319"/>
      <c r="HD3" s="319"/>
      <c r="HE3" s="319"/>
      <c r="HF3" s="319"/>
      <c r="HG3" s="319"/>
      <c r="HH3" s="319"/>
      <c r="HI3" s="319"/>
      <c r="HJ3" s="319"/>
      <c r="HK3" s="319"/>
      <c r="HL3" s="319"/>
      <c r="HM3" s="319"/>
      <c r="HN3" s="319"/>
      <c r="HO3" s="319"/>
      <c r="HP3" s="319"/>
    </row>
    <row r="4" spans="1:224" s="316" customFormat="1" ht="12.5">
      <c r="A4" s="317"/>
      <c r="B4" s="317"/>
      <c r="C4" s="318"/>
      <c r="D4" s="321" t="s">
        <v>144</v>
      </c>
      <c r="E4" s="321" t="s">
        <v>143</v>
      </c>
      <c r="F4" s="321" t="s">
        <v>2</v>
      </c>
      <c r="G4" s="321" t="s">
        <v>3</v>
      </c>
      <c r="H4" s="321" t="s">
        <v>4</v>
      </c>
      <c r="I4" s="321" t="s">
        <v>5</v>
      </c>
      <c r="J4" s="321" t="s">
        <v>142</v>
      </c>
      <c r="K4" s="321"/>
      <c r="L4" s="317"/>
      <c r="M4" s="1473" t="s">
        <v>13</v>
      </c>
      <c r="N4" s="1473"/>
      <c r="O4" s="948"/>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c r="EO4" s="319"/>
      <c r="EP4" s="319"/>
      <c r="EQ4" s="319"/>
      <c r="ER4" s="319"/>
      <c r="ES4" s="319"/>
      <c r="ET4" s="319"/>
      <c r="EU4" s="319"/>
      <c r="EV4" s="319"/>
      <c r="EW4" s="319"/>
      <c r="EX4" s="319"/>
      <c r="EY4" s="319"/>
      <c r="EZ4" s="319"/>
      <c r="FA4" s="319"/>
      <c r="FB4" s="319"/>
      <c r="FC4" s="319"/>
      <c r="FD4" s="319"/>
      <c r="FE4" s="319"/>
      <c r="FF4" s="319"/>
      <c r="FG4" s="319"/>
      <c r="FH4" s="319"/>
      <c r="FI4" s="319"/>
      <c r="FJ4" s="319"/>
      <c r="FK4" s="319"/>
      <c r="FL4" s="319"/>
      <c r="FM4" s="319"/>
      <c r="FN4" s="319"/>
      <c r="FO4" s="319"/>
      <c r="FP4" s="319"/>
      <c r="FQ4" s="319"/>
      <c r="FR4" s="319"/>
      <c r="FS4" s="319"/>
      <c r="FT4" s="319"/>
      <c r="FU4" s="319"/>
      <c r="FV4" s="319"/>
      <c r="FW4" s="319"/>
      <c r="FX4" s="319"/>
      <c r="FY4" s="319"/>
      <c r="FZ4" s="319"/>
      <c r="GA4" s="319"/>
      <c r="GB4" s="319"/>
      <c r="GC4" s="319"/>
      <c r="GD4" s="319"/>
      <c r="GE4" s="319"/>
      <c r="GF4" s="319"/>
      <c r="GG4" s="319"/>
      <c r="GH4" s="319"/>
      <c r="GI4" s="319"/>
      <c r="GJ4" s="319"/>
      <c r="GK4" s="319"/>
      <c r="GL4" s="319"/>
      <c r="GM4" s="319"/>
      <c r="GN4" s="319"/>
      <c r="GO4" s="319"/>
      <c r="GP4" s="319"/>
      <c r="GQ4" s="319"/>
      <c r="GR4" s="319"/>
      <c r="GS4" s="319"/>
      <c r="GT4" s="319"/>
      <c r="GU4" s="319"/>
      <c r="GV4" s="319"/>
      <c r="GW4" s="319"/>
      <c r="GX4" s="319"/>
      <c r="GY4" s="319"/>
      <c r="GZ4" s="319"/>
      <c r="HA4" s="319"/>
      <c r="HB4" s="319"/>
      <c r="HC4" s="319"/>
      <c r="HD4" s="319"/>
      <c r="HE4" s="319"/>
      <c r="HF4" s="319"/>
      <c r="HG4" s="319"/>
      <c r="HH4" s="319"/>
      <c r="HI4" s="319"/>
      <c r="HJ4" s="319"/>
      <c r="HK4" s="319"/>
      <c r="HL4" s="319"/>
      <c r="HM4" s="319"/>
      <c r="HN4" s="319"/>
      <c r="HO4" s="319"/>
      <c r="HP4" s="319"/>
    </row>
    <row r="5" spans="1:224" s="316" customFormat="1" ht="12.5">
      <c r="A5" s="317"/>
      <c r="B5" s="317"/>
      <c r="C5" s="322" t="s">
        <v>14</v>
      </c>
      <c r="D5" s="323">
        <v>25000</v>
      </c>
      <c r="E5" s="323">
        <v>29999</v>
      </c>
      <c r="F5" s="323">
        <v>34999</v>
      </c>
      <c r="G5" s="323">
        <v>39999</v>
      </c>
      <c r="H5" s="323">
        <v>44999</v>
      </c>
      <c r="I5" s="323">
        <v>49999</v>
      </c>
      <c r="J5" s="323" t="s">
        <v>15</v>
      </c>
      <c r="K5" s="323" t="s">
        <v>141</v>
      </c>
      <c r="L5" s="324" t="s">
        <v>17</v>
      </c>
      <c r="M5" s="325" t="s">
        <v>18</v>
      </c>
      <c r="N5" s="325" t="s">
        <v>19</v>
      </c>
      <c r="O5" s="948"/>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19"/>
      <c r="DC5" s="319"/>
      <c r="DD5" s="319"/>
      <c r="DE5" s="319"/>
      <c r="DF5" s="319"/>
      <c r="DG5" s="319"/>
      <c r="DH5" s="319"/>
      <c r="DI5" s="319"/>
      <c r="DJ5" s="319"/>
      <c r="DK5" s="319"/>
      <c r="DL5" s="319"/>
      <c r="DM5" s="319"/>
      <c r="DN5" s="319"/>
      <c r="DO5" s="319"/>
      <c r="DP5" s="319"/>
      <c r="DQ5" s="319"/>
      <c r="DR5" s="319"/>
      <c r="DS5" s="319"/>
      <c r="DT5" s="319"/>
      <c r="DU5" s="319"/>
      <c r="DV5" s="319"/>
      <c r="DW5" s="319"/>
      <c r="DX5" s="319"/>
      <c r="DY5" s="319"/>
      <c r="DZ5" s="319"/>
      <c r="EA5" s="319"/>
      <c r="EB5" s="319"/>
      <c r="EC5" s="319"/>
      <c r="ED5" s="319"/>
      <c r="EE5" s="319"/>
      <c r="EF5" s="319"/>
      <c r="EG5" s="319"/>
      <c r="EH5" s="319"/>
      <c r="EI5" s="319"/>
      <c r="EJ5" s="319"/>
      <c r="EK5" s="319"/>
      <c r="EL5" s="319"/>
      <c r="EM5" s="319"/>
      <c r="EN5" s="319"/>
      <c r="EO5" s="319"/>
      <c r="EP5" s="319"/>
      <c r="EQ5" s="319"/>
      <c r="ER5" s="319"/>
      <c r="ES5" s="319"/>
      <c r="ET5" s="319"/>
      <c r="EU5" s="319"/>
      <c r="EV5" s="319"/>
      <c r="EW5" s="319"/>
      <c r="EX5" s="319"/>
      <c r="EY5" s="319"/>
      <c r="EZ5" s="319"/>
      <c r="FA5" s="319"/>
      <c r="FB5" s="319"/>
      <c r="FC5" s="319"/>
      <c r="FD5" s="319"/>
      <c r="FE5" s="319"/>
      <c r="FF5" s="319"/>
      <c r="FG5" s="319"/>
      <c r="FH5" s="319"/>
      <c r="FI5" s="319"/>
      <c r="FJ5" s="319"/>
      <c r="FK5" s="319"/>
      <c r="FL5" s="319"/>
      <c r="FM5" s="319"/>
      <c r="FN5" s="319"/>
      <c r="FO5" s="319"/>
      <c r="FP5" s="319"/>
      <c r="FQ5" s="319"/>
      <c r="FR5" s="319"/>
      <c r="FS5" s="319"/>
      <c r="FT5" s="319"/>
      <c r="FU5" s="319"/>
      <c r="FV5" s="319"/>
      <c r="FW5" s="319"/>
      <c r="FX5" s="319"/>
      <c r="FY5" s="319"/>
      <c r="FZ5" s="319"/>
      <c r="GA5" s="319"/>
      <c r="GB5" s="319"/>
      <c r="GC5" s="319"/>
      <c r="GD5" s="319"/>
      <c r="GE5" s="319"/>
      <c r="GF5" s="319"/>
      <c r="GG5" s="319"/>
      <c r="GH5" s="319"/>
      <c r="GI5" s="319"/>
      <c r="GJ5" s="319"/>
      <c r="GK5" s="319"/>
      <c r="GL5" s="319"/>
      <c r="GM5" s="319"/>
      <c r="GN5" s="319"/>
      <c r="GO5" s="319"/>
      <c r="GP5" s="319"/>
      <c r="GQ5" s="319"/>
      <c r="GR5" s="319"/>
      <c r="GS5" s="319"/>
      <c r="GT5" s="319"/>
      <c r="GU5" s="319"/>
      <c r="GV5" s="319"/>
      <c r="GW5" s="319"/>
      <c r="GX5" s="319"/>
      <c r="GY5" s="319"/>
      <c r="GZ5" s="319"/>
      <c r="HA5" s="319"/>
      <c r="HB5" s="319"/>
      <c r="HC5" s="319"/>
      <c r="HD5" s="319"/>
      <c r="HE5" s="319"/>
      <c r="HF5" s="319"/>
      <c r="HG5" s="319"/>
      <c r="HH5" s="319"/>
      <c r="HI5" s="319"/>
      <c r="HJ5" s="319"/>
      <c r="HK5" s="319"/>
      <c r="HL5" s="319"/>
      <c r="HM5" s="319"/>
      <c r="HN5" s="319"/>
      <c r="HO5" s="319"/>
      <c r="HP5" s="319"/>
    </row>
    <row r="6" spans="1:224" ht="10">
      <c r="B6" s="327"/>
      <c r="D6" s="328" t="s">
        <v>20</v>
      </c>
      <c r="E6" s="329"/>
      <c r="F6" s="329"/>
      <c r="G6" s="329"/>
      <c r="H6" s="329"/>
      <c r="I6" s="329"/>
      <c r="J6" s="329"/>
      <c r="K6" s="328" t="s">
        <v>21</v>
      </c>
      <c r="L6" s="328" t="s">
        <v>22</v>
      </c>
      <c r="M6" s="328" t="s">
        <v>23</v>
      </c>
      <c r="N6" s="328" t="s">
        <v>24</v>
      </c>
    </row>
    <row r="7" spans="1:224">
      <c r="A7" s="1471" t="s">
        <v>25</v>
      </c>
      <c r="B7" s="1471"/>
      <c r="C7" s="330"/>
      <c r="D7" s="331"/>
      <c r="E7" s="331"/>
      <c r="F7" s="331"/>
      <c r="G7" s="331"/>
      <c r="H7" s="331"/>
      <c r="I7" s="331"/>
      <c r="J7" s="331"/>
      <c r="K7" s="331"/>
      <c r="L7" s="211"/>
      <c r="M7" s="332"/>
    </row>
    <row r="8" spans="1:224">
      <c r="B8" s="1307" t="s">
        <v>26</v>
      </c>
      <c r="D8" s="331"/>
      <c r="E8" s="331"/>
      <c r="F8" s="331"/>
      <c r="G8" s="331"/>
      <c r="H8" s="331"/>
      <c r="I8" s="331"/>
      <c r="J8" s="331"/>
      <c r="K8" s="331"/>
      <c r="L8" s="211"/>
      <c r="M8" s="332"/>
    </row>
    <row r="9" spans="1:224" ht="10">
      <c r="A9" s="331"/>
      <c r="B9" s="327" t="s">
        <v>27</v>
      </c>
      <c r="D9" s="950">
        <v>501</v>
      </c>
      <c r="E9" s="950">
        <v>464</v>
      </c>
      <c r="F9" s="950">
        <v>51</v>
      </c>
      <c r="G9" s="950">
        <v>7</v>
      </c>
      <c r="H9" s="950">
        <v>0</v>
      </c>
      <c r="I9" s="950">
        <v>0</v>
      </c>
      <c r="J9" s="950">
        <v>0</v>
      </c>
      <c r="K9" s="950">
        <v>223</v>
      </c>
      <c r="L9" s="950">
        <v>1246</v>
      </c>
      <c r="M9" s="951">
        <v>25573.162404692001</v>
      </c>
      <c r="N9" s="951" t="s">
        <v>29</v>
      </c>
    </row>
    <row r="10" spans="1:224" ht="10">
      <c r="B10" s="327" t="s">
        <v>30</v>
      </c>
      <c r="D10" s="950">
        <v>660</v>
      </c>
      <c r="E10" s="950">
        <v>1634</v>
      </c>
      <c r="F10" s="950">
        <v>974</v>
      </c>
      <c r="G10" s="950">
        <v>507</v>
      </c>
      <c r="H10" s="950">
        <v>114</v>
      </c>
      <c r="I10" s="950">
        <v>18</v>
      </c>
      <c r="J10" s="950">
        <v>11</v>
      </c>
      <c r="K10" s="950">
        <v>298</v>
      </c>
      <c r="L10" s="950">
        <v>4216</v>
      </c>
      <c r="M10" s="951">
        <v>29893.271419091001</v>
      </c>
      <c r="N10" s="951" t="s">
        <v>29</v>
      </c>
    </row>
    <row r="11" spans="1:224" ht="10">
      <c r="B11" s="327" t="s">
        <v>31</v>
      </c>
      <c r="D11" s="950">
        <v>292</v>
      </c>
      <c r="E11" s="950">
        <v>784</v>
      </c>
      <c r="F11" s="950">
        <v>977</v>
      </c>
      <c r="G11" s="950">
        <v>1289</v>
      </c>
      <c r="H11" s="950">
        <v>408</v>
      </c>
      <c r="I11" s="950">
        <v>103</v>
      </c>
      <c r="J11" s="950">
        <v>44</v>
      </c>
      <c r="K11" s="950">
        <v>134</v>
      </c>
      <c r="L11" s="950">
        <v>4031</v>
      </c>
      <c r="M11" s="951">
        <v>34078.123266615003</v>
      </c>
      <c r="N11" s="951" t="s">
        <v>29</v>
      </c>
    </row>
    <row r="12" spans="1:224" ht="10">
      <c r="B12" s="327" t="s">
        <v>32</v>
      </c>
      <c r="D12" s="950">
        <v>106</v>
      </c>
      <c r="E12" s="950">
        <v>307</v>
      </c>
      <c r="F12" s="950">
        <v>469</v>
      </c>
      <c r="G12" s="950">
        <v>1002</v>
      </c>
      <c r="H12" s="950">
        <v>468</v>
      </c>
      <c r="I12" s="950">
        <v>111</v>
      </c>
      <c r="J12" s="950">
        <v>63</v>
      </c>
      <c r="K12" s="950">
        <v>73</v>
      </c>
      <c r="L12" s="950">
        <v>2599</v>
      </c>
      <c r="M12" s="951">
        <v>36504.714041963001</v>
      </c>
      <c r="N12" s="951" t="s">
        <v>29</v>
      </c>
    </row>
    <row r="13" spans="1:224" ht="10">
      <c r="B13" s="327" t="s">
        <v>33</v>
      </c>
      <c r="D13" s="950">
        <v>69</v>
      </c>
      <c r="E13" s="950">
        <v>157</v>
      </c>
      <c r="F13" s="950">
        <v>269</v>
      </c>
      <c r="G13" s="950">
        <v>839</v>
      </c>
      <c r="H13" s="950">
        <v>359</v>
      </c>
      <c r="I13" s="950">
        <v>92</v>
      </c>
      <c r="J13" s="950">
        <v>51</v>
      </c>
      <c r="K13" s="950">
        <v>52</v>
      </c>
      <c r="L13" s="950">
        <v>1888</v>
      </c>
      <c r="M13" s="951">
        <v>37398.712260348002</v>
      </c>
      <c r="N13" s="951" t="s">
        <v>29</v>
      </c>
    </row>
    <row r="14" spans="1:224" ht="10">
      <c r="B14" s="327" t="s">
        <v>34</v>
      </c>
      <c r="D14" s="950">
        <v>33</v>
      </c>
      <c r="E14" s="950">
        <v>121</v>
      </c>
      <c r="F14" s="950">
        <v>198</v>
      </c>
      <c r="G14" s="950">
        <v>717</v>
      </c>
      <c r="H14" s="950">
        <v>307</v>
      </c>
      <c r="I14" s="950">
        <v>66</v>
      </c>
      <c r="J14" s="950">
        <v>51</v>
      </c>
      <c r="K14" s="950">
        <v>40</v>
      </c>
      <c r="L14" s="950">
        <v>1533</v>
      </c>
      <c r="M14" s="951">
        <v>37922.584387139003</v>
      </c>
      <c r="N14" s="951" t="s">
        <v>29</v>
      </c>
    </row>
    <row r="15" spans="1:224" ht="10">
      <c r="B15" s="327" t="s">
        <v>35</v>
      </c>
      <c r="D15" s="950">
        <v>18</v>
      </c>
      <c r="E15" s="950">
        <v>76</v>
      </c>
      <c r="F15" s="950">
        <v>158</v>
      </c>
      <c r="G15" s="950">
        <v>554</v>
      </c>
      <c r="H15" s="950">
        <v>217</v>
      </c>
      <c r="I15" s="950">
        <v>60</v>
      </c>
      <c r="J15" s="950">
        <v>40</v>
      </c>
      <c r="K15" s="950">
        <v>49</v>
      </c>
      <c r="L15" s="950">
        <v>1172</v>
      </c>
      <c r="M15" s="951">
        <v>38194.959180764999</v>
      </c>
      <c r="N15" s="951" t="s">
        <v>29</v>
      </c>
    </row>
    <row r="16" spans="1:224" ht="10">
      <c r="B16" s="327" t="s">
        <v>36</v>
      </c>
      <c r="D16" s="950">
        <v>8</v>
      </c>
      <c r="E16" s="950">
        <v>35</v>
      </c>
      <c r="F16" s="950">
        <v>84</v>
      </c>
      <c r="G16" s="950">
        <v>343</v>
      </c>
      <c r="H16" s="950">
        <v>114</v>
      </c>
      <c r="I16" s="950">
        <v>58</v>
      </c>
      <c r="J16" s="950">
        <v>31</v>
      </c>
      <c r="K16" s="950">
        <v>30</v>
      </c>
      <c r="L16" s="950">
        <v>703</v>
      </c>
      <c r="M16" s="951">
        <v>38952.848246656002</v>
      </c>
      <c r="N16" s="951" t="s">
        <v>29</v>
      </c>
    </row>
    <row r="17" spans="2:15" ht="10">
      <c r="B17" s="327" t="s">
        <v>37</v>
      </c>
      <c r="D17" s="950">
        <v>9</v>
      </c>
      <c r="E17" s="950">
        <v>17</v>
      </c>
      <c r="F17" s="950">
        <v>49</v>
      </c>
      <c r="G17" s="950">
        <v>141</v>
      </c>
      <c r="H17" s="950">
        <v>59</v>
      </c>
      <c r="I17" s="950">
        <v>25</v>
      </c>
      <c r="J17" s="950">
        <v>14</v>
      </c>
      <c r="K17" s="950">
        <v>33</v>
      </c>
      <c r="L17" s="950">
        <v>347</v>
      </c>
      <c r="M17" s="951">
        <v>38475.475254776997</v>
      </c>
      <c r="N17" s="951" t="s">
        <v>29</v>
      </c>
    </row>
    <row r="18" spans="2:15" s="335" customFormat="1">
      <c r="B18" s="327" t="s">
        <v>38</v>
      </c>
      <c r="C18" s="318">
        <v>7</v>
      </c>
      <c r="D18" s="950">
        <v>1696</v>
      </c>
      <c r="E18" s="950">
        <v>3595</v>
      </c>
      <c r="F18" s="950">
        <v>3229</v>
      </c>
      <c r="G18" s="950">
        <v>5399</v>
      </c>
      <c r="H18" s="950">
        <v>2046</v>
      </c>
      <c r="I18" s="950">
        <v>533</v>
      </c>
      <c r="J18" s="950">
        <v>305</v>
      </c>
      <c r="K18" s="950">
        <v>932</v>
      </c>
      <c r="L18" s="950">
        <v>17735</v>
      </c>
      <c r="M18" s="951">
        <v>34206.302211508999</v>
      </c>
      <c r="N18" s="951">
        <v>34665</v>
      </c>
      <c r="O18" s="952"/>
    </row>
    <row r="19" spans="2:15" s="335" customFormat="1">
      <c r="B19" s="336"/>
      <c r="C19" s="330"/>
      <c r="D19" s="910"/>
      <c r="E19" s="910"/>
      <c r="F19" s="910"/>
      <c r="G19" s="910"/>
      <c r="H19" s="910"/>
      <c r="I19" s="910"/>
      <c r="J19" s="910"/>
      <c r="K19" s="910"/>
      <c r="L19" s="910"/>
      <c r="M19" s="337"/>
      <c r="N19" s="818"/>
      <c r="O19" s="952"/>
    </row>
    <row r="20" spans="2:15">
      <c r="B20" s="1307" t="s">
        <v>39</v>
      </c>
      <c r="C20" s="338"/>
      <c r="D20" s="910"/>
      <c r="E20" s="910"/>
      <c r="F20" s="910"/>
      <c r="G20" s="910"/>
      <c r="H20" s="910"/>
      <c r="I20" s="910"/>
      <c r="J20" s="910"/>
      <c r="K20" s="910"/>
      <c r="L20" s="910"/>
      <c r="M20" s="337"/>
      <c r="N20" s="339"/>
    </row>
    <row r="21" spans="2:15" ht="10">
      <c r="B21" s="327" t="s">
        <v>27</v>
      </c>
      <c r="D21" s="950">
        <v>3140</v>
      </c>
      <c r="E21" s="950">
        <v>3678</v>
      </c>
      <c r="F21" s="950">
        <v>577</v>
      </c>
      <c r="G21" s="950">
        <v>45</v>
      </c>
      <c r="H21" s="950">
        <v>4</v>
      </c>
      <c r="I21" s="950">
        <v>1</v>
      </c>
      <c r="J21" s="950">
        <v>2</v>
      </c>
      <c r="K21" s="950">
        <v>1500</v>
      </c>
      <c r="L21" s="950">
        <v>8947</v>
      </c>
      <c r="M21" s="951">
        <v>26192.057672888001</v>
      </c>
      <c r="N21" s="951" t="s">
        <v>29</v>
      </c>
    </row>
    <row r="22" spans="2:15" ht="10">
      <c r="B22" s="327" t="s">
        <v>30</v>
      </c>
      <c r="D22" s="950">
        <v>2467</v>
      </c>
      <c r="E22" s="950">
        <v>8781</v>
      </c>
      <c r="F22" s="950">
        <v>6523</v>
      </c>
      <c r="G22" s="950">
        <v>3940</v>
      </c>
      <c r="H22" s="950">
        <v>818</v>
      </c>
      <c r="I22" s="950">
        <v>153</v>
      </c>
      <c r="J22" s="950">
        <v>40</v>
      </c>
      <c r="K22" s="950">
        <v>1295</v>
      </c>
      <c r="L22" s="950">
        <v>24017</v>
      </c>
      <c r="M22" s="951">
        <v>30961.874400140001</v>
      </c>
      <c r="N22" s="951" t="s">
        <v>29</v>
      </c>
    </row>
    <row r="23" spans="2:15" ht="10">
      <c r="B23" s="327" t="s">
        <v>31</v>
      </c>
      <c r="D23" s="950">
        <v>771</v>
      </c>
      <c r="E23" s="950">
        <v>2705</v>
      </c>
      <c r="F23" s="950">
        <v>4819</v>
      </c>
      <c r="G23" s="950">
        <v>9357</v>
      </c>
      <c r="H23" s="950">
        <v>2829</v>
      </c>
      <c r="I23" s="950">
        <v>630</v>
      </c>
      <c r="J23" s="950">
        <v>301</v>
      </c>
      <c r="K23" s="950">
        <v>623</v>
      </c>
      <c r="L23" s="950">
        <v>22035</v>
      </c>
      <c r="M23" s="951">
        <v>35716.827786287999</v>
      </c>
      <c r="N23" s="951" t="s">
        <v>29</v>
      </c>
    </row>
    <row r="24" spans="2:15" ht="10">
      <c r="B24" s="327" t="s">
        <v>32</v>
      </c>
      <c r="D24" s="950">
        <v>534</v>
      </c>
      <c r="E24" s="950">
        <v>1230</v>
      </c>
      <c r="F24" s="950">
        <v>2683</v>
      </c>
      <c r="G24" s="950">
        <v>8947</v>
      </c>
      <c r="H24" s="950">
        <v>3134</v>
      </c>
      <c r="I24" s="950">
        <v>752</v>
      </c>
      <c r="J24" s="950">
        <v>398</v>
      </c>
      <c r="K24" s="950">
        <v>546</v>
      </c>
      <c r="L24" s="950">
        <v>18224</v>
      </c>
      <c r="M24" s="951">
        <v>37414.428312026001</v>
      </c>
      <c r="N24" s="951" t="s">
        <v>29</v>
      </c>
    </row>
    <row r="25" spans="2:15" ht="10">
      <c r="B25" s="327" t="s">
        <v>33</v>
      </c>
      <c r="D25" s="950">
        <v>512</v>
      </c>
      <c r="E25" s="950">
        <v>1163</v>
      </c>
      <c r="F25" s="950">
        <v>2051</v>
      </c>
      <c r="G25" s="950">
        <v>8176</v>
      </c>
      <c r="H25" s="950">
        <v>2923</v>
      </c>
      <c r="I25" s="950">
        <v>676</v>
      </c>
      <c r="J25" s="950">
        <v>379</v>
      </c>
      <c r="K25" s="950">
        <v>458</v>
      </c>
      <c r="L25" s="950">
        <v>16338</v>
      </c>
      <c r="M25" s="951">
        <v>37630.795175061998</v>
      </c>
      <c r="N25" s="951" t="s">
        <v>29</v>
      </c>
    </row>
    <row r="26" spans="2:15" ht="10">
      <c r="B26" s="327" t="s">
        <v>34</v>
      </c>
      <c r="D26" s="950">
        <v>457</v>
      </c>
      <c r="E26" s="950">
        <v>1031</v>
      </c>
      <c r="F26" s="950">
        <v>1906</v>
      </c>
      <c r="G26" s="950">
        <v>7286</v>
      </c>
      <c r="H26" s="950">
        <v>2458</v>
      </c>
      <c r="I26" s="950">
        <v>581</v>
      </c>
      <c r="J26" s="950">
        <v>337</v>
      </c>
      <c r="K26" s="950">
        <v>441</v>
      </c>
      <c r="L26" s="950">
        <v>14497</v>
      </c>
      <c r="M26" s="951">
        <v>37534.077501421998</v>
      </c>
      <c r="N26" s="951" t="s">
        <v>29</v>
      </c>
    </row>
    <row r="27" spans="2:15" ht="10">
      <c r="B27" s="327" t="s">
        <v>35</v>
      </c>
      <c r="D27" s="950">
        <v>219</v>
      </c>
      <c r="E27" s="950">
        <v>651</v>
      </c>
      <c r="F27" s="950">
        <v>1443</v>
      </c>
      <c r="G27" s="950">
        <v>5740</v>
      </c>
      <c r="H27" s="950">
        <v>2104</v>
      </c>
      <c r="I27" s="950">
        <v>497</v>
      </c>
      <c r="J27" s="950">
        <v>287</v>
      </c>
      <c r="K27" s="950">
        <v>290</v>
      </c>
      <c r="L27" s="950">
        <v>11231</v>
      </c>
      <c r="M27" s="951">
        <v>38077.716410747998</v>
      </c>
      <c r="N27" s="951" t="s">
        <v>29</v>
      </c>
    </row>
    <row r="28" spans="2:15" ht="10">
      <c r="B28" s="327" t="s">
        <v>36</v>
      </c>
      <c r="D28" s="950">
        <v>83</v>
      </c>
      <c r="E28" s="950">
        <v>264</v>
      </c>
      <c r="F28" s="950">
        <v>756</v>
      </c>
      <c r="G28" s="950">
        <v>3277</v>
      </c>
      <c r="H28" s="950">
        <v>1298</v>
      </c>
      <c r="I28" s="950">
        <v>416</v>
      </c>
      <c r="J28" s="950">
        <v>213</v>
      </c>
      <c r="K28" s="950">
        <v>199</v>
      </c>
      <c r="L28" s="950">
        <v>6506</v>
      </c>
      <c r="M28" s="951">
        <v>38828.416010781002</v>
      </c>
      <c r="N28" s="951" t="s">
        <v>29</v>
      </c>
    </row>
    <row r="29" spans="2:15" ht="10">
      <c r="B29" s="327" t="s">
        <v>37</v>
      </c>
      <c r="D29" s="950">
        <v>20</v>
      </c>
      <c r="E29" s="950">
        <v>126</v>
      </c>
      <c r="F29" s="950">
        <v>351</v>
      </c>
      <c r="G29" s="950">
        <v>1474</v>
      </c>
      <c r="H29" s="950">
        <v>573</v>
      </c>
      <c r="I29" s="950">
        <v>203</v>
      </c>
      <c r="J29" s="950">
        <v>102</v>
      </c>
      <c r="K29" s="950">
        <v>168</v>
      </c>
      <c r="L29" s="950">
        <v>3017</v>
      </c>
      <c r="M29" s="951">
        <v>39020.415770444997</v>
      </c>
      <c r="N29" s="951" t="s">
        <v>29</v>
      </c>
    </row>
    <row r="30" spans="2:15" s="335" customFormat="1">
      <c r="B30" s="327" t="s">
        <v>38</v>
      </c>
      <c r="C30" s="318">
        <v>7</v>
      </c>
      <c r="D30" s="950">
        <v>8204</v>
      </c>
      <c r="E30" s="950">
        <v>19629</v>
      </c>
      <c r="F30" s="950">
        <v>21109</v>
      </c>
      <c r="G30" s="950">
        <v>48242</v>
      </c>
      <c r="H30" s="950">
        <v>16141</v>
      </c>
      <c r="I30" s="950">
        <v>3909</v>
      </c>
      <c r="J30" s="950">
        <v>2059</v>
      </c>
      <c r="K30" s="950">
        <v>5520</v>
      </c>
      <c r="L30" s="950">
        <v>124813</v>
      </c>
      <c r="M30" s="951">
        <v>35396.854502527</v>
      </c>
      <c r="N30" s="951">
        <v>36157</v>
      </c>
      <c r="O30" s="952"/>
    </row>
    <row r="31" spans="2:15" s="335" customFormat="1">
      <c r="B31" s="340"/>
      <c r="C31" s="330"/>
      <c r="D31" s="910"/>
      <c r="E31" s="910"/>
      <c r="F31" s="910"/>
      <c r="G31" s="910"/>
      <c r="H31" s="910"/>
      <c r="I31" s="910"/>
      <c r="J31" s="910"/>
      <c r="K31" s="910"/>
      <c r="L31" s="910"/>
      <c r="M31" s="337"/>
      <c r="N31" s="339"/>
      <c r="O31" s="952"/>
    </row>
    <row r="32" spans="2:15">
      <c r="B32" s="1307" t="s">
        <v>40</v>
      </c>
      <c r="C32" s="318">
        <v>8</v>
      </c>
      <c r="D32" s="910"/>
      <c r="E32" s="910"/>
      <c r="F32" s="910"/>
      <c r="G32" s="910"/>
      <c r="H32" s="910"/>
      <c r="I32" s="910"/>
      <c r="J32" s="910"/>
      <c r="K32" s="910"/>
      <c r="L32" s="910"/>
      <c r="M32" s="337"/>
      <c r="N32" s="339"/>
    </row>
    <row r="33" spans="1:15" ht="10">
      <c r="B33" s="327" t="s">
        <v>27</v>
      </c>
      <c r="D33" s="950">
        <v>3641</v>
      </c>
      <c r="E33" s="950">
        <v>4143</v>
      </c>
      <c r="F33" s="950">
        <v>628</v>
      </c>
      <c r="G33" s="950">
        <v>52</v>
      </c>
      <c r="H33" s="950">
        <v>4</v>
      </c>
      <c r="I33" s="950">
        <v>1</v>
      </c>
      <c r="J33" s="950">
        <v>2</v>
      </c>
      <c r="K33" s="950">
        <v>1723</v>
      </c>
      <c r="L33" s="950">
        <v>10194</v>
      </c>
      <c r="M33" s="951">
        <v>26117.246208239001</v>
      </c>
      <c r="N33" s="951" t="s">
        <v>29</v>
      </c>
    </row>
    <row r="34" spans="1:15" ht="10">
      <c r="B34" s="327" t="s">
        <v>30</v>
      </c>
      <c r="D34" s="950">
        <v>3129</v>
      </c>
      <c r="E34" s="950">
        <v>10418</v>
      </c>
      <c r="F34" s="950">
        <v>7498</v>
      </c>
      <c r="G34" s="950">
        <v>4447</v>
      </c>
      <c r="H34" s="950">
        <v>932</v>
      </c>
      <c r="I34" s="950">
        <v>171</v>
      </c>
      <c r="J34" s="950">
        <v>51</v>
      </c>
      <c r="K34" s="950">
        <v>1593</v>
      </c>
      <c r="L34" s="950">
        <v>28239</v>
      </c>
      <c r="M34" s="951">
        <v>30803.898466561001</v>
      </c>
      <c r="N34" s="951" t="s">
        <v>29</v>
      </c>
    </row>
    <row r="35" spans="1:15" ht="10">
      <c r="B35" s="327" t="s">
        <v>31</v>
      </c>
      <c r="D35" s="950">
        <v>1063</v>
      </c>
      <c r="E35" s="950">
        <v>3489</v>
      </c>
      <c r="F35" s="950">
        <v>5796</v>
      </c>
      <c r="G35" s="950">
        <v>10647</v>
      </c>
      <c r="H35" s="950">
        <v>3237</v>
      </c>
      <c r="I35" s="950">
        <v>733</v>
      </c>
      <c r="J35" s="950">
        <v>345</v>
      </c>
      <c r="K35" s="950">
        <v>757</v>
      </c>
      <c r="L35" s="950">
        <v>26067</v>
      </c>
      <c r="M35" s="951">
        <v>35464.523505728001</v>
      </c>
      <c r="N35" s="951" t="s">
        <v>29</v>
      </c>
    </row>
    <row r="36" spans="1:15" ht="10">
      <c r="B36" s="327" t="s">
        <v>32</v>
      </c>
      <c r="D36" s="950">
        <v>640</v>
      </c>
      <c r="E36" s="950">
        <v>1537</v>
      </c>
      <c r="F36" s="950">
        <v>3152</v>
      </c>
      <c r="G36" s="950">
        <v>9949</v>
      </c>
      <c r="H36" s="950">
        <v>3602</v>
      </c>
      <c r="I36" s="950">
        <v>863</v>
      </c>
      <c r="J36" s="950">
        <v>461</v>
      </c>
      <c r="K36" s="950">
        <v>619</v>
      </c>
      <c r="L36" s="950">
        <v>20823</v>
      </c>
      <c r="M36" s="951">
        <v>37300.691515045997</v>
      </c>
      <c r="N36" s="951" t="s">
        <v>29</v>
      </c>
    </row>
    <row r="37" spans="1:15" ht="10">
      <c r="B37" s="327" t="s">
        <v>33</v>
      </c>
      <c r="D37" s="950">
        <v>581</v>
      </c>
      <c r="E37" s="950">
        <v>1320</v>
      </c>
      <c r="F37" s="950">
        <v>2321</v>
      </c>
      <c r="G37" s="950">
        <v>9015</v>
      </c>
      <c r="H37" s="950">
        <v>3282</v>
      </c>
      <c r="I37" s="950">
        <v>768</v>
      </c>
      <c r="J37" s="950">
        <v>430</v>
      </c>
      <c r="K37" s="950">
        <v>511</v>
      </c>
      <c r="L37" s="950">
        <v>18228</v>
      </c>
      <c r="M37" s="951">
        <v>37606.575097364002</v>
      </c>
      <c r="N37" s="951" t="s">
        <v>29</v>
      </c>
    </row>
    <row r="38" spans="1:15" ht="10">
      <c r="B38" s="327" t="s">
        <v>34</v>
      </c>
      <c r="D38" s="950">
        <v>490</v>
      </c>
      <c r="E38" s="950">
        <v>1152</v>
      </c>
      <c r="F38" s="950">
        <v>2104</v>
      </c>
      <c r="G38" s="950">
        <v>8003</v>
      </c>
      <c r="H38" s="950">
        <v>2765</v>
      </c>
      <c r="I38" s="950">
        <v>647</v>
      </c>
      <c r="J38" s="950">
        <v>388</v>
      </c>
      <c r="K38" s="950">
        <v>481</v>
      </c>
      <c r="L38" s="950">
        <v>16030</v>
      </c>
      <c r="M38" s="951">
        <v>37571.381558298999</v>
      </c>
      <c r="N38" s="951" t="s">
        <v>29</v>
      </c>
    </row>
    <row r="39" spans="1:15" ht="10">
      <c r="B39" s="327" t="s">
        <v>35</v>
      </c>
      <c r="D39" s="950">
        <v>237</v>
      </c>
      <c r="E39" s="950">
        <v>727</v>
      </c>
      <c r="F39" s="950">
        <v>1601</v>
      </c>
      <c r="G39" s="950">
        <v>6294</v>
      </c>
      <c r="H39" s="950">
        <v>2321</v>
      </c>
      <c r="I39" s="950">
        <v>557</v>
      </c>
      <c r="J39" s="950">
        <v>327</v>
      </c>
      <c r="K39" s="950">
        <v>340</v>
      </c>
      <c r="L39" s="950">
        <v>12404</v>
      </c>
      <c r="M39" s="951">
        <v>38088.630173242003</v>
      </c>
      <c r="N39" s="951" t="s">
        <v>29</v>
      </c>
    </row>
    <row r="40" spans="1:15" ht="10">
      <c r="B40" s="327" t="s">
        <v>36</v>
      </c>
      <c r="D40" s="950">
        <v>91</v>
      </c>
      <c r="E40" s="950">
        <v>299</v>
      </c>
      <c r="F40" s="950">
        <v>840</v>
      </c>
      <c r="G40" s="950">
        <v>3621</v>
      </c>
      <c r="H40" s="950">
        <v>1412</v>
      </c>
      <c r="I40" s="950">
        <v>474</v>
      </c>
      <c r="J40" s="950">
        <v>244</v>
      </c>
      <c r="K40" s="950">
        <v>229</v>
      </c>
      <c r="L40" s="950">
        <v>7210</v>
      </c>
      <c r="M40" s="951">
        <v>38840.010800743999</v>
      </c>
      <c r="N40" s="951" t="s">
        <v>29</v>
      </c>
    </row>
    <row r="41" spans="1:15" ht="10">
      <c r="B41" s="327" t="s">
        <v>37</v>
      </c>
      <c r="D41" s="950">
        <v>29</v>
      </c>
      <c r="E41" s="950">
        <v>143</v>
      </c>
      <c r="F41" s="950">
        <v>400</v>
      </c>
      <c r="G41" s="950">
        <v>1616</v>
      </c>
      <c r="H41" s="950">
        <v>632</v>
      </c>
      <c r="I41" s="950">
        <v>228</v>
      </c>
      <c r="J41" s="950">
        <v>116</v>
      </c>
      <c r="K41" s="950">
        <v>201</v>
      </c>
      <c r="L41" s="950">
        <v>3365</v>
      </c>
      <c r="M41" s="951">
        <v>38965.066927938999</v>
      </c>
      <c r="N41" s="951" t="s">
        <v>29</v>
      </c>
    </row>
    <row r="42" spans="1:15" s="335" customFormat="1">
      <c r="B42" s="327" t="s">
        <v>38</v>
      </c>
      <c r="C42" s="318">
        <v>7</v>
      </c>
      <c r="D42" s="950">
        <v>9902</v>
      </c>
      <c r="E42" s="950">
        <v>23228</v>
      </c>
      <c r="F42" s="950">
        <v>24340</v>
      </c>
      <c r="G42" s="950">
        <v>53644</v>
      </c>
      <c r="H42" s="950">
        <v>18187</v>
      </c>
      <c r="I42" s="950">
        <v>4442</v>
      </c>
      <c r="J42" s="950">
        <v>2364</v>
      </c>
      <c r="K42" s="950">
        <v>6454</v>
      </c>
      <c r="L42" s="950">
        <v>142561</v>
      </c>
      <c r="M42" s="951">
        <v>35249.441813352001</v>
      </c>
      <c r="N42" s="951">
        <v>35927</v>
      </c>
      <c r="O42" s="952"/>
    </row>
    <row r="43" spans="1:15" ht="10">
      <c r="B43" s="331"/>
      <c r="D43" s="910"/>
      <c r="E43" s="910"/>
      <c r="F43" s="910"/>
      <c r="G43" s="910"/>
      <c r="H43" s="910"/>
      <c r="I43" s="910"/>
      <c r="J43" s="910"/>
      <c r="K43" s="910"/>
      <c r="L43" s="910"/>
      <c r="M43" s="337"/>
      <c r="N43" s="339"/>
    </row>
    <row r="44" spans="1:15">
      <c r="A44" s="1472" t="s">
        <v>41</v>
      </c>
      <c r="B44" s="1472"/>
      <c r="C44" s="318">
        <v>9</v>
      </c>
      <c r="D44" s="910"/>
      <c r="E44" s="910"/>
      <c r="F44" s="910"/>
      <c r="G44" s="910"/>
      <c r="H44" s="910"/>
      <c r="I44" s="910"/>
      <c r="J44" s="910"/>
      <c r="K44" s="910"/>
      <c r="L44" s="910"/>
      <c r="M44" s="337"/>
      <c r="N44" s="339"/>
    </row>
    <row r="45" spans="1:15">
      <c r="B45" s="1307" t="s">
        <v>26</v>
      </c>
      <c r="D45" s="910"/>
      <c r="E45" s="910"/>
      <c r="F45" s="910"/>
      <c r="G45" s="910"/>
      <c r="H45" s="910"/>
      <c r="I45" s="910"/>
      <c r="J45" s="910"/>
      <c r="K45" s="910"/>
      <c r="L45" s="910"/>
      <c r="M45" s="337"/>
      <c r="N45" s="339"/>
    </row>
    <row r="46" spans="1:15" ht="10">
      <c r="A46" s="331"/>
      <c r="B46" s="327" t="s">
        <v>27</v>
      </c>
      <c r="D46" s="950">
        <v>474</v>
      </c>
      <c r="E46" s="950">
        <v>259</v>
      </c>
      <c r="F46" s="950">
        <v>30</v>
      </c>
      <c r="G46" s="950">
        <v>7</v>
      </c>
      <c r="H46" s="950">
        <v>0</v>
      </c>
      <c r="I46" s="950">
        <v>0</v>
      </c>
      <c r="J46" s="950">
        <v>0</v>
      </c>
      <c r="K46" s="950">
        <v>19</v>
      </c>
      <c r="L46" s="950">
        <v>789</v>
      </c>
      <c r="M46" s="951">
        <v>24707.378792207001</v>
      </c>
      <c r="N46" s="951" t="s">
        <v>29</v>
      </c>
    </row>
    <row r="47" spans="1:15" ht="10">
      <c r="B47" s="327" t="s">
        <v>30</v>
      </c>
      <c r="D47" s="950">
        <v>650</v>
      </c>
      <c r="E47" s="950">
        <v>939</v>
      </c>
      <c r="F47" s="950">
        <v>428</v>
      </c>
      <c r="G47" s="950">
        <v>262</v>
      </c>
      <c r="H47" s="950">
        <v>45</v>
      </c>
      <c r="I47" s="950">
        <v>9</v>
      </c>
      <c r="J47" s="950">
        <v>5</v>
      </c>
      <c r="K47" s="950">
        <v>40</v>
      </c>
      <c r="L47" s="950">
        <v>2378</v>
      </c>
      <c r="M47" s="951">
        <v>28571.19587254</v>
      </c>
      <c r="N47" s="951" t="s">
        <v>29</v>
      </c>
    </row>
    <row r="48" spans="1:15" ht="10">
      <c r="B48" s="327" t="s">
        <v>31</v>
      </c>
      <c r="D48" s="950">
        <v>247</v>
      </c>
      <c r="E48" s="950">
        <v>483</v>
      </c>
      <c r="F48" s="950">
        <v>474</v>
      </c>
      <c r="G48" s="950">
        <v>595</v>
      </c>
      <c r="H48" s="950">
        <v>171</v>
      </c>
      <c r="I48" s="950">
        <v>28</v>
      </c>
      <c r="J48" s="950">
        <v>15</v>
      </c>
      <c r="K48" s="950">
        <v>24</v>
      </c>
      <c r="L48" s="950">
        <v>2037</v>
      </c>
      <c r="M48" s="951">
        <v>32621.042732239999</v>
      </c>
      <c r="N48" s="951" t="s">
        <v>29</v>
      </c>
    </row>
    <row r="49" spans="1:15" ht="10">
      <c r="B49" s="327" t="s">
        <v>32</v>
      </c>
      <c r="D49" s="950">
        <v>87</v>
      </c>
      <c r="E49" s="950">
        <v>191</v>
      </c>
      <c r="F49" s="950">
        <v>227</v>
      </c>
      <c r="G49" s="950">
        <v>505</v>
      </c>
      <c r="H49" s="950">
        <v>151</v>
      </c>
      <c r="I49" s="950">
        <v>26</v>
      </c>
      <c r="J49" s="950">
        <v>22</v>
      </c>
      <c r="K49" s="950">
        <v>14</v>
      </c>
      <c r="L49" s="950">
        <v>1223</v>
      </c>
      <c r="M49" s="951">
        <v>34909.591331679003</v>
      </c>
      <c r="N49" s="951" t="s">
        <v>29</v>
      </c>
    </row>
    <row r="50" spans="1:15" ht="10">
      <c r="B50" s="327" t="s">
        <v>33</v>
      </c>
      <c r="D50" s="950">
        <v>72</v>
      </c>
      <c r="E50" s="950">
        <v>113</v>
      </c>
      <c r="F50" s="950">
        <v>119</v>
      </c>
      <c r="G50" s="950">
        <v>409</v>
      </c>
      <c r="H50" s="950">
        <v>164</v>
      </c>
      <c r="I50" s="950">
        <v>26</v>
      </c>
      <c r="J50" s="950">
        <v>16</v>
      </c>
      <c r="K50" s="950">
        <v>17</v>
      </c>
      <c r="L50" s="950">
        <v>936</v>
      </c>
      <c r="M50" s="951">
        <v>35953.055005440001</v>
      </c>
      <c r="N50" s="951" t="s">
        <v>29</v>
      </c>
    </row>
    <row r="51" spans="1:15" ht="10">
      <c r="B51" s="327" t="s">
        <v>34</v>
      </c>
      <c r="D51" s="950">
        <v>42</v>
      </c>
      <c r="E51" s="950">
        <v>76</v>
      </c>
      <c r="F51" s="950">
        <v>91</v>
      </c>
      <c r="G51" s="950">
        <v>348</v>
      </c>
      <c r="H51" s="950">
        <v>132</v>
      </c>
      <c r="I51" s="950">
        <v>30</v>
      </c>
      <c r="J51" s="950">
        <v>9</v>
      </c>
      <c r="K51" s="950">
        <v>15</v>
      </c>
      <c r="L51" s="950">
        <v>743</v>
      </c>
      <c r="M51" s="951">
        <v>36477.493214285001</v>
      </c>
      <c r="N51" s="951" t="s">
        <v>29</v>
      </c>
    </row>
    <row r="52" spans="1:15" ht="10">
      <c r="B52" s="327" t="s">
        <v>35</v>
      </c>
      <c r="D52" s="950">
        <v>12</v>
      </c>
      <c r="E52" s="950">
        <v>44</v>
      </c>
      <c r="F52" s="950">
        <v>74</v>
      </c>
      <c r="G52" s="950">
        <v>280</v>
      </c>
      <c r="H52" s="950">
        <v>75</v>
      </c>
      <c r="I52" s="950">
        <v>18</v>
      </c>
      <c r="J52" s="950">
        <v>7</v>
      </c>
      <c r="K52" s="950">
        <v>11</v>
      </c>
      <c r="L52" s="950">
        <v>521</v>
      </c>
      <c r="M52" s="951">
        <v>37084.556039215</v>
      </c>
      <c r="N52" s="951" t="s">
        <v>29</v>
      </c>
    </row>
    <row r="53" spans="1:15" ht="10">
      <c r="B53" s="327" t="s">
        <v>36</v>
      </c>
      <c r="D53" s="950">
        <v>6</v>
      </c>
      <c r="E53" s="950">
        <v>21</v>
      </c>
      <c r="F53" s="950">
        <v>43</v>
      </c>
      <c r="G53" s="950">
        <v>133</v>
      </c>
      <c r="H53" s="950">
        <v>44</v>
      </c>
      <c r="I53" s="950">
        <v>22</v>
      </c>
      <c r="J53" s="950">
        <v>5</v>
      </c>
      <c r="K53" s="950">
        <v>12</v>
      </c>
      <c r="L53" s="950">
        <v>286</v>
      </c>
      <c r="M53" s="951">
        <v>37993.082737226003</v>
      </c>
      <c r="N53" s="951" t="s">
        <v>29</v>
      </c>
    </row>
    <row r="54" spans="1:15" ht="10">
      <c r="B54" s="327" t="s">
        <v>37</v>
      </c>
      <c r="D54" s="950">
        <v>3</v>
      </c>
      <c r="E54" s="950">
        <v>16</v>
      </c>
      <c r="F54" s="950">
        <v>19</v>
      </c>
      <c r="G54" s="950">
        <v>78</v>
      </c>
      <c r="H54" s="950">
        <v>25</v>
      </c>
      <c r="I54" s="950">
        <v>7</v>
      </c>
      <c r="J54" s="950">
        <v>4</v>
      </c>
      <c r="K54" s="950">
        <v>7</v>
      </c>
      <c r="L54" s="950">
        <v>159</v>
      </c>
      <c r="M54" s="951">
        <v>37525.677302630997</v>
      </c>
      <c r="N54" s="951" t="s">
        <v>29</v>
      </c>
    </row>
    <row r="55" spans="1:15" s="335" customFormat="1">
      <c r="B55" s="327" t="s">
        <v>38</v>
      </c>
      <c r="C55" s="318">
        <v>7</v>
      </c>
      <c r="D55" s="950">
        <v>1593</v>
      </c>
      <c r="E55" s="950">
        <v>2142</v>
      </c>
      <c r="F55" s="950">
        <v>1505</v>
      </c>
      <c r="G55" s="950">
        <v>2617</v>
      </c>
      <c r="H55" s="950">
        <v>807</v>
      </c>
      <c r="I55" s="950">
        <v>166</v>
      </c>
      <c r="J55" s="950">
        <v>83</v>
      </c>
      <c r="K55" s="950">
        <v>159</v>
      </c>
      <c r="L55" s="950">
        <v>9072</v>
      </c>
      <c r="M55" s="951">
        <v>32348.210071804999</v>
      </c>
      <c r="N55" s="951">
        <v>32509</v>
      </c>
      <c r="O55" s="952"/>
    </row>
    <row r="56" spans="1:15">
      <c r="A56" s="335"/>
      <c r="B56" s="336"/>
      <c r="C56" s="330"/>
      <c r="D56" s="910"/>
      <c r="E56" s="910"/>
      <c r="F56" s="910"/>
      <c r="G56" s="910"/>
      <c r="H56" s="910"/>
      <c r="I56" s="910"/>
      <c r="J56" s="910"/>
      <c r="K56" s="910"/>
      <c r="L56" s="910"/>
      <c r="M56" s="337"/>
      <c r="N56" s="339"/>
    </row>
    <row r="57" spans="1:15">
      <c r="B57" s="1307" t="s">
        <v>39</v>
      </c>
      <c r="C57" s="338"/>
      <c r="D57" s="910"/>
      <c r="E57" s="910"/>
      <c r="F57" s="910"/>
      <c r="G57" s="910"/>
      <c r="H57" s="910"/>
      <c r="I57" s="910"/>
      <c r="J57" s="910"/>
      <c r="K57" s="910"/>
      <c r="L57" s="910"/>
      <c r="M57" s="337"/>
      <c r="N57" s="339"/>
    </row>
    <row r="58" spans="1:15" ht="10">
      <c r="B58" s="327" t="s">
        <v>27</v>
      </c>
      <c r="D58" s="950">
        <v>2909</v>
      </c>
      <c r="E58" s="950">
        <v>2014</v>
      </c>
      <c r="F58" s="950">
        <v>242</v>
      </c>
      <c r="G58" s="950">
        <v>29</v>
      </c>
      <c r="H58" s="950">
        <v>4</v>
      </c>
      <c r="I58" s="950">
        <v>0</v>
      </c>
      <c r="J58" s="950">
        <v>0</v>
      </c>
      <c r="K58" s="950">
        <v>109</v>
      </c>
      <c r="L58" s="950">
        <v>5307</v>
      </c>
      <c r="M58" s="951">
        <v>25092.936648710998</v>
      </c>
      <c r="N58" s="951" t="s">
        <v>29</v>
      </c>
    </row>
    <row r="59" spans="1:15" ht="10">
      <c r="B59" s="327" t="s">
        <v>30</v>
      </c>
      <c r="D59" s="950">
        <v>2485</v>
      </c>
      <c r="E59" s="950">
        <v>4911</v>
      </c>
      <c r="F59" s="950">
        <v>3235</v>
      </c>
      <c r="G59" s="950">
        <v>2027</v>
      </c>
      <c r="H59" s="950">
        <v>311</v>
      </c>
      <c r="I59" s="950">
        <v>58</v>
      </c>
      <c r="J59" s="950">
        <v>34</v>
      </c>
      <c r="K59" s="950">
        <v>223</v>
      </c>
      <c r="L59" s="950">
        <v>13284</v>
      </c>
      <c r="M59" s="951">
        <v>29864.815264526998</v>
      </c>
      <c r="N59" s="951" t="s">
        <v>29</v>
      </c>
    </row>
    <row r="60" spans="1:15" ht="10">
      <c r="B60" s="327" t="s">
        <v>31</v>
      </c>
      <c r="D60" s="950">
        <v>793</v>
      </c>
      <c r="E60" s="950">
        <v>1578</v>
      </c>
      <c r="F60" s="950">
        <v>2355</v>
      </c>
      <c r="G60" s="950">
        <v>4304</v>
      </c>
      <c r="H60" s="950">
        <v>1033</v>
      </c>
      <c r="I60" s="950">
        <v>214</v>
      </c>
      <c r="J60" s="950">
        <v>99</v>
      </c>
      <c r="K60" s="950">
        <v>206</v>
      </c>
      <c r="L60" s="950">
        <v>10582</v>
      </c>
      <c r="M60" s="951">
        <v>34442.351809945998</v>
      </c>
      <c r="N60" s="951" t="s">
        <v>29</v>
      </c>
    </row>
    <row r="61" spans="1:15" ht="10">
      <c r="B61" s="327" t="s">
        <v>32</v>
      </c>
      <c r="D61" s="950">
        <v>543</v>
      </c>
      <c r="E61" s="950">
        <v>702</v>
      </c>
      <c r="F61" s="950">
        <v>1302</v>
      </c>
      <c r="G61" s="950">
        <v>4091</v>
      </c>
      <c r="H61" s="950">
        <v>1158</v>
      </c>
      <c r="I61" s="950">
        <v>231</v>
      </c>
      <c r="J61" s="950">
        <v>96</v>
      </c>
      <c r="K61" s="950">
        <v>219</v>
      </c>
      <c r="L61" s="950">
        <v>8342</v>
      </c>
      <c r="M61" s="951">
        <v>35999.92079281</v>
      </c>
      <c r="N61" s="951" t="s">
        <v>29</v>
      </c>
    </row>
    <row r="62" spans="1:15" ht="10">
      <c r="B62" s="327" t="s">
        <v>33</v>
      </c>
      <c r="D62" s="950">
        <v>499</v>
      </c>
      <c r="E62" s="950">
        <v>619</v>
      </c>
      <c r="F62" s="950">
        <v>947</v>
      </c>
      <c r="G62" s="950">
        <v>3612</v>
      </c>
      <c r="H62" s="950">
        <v>1100</v>
      </c>
      <c r="I62" s="950">
        <v>213</v>
      </c>
      <c r="J62" s="950">
        <v>109</v>
      </c>
      <c r="K62" s="950">
        <v>193</v>
      </c>
      <c r="L62" s="950">
        <v>7292</v>
      </c>
      <c r="M62" s="951">
        <v>36351.173241301003</v>
      </c>
      <c r="N62" s="951" t="s">
        <v>29</v>
      </c>
    </row>
    <row r="63" spans="1:15" ht="10">
      <c r="B63" s="327" t="s">
        <v>34</v>
      </c>
      <c r="D63" s="950">
        <v>427</v>
      </c>
      <c r="E63" s="950">
        <v>592</v>
      </c>
      <c r="F63" s="950">
        <v>852</v>
      </c>
      <c r="G63" s="950">
        <v>3090</v>
      </c>
      <c r="H63" s="950">
        <v>950</v>
      </c>
      <c r="I63" s="950">
        <v>158</v>
      </c>
      <c r="J63" s="950">
        <v>68</v>
      </c>
      <c r="K63" s="950">
        <v>160</v>
      </c>
      <c r="L63" s="950">
        <v>6297</v>
      </c>
      <c r="M63" s="951">
        <v>36118.036475476001</v>
      </c>
      <c r="N63" s="951" t="s">
        <v>29</v>
      </c>
    </row>
    <row r="64" spans="1:15" ht="10">
      <c r="B64" s="327" t="s">
        <v>35</v>
      </c>
      <c r="D64" s="950">
        <v>161</v>
      </c>
      <c r="E64" s="950">
        <v>334</v>
      </c>
      <c r="F64" s="950">
        <v>607</v>
      </c>
      <c r="G64" s="950">
        <v>2433</v>
      </c>
      <c r="H64" s="950">
        <v>777</v>
      </c>
      <c r="I64" s="950">
        <v>174</v>
      </c>
      <c r="J64" s="950">
        <v>56</v>
      </c>
      <c r="K64" s="950">
        <v>99</v>
      </c>
      <c r="L64" s="950">
        <v>4641</v>
      </c>
      <c r="M64" s="951">
        <v>37140.112038749001</v>
      </c>
      <c r="N64" s="951" t="s">
        <v>29</v>
      </c>
    </row>
    <row r="65" spans="1:15" ht="10">
      <c r="B65" s="327" t="s">
        <v>36</v>
      </c>
      <c r="D65" s="950">
        <v>82</v>
      </c>
      <c r="E65" s="950">
        <v>157</v>
      </c>
      <c r="F65" s="950">
        <v>294</v>
      </c>
      <c r="G65" s="950">
        <v>1339</v>
      </c>
      <c r="H65" s="950">
        <v>440</v>
      </c>
      <c r="I65" s="950">
        <v>108</v>
      </c>
      <c r="J65" s="950">
        <v>60</v>
      </c>
      <c r="K65" s="950">
        <v>66</v>
      </c>
      <c r="L65" s="950">
        <v>2546</v>
      </c>
      <c r="M65" s="951">
        <v>37667.464608870003</v>
      </c>
      <c r="N65" s="951" t="s">
        <v>29</v>
      </c>
    </row>
    <row r="66" spans="1:15" ht="10">
      <c r="B66" s="327" t="s">
        <v>37</v>
      </c>
      <c r="D66" s="950">
        <v>24</v>
      </c>
      <c r="E66" s="950">
        <v>80</v>
      </c>
      <c r="F66" s="950">
        <v>164</v>
      </c>
      <c r="G66" s="950">
        <v>564</v>
      </c>
      <c r="H66" s="950">
        <v>183</v>
      </c>
      <c r="I66" s="950">
        <v>61</v>
      </c>
      <c r="J66" s="950">
        <v>21</v>
      </c>
      <c r="K66" s="950">
        <v>60</v>
      </c>
      <c r="L66" s="950">
        <v>1157</v>
      </c>
      <c r="M66" s="951">
        <v>37558.383582497001</v>
      </c>
      <c r="N66" s="951" t="s">
        <v>29</v>
      </c>
    </row>
    <row r="67" spans="1:15" s="335" customFormat="1">
      <c r="B67" s="327" t="s">
        <v>38</v>
      </c>
      <c r="C67" s="318">
        <v>7</v>
      </c>
      <c r="D67" s="950">
        <v>7923</v>
      </c>
      <c r="E67" s="950">
        <v>10987</v>
      </c>
      <c r="F67" s="950">
        <v>9998</v>
      </c>
      <c r="G67" s="950">
        <v>21489</v>
      </c>
      <c r="H67" s="950">
        <v>5956</v>
      </c>
      <c r="I67" s="950">
        <v>1217</v>
      </c>
      <c r="J67" s="950">
        <v>543</v>
      </c>
      <c r="K67" s="950">
        <v>1335</v>
      </c>
      <c r="L67" s="950">
        <v>59448</v>
      </c>
      <c r="M67" s="951">
        <v>33612.431855866998</v>
      </c>
      <c r="N67" s="951">
        <v>35008</v>
      </c>
      <c r="O67" s="952"/>
    </row>
    <row r="68" spans="1:15">
      <c r="A68" s="335"/>
      <c r="B68" s="336"/>
      <c r="C68" s="330"/>
      <c r="D68" s="910"/>
      <c r="E68" s="910"/>
      <c r="F68" s="910"/>
      <c r="G68" s="910"/>
      <c r="H68" s="910"/>
      <c r="I68" s="910"/>
      <c r="J68" s="910"/>
      <c r="K68" s="910"/>
      <c r="L68" s="910"/>
      <c r="M68" s="337"/>
      <c r="N68" s="339"/>
    </row>
    <row r="69" spans="1:15">
      <c r="B69" s="1307" t="s">
        <v>40</v>
      </c>
      <c r="C69" s="318">
        <v>8</v>
      </c>
      <c r="D69" s="910"/>
      <c r="E69" s="910"/>
      <c r="F69" s="910"/>
      <c r="G69" s="910"/>
      <c r="H69" s="910"/>
      <c r="I69" s="910"/>
      <c r="J69" s="910"/>
      <c r="K69" s="910"/>
      <c r="L69" s="910"/>
      <c r="M69" s="337"/>
      <c r="N69" s="339"/>
    </row>
    <row r="70" spans="1:15" ht="10">
      <c r="B70" s="327" t="s">
        <v>27</v>
      </c>
      <c r="D70" s="950">
        <v>3390</v>
      </c>
      <c r="E70" s="950">
        <v>2273</v>
      </c>
      <c r="F70" s="950">
        <v>272</v>
      </c>
      <c r="G70" s="950">
        <v>36</v>
      </c>
      <c r="H70" s="950">
        <v>4</v>
      </c>
      <c r="I70" s="950">
        <v>0</v>
      </c>
      <c r="J70" s="950">
        <v>0</v>
      </c>
      <c r="K70" s="950">
        <v>129</v>
      </c>
      <c r="L70" s="950">
        <v>6104</v>
      </c>
      <c r="M70" s="951">
        <v>25041.283765690001</v>
      </c>
      <c r="N70" s="951" t="s">
        <v>29</v>
      </c>
    </row>
    <row r="71" spans="1:15" ht="10">
      <c r="B71" s="327" t="s">
        <v>30</v>
      </c>
      <c r="D71" s="950">
        <v>3144</v>
      </c>
      <c r="E71" s="950">
        <v>5860</v>
      </c>
      <c r="F71" s="950">
        <v>3665</v>
      </c>
      <c r="G71" s="950">
        <v>2290</v>
      </c>
      <c r="H71" s="950">
        <v>356</v>
      </c>
      <c r="I71" s="950">
        <v>67</v>
      </c>
      <c r="J71" s="950">
        <v>39</v>
      </c>
      <c r="K71" s="950">
        <v>264</v>
      </c>
      <c r="L71" s="950">
        <v>15685</v>
      </c>
      <c r="M71" s="951">
        <v>29663.928741325999</v>
      </c>
      <c r="N71" s="951" t="s">
        <v>29</v>
      </c>
    </row>
    <row r="72" spans="1:15" ht="10">
      <c r="B72" s="327" t="s">
        <v>31</v>
      </c>
      <c r="D72" s="950">
        <v>1042</v>
      </c>
      <c r="E72" s="950">
        <v>2062</v>
      </c>
      <c r="F72" s="950">
        <v>2834</v>
      </c>
      <c r="G72" s="950">
        <v>4906</v>
      </c>
      <c r="H72" s="950">
        <v>1205</v>
      </c>
      <c r="I72" s="950">
        <v>242</v>
      </c>
      <c r="J72" s="950">
        <v>114</v>
      </c>
      <c r="K72" s="950">
        <v>230</v>
      </c>
      <c r="L72" s="950">
        <v>12635</v>
      </c>
      <c r="M72" s="951">
        <v>34146.032970576001</v>
      </c>
      <c r="N72" s="951" t="s">
        <v>29</v>
      </c>
    </row>
    <row r="73" spans="1:15" ht="10">
      <c r="B73" s="327" t="s">
        <v>32</v>
      </c>
      <c r="D73" s="950">
        <v>632</v>
      </c>
      <c r="E73" s="950">
        <v>894</v>
      </c>
      <c r="F73" s="950">
        <v>1531</v>
      </c>
      <c r="G73" s="950">
        <v>4600</v>
      </c>
      <c r="H73" s="950">
        <v>1309</v>
      </c>
      <c r="I73" s="950">
        <v>257</v>
      </c>
      <c r="J73" s="950">
        <v>118</v>
      </c>
      <c r="K73" s="950">
        <v>233</v>
      </c>
      <c r="L73" s="950">
        <v>9574</v>
      </c>
      <c r="M73" s="951">
        <v>35855.141903436001</v>
      </c>
      <c r="N73" s="951" t="s">
        <v>29</v>
      </c>
    </row>
    <row r="74" spans="1:15" ht="10">
      <c r="B74" s="327" t="s">
        <v>33</v>
      </c>
      <c r="D74" s="950">
        <v>571</v>
      </c>
      <c r="E74" s="950">
        <v>732</v>
      </c>
      <c r="F74" s="950">
        <v>1068</v>
      </c>
      <c r="G74" s="950">
        <v>4026</v>
      </c>
      <c r="H74" s="950">
        <v>1264</v>
      </c>
      <c r="I74" s="950">
        <v>239</v>
      </c>
      <c r="J74" s="950">
        <v>125</v>
      </c>
      <c r="K74" s="950">
        <v>210</v>
      </c>
      <c r="L74" s="950">
        <v>8235</v>
      </c>
      <c r="M74" s="951">
        <v>36305.732135824997</v>
      </c>
      <c r="N74" s="951" t="s">
        <v>29</v>
      </c>
    </row>
    <row r="75" spans="1:15" ht="10">
      <c r="B75" s="327" t="s">
        <v>34</v>
      </c>
      <c r="D75" s="950">
        <v>470</v>
      </c>
      <c r="E75" s="950">
        <v>668</v>
      </c>
      <c r="F75" s="950">
        <v>944</v>
      </c>
      <c r="G75" s="950">
        <v>3441</v>
      </c>
      <c r="H75" s="950">
        <v>1082</v>
      </c>
      <c r="I75" s="950">
        <v>188</v>
      </c>
      <c r="J75" s="950">
        <v>77</v>
      </c>
      <c r="K75" s="950">
        <v>175</v>
      </c>
      <c r="L75" s="950">
        <v>7045</v>
      </c>
      <c r="M75" s="951">
        <v>36154.765813682003</v>
      </c>
      <c r="N75" s="951" t="s">
        <v>29</v>
      </c>
    </row>
    <row r="76" spans="1:15" ht="10">
      <c r="B76" s="327" t="s">
        <v>35</v>
      </c>
      <c r="D76" s="950">
        <v>173</v>
      </c>
      <c r="E76" s="950">
        <v>378</v>
      </c>
      <c r="F76" s="950">
        <v>683</v>
      </c>
      <c r="G76" s="950">
        <v>2716</v>
      </c>
      <c r="H76" s="950">
        <v>852</v>
      </c>
      <c r="I76" s="950">
        <v>192</v>
      </c>
      <c r="J76" s="950">
        <v>63</v>
      </c>
      <c r="K76" s="950">
        <v>110</v>
      </c>
      <c r="L76" s="950">
        <v>5167</v>
      </c>
      <c r="M76" s="951">
        <v>37133.551208226003</v>
      </c>
      <c r="N76" s="951" t="s">
        <v>29</v>
      </c>
    </row>
    <row r="77" spans="1:15" ht="10">
      <c r="B77" s="327" t="s">
        <v>36</v>
      </c>
      <c r="D77" s="950">
        <v>88</v>
      </c>
      <c r="E77" s="950">
        <v>178</v>
      </c>
      <c r="F77" s="950">
        <v>337</v>
      </c>
      <c r="G77" s="950">
        <v>1473</v>
      </c>
      <c r="H77" s="950">
        <v>484</v>
      </c>
      <c r="I77" s="950">
        <v>130</v>
      </c>
      <c r="J77" s="950">
        <v>65</v>
      </c>
      <c r="K77" s="950">
        <v>78</v>
      </c>
      <c r="L77" s="950">
        <v>2833</v>
      </c>
      <c r="M77" s="951">
        <v>37699.700508166003</v>
      </c>
      <c r="N77" s="951" t="s">
        <v>29</v>
      </c>
    </row>
    <row r="78" spans="1:15" ht="10">
      <c r="B78" s="327" t="s">
        <v>37</v>
      </c>
      <c r="D78" s="950">
        <v>27</v>
      </c>
      <c r="E78" s="950">
        <v>96</v>
      </c>
      <c r="F78" s="950">
        <v>183</v>
      </c>
      <c r="G78" s="950">
        <v>644</v>
      </c>
      <c r="H78" s="950">
        <v>208</v>
      </c>
      <c r="I78" s="950">
        <v>68</v>
      </c>
      <c r="J78" s="950">
        <v>25</v>
      </c>
      <c r="K78" s="950">
        <v>67</v>
      </c>
      <c r="L78" s="950">
        <v>1318</v>
      </c>
      <c r="M78" s="951">
        <v>37556.745339727997</v>
      </c>
      <c r="N78" s="951" t="s">
        <v>29</v>
      </c>
    </row>
    <row r="79" spans="1:15" s="335" customFormat="1">
      <c r="B79" s="327" t="s">
        <v>38</v>
      </c>
      <c r="C79" s="318">
        <v>7</v>
      </c>
      <c r="D79" s="950">
        <v>9537</v>
      </c>
      <c r="E79" s="950">
        <v>13141</v>
      </c>
      <c r="F79" s="950">
        <v>11517</v>
      </c>
      <c r="G79" s="950">
        <v>24133</v>
      </c>
      <c r="H79" s="950">
        <v>6764</v>
      </c>
      <c r="I79" s="950">
        <v>1383</v>
      </c>
      <c r="J79" s="950">
        <v>626</v>
      </c>
      <c r="K79" s="950">
        <v>1496</v>
      </c>
      <c r="L79" s="950">
        <v>68597</v>
      </c>
      <c r="M79" s="951">
        <v>33441.829696278</v>
      </c>
      <c r="N79" s="951">
        <v>34665</v>
      </c>
      <c r="O79" s="952"/>
    </row>
    <row r="80" spans="1:15" ht="10">
      <c r="B80" s="327"/>
      <c r="D80" s="911"/>
      <c r="E80" s="910"/>
      <c r="F80" s="910"/>
      <c r="G80" s="910"/>
      <c r="H80" s="910"/>
      <c r="I80" s="910"/>
      <c r="J80" s="910"/>
      <c r="K80" s="911"/>
      <c r="L80" s="911"/>
      <c r="M80" s="328"/>
      <c r="N80" s="328"/>
    </row>
    <row r="81" spans="1:15">
      <c r="A81" s="1472" t="s">
        <v>42</v>
      </c>
      <c r="B81" s="1472"/>
      <c r="D81" s="912"/>
      <c r="E81" s="910"/>
      <c r="F81" s="910"/>
      <c r="G81" s="910"/>
      <c r="H81" s="910"/>
      <c r="I81" s="910"/>
      <c r="J81" s="910"/>
      <c r="K81" s="910"/>
      <c r="L81" s="913"/>
      <c r="M81" s="332"/>
    </row>
    <row r="82" spans="1:15">
      <c r="B82" s="1307" t="s">
        <v>26</v>
      </c>
      <c r="D82" s="910"/>
      <c r="E82" s="910"/>
      <c r="F82" s="910"/>
      <c r="G82" s="910"/>
      <c r="H82" s="910"/>
      <c r="I82" s="910"/>
      <c r="J82" s="910"/>
      <c r="K82" s="910"/>
      <c r="L82" s="913"/>
      <c r="M82" s="332"/>
      <c r="N82" s="348"/>
    </row>
    <row r="83" spans="1:15" ht="10">
      <c r="A83" s="331"/>
      <c r="B83" s="327" t="s">
        <v>27</v>
      </c>
      <c r="D83" s="950">
        <v>279</v>
      </c>
      <c r="E83" s="950">
        <v>213</v>
      </c>
      <c r="F83" s="950">
        <v>64</v>
      </c>
      <c r="G83" s="950">
        <v>8</v>
      </c>
      <c r="H83" s="950">
        <v>1</v>
      </c>
      <c r="I83" s="950">
        <v>1</v>
      </c>
      <c r="J83" s="950">
        <v>0</v>
      </c>
      <c r="K83" s="950">
        <v>114</v>
      </c>
      <c r="L83" s="950">
        <v>680</v>
      </c>
      <c r="M83" s="951">
        <v>25908.871837455001</v>
      </c>
      <c r="N83" s="950" t="s">
        <v>29</v>
      </c>
    </row>
    <row r="84" spans="1:15" ht="10">
      <c r="B84" s="327" t="s">
        <v>30</v>
      </c>
      <c r="D84" s="950">
        <v>372</v>
      </c>
      <c r="E84" s="950">
        <v>863</v>
      </c>
      <c r="F84" s="950">
        <v>583</v>
      </c>
      <c r="G84" s="950">
        <v>366</v>
      </c>
      <c r="H84" s="950">
        <v>154</v>
      </c>
      <c r="I84" s="950">
        <v>52</v>
      </c>
      <c r="J84" s="950">
        <v>19</v>
      </c>
      <c r="K84" s="950">
        <v>192</v>
      </c>
      <c r="L84" s="950">
        <v>2601</v>
      </c>
      <c r="M84" s="951">
        <v>31114.534325445999</v>
      </c>
      <c r="N84" s="950" t="s">
        <v>29</v>
      </c>
    </row>
    <row r="85" spans="1:15" ht="10">
      <c r="B85" s="327" t="s">
        <v>31</v>
      </c>
      <c r="D85" s="950">
        <v>166</v>
      </c>
      <c r="E85" s="950">
        <v>389</v>
      </c>
      <c r="F85" s="950">
        <v>366</v>
      </c>
      <c r="G85" s="950">
        <v>789</v>
      </c>
      <c r="H85" s="950">
        <v>629</v>
      </c>
      <c r="I85" s="950">
        <v>360</v>
      </c>
      <c r="J85" s="950">
        <v>193</v>
      </c>
      <c r="K85" s="950">
        <v>69</v>
      </c>
      <c r="L85" s="950">
        <v>2961</v>
      </c>
      <c r="M85" s="951">
        <v>38106.088454356002</v>
      </c>
      <c r="N85" s="950" t="s">
        <v>29</v>
      </c>
    </row>
    <row r="86" spans="1:15" ht="10">
      <c r="B86" s="327" t="s">
        <v>32</v>
      </c>
      <c r="D86" s="950">
        <v>54</v>
      </c>
      <c r="E86" s="950">
        <v>162</v>
      </c>
      <c r="F86" s="950">
        <v>189</v>
      </c>
      <c r="G86" s="950">
        <v>765</v>
      </c>
      <c r="H86" s="950">
        <v>806</v>
      </c>
      <c r="I86" s="950">
        <v>678</v>
      </c>
      <c r="J86" s="950">
        <v>265</v>
      </c>
      <c r="K86" s="950">
        <v>61</v>
      </c>
      <c r="L86" s="950">
        <v>2980</v>
      </c>
      <c r="M86" s="951">
        <v>41672.038290509998</v>
      </c>
      <c r="N86" s="950" t="s">
        <v>29</v>
      </c>
    </row>
    <row r="87" spans="1:15" ht="10">
      <c r="B87" s="327" t="s">
        <v>33</v>
      </c>
      <c r="D87" s="950">
        <v>40</v>
      </c>
      <c r="E87" s="950">
        <v>80</v>
      </c>
      <c r="F87" s="950">
        <v>125</v>
      </c>
      <c r="G87" s="950">
        <v>678</v>
      </c>
      <c r="H87" s="950">
        <v>547</v>
      </c>
      <c r="I87" s="950">
        <v>607</v>
      </c>
      <c r="J87" s="950">
        <v>246</v>
      </c>
      <c r="K87" s="950">
        <v>33</v>
      </c>
      <c r="L87" s="950">
        <v>2356</v>
      </c>
      <c r="M87" s="951">
        <v>42447.204072319997</v>
      </c>
      <c r="N87" s="950" t="s">
        <v>29</v>
      </c>
    </row>
    <row r="88" spans="1:15" ht="10">
      <c r="B88" s="327" t="s">
        <v>34</v>
      </c>
      <c r="D88" s="950">
        <v>25</v>
      </c>
      <c r="E88" s="950">
        <v>83</v>
      </c>
      <c r="F88" s="950">
        <v>108</v>
      </c>
      <c r="G88" s="950">
        <v>637</v>
      </c>
      <c r="H88" s="950">
        <v>543</v>
      </c>
      <c r="I88" s="950">
        <v>557</v>
      </c>
      <c r="J88" s="950">
        <v>269</v>
      </c>
      <c r="K88" s="950">
        <v>39</v>
      </c>
      <c r="L88" s="950">
        <v>2261</v>
      </c>
      <c r="M88" s="951">
        <v>42761.327583257997</v>
      </c>
      <c r="N88" s="950" t="s">
        <v>29</v>
      </c>
    </row>
    <row r="89" spans="1:15" ht="10">
      <c r="B89" s="327" t="s">
        <v>35</v>
      </c>
      <c r="D89" s="950">
        <v>17</v>
      </c>
      <c r="E89" s="950">
        <v>61</v>
      </c>
      <c r="F89" s="950">
        <v>76</v>
      </c>
      <c r="G89" s="950">
        <v>632</v>
      </c>
      <c r="H89" s="950">
        <v>402</v>
      </c>
      <c r="I89" s="950">
        <v>355</v>
      </c>
      <c r="J89" s="950">
        <v>200</v>
      </c>
      <c r="K89" s="950">
        <v>29</v>
      </c>
      <c r="L89" s="950">
        <v>1772</v>
      </c>
      <c r="M89" s="951">
        <v>42386.893333332999</v>
      </c>
      <c r="N89" s="950" t="s">
        <v>29</v>
      </c>
    </row>
    <row r="90" spans="1:15" ht="10">
      <c r="B90" s="327" t="s">
        <v>36</v>
      </c>
      <c r="D90" s="950">
        <v>11</v>
      </c>
      <c r="E90" s="950">
        <v>41</v>
      </c>
      <c r="F90" s="950">
        <v>55</v>
      </c>
      <c r="G90" s="950">
        <v>435</v>
      </c>
      <c r="H90" s="950">
        <v>243</v>
      </c>
      <c r="I90" s="950">
        <v>211</v>
      </c>
      <c r="J90" s="950">
        <v>127</v>
      </c>
      <c r="K90" s="950">
        <v>36</v>
      </c>
      <c r="L90" s="950">
        <v>1159</v>
      </c>
      <c r="M90" s="951">
        <v>42024.232270703003</v>
      </c>
      <c r="N90" s="950" t="s">
        <v>29</v>
      </c>
    </row>
    <row r="91" spans="1:15" ht="10">
      <c r="B91" s="327" t="s">
        <v>37</v>
      </c>
      <c r="D91" s="950">
        <v>9</v>
      </c>
      <c r="E91" s="950">
        <v>24</v>
      </c>
      <c r="F91" s="950">
        <v>39</v>
      </c>
      <c r="G91" s="950">
        <v>230</v>
      </c>
      <c r="H91" s="950">
        <v>95</v>
      </c>
      <c r="I91" s="950">
        <v>75</v>
      </c>
      <c r="J91" s="950">
        <v>40</v>
      </c>
      <c r="K91" s="950">
        <v>27</v>
      </c>
      <c r="L91" s="950">
        <v>539</v>
      </c>
      <c r="M91" s="951">
        <v>40525.127851562</v>
      </c>
      <c r="N91" s="950" t="s">
        <v>29</v>
      </c>
    </row>
    <row r="92" spans="1:15" s="335" customFormat="1">
      <c r="B92" s="327" t="s">
        <v>38</v>
      </c>
      <c r="C92" s="350">
        <v>7</v>
      </c>
      <c r="D92" s="950">
        <v>973</v>
      </c>
      <c r="E92" s="950">
        <v>1916</v>
      </c>
      <c r="F92" s="950">
        <v>1605</v>
      </c>
      <c r="G92" s="950">
        <v>4540</v>
      </c>
      <c r="H92" s="950">
        <v>3420</v>
      </c>
      <c r="I92" s="950">
        <v>2896</v>
      </c>
      <c r="J92" s="950">
        <v>1359</v>
      </c>
      <c r="K92" s="950">
        <v>600</v>
      </c>
      <c r="L92" s="950">
        <v>17309</v>
      </c>
      <c r="M92" s="951">
        <v>39314.488033993002</v>
      </c>
      <c r="N92" s="951">
        <v>39406</v>
      </c>
      <c r="O92" s="952"/>
    </row>
    <row r="93" spans="1:15">
      <c r="A93" s="335"/>
      <c r="B93" s="340"/>
      <c r="C93" s="330"/>
      <c r="D93" s="910"/>
      <c r="E93" s="910"/>
      <c r="F93" s="910"/>
      <c r="G93" s="910"/>
      <c r="H93" s="910"/>
      <c r="I93" s="910"/>
      <c r="J93" s="910"/>
      <c r="K93" s="910"/>
      <c r="L93" s="910"/>
      <c r="M93" s="334"/>
      <c r="N93" s="349"/>
    </row>
    <row r="94" spans="1:15">
      <c r="B94" s="1307" t="s">
        <v>39</v>
      </c>
      <c r="C94" s="338"/>
      <c r="D94" s="910"/>
      <c r="E94" s="910"/>
      <c r="F94" s="910"/>
      <c r="G94" s="910"/>
      <c r="H94" s="910"/>
      <c r="I94" s="910"/>
      <c r="J94" s="910"/>
      <c r="K94" s="910"/>
      <c r="L94" s="910"/>
      <c r="M94" s="334"/>
      <c r="N94" s="349"/>
    </row>
    <row r="95" spans="1:15" ht="10">
      <c r="B95" s="327" t="s">
        <v>27</v>
      </c>
      <c r="D95" s="950">
        <v>633</v>
      </c>
      <c r="E95" s="950">
        <v>546</v>
      </c>
      <c r="F95" s="950">
        <v>142</v>
      </c>
      <c r="G95" s="950">
        <v>12</v>
      </c>
      <c r="H95" s="950">
        <v>1</v>
      </c>
      <c r="I95" s="950">
        <v>2</v>
      </c>
      <c r="J95" s="950">
        <v>0</v>
      </c>
      <c r="K95" s="950">
        <v>294</v>
      </c>
      <c r="L95" s="950">
        <v>1630</v>
      </c>
      <c r="M95" s="951">
        <v>25933.694962574002</v>
      </c>
      <c r="N95" s="951" t="s">
        <v>29</v>
      </c>
    </row>
    <row r="96" spans="1:15" ht="10">
      <c r="B96" s="327" t="s">
        <v>30</v>
      </c>
      <c r="D96" s="950">
        <v>644</v>
      </c>
      <c r="E96" s="950">
        <v>1680</v>
      </c>
      <c r="F96" s="950">
        <v>1388</v>
      </c>
      <c r="G96" s="950">
        <v>968</v>
      </c>
      <c r="H96" s="950">
        <v>350</v>
      </c>
      <c r="I96" s="950">
        <v>121</v>
      </c>
      <c r="J96" s="950">
        <v>38</v>
      </c>
      <c r="K96" s="950">
        <v>339</v>
      </c>
      <c r="L96" s="950">
        <v>5528</v>
      </c>
      <c r="M96" s="951">
        <v>31818.111528231999</v>
      </c>
      <c r="N96" s="951" t="s">
        <v>29</v>
      </c>
    </row>
    <row r="97" spans="1:15" ht="10">
      <c r="B97" s="327" t="s">
        <v>31</v>
      </c>
      <c r="D97" s="950">
        <v>242</v>
      </c>
      <c r="E97" s="950">
        <v>609</v>
      </c>
      <c r="F97" s="950">
        <v>790</v>
      </c>
      <c r="G97" s="950">
        <v>2059</v>
      </c>
      <c r="H97" s="950">
        <v>1390</v>
      </c>
      <c r="I97" s="950">
        <v>625</v>
      </c>
      <c r="J97" s="950">
        <v>320</v>
      </c>
      <c r="K97" s="950">
        <v>165</v>
      </c>
      <c r="L97" s="950">
        <v>6200</v>
      </c>
      <c r="M97" s="951">
        <v>38314.628855012001</v>
      </c>
      <c r="N97" s="951" t="s">
        <v>29</v>
      </c>
    </row>
    <row r="98" spans="1:15" ht="10">
      <c r="B98" s="327" t="s">
        <v>32</v>
      </c>
      <c r="D98" s="950">
        <v>121</v>
      </c>
      <c r="E98" s="950">
        <v>307</v>
      </c>
      <c r="F98" s="950">
        <v>370</v>
      </c>
      <c r="G98" s="950">
        <v>2023</v>
      </c>
      <c r="H98" s="950">
        <v>1442</v>
      </c>
      <c r="I98" s="950">
        <v>1049</v>
      </c>
      <c r="J98" s="950">
        <v>517</v>
      </c>
      <c r="K98" s="950">
        <v>111</v>
      </c>
      <c r="L98" s="950">
        <v>5940</v>
      </c>
      <c r="M98" s="951">
        <v>41072.717745752998</v>
      </c>
      <c r="N98" s="951" t="s">
        <v>29</v>
      </c>
    </row>
    <row r="99" spans="1:15" ht="10">
      <c r="B99" s="327" t="s">
        <v>33</v>
      </c>
      <c r="D99" s="950">
        <v>102</v>
      </c>
      <c r="E99" s="950">
        <v>244</v>
      </c>
      <c r="F99" s="950">
        <v>240</v>
      </c>
      <c r="G99" s="950">
        <v>1620</v>
      </c>
      <c r="H99" s="950">
        <v>1153</v>
      </c>
      <c r="I99" s="950">
        <v>845</v>
      </c>
      <c r="J99" s="950">
        <v>390</v>
      </c>
      <c r="K99" s="950">
        <v>92</v>
      </c>
      <c r="L99" s="950">
        <v>4686</v>
      </c>
      <c r="M99" s="951">
        <v>41205.672675228001</v>
      </c>
      <c r="N99" s="951" t="s">
        <v>29</v>
      </c>
    </row>
    <row r="100" spans="1:15" ht="10">
      <c r="B100" s="327" t="s">
        <v>34</v>
      </c>
      <c r="D100" s="950">
        <v>113</v>
      </c>
      <c r="E100" s="950">
        <v>218</v>
      </c>
      <c r="F100" s="950">
        <v>213</v>
      </c>
      <c r="G100" s="950">
        <v>1477</v>
      </c>
      <c r="H100" s="950">
        <v>965</v>
      </c>
      <c r="I100" s="950">
        <v>720</v>
      </c>
      <c r="J100" s="950">
        <v>362</v>
      </c>
      <c r="K100" s="950">
        <v>77</v>
      </c>
      <c r="L100" s="950">
        <v>4145</v>
      </c>
      <c r="M100" s="951">
        <v>41072.959702556</v>
      </c>
      <c r="N100" s="951" t="s">
        <v>29</v>
      </c>
    </row>
    <row r="101" spans="1:15" ht="10">
      <c r="B101" s="327" t="s">
        <v>35</v>
      </c>
      <c r="D101" s="950">
        <v>69</v>
      </c>
      <c r="E101" s="950">
        <v>140</v>
      </c>
      <c r="F101" s="950">
        <v>163</v>
      </c>
      <c r="G101" s="950">
        <v>1046</v>
      </c>
      <c r="H101" s="950">
        <v>702</v>
      </c>
      <c r="I101" s="950">
        <v>538</v>
      </c>
      <c r="J101" s="950">
        <v>302</v>
      </c>
      <c r="K101" s="950">
        <v>63</v>
      </c>
      <c r="L101" s="950">
        <v>3023</v>
      </c>
      <c r="M101" s="951">
        <v>41581.617608107998</v>
      </c>
      <c r="N101" s="951" t="s">
        <v>29</v>
      </c>
    </row>
    <row r="102" spans="1:15" ht="10">
      <c r="B102" s="327" t="s">
        <v>36</v>
      </c>
      <c r="D102" s="950">
        <v>30</v>
      </c>
      <c r="E102" s="950">
        <v>65</v>
      </c>
      <c r="F102" s="950">
        <v>77</v>
      </c>
      <c r="G102" s="950">
        <v>691</v>
      </c>
      <c r="H102" s="950">
        <v>440</v>
      </c>
      <c r="I102" s="950">
        <v>326</v>
      </c>
      <c r="J102" s="950">
        <v>178</v>
      </c>
      <c r="K102" s="950">
        <v>42</v>
      </c>
      <c r="L102" s="950">
        <v>1849</v>
      </c>
      <c r="M102" s="951">
        <v>41771.112102933002</v>
      </c>
      <c r="N102" s="951" t="s">
        <v>29</v>
      </c>
    </row>
    <row r="103" spans="1:15" ht="10">
      <c r="B103" s="327" t="s">
        <v>37</v>
      </c>
      <c r="D103" s="950">
        <v>7</v>
      </c>
      <c r="E103" s="950">
        <v>42</v>
      </c>
      <c r="F103" s="950">
        <v>32</v>
      </c>
      <c r="G103" s="950">
        <v>309</v>
      </c>
      <c r="H103" s="950">
        <v>207</v>
      </c>
      <c r="I103" s="950">
        <v>110</v>
      </c>
      <c r="J103" s="950">
        <v>68</v>
      </c>
      <c r="K103" s="950">
        <v>25</v>
      </c>
      <c r="L103" s="950">
        <v>800</v>
      </c>
      <c r="M103" s="951">
        <v>41417.395445160997</v>
      </c>
      <c r="N103" s="951" t="s">
        <v>29</v>
      </c>
    </row>
    <row r="104" spans="1:15" s="335" customFormat="1">
      <c r="B104" s="327" t="s">
        <v>38</v>
      </c>
      <c r="C104" s="350">
        <v>7</v>
      </c>
      <c r="D104" s="950">
        <v>1961</v>
      </c>
      <c r="E104" s="950">
        <v>3851</v>
      </c>
      <c r="F104" s="950">
        <v>3415</v>
      </c>
      <c r="G104" s="950">
        <v>10205</v>
      </c>
      <c r="H104" s="950">
        <v>6650</v>
      </c>
      <c r="I104" s="950">
        <v>4336</v>
      </c>
      <c r="J104" s="950">
        <v>2175</v>
      </c>
      <c r="K104" s="950">
        <v>1208</v>
      </c>
      <c r="L104" s="950">
        <v>33801</v>
      </c>
      <c r="M104" s="951">
        <v>38579.982927928999</v>
      </c>
      <c r="N104" s="951">
        <v>39375</v>
      </c>
      <c r="O104" s="952"/>
    </row>
    <row r="105" spans="1:15">
      <c r="A105" s="335"/>
      <c r="B105" s="340"/>
      <c r="C105" s="330"/>
      <c r="D105" s="914"/>
      <c r="E105" s="914"/>
      <c r="F105" s="914"/>
      <c r="G105" s="914"/>
      <c r="H105" s="914"/>
      <c r="I105" s="914"/>
      <c r="J105" s="914"/>
      <c r="K105" s="914"/>
      <c r="L105" s="914"/>
      <c r="M105" s="351"/>
      <c r="N105" s="349"/>
    </row>
    <row r="106" spans="1:15">
      <c r="B106" s="1307" t="s">
        <v>40</v>
      </c>
      <c r="C106" s="318">
        <v>8</v>
      </c>
      <c r="D106" s="910"/>
      <c r="E106" s="910"/>
      <c r="F106" s="910"/>
      <c r="G106" s="910"/>
      <c r="H106" s="910"/>
      <c r="I106" s="910"/>
      <c r="J106" s="910"/>
      <c r="K106" s="910"/>
      <c r="L106" s="910"/>
      <c r="M106" s="337"/>
      <c r="N106" s="349"/>
    </row>
    <row r="107" spans="1:15" ht="10">
      <c r="B107" s="327" t="s">
        <v>27</v>
      </c>
      <c r="D107" s="950">
        <v>912</v>
      </c>
      <c r="E107" s="950">
        <v>759</v>
      </c>
      <c r="F107" s="950">
        <v>206</v>
      </c>
      <c r="G107" s="950">
        <v>20</v>
      </c>
      <c r="H107" s="950">
        <v>2</v>
      </c>
      <c r="I107" s="950">
        <v>3</v>
      </c>
      <c r="J107" s="950">
        <v>0</v>
      </c>
      <c r="K107" s="950">
        <v>408</v>
      </c>
      <c r="L107" s="950">
        <v>2310</v>
      </c>
      <c r="M107" s="951">
        <v>25926.308059936</v>
      </c>
      <c r="N107" s="951" t="s">
        <v>29</v>
      </c>
    </row>
    <row r="108" spans="1:15" ht="10">
      <c r="B108" s="327" t="s">
        <v>30</v>
      </c>
      <c r="D108" s="950">
        <v>1016</v>
      </c>
      <c r="E108" s="950">
        <v>2543</v>
      </c>
      <c r="F108" s="950">
        <v>1971</v>
      </c>
      <c r="G108" s="950">
        <v>1334</v>
      </c>
      <c r="H108" s="950">
        <v>504</v>
      </c>
      <c r="I108" s="950">
        <v>173</v>
      </c>
      <c r="J108" s="950">
        <v>57</v>
      </c>
      <c r="K108" s="950">
        <v>531</v>
      </c>
      <c r="L108" s="950">
        <v>8129</v>
      </c>
      <c r="M108" s="951">
        <v>31595.037366412002</v>
      </c>
      <c r="N108" s="951" t="s">
        <v>29</v>
      </c>
    </row>
    <row r="109" spans="1:15" ht="10">
      <c r="B109" s="327" t="s">
        <v>31</v>
      </c>
      <c r="D109" s="950">
        <v>408</v>
      </c>
      <c r="E109" s="950">
        <v>998</v>
      </c>
      <c r="F109" s="950">
        <v>1156</v>
      </c>
      <c r="G109" s="950">
        <v>2848</v>
      </c>
      <c r="H109" s="950">
        <v>2019</v>
      </c>
      <c r="I109" s="950">
        <v>985</v>
      </c>
      <c r="J109" s="950">
        <v>513</v>
      </c>
      <c r="K109" s="950">
        <v>234</v>
      </c>
      <c r="L109" s="950">
        <v>9161</v>
      </c>
      <c r="M109" s="951">
        <v>38247.069894701002</v>
      </c>
      <c r="N109" s="951" t="s">
        <v>29</v>
      </c>
    </row>
    <row r="110" spans="1:15" ht="10">
      <c r="B110" s="327" t="s">
        <v>32</v>
      </c>
      <c r="D110" s="950">
        <v>175</v>
      </c>
      <c r="E110" s="950">
        <v>469</v>
      </c>
      <c r="F110" s="950">
        <v>559</v>
      </c>
      <c r="G110" s="950">
        <v>2788</v>
      </c>
      <c r="H110" s="950">
        <v>2248</v>
      </c>
      <c r="I110" s="950">
        <v>1727</v>
      </c>
      <c r="J110" s="950">
        <v>782</v>
      </c>
      <c r="K110" s="950">
        <v>172</v>
      </c>
      <c r="L110" s="950">
        <v>8920</v>
      </c>
      <c r="M110" s="951">
        <v>41272.69678898</v>
      </c>
      <c r="N110" s="951" t="s">
        <v>29</v>
      </c>
    </row>
    <row r="111" spans="1:15" ht="10">
      <c r="B111" s="327" t="s">
        <v>33</v>
      </c>
      <c r="D111" s="950">
        <v>142</v>
      </c>
      <c r="E111" s="950">
        <v>324</v>
      </c>
      <c r="F111" s="950">
        <v>365</v>
      </c>
      <c r="G111" s="950">
        <v>2298</v>
      </c>
      <c r="H111" s="950">
        <v>1700</v>
      </c>
      <c r="I111" s="950">
        <v>1452</v>
      </c>
      <c r="J111" s="950">
        <v>636</v>
      </c>
      <c r="K111" s="950">
        <v>125</v>
      </c>
      <c r="L111" s="950">
        <v>7042</v>
      </c>
      <c r="M111" s="951">
        <v>41622.627631921001</v>
      </c>
      <c r="N111" s="951" t="s">
        <v>29</v>
      </c>
    </row>
    <row r="112" spans="1:15" ht="10">
      <c r="B112" s="327" t="s">
        <v>34</v>
      </c>
      <c r="D112" s="950">
        <v>138</v>
      </c>
      <c r="E112" s="950">
        <v>301</v>
      </c>
      <c r="F112" s="950">
        <v>321</v>
      </c>
      <c r="G112" s="950">
        <v>2114</v>
      </c>
      <c r="H112" s="950">
        <v>1508</v>
      </c>
      <c r="I112" s="950">
        <v>1277</v>
      </c>
      <c r="J112" s="950">
        <v>631</v>
      </c>
      <c r="K112" s="950">
        <v>116</v>
      </c>
      <c r="L112" s="950">
        <v>6406</v>
      </c>
      <c r="M112" s="951">
        <v>41669.391090620004</v>
      </c>
      <c r="N112" s="951" t="s">
        <v>29</v>
      </c>
    </row>
    <row r="113" spans="1:15" ht="10">
      <c r="B113" s="327" t="s">
        <v>35</v>
      </c>
      <c r="D113" s="950">
        <v>86</v>
      </c>
      <c r="E113" s="950">
        <v>201</v>
      </c>
      <c r="F113" s="950">
        <v>239</v>
      </c>
      <c r="G113" s="950">
        <v>1678</v>
      </c>
      <c r="H113" s="950">
        <v>1104</v>
      </c>
      <c r="I113" s="950">
        <v>893</v>
      </c>
      <c r="J113" s="950">
        <v>502</v>
      </c>
      <c r="K113" s="950">
        <v>92</v>
      </c>
      <c r="L113" s="950">
        <v>4795</v>
      </c>
      <c r="M113" s="951">
        <v>41880.064469486999</v>
      </c>
      <c r="N113" s="951" t="s">
        <v>29</v>
      </c>
    </row>
    <row r="114" spans="1:15" ht="10">
      <c r="B114" s="327" t="s">
        <v>36</v>
      </c>
      <c r="D114" s="950">
        <v>41</v>
      </c>
      <c r="E114" s="950">
        <v>106</v>
      </c>
      <c r="F114" s="950">
        <v>132</v>
      </c>
      <c r="G114" s="950">
        <v>1126</v>
      </c>
      <c r="H114" s="950">
        <v>683</v>
      </c>
      <c r="I114" s="950">
        <v>537</v>
      </c>
      <c r="J114" s="950">
        <v>305</v>
      </c>
      <c r="K114" s="950">
        <v>78</v>
      </c>
      <c r="L114" s="950">
        <v>3008</v>
      </c>
      <c r="M114" s="951">
        <v>41868.127102389</v>
      </c>
      <c r="N114" s="951" t="s">
        <v>29</v>
      </c>
    </row>
    <row r="115" spans="1:15" ht="10">
      <c r="B115" s="327" t="s">
        <v>37</v>
      </c>
      <c r="D115" s="950">
        <v>16</v>
      </c>
      <c r="E115" s="950">
        <v>66</v>
      </c>
      <c r="F115" s="950">
        <v>71</v>
      </c>
      <c r="G115" s="950">
        <v>539</v>
      </c>
      <c r="H115" s="950">
        <v>302</v>
      </c>
      <c r="I115" s="950">
        <v>185</v>
      </c>
      <c r="J115" s="950">
        <v>108</v>
      </c>
      <c r="K115" s="950">
        <v>52</v>
      </c>
      <c r="L115" s="950">
        <v>1339</v>
      </c>
      <c r="M115" s="951">
        <v>41062.429627038997</v>
      </c>
      <c r="N115" s="951" t="s">
        <v>29</v>
      </c>
    </row>
    <row r="116" spans="1:15" s="335" customFormat="1">
      <c r="B116" s="327" t="s">
        <v>38</v>
      </c>
      <c r="C116" s="350">
        <v>7</v>
      </c>
      <c r="D116" s="950">
        <v>2934</v>
      </c>
      <c r="E116" s="950">
        <v>5767</v>
      </c>
      <c r="F116" s="950">
        <v>5020</v>
      </c>
      <c r="G116" s="950">
        <v>14745</v>
      </c>
      <c r="H116" s="950">
        <v>10070</v>
      </c>
      <c r="I116" s="950">
        <v>7232</v>
      </c>
      <c r="J116" s="950">
        <v>3534</v>
      </c>
      <c r="K116" s="950">
        <v>1808</v>
      </c>
      <c r="L116" s="950">
        <v>51110</v>
      </c>
      <c r="M116" s="951">
        <v>38828.914935093002</v>
      </c>
      <c r="N116" s="951">
        <v>39406</v>
      </c>
      <c r="O116" s="952"/>
    </row>
    <row r="117" spans="1:15" ht="10">
      <c r="B117" s="331"/>
      <c r="D117" s="910"/>
      <c r="E117" s="910"/>
      <c r="F117" s="910"/>
      <c r="G117" s="910"/>
      <c r="H117" s="910"/>
      <c r="I117" s="910"/>
      <c r="J117" s="910"/>
      <c r="K117" s="910"/>
      <c r="L117" s="910"/>
      <c r="M117" s="334"/>
      <c r="N117" s="339"/>
    </row>
    <row r="118" spans="1:15">
      <c r="A118" s="1472" t="s">
        <v>43</v>
      </c>
      <c r="B118" s="1472"/>
      <c r="C118" s="318">
        <v>9</v>
      </c>
      <c r="D118" s="818"/>
      <c r="E118" s="910"/>
      <c r="F118" s="910"/>
      <c r="G118" s="910"/>
      <c r="H118" s="910"/>
      <c r="I118" s="910"/>
      <c r="J118" s="910"/>
      <c r="K118" s="910"/>
      <c r="L118" s="910"/>
      <c r="M118" s="337"/>
      <c r="N118" s="339"/>
    </row>
    <row r="119" spans="1:15">
      <c r="B119" s="1307" t="s">
        <v>26</v>
      </c>
      <c r="D119" s="910"/>
      <c r="E119" s="910"/>
      <c r="F119" s="910"/>
      <c r="G119" s="910"/>
      <c r="H119" s="910"/>
      <c r="I119" s="910"/>
      <c r="J119" s="910"/>
      <c r="K119" s="910"/>
      <c r="L119" s="910"/>
      <c r="M119" s="334"/>
      <c r="N119" s="819"/>
    </row>
    <row r="120" spans="1:15" ht="10">
      <c r="A120" s="331"/>
      <c r="B120" s="327" t="s">
        <v>27</v>
      </c>
      <c r="D120" s="950">
        <v>1500</v>
      </c>
      <c r="E120" s="950">
        <v>752</v>
      </c>
      <c r="F120" s="950">
        <v>156</v>
      </c>
      <c r="G120" s="950">
        <v>20</v>
      </c>
      <c r="H120" s="950">
        <v>5</v>
      </c>
      <c r="I120" s="950">
        <v>4</v>
      </c>
      <c r="J120" s="950">
        <v>0</v>
      </c>
      <c r="K120" s="950">
        <v>78</v>
      </c>
      <c r="L120" s="950">
        <v>2515</v>
      </c>
      <c r="M120" s="951">
        <v>24850.730726302001</v>
      </c>
      <c r="N120" s="951" t="s">
        <v>29</v>
      </c>
    </row>
    <row r="121" spans="1:15" ht="10">
      <c r="B121" s="327" t="s">
        <v>30</v>
      </c>
      <c r="D121" s="950">
        <v>1779</v>
      </c>
      <c r="E121" s="950">
        <v>2877</v>
      </c>
      <c r="F121" s="950">
        <v>1706</v>
      </c>
      <c r="G121" s="950">
        <v>1185</v>
      </c>
      <c r="H121" s="950">
        <v>431</v>
      </c>
      <c r="I121" s="950">
        <v>173</v>
      </c>
      <c r="J121" s="950">
        <v>88</v>
      </c>
      <c r="K121" s="950">
        <v>127</v>
      </c>
      <c r="L121" s="950">
        <v>8366</v>
      </c>
      <c r="M121" s="951">
        <v>30403.838477969999</v>
      </c>
      <c r="N121" s="951" t="s">
        <v>29</v>
      </c>
    </row>
    <row r="122" spans="1:15" ht="10">
      <c r="B122" s="327" t="s">
        <v>31</v>
      </c>
      <c r="D122" s="950">
        <v>616</v>
      </c>
      <c r="E122" s="950">
        <v>1178</v>
      </c>
      <c r="F122" s="950">
        <v>1298</v>
      </c>
      <c r="G122" s="950">
        <v>2572</v>
      </c>
      <c r="H122" s="950">
        <v>1875</v>
      </c>
      <c r="I122" s="950">
        <v>1017</v>
      </c>
      <c r="J122" s="950">
        <v>460</v>
      </c>
      <c r="K122" s="950">
        <v>101</v>
      </c>
      <c r="L122" s="950">
        <v>9117</v>
      </c>
      <c r="M122" s="951">
        <v>37476.425326085999</v>
      </c>
      <c r="N122" s="951" t="s">
        <v>29</v>
      </c>
    </row>
    <row r="123" spans="1:15" ht="10">
      <c r="B123" s="327" t="s">
        <v>32</v>
      </c>
      <c r="D123" s="950">
        <v>293</v>
      </c>
      <c r="E123" s="950">
        <v>577</v>
      </c>
      <c r="F123" s="950">
        <v>584</v>
      </c>
      <c r="G123" s="950">
        <v>2157</v>
      </c>
      <c r="H123" s="950">
        <v>2057</v>
      </c>
      <c r="I123" s="950">
        <v>1679</v>
      </c>
      <c r="J123" s="950">
        <v>683</v>
      </c>
      <c r="K123" s="950">
        <v>97</v>
      </c>
      <c r="L123" s="950">
        <v>8127</v>
      </c>
      <c r="M123" s="951">
        <v>40740.224570361002</v>
      </c>
      <c r="N123" s="951" t="s">
        <v>29</v>
      </c>
    </row>
    <row r="124" spans="1:15" ht="10">
      <c r="B124" s="327" t="s">
        <v>33</v>
      </c>
      <c r="D124" s="950">
        <v>196</v>
      </c>
      <c r="E124" s="950">
        <v>359</v>
      </c>
      <c r="F124" s="950">
        <v>344</v>
      </c>
      <c r="G124" s="950">
        <v>1731</v>
      </c>
      <c r="H124" s="950">
        <v>1587</v>
      </c>
      <c r="I124" s="950">
        <v>1465</v>
      </c>
      <c r="J124" s="950">
        <v>576</v>
      </c>
      <c r="K124" s="950">
        <v>81</v>
      </c>
      <c r="L124" s="950">
        <v>6339</v>
      </c>
      <c r="M124" s="951">
        <v>41478.690316394997</v>
      </c>
      <c r="N124" s="951" t="s">
        <v>29</v>
      </c>
    </row>
    <row r="125" spans="1:15" ht="10">
      <c r="B125" s="327" t="s">
        <v>34</v>
      </c>
      <c r="D125" s="950">
        <v>147</v>
      </c>
      <c r="E125" s="950">
        <v>289</v>
      </c>
      <c r="F125" s="950">
        <v>302</v>
      </c>
      <c r="G125" s="950">
        <v>1811</v>
      </c>
      <c r="H125" s="950">
        <v>1411</v>
      </c>
      <c r="I125" s="950">
        <v>1278</v>
      </c>
      <c r="J125" s="950">
        <v>561</v>
      </c>
      <c r="K125" s="950">
        <v>108</v>
      </c>
      <c r="L125" s="950">
        <v>5907</v>
      </c>
      <c r="M125" s="951">
        <v>41697.076723573002</v>
      </c>
      <c r="N125" s="951" t="s">
        <v>29</v>
      </c>
    </row>
    <row r="126" spans="1:15" ht="10">
      <c r="B126" s="327" t="s">
        <v>35</v>
      </c>
      <c r="D126" s="950">
        <v>107</v>
      </c>
      <c r="E126" s="950">
        <v>221</v>
      </c>
      <c r="F126" s="950">
        <v>265</v>
      </c>
      <c r="G126" s="950">
        <v>1595</v>
      </c>
      <c r="H126" s="950">
        <v>1158</v>
      </c>
      <c r="I126" s="950">
        <v>945</v>
      </c>
      <c r="J126" s="950">
        <v>397</v>
      </c>
      <c r="K126" s="950">
        <v>62</v>
      </c>
      <c r="L126" s="950">
        <v>4750</v>
      </c>
      <c r="M126" s="951">
        <v>41395.247570391999</v>
      </c>
      <c r="N126" s="951" t="s">
        <v>29</v>
      </c>
    </row>
    <row r="127" spans="1:15" ht="10">
      <c r="B127" s="327" t="s">
        <v>36</v>
      </c>
      <c r="D127" s="950">
        <v>38</v>
      </c>
      <c r="E127" s="950">
        <v>144</v>
      </c>
      <c r="F127" s="950">
        <v>166</v>
      </c>
      <c r="G127" s="950">
        <v>1229</v>
      </c>
      <c r="H127" s="950">
        <v>707</v>
      </c>
      <c r="I127" s="950">
        <v>548</v>
      </c>
      <c r="J127" s="950">
        <v>215</v>
      </c>
      <c r="K127" s="950">
        <v>91</v>
      </c>
      <c r="L127" s="950">
        <v>3138</v>
      </c>
      <c r="M127" s="951">
        <v>41046.533396783001</v>
      </c>
      <c r="N127" s="951" t="s">
        <v>29</v>
      </c>
    </row>
    <row r="128" spans="1:15" s="335" customFormat="1">
      <c r="A128" s="326"/>
      <c r="B128" s="327" t="s">
        <v>37</v>
      </c>
      <c r="C128" s="318"/>
      <c r="D128" s="950">
        <v>35</v>
      </c>
      <c r="E128" s="950">
        <v>81</v>
      </c>
      <c r="F128" s="950">
        <v>130</v>
      </c>
      <c r="G128" s="950">
        <v>666</v>
      </c>
      <c r="H128" s="950">
        <v>275</v>
      </c>
      <c r="I128" s="950">
        <v>134</v>
      </c>
      <c r="J128" s="950">
        <v>74</v>
      </c>
      <c r="K128" s="950">
        <v>89</v>
      </c>
      <c r="L128" s="950">
        <v>1484</v>
      </c>
      <c r="M128" s="951">
        <v>39467.446774192998</v>
      </c>
      <c r="N128" s="951" t="s">
        <v>29</v>
      </c>
      <c r="O128" s="952"/>
    </row>
    <row r="129" spans="1:15">
      <c r="A129" s="335"/>
      <c r="B129" s="327" t="s">
        <v>38</v>
      </c>
      <c r="C129" s="350">
        <v>7</v>
      </c>
      <c r="D129" s="950">
        <v>4711</v>
      </c>
      <c r="E129" s="950">
        <v>6478</v>
      </c>
      <c r="F129" s="950">
        <v>4951</v>
      </c>
      <c r="G129" s="950">
        <v>12966</v>
      </c>
      <c r="H129" s="950">
        <v>9506</v>
      </c>
      <c r="I129" s="950">
        <v>7243</v>
      </c>
      <c r="J129" s="950">
        <v>3054</v>
      </c>
      <c r="K129" s="950">
        <v>834</v>
      </c>
      <c r="L129" s="950">
        <v>49743</v>
      </c>
      <c r="M129" s="951">
        <v>37859.119959107004</v>
      </c>
      <c r="N129" s="951">
        <v>38676</v>
      </c>
    </row>
    <row r="130" spans="1:15">
      <c r="A130" s="335"/>
      <c r="B130" s="336"/>
      <c r="C130" s="330"/>
      <c r="D130" s="914"/>
      <c r="E130" s="914"/>
      <c r="F130" s="914"/>
      <c r="G130" s="914"/>
      <c r="H130" s="914"/>
      <c r="I130" s="914"/>
      <c r="J130" s="914"/>
      <c r="K130" s="914"/>
      <c r="L130" s="914"/>
      <c r="M130" s="351"/>
      <c r="N130" s="351"/>
    </row>
    <row r="131" spans="1:15">
      <c r="B131" s="1307" t="s">
        <v>39</v>
      </c>
      <c r="C131" s="338"/>
      <c r="D131" s="910"/>
      <c r="E131" s="910"/>
      <c r="F131" s="910"/>
      <c r="G131" s="910"/>
      <c r="H131" s="910"/>
      <c r="I131" s="910"/>
      <c r="J131" s="910"/>
      <c r="K131" s="910"/>
      <c r="L131" s="910"/>
      <c r="M131" s="337"/>
      <c r="N131" s="337"/>
    </row>
    <row r="132" spans="1:15" ht="10">
      <c r="B132" s="327" t="s">
        <v>27</v>
      </c>
      <c r="D132" s="950">
        <v>3136</v>
      </c>
      <c r="E132" s="950">
        <v>1826</v>
      </c>
      <c r="F132" s="950">
        <v>317</v>
      </c>
      <c r="G132" s="950">
        <v>34</v>
      </c>
      <c r="H132" s="950">
        <v>9</v>
      </c>
      <c r="I132" s="950">
        <v>4</v>
      </c>
      <c r="J132" s="950">
        <v>1</v>
      </c>
      <c r="K132" s="950">
        <v>139</v>
      </c>
      <c r="L132" s="950">
        <v>5466</v>
      </c>
      <c r="M132" s="951">
        <v>24912.067238594998</v>
      </c>
      <c r="N132" s="951" t="s">
        <v>29</v>
      </c>
    </row>
    <row r="133" spans="1:15" ht="10">
      <c r="B133" s="327" t="s">
        <v>30</v>
      </c>
      <c r="D133" s="950">
        <v>3097</v>
      </c>
      <c r="E133" s="950">
        <v>5475</v>
      </c>
      <c r="F133" s="950">
        <v>3998</v>
      </c>
      <c r="G133" s="950">
        <v>2879</v>
      </c>
      <c r="H133" s="950">
        <v>1043</v>
      </c>
      <c r="I133" s="950">
        <v>376</v>
      </c>
      <c r="J133" s="950">
        <v>172</v>
      </c>
      <c r="K133" s="950">
        <v>243</v>
      </c>
      <c r="L133" s="950">
        <v>17283</v>
      </c>
      <c r="M133" s="951">
        <v>31091.478337441</v>
      </c>
      <c r="N133" s="951" t="s">
        <v>29</v>
      </c>
    </row>
    <row r="134" spans="1:15" ht="10">
      <c r="B134" s="327" t="s">
        <v>31</v>
      </c>
      <c r="D134" s="950">
        <v>1061</v>
      </c>
      <c r="E134" s="950">
        <v>1995</v>
      </c>
      <c r="F134" s="950">
        <v>2473</v>
      </c>
      <c r="G134" s="950">
        <v>6437</v>
      </c>
      <c r="H134" s="950">
        <v>3712</v>
      </c>
      <c r="I134" s="950">
        <v>1859</v>
      </c>
      <c r="J134" s="950">
        <v>727</v>
      </c>
      <c r="K134" s="950">
        <v>240</v>
      </c>
      <c r="L134" s="950">
        <v>18504</v>
      </c>
      <c r="M134" s="951">
        <v>37539.100607205</v>
      </c>
      <c r="N134" s="951" t="s">
        <v>29</v>
      </c>
    </row>
    <row r="135" spans="1:15" ht="10">
      <c r="B135" s="327" t="s">
        <v>32</v>
      </c>
      <c r="D135" s="950">
        <v>600</v>
      </c>
      <c r="E135" s="950">
        <v>957</v>
      </c>
      <c r="F135" s="950">
        <v>1088</v>
      </c>
      <c r="G135" s="950">
        <v>5992</v>
      </c>
      <c r="H135" s="950">
        <v>3942</v>
      </c>
      <c r="I135" s="950">
        <v>2328</v>
      </c>
      <c r="J135" s="950">
        <v>992</v>
      </c>
      <c r="K135" s="950">
        <v>248</v>
      </c>
      <c r="L135" s="950">
        <v>16147</v>
      </c>
      <c r="M135" s="951">
        <v>39894.785450657</v>
      </c>
      <c r="N135" s="951" t="s">
        <v>29</v>
      </c>
    </row>
    <row r="136" spans="1:15" ht="10">
      <c r="B136" s="327" t="s">
        <v>33</v>
      </c>
      <c r="D136" s="950">
        <v>496</v>
      </c>
      <c r="E136" s="950">
        <v>698</v>
      </c>
      <c r="F136" s="950">
        <v>733</v>
      </c>
      <c r="G136" s="950">
        <v>4671</v>
      </c>
      <c r="H136" s="950">
        <v>2973</v>
      </c>
      <c r="I136" s="950">
        <v>2063</v>
      </c>
      <c r="J136" s="950">
        <v>804</v>
      </c>
      <c r="K136" s="950">
        <v>178</v>
      </c>
      <c r="L136" s="950">
        <v>12616</v>
      </c>
      <c r="M136" s="951">
        <v>40248.413165299004</v>
      </c>
      <c r="N136" s="951" t="s">
        <v>29</v>
      </c>
    </row>
    <row r="137" spans="1:15" ht="10">
      <c r="B137" s="327" t="s">
        <v>34</v>
      </c>
      <c r="D137" s="950">
        <v>442</v>
      </c>
      <c r="E137" s="950">
        <v>686</v>
      </c>
      <c r="F137" s="950">
        <v>705</v>
      </c>
      <c r="G137" s="950">
        <v>4007</v>
      </c>
      <c r="H137" s="950">
        <v>2456</v>
      </c>
      <c r="I137" s="950">
        <v>1657</v>
      </c>
      <c r="J137" s="950">
        <v>619</v>
      </c>
      <c r="K137" s="950">
        <v>175</v>
      </c>
      <c r="L137" s="950">
        <v>10747</v>
      </c>
      <c r="M137" s="951">
        <v>39879.251593831999</v>
      </c>
      <c r="N137" s="951" t="s">
        <v>29</v>
      </c>
    </row>
    <row r="138" spans="1:15" ht="10">
      <c r="B138" s="327" t="s">
        <v>35</v>
      </c>
      <c r="D138" s="950">
        <v>266</v>
      </c>
      <c r="E138" s="950">
        <v>523</v>
      </c>
      <c r="F138" s="950">
        <v>505</v>
      </c>
      <c r="G138" s="950">
        <v>2963</v>
      </c>
      <c r="H138" s="950">
        <v>1814</v>
      </c>
      <c r="I138" s="950">
        <v>1249</v>
      </c>
      <c r="J138" s="950">
        <v>469</v>
      </c>
      <c r="K138" s="950">
        <v>154</v>
      </c>
      <c r="L138" s="950">
        <v>7943</v>
      </c>
      <c r="M138" s="951">
        <v>40036.518390037003</v>
      </c>
      <c r="N138" s="951" t="s">
        <v>29</v>
      </c>
    </row>
    <row r="139" spans="1:15" ht="10">
      <c r="B139" s="327" t="s">
        <v>36</v>
      </c>
      <c r="D139" s="950">
        <v>120</v>
      </c>
      <c r="E139" s="950">
        <v>261</v>
      </c>
      <c r="F139" s="950">
        <v>270</v>
      </c>
      <c r="G139" s="950">
        <v>1925</v>
      </c>
      <c r="H139" s="950">
        <v>1167</v>
      </c>
      <c r="I139" s="950">
        <v>777</v>
      </c>
      <c r="J139" s="950">
        <v>350</v>
      </c>
      <c r="K139" s="950">
        <v>104</v>
      </c>
      <c r="L139" s="950">
        <v>4974</v>
      </c>
      <c r="M139" s="951">
        <v>40648.404694044999</v>
      </c>
      <c r="N139" s="951" t="s">
        <v>29</v>
      </c>
    </row>
    <row r="140" spans="1:15" s="335" customFormat="1">
      <c r="A140" s="326"/>
      <c r="B140" s="327" t="s">
        <v>37</v>
      </c>
      <c r="C140" s="318"/>
      <c r="D140" s="950">
        <v>68</v>
      </c>
      <c r="E140" s="950">
        <v>136</v>
      </c>
      <c r="F140" s="950">
        <v>138</v>
      </c>
      <c r="G140" s="950">
        <v>922</v>
      </c>
      <c r="H140" s="950">
        <v>500</v>
      </c>
      <c r="I140" s="950">
        <v>256</v>
      </c>
      <c r="J140" s="950">
        <v>141</v>
      </c>
      <c r="K140" s="950">
        <v>86</v>
      </c>
      <c r="L140" s="950">
        <v>2247</v>
      </c>
      <c r="M140" s="951">
        <v>39856.433424340001</v>
      </c>
      <c r="N140" s="951" t="s">
        <v>29</v>
      </c>
      <c r="O140" s="952"/>
    </row>
    <row r="141" spans="1:15">
      <c r="A141" s="335"/>
      <c r="B141" s="327" t="s">
        <v>38</v>
      </c>
      <c r="C141" s="350">
        <v>7</v>
      </c>
      <c r="D141" s="950">
        <v>9286</v>
      </c>
      <c r="E141" s="950">
        <v>12557</v>
      </c>
      <c r="F141" s="950">
        <v>10227</v>
      </c>
      <c r="G141" s="950">
        <v>29830</v>
      </c>
      <c r="H141" s="950">
        <v>17616</v>
      </c>
      <c r="I141" s="950">
        <v>10569</v>
      </c>
      <c r="J141" s="950">
        <v>4275</v>
      </c>
      <c r="K141" s="950">
        <v>1567</v>
      </c>
      <c r="L141" s="950">
        <v>95927</v>
      </c>
      <c r="M141" s="951">
        <v>37097.836333721003</v>
      </c>
      <c r="N141" s="951">
        <v>38209</v>
      </c>
    </row>
    <row r="142" spans="1:15">
      <c r="A142" s="335"/>
      <c r="B142" s="336"/>
      <c r="C142" s="330"/>
      <c r="D142" s="914"/>
      <c r="E142" s="914"/>
      <c r="F142" s="914"/>
      <c r="G142" s="914"/>
      <c r="H142" s="914"/>
      <c r="I142" s="914"/>
      <c r="J142" s="914"/>
      <c r="K142" s="914"/>
      <c r="L142" s="914"/>
      <c r="M142" s="351"/>
      <c r="N142" s="351"/>
    </row>
    <row r="143" spans="1:15">
      <c r="B143" s="1307" t="s">
        <v>40</v>
      </c>
      <c r="D143" s="910"/>
      <c r="E143" s="910"/>
      <c r="F143" s="910"/>
      <c r="G143" s="910"/>
      <c r="H143" s="910"/>
      <c r="I143" s="910"/>
      <c r="J143" s="910"/>
      <c r="K143" s="910"/>
      <c r="L143" s="910"/>
      <c r="M143" s="337"/>
      <c r="N143" s="337"/>
    </row>
    <row r="144" spans="1:15" ht="10">
      <c r="A144" s="326" t="s">
        <v>29</v>
      </c>
      <c r="B144" s="327" t="s">
        <v>27</v>
      </c>
      <c r="D144" s="950">
        <v>4643</v>
      </c>
      <c r="E144" s="950">
        <v>2580</v>
      </c>
      <c r="F144" s="950">
        <v>473</v>
      </c>
      <c r="G144" s="950">
        <v>54</v>
      </c>
      <c r="H144" s="950">
        <v>14</v>
      </c>
      <c r="I144" s="950">
        <v>8</v>
      </c>
      <c r="J144" s="950">
        <v>1</v>
      </c>
      <c r="K144" s="950">
        <v>218</v>
      </c>
      <c r="L144" s="950">
        <v>7991</v>
      </c>
      <c r="M144" s="951">
        <v>24890.759863629999</v>
      </c>
      <c r="N144" s="951" t="s">
        <v>29</v>
      </c>
    </row>
    <row r="145" spans="1:15" ht="10">
      <c r="B145" s="327" t="s">
        <v>30</v>
      </c>
      <c r="D145" s="950">
        <v>4877</v>
      </c>
      <c r="E145" s="950">
        <v>8353</v>
      </c>
      <c r="F145" s="950">
        <v>5704</v>
      </c>
      <c r="G145" s="950">
        <v>4064</v>
      </c>
      <c r="H145" s="950">
        <v>1474</v>
      </c>
      <c r="I145" s="950">
        <v>549</v>
      </c>
      <c r="J145" s="950">
        <v>260</v>
      </c>
      <c r="K145" s="950">
        <v>370</v>
      </c>
      <c r="L145" s="950">
        <v>25651</v>
      </c>
      <c r="M145" s="951">
        <v>30866.906375933999</v>
      </c>
      <c r="N145" s="951" t="s">
        <v>29</v>
      </c>
    </row>
    <row r="146" spans="1:15" ht="10">
      <c r="B146" s="327" t="s">
        <v>31</v>
      </c>
      <c r="D146" s="950">
        <v>1678</v>
      </c>
      <c r="E146" s="950">
        <v>3173</v>
      </c>
      <c r="F146" s="950">
        <v>3771</v>
      </c>
      <c r="G146" s="950">
        <v>9010</v>
      </c>
      <c r="H146" s="950">
        <v>5587</v>
      </c>
      <c r="I146" s="950">
        <v>2876</v>
      </c>
      <c r="J146" s="950">
        <v>1187</v>
      </c>
      <c r="K146" s="950">
        <v>341</v>
      </c>
      <c r="L146" s="950">
        <v>27623</v>
      </c>
      <c r="M146" s="951">
        <v>37517.959523860998</v>
      </c>
      <c r="N146" s="951" t="s">
        <v>29</v>
      </c>
    </row>
    <row r="147" spans="1:15" ht="10">
      <c r="B147" s="327" t="s">
        <v>32</v>
      </c>
      <c r="D147" s="950">
        <v>895</v>
      </c>
      <c r="E147" s="950">
        <v>1536</v>
      </c>
      <c r="F147" s="950">
        <v>1672</v>
      </c>
      <c r="G147" s="950">
        <v>8149</v>
      </c>
      <c r="H147" s="950">
        <v>5999</v>
      </c>
      <c r="I147" s="950">
        <v>4007</v>
      </c>
      <c r="J147" s="950">
        <v>1675</v>
      </c>
      <c r="K147" s="950">
        <v>345</v>
      </c>
      <c r="L147" s="950">
        <v>24278</v>
      </c>
      <c r="M147" s="951">
        <v>40175.954982242001</v>
      </c>
      <c r="N147" s="951" t="s">
        <v>29</v>
      </c>
    </row>
    <row r="148" spans="1:15" ht="10">
      <c r="B148" s="327" t="s">
        <v>33</v>
      </c>
      <c r="D148" s="950">
        <v>692</v>
      </c>
      <c r="E148" s="950">
        <v>1057</v>
      </c>
      <c r="F148" s="950">
        <v>1077</v>
      </c>
      <c r="G148" s="950">
        <v>6402</v>
      </c>
      <c r="H148" s="950">
        <v>4560</v>
      </c>
      <c r="I148" s="950">
        <v>3528</v>
      </c>
      <c r="J148" s="950">
        <v>1380</v>
      </c>
      <c r="K148" s="950">
        <v>260</v>
      </c>
      <c r="L148" s="950">
        <v>18956</v>
      </c>
      <c r="M148" s="951">
        <v>40660.216460739997</v>
      </c>
      <c r="N148" s="951" t="s">
        <v>29</v>
      </c>
    </row>
    <row r="149" spans="1:15" ht="10">
      <c r="B149" s="327" t="s">
        <v>34</v>
      </c>
      <c r="D149" s="950">
        <v>589</v>
      </c>
      <c r="E149" s="950">
        <v>975</v>
      </c>
      <c r="F149" s="950">
        <v>1008</v>
      </c>
      <c r="G149" s="950">
        <v>5818</v>
      </c>
      <c r="H149" s="950">
        <v>3867</v>
      </c>
      <c r="I149" s="950">
        <v>2935</v>
      </c>
      <c r="J149" s="950">
        <v>1180</v>
      </c>
      <c r="K149" s="950">
        <v>284</v>
      </c>
      <c r="L149" s="950">
        <v>16656</v>
      </c>
      <c r="M149" s="951">
        <v>40522.705336550003</v>
      </c>
      <c r="N149" s="951" t="s">
        <v>29</v>
      </c>
    </row>
    <row r="150" spans="1:15" ht="10">
      <c r="B150" s="327" t="s">
        <v>35</v>
      </c>
      <c r="D150" s="950">
        <v>373</v>
      </c>
      <c r="E150" s="950">
        <v>744</v>
      </c>
      <c r="F150" s="950">
        <v>770</v>
      </c>
      <c r="G150" s="950">
        <v>4559</v>
      </c>
      <c r="H150" s="950">
        <v>2973</v>
      </c>
      <c r="I150" s="950">
        <v>2194</v>
      </c>
      <c r="J150" s="950">
        <v>866</v>
      </c>
      <c r="K150" s="950">
        <v>216</v>
      </c>
      <c r="L150" s="950">
        <v>12695</v>
      </c>
      <c r="M150" s="951">
        <v>40546.871219649001</v>
      </c>
      <c r="N150" s="951" t="s">
        <v>29</v>
      </c>
    </row>
    <row r="151" spans="1:15" ht="10">
      <c r="B151" s="327" t="s">
        <v>36</v>
      </c>
      <c r="D151" s="950">
        <v>158</v>
      </c>
      <c r="E151" s="950">
        <v>405</v>
      </c>
      <c r="F151" s="950">
        <v>436</v>
      </c>
      <c r="G151" s="950">
        <v>3154</v>
      </c>
      <c r="H151" s="950">
        <v>1874</v>
      </c>
      <c r="I151" s="950">
        <v>1326</v>
      </c>
      <c r="J151" s="950">
        <v>565</v>
      </c>
      <c r="K151" s="950">
        <v>196</v>
      </c>
      <c r="L151" s="950">
        <v>8114</v>
      </c>
      <c r="M151" s="951">
        <v>40802.251279363001</v>
      </c>
      <c r="N151" s="951" t="s">
        <v>29</v>
      </c>
    </row>
    <row r="152" spans="1:15" s="335" customFormat="1">
      <c r="A152" s="326"/>
      <c r="B152" s="327" t="s">
        <v>37</v>
      </c>
      <c r="C152" s="318"/>
      <c r="D152" s="950">
        <v>103</v>
      </c>
      <c r="E152" s="950">
        <v>217</v>
      </c>
      <c r="F152" s="950">
        <v>268</v>
      </c>
      <c r="G152" s="950">
        <v>1588</v>
      </c>
      <c r="H152" s="950">
        <v>775</v>
      </c>
      <c r="I152" s="950">
        <v>390</v>
      </c>
      <c r="J152" s="950">
        <v>215</v>
      </c>
      <c r="K152" s="950">
        <v>175</v>
      </c>
      <c r="L152" s="950">
        <v>3731</v>
      </c>
      <c r="M152" s="951">
        <v>39703.836017996997</v>
      </c>
      <c r="N152" s="951" t="s">
        <v>29</v>
      </c>
      <c r="O152" s="952"/>
    </row>
    <row r="153" spans="1:15">
      <c r="A153" s="352"/>
      <c r="B153" s="353" t="s">
        <v>38</v>
      </c>
      <c r="C153" s="350">
        <v>7</v>
      </c>
      <c r="D153" s="950">
        <v>14008</v>
      </c>
      <c r="E153" s="950">
        <v>19040</v>
      </c>
      <c r="F153" s="950">
        <v>15179</v>
      </c>
      <c r="G153" s="950">
        <v>42798</v>
      </c>
      <c r="H153" s="950">
        <v>27123</v>
      </c>
      <c r="I153" s="950">
        <v>17813</v>
      </c>
      <c r="J153" s="950">
        <v>7329</v>
      </c>
      <c r="K153" s="950">
        <v>2405</v>
      </c>
      <c r="L153" s="950">
        <v>145695</v>
      </c>
      <c r="M153" s="951">
        <v>37356.290390187001</v>
      </c>
      <c r="N153" s="951">
        <v>38458</v>
      </c>
    </row>
    <row r="154" spans="1:15" ht="10">
      <c r="B154" s="327"/>
      <c r="D154" s="911"/>
      <c r="E154" s="910"/>
      <c r="F154" s="910"/>
      <c r="G154" s="910"/>
      <c r="H154" s="910"/>
      <c r="I154" s="910"/>
      <c r="J154" s="910"/>
      <c r="K154" s="911"/>
      <c r="L154" s="911"/>
      <c r="M154" s="328"/>
      <c r="N154" s="328"/>
    </row>
    <row r="155" spans="1:15">
      <c r="A155" s="1471" t="s">
        <v>44</v>
      </c>
      <c r="B155" s="1471"/>
      <c r="C155" s="318">
        <v>9</v>
      </c>
      <c r="D155" s="910"/>
      <c r="E155" s="910"/>
      <c r="F155" s="910"/>
      <c r="G155" s="910"/>
      <c r="H155" s="910"/>
      <c r="I155" s="910"/>
      <c r="J155" s="910"/>
      <c r="K155" s="910"/>
      <c r="L155" s="913"/>
      <c r="M155" s="332"/>
    </row>
    <row r="156" spans="1:15">
      <c r="B156" s="1307" t="s">
        <v>26</v>
      </c>
      <c r="D156" s="910"/>
      <c r="E156" s="910"/>
      <c r="F156" s="910"/>
      <c r="G156" s="910"/>
      <c r="H156" s="910"/>
      <c r="I156" s="910"/>
      <c r="J156" s="910"/>
      <c r="K156" s="910"/>
      <c r="L156" s="913"/>
      <c r="M156" s="332"/>
    </row>
    <row r="157" spans="1:15" ht="10">
      <c r="A157" s="331"/>
      <c r="B157" s="327" t="s">
        <v>27</v>
      </c>
      <c r="D157" s="950">
        <v>54</v>
      </c>
      <c r="E157" s="950">
        <v>28</v>
      </c>
      <c r="F157" s="950">
        <v>4</v>
      </c>
      <c r="G157" s="950">
        <v>0</v>
      </c>
      <c r="H157" s="950">
        <v>1</v>
      </c>
      <c r="I157" s="950">
        <v>0</v>
      </c>
      <c r="J157" s="950">
        <v>0</v>
      </c>
      <c r="K157" s="950">
        <v>5</v>
      </c>
      <c r="L157" s="950">
        <v>92</v>
      </c>
      <c r="M157" s="951">
        <v>24239.497241378998</v>
      </c>
      <c r="N157" s="950" t="s">
        <v>29</v>
      </c>
    </row>
    <row r="158" spans="1:15" ht="10">
      <c r="B158" s="327" t="s">
        <v>30</v>
      </c>
      <c r="D158" s="950">
        <v>150</v>
      </c>
      <c r="E158" s="950">
        <v>218</v>
      </c>
      <c r="F158" s="950">
        <v>127</v>
      </c>
      <c r="G158" s="950">
        <v>80</v>
      </c>
      <c r="H158" s="950">
        <v>22</v>
      </c>
      <c r="I158" s="950">
        <v>6</v>
      </c>
      <c r="J158" s="950">
        <v>2</v>
      </c>
      <c r="K158" s="950">
        <v>25</v>
      </c>
      <c r="L158" s="950">
        <v>630</v>
      </c>
      <c r="M158" s="951">
        <v>29458.762396694001</v>
      </c>
      <c r="N158" s="950" t="s">
        <v>29</v>
      </c>
    </row>
    <row r="159" spans="1:15" ht="10">
      <c r="B159" s="327" t="s">
        <v>31</v>
      </c>
      <c r="D159" s="950">
        <v>73</v>
      </c>
      <c r="E159" s="950">
        <v>188</v>
      </c>
      <c r="F159" s="950">
        <v>214</v>
      </c>
      <c r="G159" s="950">
        <v>260</v>
      </c>
      <c r="H159" s="950">
        <v>143</v>
      </c>
      <c r="I159" s="950">
        <v>38</v>
      </c>
      <c r="J159" s="950">
        <v>14</v>
      </c>
      <c r="K159" s="950">
        <v>21</v>
      </c>
      <c r="L159" s="950">
        <v>951</v>
      </c>
      <c r="M159" s="951">
        <v>34567.475709676997</v>
      </c>
      <c r="N159" s="950" t="s">
        <v>29</v>
      </c>
    </row>
    <row r="160" spans="1:15" ht="10">
      <c r="B160" s="327" t="s">
        <v>32</v>
      </c>
      <c r="D160" s="950">
        <v>39</v>
      </c>
      <c r="E160" s="950">
        <v>122</v>
      </c>
      <c r="F160" s="950">
        <v>109</v>
      </c>
      <c r="G160" s="950">
        <v>236</v>
      </c>
      <c r="H160" s="950">
        <v>197</v>
      </c>
      <c r="I160" s="950">
        <v>62</v>
      </c>
      <c r="J160" s="950">
        <v>33</v>
      </c>
      <c r="K160" s="950">
        <v>15</v>
      </c>
      <c r="L160" s="950">
        <v>813</v>
      </c>
      <c r="M160" s="951">
        <v>37141.149360902004</v>
      </c>
      <c r="N160" s="950" t="s">
        <v>29</v>
      </c>
    </row>
    <row r="161" spans="1:15" ht="10">
      <c r="B161" s="327" t="s">
        <v>33</v>
      </c>
      <c r="D161" s="950">
        <v>32</v>
      </c>
      <c r="E161" s="950">
        <v>69</v>
      </c>
      <c r="F161" s="950">
        <v>88</v>
      </c>
      <c r="G161" s="950">
        <v>174</v>
      </c>
      <c r="H161" s="950">
        <v>214</v>
      </c>
      <c r="I161" s="950">
        <v>66</v>
      </c>
      <c r="J161" s="950">
        <v>47</v>
      </c>
      <c r="K161" s="950">
        <v>27</v>
      </c>
      <c r="L161" s="950">
        <v>717</v>
      </c>
      <c r="M161" s="951">
        <v>38985.080782607998</v>
      </c>
      <c r="N161" s="950" t="s">
        <v>29</v>
      </c>
    </row>
    <row r="162" spans="1:15" ht="10">
      <c r="B162" s="327" t="s">
        <v>34</v>
      </c>
      <c r="D162" s="950">
        <v>17</v>
      </c>
      <c r="E162" s="950">
        <v>79</v>
      </c>
      <c r="F162" s="950">
        <v>67</v>
      </c>
      <c r="G162" s="950">
        <v>178</v>
      </c>
      <c r="H162" s="950">
        <v>217</v>
      </c>
      <c r="I162" s="950">
        <v>81</v>
      </c>
      <c r="J162" s="950">
        <v>42</v>
      </c>
      <c r="K162" s="950">
        <v>18</v>
      </c>
      <c r="L162" s="950">
        <v>699</v>
      </c>
      <c r="M162" s="951">
        <v>39355.609441997003</v>
      </c>
      <c r="N162" s="950" t="s">
        <v>29</v>
      </c>
    </row>
    <row r="163" spans="1:15" ht="10">
      <c r="B163" s="327" t="s">
        <v>35</v>
      </c>
      <c r="D163" s="950">
        <v>15</v>
      </c>
      <c r="E163" s="950">
        <v>49</v>
      </c>
      <c r="F163" s="950">
        <v>45</v>
      </c>
      <c r="G163" s="950">
        <v>158</v>
      </c>
      <c r="H163" s="950">
        <v>236</v>
      </c>
      <c r="I163" s="950">
        <v>57</v>
      </c>
      <c r="J163" s="950">
        <v>31</v>
      </c>
      <c r="K163" s="950">
        <v>17</v>
      </c>
      <c r="L163" s="950">
        <v>608</v>
      </c>
      <c r="M163" s="951">
        <v>39873.027698815</v>
      </c>
      <c r="N163" s="950" t="s">
        <v>29</v>
      </c>
    </row>
    <row r="164" spans="1:15" ht="10">
      <c r="B164" s="327" t="s">
        <v>36</v>
      </c>
      <c r="D164" s="950">
        <v>12</v>
      </c>
      <c r="E164" s="950">
        <v>36</v>
      </c>
      <c r="F164" s="950">
        <v>41</v>
      </c>
      <c r="G164" s="950">
        <v>102</v>
      </c>
      <c r="H164" s="950">
        <v>157</v>
      </c>
      <c r="I164" s="950">
        <v>58</v>
      </c>
      <c r="J164" s="950">
        <v>25</v>
      </c>
      <c r="K164" s="950">
        <v>13</v>
      </c>
      <c r="L164" s="950">
        <v>444</v>
      </c>
      <c r="M164" s="951">
        <v>39891.710510440003</v>
      </c>
      <c r="N164" s="950" t="s">
        <v>29</v>
      </c>
    </row>
    <row r="165" spans="1:15" ht="10">
      <c r="B165" s="327" t="s">
        <v>37</v>
      </c>
      <c r="D165" s="950">
        <v>14</v>
      </c>
      <c r="E165" s="950">
        <v>27</v>
      </c>
      <c r="F165" s="950">
        <v>21</v>
      </c>
      <c r="G165" s="950">
        <v>73</v>
      </c>
      <c r="H165" s="950">
        <v>92</v>
      </c>
      <c r="I165" s="950">
        <v>24</v>
      </c>
      <c r="J165" s="950">
        <v>14</v>
      </c>
      <c r="K165" s="950">
        <v>22</v>
      </c>
      <c r="L165" s="950">
        <v>287</v>
      </c>
      <c r="M165" s="951">
        <v>38921.736754716003</v>
      </c>
      <c r="N165" s="950" t="s">
        <v>29</v>
      </c>
    </row>
    <row r="166" spans="1:15" s="335" customFormat="1">
      <c r="B166" s="327" t="s">
        <v>38</v>
      </c>
      <c r="C166" s="318">
        <v>7</v>
      </c>
      <c r="D166" s="950">
        <v>406</v>
      </c>
      <c r="E166" s="950">
        <v>816</v>
      </c>
      <c r="F166" s="950">
        <v>716</v>
      </c>
      <c r="G166" s="950">
        <v>1261</v>
      </c>
      <c r="H166" s="950">
        <v>1279</v>
      </c>
      <c r="I166" s="950">
        <v>392</v>
      </c>
      <c r="J166" s="950">
        <v>208</v>
      </c>
      <c r="K166" s="950">
        <v>163</v>
      </c>
      <c r="L166" s="950">
        <v>5241</v>
      </c>
      <c r="M166" s="951">
        <v>36725.324875935003</v>
      </c>
      <c r="N166" s="951">
        <v>37604</v>
      </c>
      <c r="O166" s="952"/>
    </row>
    <row r="167" spans="1:15">
      <c r="A167" s="335"/>
      <c r="B167" s="336"/>
      <c r="C167" s="330"/>
      <c r="D167" s="914"/>
      <c r="E167" s="914"/>
      <c r="F167" s="914"/>
      <c r="G167" s="914"/>
      <c r="H167" s="914"/>
      <c r="I167" s="914"/>
      <c r="J167" s="914"/>
      <c r="K167" s="914"/>
      <c r="L167" s="914"/>
      <c r="M167" s="351"/>
      <c r="N167" s="351"/>
    </row>
    <row r="168" spans="1:15">
      <c r="B168" s="1307" t="s">
        <v>39</v>
      </c>
      <c r="C168" s="338"/>
      <c r="D168" s="910"/>
      <c r="E168" s="910"/>
      <c r="F168" s="910"/>
      <c r="G168" s="910"/>
      <c r="H168" s="910"/>
      <c r="I168" s="910"/>
      <c r="J168" s="910"/>
      <c r="K168" s="910"/>
      <c r="L168" s="910"/>
      <c r="M168" s="337"/>
      <c r="N168" s="337"/>
    </row>
    <row r="169" spans="1:15" ht="10">
      <c r="B169" s="327" t="s">
        <v>27</v>
      </c>
      <c r="D169" s="950">
        <v>194</v>
      </c>
      <c r="E169" s="950">
        <v>199</v>
      </c>
      <c r="F169" s="950">
        <v>46</v>
      </c>
      <c r="G169" s="950">
        <v>6</v>
      </c>
      <c r="H169" s="950">
        <v>0</v>
      </c>
      <c r="I169" s="950">
        <v>0</v>
      </c>
      <c r="J169" s="950">
        <v>0</v>
      </c>
      <c r="K169" s="950">
        <v>59</v>
      </c>
      <c r="L169" s="950">
        <v>504</v>
      </c>
      <c r="M169" s="951">
        <v>25750.354314606</v>
      </c>
      <c r="N169" s="951" t="s">
        <v>29</v>
      </c>
    </row>
    <row r="170" spans="1:15" ht="10">
      <c r="B170" s="327" t="s">
        <v>30</v>
      </c>
      <c r="D170" s="950">
        <v>367</v>
      </c>
      <c r="E170" s="950">
        <v>687</v>
      </c>
      <c r="F170" s="950">
        <v>614</v>
      </c>
      <c r="G170" s="950">
        <v>342</v>
      </c>
      <c r="H170" s="950">
        <v>110</v>
      </c>
      <c r="I170" s="950">
        <v>19</v>
      </c>
      <c r="J170" s="950">
        <v>8</v>
      </c>
      <c r="K170" s="950">
        <v>84</v>
      </c>
      <c r="L170" s="950">
        <v>2231</v>
      </c>
      <c r="M170" s="951">
        <v>30705.468127618999</v>
      </c>
      <c r="N170" s="951" t="s">
        <v>29</v>
      </c>
    </row>
    <row r="171" spans="1:15" ht="10">
      <c r="B171" s="327" t="s">
        <v>31</v>
      </c>
      <c r="D171" s="950">
        <v>167</v>
      </c>
      <c r="E171" s="950">
        <v>380</v>
      </c>
      <c r="F171" s="950">
        <v>458</v>
      </c>
      <c r="G171" s="950">
        <v>802</v>
      </c>
      <c r="H171" s="950">
        <v>508</v>
      </c>
      <c r="I171" s="950">
        <v>144</v>
      </c>
      <c r="J171" s="950">
        <v>63</v>
      </c>
      <c r="K171" s="950">
        <v>58</v>
      </c>
      <c r="L171" s="950">
        <v>2580</v>
      </c>
      <c r="M171" s="951">
        <v>36053.924647104999</v>
      </c>
      <c r="N171" s="951" t="s">
        <v>29</v>
      </c>
    </row>
    <row r="172" spans="1:15" ht="10">
      <c r="B172" s="327" t="s">
        <v>32</v>
      </c>
      <c r="D172" s="950">
        <v>108</v>
      </c>
      <c r="E172" s="950">
        <v>223</v>
      </c>
      <c r="F172" s="950">
        <v>255</v>
      </c>
      <c r="G172" s="950">
        <v>731</v>
      </c>
      <c r="H172" s="950">
        <v>690</v>
      </c>
      <c r="I172" s="950">
        <v>190</v>
      </c>
      <c r="J172" s="950">
        <v>74</v>
      </c>
      <c r="K172" s="950">
        <v>38</v>
      </c>
      <c r="L172" s="950">
        <v>2309</v>
      </c>
      <c r="M172" s="951">
        <v>38083.615121092</v>
      </c>
      <c r="N172" s="951" t="s">
        <v>29</v>
      </c>
    </row>
    <row r="173" spans="1:15" ht="10">
      <c r="B173" s="327" t="s">
        <v>33</v>
      </c>
      <c r="D173" s="950">
        <v>88</v>
      </c>
      <c r="E173" s="950">
        <v>181</v>
      </c>
      <c r="F173" s="950">
        <v>199</v>
      </c>
      <c r="G173" s="950">
        <v>527</v>
      </c>
      <c r="H173" s="950">
        <v>687</v>
      </c>
      <c r="I173" s="950">
        <v>206</v>
      </c>
      <c r="J173" s="950">
        <v>115</v>
      </c>
      <c r="K173" s="950">
        <v>48</v>
      </c>
      <c r="L173" s="950">
        <v>2051</v>
      </c>
      <c r="M173" s="951">
        <v>39049.088157762999</v>
      </c>
      <c r="N173" s="951" t="s">
        <v>29</v>
      </c>
    </row>
    <row r="174" spans="1:15" ht="10">
      <c r="B174" s="327" t="s">
        <v>34</v>
      </c>
      <c r="D174" s="950">
        <v>99</v>
      </c>
      <c r="E174" s="950">
        <v>176</v>
      </c>
      <c r="F174" s="950">
        <v>175</v>
      </c>
      <c r="G174" s="950">
        <v>552</v>
      </c>
      <c r="H174" s="950">
        <v>703</v>
      </c>
      <c r="I174" s="950">
        <v>203</v>
      </c>
      <c r="J174" s="950">
        <v>119</v>
      </c>
      <c r="K174" s="950">
        <v>47</v>
      </c>
      <c r="L174" s="950">
        <v>2074</v>
      </c>
      <c r="M174" s="951">
        <v>39148.582560433999</v>
      </c>
      <c r="N174" s="951" t="s">
        <v>29</v>
      </c>
    </row>
    <row r="175" spans="1:15" ht="10">
      <c r="B175" s="327" t="s">
        <v>35</v>
      </c>
      <c r="D175" s="950">
        <v>75</v>
      </c>
      <c r="E175" s="950">
        <v>148</v>
      </c>
      <c r="F175" s="950">
        <v>155</v>
      </c>
      <c r="G175" s="950">
        <v>485</v>
      </c>
      <c r="H175" s="950">
        <v>662</v>
      </c>
      <c r="I175" s="950">
        <v>197</v>
      </c>
      <c r="J175" s="950">
        <v>105</v>
      </c>
      <c r="K175" s="950">
        <v>58</v>
      </c>
      <c r="L175" s="950">
        <v>1885</v>
      </c>
      <c r="M175" s="951">
        <v>39551.788741105003</v>
      </c>
      <c r="N175" s="951" t="s">
        <v>29</v>
      </c>
    </row>
    <row r="176" spans="1:15" ht="10">
      <c r="B176" s="327" t="s">
        <v>36</v>
      </c>
      <c r="D176" s="950">
        <v>35</v>
      </c>
      <c r="E176" s="950">
        <v>113</v>
      </c>
      <c r="F176" s="950">
        <v>99</v>
      </c>
      <c r="G176" s="950">
        <v>306</v>
      </c>
      <c r="H176" s="950">
        <v>444</v>
      </c>
      <c r="I176" s="950">
        <v>167</v>
      </c>
      <c r="J176" s="950">
        <v>94</v>
      </c>
      <c r="K176" s="950">
        <v>35</v>
      </c>
      <c r="L176" s="950">
        <v>1293</v>
      </c>
      <c r="M176" s="951">
        <v>40108.349809220002</v>
      </c>
      <c r="N176" s="951" t="s">
        <v>29</v>
      </c>
    </row>
    <row r="177" spans="1:15" ht="10">
      <c r="B177" s="327" t="s">
        <v>37</v>
      </c>
      <c r="D177" s="950">
        <v>13</v>
      </c>
      <c r="E177" s="950">
        <v>47</v>
      </c>
      <c r="F177" s="950">
        <v>57</v>
      </c>
      <c r="G177" s="950">
        <v>196</v>
      </c>
      <c r="H177" s="950">
        <v>274</v>
      </c>
      <c r="I177" s="950">
        <v>100</v>
      </c>
      <c r="J177" s="950">
        <v>58</v>
      </c>
      <c r="K177" s="950">
        <v>36</v>
      </c>
      <c r="L177" s="950">
        <v>781</v>
      </c>
      <c r="M177" s="951">
        <v>40744.953597314998</v>
      </c>
      <c r="N177" s="951" t="s">
        <v>29</v>
      </c>
    </row>
    <row r="178" spans="1:15" s="335" customFormat="1">
      <c r="B178" s="327" t="s">
        <v>38</v>
      </c>
      <c r="C178" s="318">
        <v>7</v>
      </c>
      <c r="D178" s="950">
        <v>1146</v>
      </c>
      <c r="E178" s="950">
        <v>2154</v>
      </c>
      <c r="F178" s="950">
        <v>2058</v>
      </c>
      <c r="G178" s="950">
        <v>3947</v>
      </c>
      <c r="H178" s="950">
        <v>4078</v>
      </c>
      <c r="I178" s="950">
        <v>1226</v>
      </c>
      <c r="J178" s="950">
        <v>636</v>
      </c>
      <c r="K178" s="950">
        <v>463</v>
      </c>
      <c r="L178" s="950">
        <v>15708</v>
      </c>
      <c r="M178" s="951">
        <v>37090.281967201998</v>
      </c>
      <c r="N178" s="951">
        <v>38081</v>
      </c>
      <c r="O178" s="952"/>
    </row>
    <row r="179" spans="1:15">
      <c r="A179" s="335"/>
      <c r="B179" s="336"/>
      <c r="C179" s="330"/>
      <c r="D179" s="914"/>
      <c r="E179" s="914"/>
      <c r="F179" s="914"/>
      <c r="G179" s="914"/>
      <c r="H179" s="914"/>
      <c r="I179" s="914"/>
      <c r="J179" s="910"/>
      <c r="K179" s="910"/>
      <c r="L179" s="910"/>
      <c r="M179" s="351"/>
      <c r="N179" s="351"/>
    </row>
    <row r="180" spans="1:15">
      <c r="B180" s="1307" t="s">
        <v>40</v>
      </c>
      <c r="C180" s="318">
        <v>8</v>
      </c>
      <c r="D180" s="910"/>
      <c r="E180" s="910"/>
      <c r="F180" s="910"/>
      <c r="G180" s="910"/>
      <c r="H180" s="910"/>
      <c r="I180" s="910"/>
      <c r="J180" s="910"/>
      <c r="K180" s="910"/>
      <c r="L180" s="910"/>
      <c r="M180" s="337"/>
      <c r="N180" s="337"/>
    </row>
    <row r="181" spans="1:15" ht="10">
      <c r="B181" s="327" t="s">
        <v>27</v>
      </c>
      <c r="D181" s="950">
        <v>248</v>
      </c>
      <c r="E181" s="950">
        <v>227</v>
      </c>
      <c r="F181" s="950">
        <v>50</v>
      </c>
      <c r="G181" s="950">
        <v>6</v>
      </c>
      <c r="H181" s="950">
        <v>1</v>
      </c>
      <c r="I181" s="950">
        <v>0</v>
      </c>
      <c r="J181" s="950">
        <v>0</v>
      </c>
      <c r="K181" s="950">
        <v>64</v>
      </c>
      <c r="L181" s="950">
        <v>596</v>
      </c>
      <c r="M181" s="951">
        <v>25503.278063909002</v>
      </c>
      <c r="N181" s="951" t="s">
        <v>29</v>
      </c>
    </row>
    <row r="182" spans="1:15" ht="10">
      <c r="B182" s="327" t="s">
        <v>30</v>
      </c>
      <c r="D182" s="950">
        <v>517</v>
      </c>
      <c r="E182" s="950">
        <v>905</v>
      </c>
      <c r="F182" s="950">
        <v>741</v>
      </c>
      <c r="G182" s="950">
        <v>423</v>
      </c>
      <c r="H182" s="950">
        <v>132</v>
      </c>
      <c r="I182" s="950">
        <v>25</v>
      </c>
      <c r="J182" s="950">
        <v>10</v>
      </c>
      <c r="K182" s="950">
        <v>109</v>
      </c>
      <c r="L182" s="950">
        <v>2862</v>
      </c>
      <c r="M182" s="951">
        <v>30433.078361787</v>
      </c>
      <c r="N182" s="951" t="s">
        <v>29</v>
      </c>
    </row>
    <row r="183" spans="1:15" ht="10">
      <c r="B183" s="327" t="s">
        <v>31</v>
      </c>
      <c r="D183" s="950">
        <v>240</v>
      </c>
      <c r="E183" s="950">
        <v>568</v>
      </c>
      <c r="F183" s="950">
        <v>672</v>
      </c>
      <c r="G183" s="950">
        <v>1062</v>
      </c>
      <c r="H183" s="950">
        <v>651</v>
      </c>
      <c r="I183" s="950">
        <v>182</v>
      </c>
      <c r="J183" s="950">
        <v>77</v>
      </c>
      <c r="K183" s="950">
        <v>79</v>
      </c>
      <c r="L183" s="950">
        <v>3531</v>
      </c>
      <c r="M183" s="951">
        <v>35653.461868482002</v>
      </c>
      <c r="N183" s="951" t="s">
        <v>29</v>
      </c>
    </row>
    <row r="184" spans="1:15" ht="10">
      <c r="B184" s="327" t="s">
        <v>32</v>
      </c>
      <c r="D184" s="950">
        <v>147</v>
      </c>
      <c r="E184" s="950">
        <v>345</v>
      </c>
      <c r="F184" s="950">
        <v>364</v>
      </c>
      <c r="G184" s="950">
        <v>967</v>
      </c>
      <c r="H184" s="950">
        <v>887</v>
      </c>
      <c r="I184" s="950">
        <v>252</v>
      </c>
      <c r="J184" s="950">
        <v>107</v>
      </c>
      <c r="K184" s="950">
        <v>53</v>
      </c>
      <c r="L184" s="950">
        <v>3122</v>
      </c>
      <c r="M184" s="951">
        <v>37838.555597913997</v>
      </c>
      <c r="N184" s="951" t="s">
        <v>29</v>
      </c>
    </row>
    <row r="185" spans="1:15" ht="10">
      <c r="B185" s="327" t="s">
        <v>33</v>
      </c>
      <c r="D185" s="950">
        <v>120</v>
      </c>
      <c r="E185" s="950">
        <v>250</v>
      </c>
      <c r="F185" s="950">
        <v>287</v>
      </c>
      <c r="G185" s="950">
        <v>701</v>
      </c>
      <c r="H185" s="950">
        <v>901</v>
      </c>
      <c r="I185" s="950">
        <v>272</v>
      </c>
      <c r="J185" s="950">
        <v>162</v>
      </c>
      <c r="K185" s="950">
        <v>75</v>
      </c>
      <c r="L185" s="950">
        <v>2768</v>
      </c>
      <c r="M185" s="951">
        <v>39032.688199033997</v>
      </c>
      <c r="N185" s="951" t="s">
        <v>29</v>
      </c>
    </row>
    <row r="186" spans="1:15" ht="10">
      <c r="B186" s="327" t="s">
        <v>34</v>
      </c>
      <c r="D186" s="950">
        <v>116</v>
      </c>
      <c r="E186" s="950">
        <v>255</v>
      </c>
      <c r="F186" s="950">
        <v>242</v>
      </c>
      <c r="G186" s="950">
        <v>730</v>
      </c>
      <c r="H186" s="950">
        <v>920</v>
      </c>
      <c r="I186" s="950">
        <v>284</v>
      </c>
      <c r="J186" s="950">
        <v>161</v>
      </c>
      <c r="K186" s="950">
        <v>66</v>
      </c>
      <c r="L186" s="950">
        <v>2774</v>
      </c>
      <c r="M186" s="951">
        <v>39200.64508124</v>
      </c>
      <c r="N186" s="951" t="s">
        <v>29</v>
      </c>
    </row>
    <row r="187" spans="1:15" ht="10">
      <c r="B187" s="327" t="s">
        <v>35</v>
      </c>
      <c r="D187" s="950">
        <v>90</v>
      </c>
      <c r="E187" s="950">
        <v>197</v>
      </c>
      <c r="F187" s="950">
        <v>200</v>
      </c>
      <c r="G187" s="950">
        <v>643</v>
      </c>
      <c r="H187" s="950">
        <v>898</v>
      </c>
      <c r="I187" s="950">
        <v>254</v>
      </c>
      <c r="J187" s="950">
        <v>136</v>
      </c>
      <c r="K187" s="950">
        <v>75</v>
      </c>
      <c r="L187" s="950">
        <v>2493</v>
      </c>
      <c r="M187" s="951">
        <v>39630.304962779002</v>
      </c>
      <c r="N187" s="951" t="s">
        <v>29</v>
      </c>
    </row>
    <row r="188" spans="1:15" ht="10">
      <c r="B188" s="327" t="s">
        <v>36</v>
      </c>
      <c r="D188" s="950">
        <v>47</v>
      </c>
      <c r="E188" s="950">
        <v>149</v>
      </c>
      <c r="F188" s="950">
        <v>140</v>
      </c>
      <c r="G188" s="950">
        <v>408</v>
      </c>
      <c r="H188" s="950">
        <v>601</v>
      </c>
      <c r="I188" s="950">
        <v>225</v>
      </c>
      <c r="J188" s="950">
        <v>119</v>
      </c>
      <c r="K188" s="950">
        <v>48</v>
      </c>
      <c r="L188" s="950">
        <v>1737</v>
      </c>
      <c r="M188" s="951">
        <v>40053.067667258001</v>
      </c>
      <c r="N188" s="951" t="s">
        <v>29</v>
      </c>
    </row>
    <row r="189" spans="1:15" ht="10">
      <c r="B189" s="327" t="s">
        <v>37</v>
      </c>
      <c r="D189" s="950">
        <v>27</v>
      </c>
      <c r="E189" s="950">
        <v>74</v>
      </c>
      <c r="F189" s="950">
        <v>78</v>
      </c>
      <c r="G189" s="950">
        <v>269</v>
      </c>
      <c r="H189" s="950">
        <v>366</v>
      </c>
      <c r="I189" s="950">
        <v>124</v>
      </c>
      <c r="J189" s="950">
        <v>72</v>
      </c>
      <c r="K189" s="950">
        <v>58</v>
      </c>
      <c r="L189" s="950">
        <v>1068</v>
      </c>
      <c r="M189" s="951">
        <v>40266.584821782002</v>
      </c>
      <c r="N189" s="951" t="s">
        <v>29</v>
      </c>
    </row>
    <row r="190" spans="1:15" s="335" customFormat="1">
      <c r="B190" s="327" t="s">
        <v>38</v>
      </c>
      <c r="C190" s="318">
        <v>7</v>
      </c>
      <c r="D190" s="950">
        <v>1552</v>
      </c>
      <c r="E190" s="950">
        <v>2970</v>
      </c>
      <c r="F190" s="950">
        <v>2774</v>
      </c>
      <c r="G190" s="950">
        <v>5209</v>
      </c>
      <c r="H190" s="950">
        <v>5357</v>
      </c>
      <c r="I190" s="950">
        <v>1618</v>
      </c>
      <c r="J190" s="950">
        <v>844</v>
      </c>
      <c r="K190" s="950">
        <v>627</v>
      </c>
      <c r="L190" s="950">
        <v>20951</v>
      </c>
      <c r="M190" s="951">
        <v>36998.997329265003</v>
      </c>
      <c r="N190" s="951">
        <v>38004</v>
      </c>
      <c r="O190" s="952"/>
    </row>
    <row r="191" spans="1:15">
      <c r="A191" s="332"/>
      <c r="B191" s="355"/>
      <c r="C191" s="322"/>
      <c r="D191" s="915"/>
      <c r="E191" s="915"/>
      <c r="F191" s="915"/>
      <c r="G191" s="915"/>
      <c r="H191" s="915"/>
      <c r="I191" s="915"/>
      <c r="J191" s="915"/>
      <c r="K191" s="915"/>
      <c r="L191" s="915"/>
      <c r="M191" s="356"/>
      <c r="N191" s="339"/>
    </row>
    <row r="192" spans="1:15">
      <c r="A192" s="1470" t="s">
        <v>45</v>
      </c>
      <c r="B192" s="1470"/>
      <c r="D192" s="818"/>
      <c r="E192" s="818"/>
      <c r="F192" s="818"/>
      <c r="G192" s="818"/>
      <c r="H192" s="818"/>
      <c r="I192" s="818"/>
      <c r="J192" s="818"/>
      <c r="K192" s="818"/>
      <c r="L192" s="818"/>
      <c r="M192" s="337"/>
      <c r="N192" s="339"/>
    </row>
    <row r="193" spans="1:15">
      <c r="B193" s="1307" t="s">
        <v>26</v>
      </c>
      <c r="D193" s="818"/>
      <c r="E193" s="818"/>
      <c r="F193" s="818"/>
      <c r="G193" s="818"/>
      <c r="H193" s="818"/>
      <c r="I193" s="818"/>
      <c r="J193" s="818"/>
      <c r="K193" s="818"/>
      <c r="L193" s="818"/>
      <c r="M193" s="337"/>
      <c r="N193" s="339"/>
    </row>
    <row r="194" spans="1:15" ht="10">
      <c r="A194" s="331"/>
      <c r="B194" s="327" t="s">
        <v>27</v>
      </c>
      <c r="D194" s="950">
        <v>7</v>
      </c>
      <c r="E194" s="950">
        <v>10</v>
      </c>
      <c r="F194" s="950">
        <v>4</v>
      </c>
      <c r="G194" s="950">
        <v>0</v>
      </c>
      <c r="H194" s="950">
        <v>0</v>
      </c>
      <c r="I194" s="950">
        <v>0</v>
      </c>
      <c r="J194" s="950">
        <v>0</v>
      </c>
      <c r="K194" s="950">
        <v>2</v>
      </c>
      <c r="L194" s="950">
        <v>23</v>
      </c>
      <c r="M194" s="951">
        <v>25642.325238095</v>
      </c>
      <c r="N194" s="951" t="s">
        <v>29</v>
      </c>
    </row>
    <row r="195" spans="1:15" ht="10">
      <c r="B195" s="327" t="s">
        <v>30</v>
      </c>
      <c r="D195" s="950">
        <v>16</v>
      </c>
      <c r="E195" s="950">
        <v>24</v>
      </c>
      <c r="F195" s="950">
        <v>10</v>
      </c>
      <c r="G195" s="950">
        <v>7</v>
      </c>
      <c r="H195" s="950">
        <v>1</v>
      </c>
      <c r="I195" s="950">
        <v>0</v>
      </c>
      <c r="J195" s="950">
        <v>0</v>
      </c>
      <c r="K195" s="950">
        <v>2</v>
      </c>
      <c r="L195" s="950">
        <v>60</v>
      </c>
      <c r="M195" s="951">
        <v>28126.131724137002</v>
      </c>
      <c r="N195" s="951" t="s">
        <v>29</v>
      </c>
    </row>
    <row r="196" spans="1:15" ht="10">
      <c r="B196" s="327" t="s">
        <v>31</v>
      </c>
      <c r="D196" s="950">
        <v>8</v>
      </c>
      <c r="E196" s="950">
        <v>41</v>
      </c>
      <c r="F196" s="950">
        <v>22</v>
      </c>
      <c r="G196" s="950">
        <v>14</v>
      </c>
      <c r="H196" s="950">
        <v>2</v>
      </c>
      <c r="I196" s="950">
        <v>1</v>
      </c>
      <c r="J196" s="950">
        <v>2</v>
      </c>
      <c r="K196" s="950">
        <v>4</v>
      </c>
      <c r="L196" s="950">
        <v>94</v>
      </c>
      <c r="M196" s="951">
        <v>30696.629444443999</v>
      </c>
      <c r="N196" s="951" t="s">
        <v>29</v>
      </c>
    </row>
    <row r="197" spans="1:15" ht="10">
      <c r="B197" s="327" t="s">
        <v>32</v>
      </c>
      <c r="D197" s="950">
        <v>9</v>
      </c>
      <c r="E197" s="950">
        <v>42</v>
      </c>
      <c r="F197" s="950">
        <v>18</v>
      </c>
      <c r="G197" s="950">
        <v>23</v>
      </c>
      <c r="H197" s="950">
        <v>15</v>
      </c>
      <c r="I197" s="950">
        <v>1</v>
      </c>
      <c r="J197" s="950">
        <v>4</v>
      </c>
      <c r="K197" s="950">
        <v>5</v>
      </c>
      <c r="L197" s="950">
        <v>117</v>
      </c>
      <c r="M197" s="951">
        <v>33198.310446427997</v>
      </c>
      <c r="N197" s="951" t="s">
        <v>29</v>
      </c>
    </row>
    <row r="198" spans="1:15" ht="10">
      <c r="B198" s="327" t="s">
        <v>33</v>
      </c>
      <c r="D198" s="950">
        <v>7</v>
      </c>
      <c r="E198" s="950">
        <v>30</v>
      </c>
      <c r="F198" s="950">
        <v>18</v>
      </c>
      <c r="G198" s="950">
        <v>26</v>
      </c>
      <c r="H198" s="950">
        <v>13</v>
      </c>
      <c r="I198" s="950">
        <v>9</v>
      </c>
      <c r="J198" s="950">
        <v>3</v>
      </c>
      <c r="K198" s="950">
        <v>3</v>
      </c>
      <c r="L198" s="950">
        <v>109</v>
      </c>
      <c r="M198" s="951">
        <v>34872.871226415002</v>
      </c>
      <c r="N198" s="951" t="s">
        <v>29</v>
      </c>
    </row>
    <row r="199" spans="1:15" ht="10">
      <c r="B199" s="327" t="s">
        <v>34</v>
      </c>
      <c r="D199" s="950">
        <v>5</v>
      </c>
      <c r="E199" s="950">
        <v>35</v>
      </c>
      <c r="F199" s="950">
        <v>20</v>
      </c>
      <c r="G199" s="950">
        <v>30</v>
      </c>
      <c r="H199" s="950">
        <v>20</v>
      </c>
      <c r="I199" s="950">
        <v>10</v>
      </c>
      <c r="J199" s="950">
        <v>7</v>
      </c>
      <c r="K199" s="950">
        <v>7</v>
      </c>
      <c r="L199" s="950">
        <v>134</v>
      </c>
      <c r="M199" s="951">
        <v>36136.363228346003</v>
      </c>
      <c r="N199" s="951" t="s">
        <v>29</v>
      </c>
    </row>
    <row r="200" spans="1:15" ht="10">
      <c r="B200" s="327" t="s">
        <v>35</v>
      </c>
      <c r="D200" s="950">
        <v>8</v>
      </c>
      <c r="E200" s="950">
        <v>25</v>
      </c>
      <c r="F200" s="950">
        <v>17</v>
      </c>
      <c r="G200" s="950">
        <v>19</v>
      </c>
      <c r="H200" s="950">
        <v>23</v>
      </c>
      <c r="I200" s="950">
        <v>5</v>
      </c>
      <c r="J200" s="950">
        <v>16</v>
      </c>
      <c r="K200" s="950">
        <v>1</v>
      </c>
      <c r="L200" s="950">
        <v>114</v>
      </c>
      <c r="M200" s="951">
        <v>37385.741681414998</v>
      </c>
      <c r="N200" s="951" t="s">
        <v>29</v>
      </c>
    </row>
    <row r="201" spans="1:15" ht="10">
      <c r="B201" s="327" t="s">
        <v>36</v>
      </c>
      <c r="D201" s="950">
        <v>11</v>
      </c>
      <c r="E201" s="950">
        <v>25</v>
      </c>
      <c r="F201" s="950">
        <v>15</v>
      </c>
      <c r="G201" s="950">
        <v>32</v>
      </c>
      <c r="H201" s="950">
        <v>20</v>
      </c>
      <c r="I201" s="950">
        <v>8</v>
      </c>
      <c r="J201" s="950">
        <v>12</v>
      </c>
      <c r="K201" s="950">
        <v>8</v>
      </c>
      <c r="L201" s="950">
        <v>131</v>
      </c>
      <c r="M201" s="951">
        <v>37092.673577235</v>
      </c>
      <c r="N201" s="951" t="s">
        <v>29</v>
      </c>
    </row>
    <row r="202" spans="1:15" ht="10">
      <c r="B202" s="327" t="s">
        <v>37</v>
      </c>
      <c r="D202" s="950">
        <v>7</v>
      </c>
      <c r="E202" s="950">
        <v>28</v>
      </c>
      <c r="F202" s="950">
        <v>11</v>
      </c>
      <c r="G202" s="950">
        <v>32</v>
      </c>
      <c r="H202" s="950">
        <v>14</v>
      </c>
      <c r="I202" s="950">
        <v>11</v>
      </c>
      <c r="J202" s="950">
        <v>4</v>
      </c>
      <c r="K202" s="950">
        <v>6</v>
      </c>
      <c r="L202" s="950">
        <v>113</v>
      </c>
      <c r="M202" s="951">
        <v>35778.648504671997</v>
      </c>
      <c r="N202" s="951" t="s">
        <v>29</v>
      </c>
    </row>
    <row r="203" spans="1:15" s="335" customFormat="1">
      <c r="B203" s="327" t="s">
        <v>38</v>
      </c>
      <c r="C203" s="318">
        <v>7</v>
      </c>
      <c r="D203" s="950">
        <v>78</v>
      </c>
      <c r="E203" s="950">
        <v>260</v>
      </c>
      <c r="F203" s="950">
        <v>135</v>
      </c>
      <c r="G203" s="950">
        <v>183</v>
      </c>
      <c r="H203" s="950">
        <v>108</v>
      </c>
      <c r="I203" s="950">
        <v>45</v>
      </c>
      <c r="J203" s="950">
        <v>48</v>
      </c>
      <c r="K203" s="950">
        <v>38</v>
      </c>
      <c r="L203" s="950">
        <v>895</v>
      </c>
      <c r="M203" s="951">
        <v>34482.914142357004</v>
      </c>
      <c r="N203" s="951">
        <v>32683</v>
      </c>
      <c r="O203" s="952"/>
    </row>
    <row r="204" spans="1:15">
      <c r="A204" s="335"/>
      <c r="B204" s="336"/>
      <c r="C204" s="330"/>
      <c r="D204" s="914"/>
      <c r="E204" s="914"/>
      <c r="F204" s="914"/>
      <c r="G204" s="914"/>
      <c r="H204" s="914"/>
      <c r="I204" s="914"/>
      <c r="J204" s="914"/>
      <c r="K204" s="914"/>
      <c r="L204" s="914"/>
      <c r="M204" s="351"/>
      <c r="N204" s="351"/>
    </row>
    <row r="205" spans="1:15">
      <c r="B205" s="1307" t="s">
        <v>39</v>
      </c>
      <c r="C205" s="338"/>
      <c r="D205" s="910"/>
      <c r="E205" s="910"/>
      <c r="F205" s="910"/>
      <c r="G205" s="910"/>
      <c r="H205" s="910"/>
      <c r="I205" s="910"/>
      <c r="J205" s="910"/>
      <c r="K205" s="910"/>
      <c r="L205" s="910"/>
      <c r="M205" s="337"/>
      <c r="N205" s="337"/>
    </row>
    <row r="206" spans="1:15" ht="10">
      <c r="B206" s="327" t="s">
        <v>27</v>
      </c>
      <c r="D206" s="950">
        <v>7</v>
      </c>
      <c r="E206" s="950">
        <v>6</v>
      </c>
      <c r="F206" s="950">
        <v>2</v>
      </c>
      <c r="G206" s="950">
        <v>0</v>
      </c>
      <c r="H206" s="950">
        <v>0</v>
      </c>
      <c r="I206" s="950">
        <v>0</v>
      </c>
      <c r="J206" s="950">
        <v>0</v>
      </c>
      <c r="K206" s="950">
        <v>5</v>
      </c>
      <c r="L206" s="950">
        <v>20</v>
      </c>
      <c r="M206" s="951">
        <v>25592.401999999998</v>
      </c>
      <c r="N206" s="951" t="s">
        <v>29</v>
      </c>
    </row>
    <row r="207" spans="1:15" ht="10">
      <c r="B207" s="327" t="s">
        <v>30</v>
      </c>
      <c r="D207" s="950">
        <v>23</v>
      </c>
      <c r="E207" s="950">
        <v>26</v>
      </c>
      <c r="F207" s="950">
        <v>17</v>
      </c>
      <c r="G207" s="950">
        <v>19</v>
      </c>
      <c r="H207" s="950">
        <v>3</v>
      </c>
      <c r="I207" s="950">
        <v>0</v>
      </c>
      <c r="J207" s="950">
        <v>1</v>
      </c>
      <c r="K207" s="950">
        <v>6</v>
      </c>
      <c r="L207" s="950">
        <v>95</v>
      </c>
      <c r="M207" s="951">
        <v>29472.95483146</v>
      </c>
      <c r="N207" s="951" t="s">
        <v>29</v>
      </c>
    </row>
    <row r="208" spans="1:15" ht="10">
      <c r="B208" s="327" t="s">
        <v>31</v>
      </c>
      <c r="D208" s="950">
        <v>15</v>
      </c>
      <c r="E208" s="950">
        <v>43</v>
      </c>
      <c r="F208" s="950">
        <v>36</v>
      </c>
      <c r="G208" s="950">
        <v>63</v>
      </c>
      <c r="H208" s="950">
        <v>27</v>
      </c>
      <c r="I208" s="950">
        <v>9</v>
      </c>
      <c r="J208" s="950">
        <v>7</v>
      </c>
      <c r="K208" s="950">
        <v>11</v>
      </c>
      <c r="L208" s="950">
        <v>211</v>
      </c>
      <c r="M208" s="951">
        <v>35049.411399999997</v>
      </c>
      <c r="N208" s="951" t="s">
        <v>29</v>
      </c>
    </row>
    <row r="209" spans="1:15" ht="10">
      <c r="B209" s="327" t="s">
        <v>32</v>
      </c>
      <c r="D209" s="950">
        <v>16</v>
      </c>
      <c r="E209" s="950">
        <v>39</v>
      </c>
      <c r="F209" s="950">
        <v>32</v>
      </c>
      <c r="G209" s="950">
        <v>117</v>
      </c>
      <c r="H209" s="950">
        <v>75</v>
      </c>
      <c r="I209" s="950">
        <v>36</v>
      </c>
      <c r="J209" s="950">
        <v>28</v>
      </c>
      <c r="K209" s="950">
        <v>11</v>
      </c>
      <c r="L209" s="950">
        <v>354</v>
      </c>
      <c r="M209" s="951">
        <v>39210.136443148003</v>
      </c>
      <c r="N209" s="951" t="s">
        <v>29</v>
      </c>
    </row>
    <row r="210" spans="1:15" ht="10">
      <c r="B210" s="327" t="s">
        <v>33</v>
      </c>
      <c r="D210" s="950">
        <v>12</v>
      </c>
      <c r="E210" s="950">
        <v>41</v>
      </c>
      <c r="F210" s="950">
        <v>32</v>
      </c>
      <c r="G210" s="950">
        <v>111</v>
      </c>
      <c r="H210" s="950">
        <v>119</v>
      </c>
      <c r="I210" s="950">
        <v>57</v>
      </c>
      <c r="J210" s="950">
        <v>35</v>
      </c>
      <c r="K210" s="950">
        <v>17</v>
      </c>
      <c r="L210" s="950">
        <v>424</v>
      </c>
      <c r="M210" s="951">
        <v>40538.110245700002</v>
      </c>
      <c r="N210" s="951" t="s">
        <v>29</v>
      </c>
    </row>
    <row r="211" spans="1:15" ht="10">
      <c r="B211" s="327" t="s">
        <v>34</v>
      </c>
      <c r="D211" s="950">
        <v>9</v>
      </c>
      <c r="E211" s="950">
        <v>45</v>
      </c>
      <c r="F211" s="950">
        <v>41</v>
      </c>
      <c r="G211" s="950">
        <v>147</v>
      </c>
      <c r="H211" s="950">
        <v>145</v>
      </c>
      <c r="I211" s="950">
        <v>102</v>
      </c>
      <c r="J211" s="950">
        <v>52</v>
      </c>
      <c r="K211" s="950">
        <v>24</v>
      </c>
      <c r="L211" s="950">
        <v>565</v>
      </c>
      <c r="M211" s="951">
        <v>41839.346099814997</v>
      </c>
      <c r="N211" s="951" t="s">
        <v>29</v>
      </c>
    </row>
    <row r="212" spans="1:15" ht="10">
      <c r="B212" s="327" t="s">
        <v>35</v>
      </c>
      <c r="D212" s="950">
        <v>21</v>
      </c>
      <c r="E212" s="950">
        <v>46</v>
      </c>
      <c r="F212" s="950">
        <v>40</v>
      </c>
      <c r="G212" s="950">
        <v>148</v>
      </c>
      <c r="H212" s="950">
        <v>167</v>
      </c>
      <c r="I212" s="950">
        <v>119</v>
      </c>
      <c r="J212" s="950">
        <v>65</v>
      </c>
      <c r="K212" s="950">
        <v>31</v>
      </c>
      <c r="L212" s="950">
        <v>637</v>
      </c>
      <c r="M212" s="951">
        <v>41526.556600659998</v>
      </c>
      <c r="N212" s="951" t="s">
        <v>29</v>
      </c>
    </row>
    <row r="213" spans="1:15" ht="10">
      <c r="B213" s="327" t="s">
        <v>36</v>
      </c>
      <c r="D213" s="950">
        <v>26</v>
      </c>
      <c r="E213" s="950">
        <v>33</v>
      </c>
      <c r="F213" s="950">
        <v>24</v>
      </c>
      <c r="G213" s="950">
        <v>126</v>
      </c>
      <c r="H213" s="950">
        <v>128</v>
      </c>
      <c r="I213" s="950">
        <v>99</v>
      </c>
      <c r="J213" s="950">
        <v>65</v>
      </c>
      <c r="K213" s="950">
        <v>19</v>
      </c>
      <c r="L213" s="950">
        <v>520</v>
      </c>
      <c r="M213" s="951">
        <v>41830.634331337002</v>
      </c>
      <c r="N213" s="951" t="s">
        <v>29</v>
      </c>
    </row>
    <row r="214" spans="1:15" ht="10">
      <c r="B214" s="327" t="s">
        <v>37</v>
      </c>
      <c r="D214" s="950">
        <v>11</v>
      </c>
      <c r="E214" s="950">
        <v>33</v>
      </c>
      <c r="F214" s="950">
        <v>27</v>
      </c>
      <c r="G214" s="950">
        <v>70</v>
      </c>
      <c r="H214" s="950">
        <v>53</v>
      </c>
      <c r="I214" s="950">
        <v>52</v>
      </c>
      <c r="J214" s="950">
        <v>46</v>
      </c>
      <c r="K214" s="950">
        <v>16</v>
      </c>
      <c r="L214" s="950">
        <v>308</v>
      </c>
      <c r="M214" s="951">
        <v>41118.871164383003</v>
      </c>
      <c r="N214" s="951" t="s">
        <v>29</v>
      </c>
    </row>
    <row r="215" spans="1:15" s="335" customFormat="1">
      <c r="B215" s="327" t="s">
        <v>38</v>
      </c>
      <c r="C215" s="318">
        <v>7</v>
      </c>
      <c r="D215" s="950">
        <v>140</v>
      </c>
      <c r="E215" s="950">
        <v>312</v>
      </c>
      <c r="F215" s="950">
        <v>251</v>
      </c>
      <c r="G215" s="950">
        <v>801</v>
      </c>
      <c r="H215" s="950">
        <v>717</v>
      </c>
      <c r="I215" s="950">
        <v>474</v>
      </c>
      <c r="J215" s="950">
        <v>299</v>
      </c>
      <c r="K215" s="950">
        <v>140</v>
      </c>
      <c r="L215" s="950">
        <v>3134</v>
      </c>
      <c r="M215" s="951">
        <v>40323.642845691</v>
      </c>
      <c r="N215" s="951">
        <v>39838</v>
      </c>
      <c r="O215" s="952"/>
    </row>
    <row r="216" spans="1:15">
      <c r="A216" s="335"/>
      <c r="B216" s="336"/>
      <c r="C216" s="330"/>
      <c r="D216" s="914"/>
      <c r="E216" s="914"/>
      <c r="F216" s="914"/>
      <c r="G216" s="914"/>
      <c r="H216" s="914"/>
      <c r="I216" s="914"/>
      <c r="J216" s="914"/>
      <c r="K216" s="914"/>
      <c r="L216" s="914"/>
      <c r="M216" s="351"/>
      <c r="N216" s="351"/>
    </row>
    <row r="217" spans="1:15">
      <c r="B217" s="1307" t="s">
        <v>40</v>
      </c>
      <c r="C217" s="318">
        <v>8</v>
      </c>
      <c r="D217" s="910"/>
      <c r="E217" s="910"/>
      <c r="F217" s="910"/>
      <c r="G217" s="910"/>
      <c r="H217" s="910"/>
      <c r="I217" s="910"/>
      <c r="J217" s="910"/>
      <c r="K217" s="910"/>
      <c r="L217" s="910"/>
      <c r="M217" s="337"/>
      <c r="N217" s="337"/>
    </row>
    <row r="218" spans="1:15" ht="10">
      <c r="B218" s="327" t="s">
        <v>27</v>
      </c>
      <c r="D218" s="950">
        <v>14</v>
      </c>
      <c r="E218" s="950">
        <v>16</v>
      </c>
      <c r="F218" s="950">
        <v>6</v>
      </c>
      <c r="G218" s="950">
        <v>0</v>
      </c>
      <c r="H218" s="950">
        <v>0</v>
      </c>
      <c r="I218" s="950">
        <v>0</v>
      </c>
      <c r="J218" s="950">
        <v>0</v>
      </c>
      <c r="K218" s="950">
        <v>7</v>
      </c>
      <c r="L218" s="950">
        <v>43</v>
      </c>
      <c r="M218" s="951">
        <v>25621.523888888001</v>
      </c>
      <c r="N218" s="951" t="s">
        <v>29</v>
      </c>
    </row>
    <row r="219" spans="1:15" ht="10">
      <c r="B219" s="327" t="s">
        <v>30</v>
      </c>
      <c r="D219" s="950">
        <v>39</v>
      </c>
      <c r="E219" s="950">
        <v>50</v>
      </c>
      <c r="F219" s="950">
        <v>27</v>
      </c>
      <c r="G219" s="950">
        <v>26</v>
      </c>
      <c r="H219" s="950">
        <v>4</v>
      </c>
      <c r="I219" s="950">
        <v>0</v>
      </c>
      <c r="J219" s="950">
        <v>1</v>
      </c>
      <c r="K219" s="950">
        <v>8</v>
      </c>
      <c r="L219" s="950">
        <v>155</v>
      </c>
      <c r="M219" s="951">
        <v>28941.555238094999</v>
      </c>
      <c r="N219" s="951" t="s">
        <v>29</v>
      </c>
    </row>
    <row r="220" spans="1:15" ht="10">
      <c r="B220" s="327" t="s">
        <v>31</v>
      </c>
      <c r="D220" s="950">
        <v>23</v>
      </c>
      <c r="E220" s="950">
        <v>84</v>
      </c>
      <c r="F220" s="950">
        <v>58</v>
      </c>
      <c r="G220" s="950">
        <v>77</v>
      </c>
      <c r="H220" s="950">
        <v>29</v>
      </c>
      <c r="I220" s="950">
        <v>10</v>
      </c>
      <c r="J220" s="950">
        <v>9</v>
      </c>
      <c r="K220" s="950">
        <v>15</v>
      </c>
      <c r="L220" s="950">
        <v>305</v>
      </c>
      <c r="M220" s="951">
        <v>33698.548034482003</v>
      </c>
      <c r="N220" s="951" t="s">
        <v>29</v>
      </c>
    </row>
    <row r="221" spans="1:15" ht="10">
      <c r="B221" s="327" t="s">
        <v>32</v>
      </c>
      <c r="D221" s="950">
        <v>25</v>
      </c>
      <c r="E221" s="950">
        <v>81</v>
      </c>
      <c r="F221" s="950">
        <v>50</v>
      </c>
      <c r="G221" s="950">
        <v>140</v>
      </c>
      <c r="H221" s="950">
        <v>90</v>
      </c>
      <c r="I221" s="950">
        <v>37</v>
      </c>
      <c r="J221" s="950">
        <v>32</v>
      </c>
      <c r="K221" s="950">
        <v>16</v>
      </c>
      <c r="L221" s="950">
        <v>471</v>
      </c>
      <c r="M221" s="951">
        <v>37730.302351648003</v>
      </c>
      <c r="N221" s="951" t="s">
        <v>29</v>
      </c>
    </row>
    <row r="222" spans="1:15" ht="10">
      <c r="B222" s="327" t="s">
        <v>33</v>
      </c>
      <c r="D222" s="950">
        <v>19</v>
      </c>
      <c r="E222" s="950">
        <v>71</v>
      </c>
      <c r="F222" s="950">
        <v>50</v>
      </c>
      <c r="G222" s="950">
        <v>137</v>
      </c>
      <c r="H222" s="950">
        <v>132</v>
      </c>
      <c r="I222" s="950">
        <v>66</v>
      </c>
      <c r="J222" s="950">
        <v>38</v>
      </c>
      <c r="K222" s="950">
        <v>20</v>
      </c>
      <c r="L222" s="950">
        <v>533</v>
      </c>
      <c r="M222" s="951">
        <v>39367.515048731999</v>
      </c>
      <c r="N222" s="951" t="s">
        <v>29</v>
      </c>
    </row>
    <row r="223" spans="1:15" ht="10">
      <c r="B223" s="327" t="s">
        <v>34</v>
      </c>
      <c r="D223" s="950">
        <v>14</v>
      </c>
      <c r="E223" s="950">
        <v>80</v>
      </c>
      <c r="F223" s="950">
        <v>61</v>
      </c>
      <c r="G223" s="950">
        <v>177</v>
      </c>
      <c r="H223" s="950">
        <v>165</v>
      </c>
      <c r="I223" s="950">
        <v>112</v>
      </c>
      <c r="J223" s="950">
        <v>59</v>
      </c>
      <c r="K223" s="950">
        <v>31</v>
      </c>
      <c r="L223" s="950">
        <v>699</v>
      </c>
      <c r="M223" s="951">
        <v>40755.096362274999</v>
      </c>
      <c r="N223" s="951" t="s">
        <v>29</v>
      </c>
    </row>
    <row r="224" spans="1:15" ht="10">
      <c r="B224" s="327" t="s">
        <v>35</v>
      </c>
      <c r="D224" s="950">
        <v>29</v>
      </c>
      <c r="E224" s="950">
        <v>71</v>
      </c>
      <c r="F224" s="950">
        <v>57</v>
      </c>
      <c r="G224" s="950">
        <v>167</v>
      </c>
      <c r="H224" s="950">
        <v>190</v>
      </c>
      <c r="I224" s="950">
        <v>124</v>
      </c>
      <c r="J224" s="950">
        <v>81</v>
      </c>
      <c r="K224" s="950">
        <v>32</v>
      </c>
      <c r="L224" s="950">
        <v>751</v>
      </c>
      <c r="M224" s="951">
        <v>40875.774840054997</v>
      </c>
      <c r="N224" s="951" t="s">
        <v>29</v>
      </c>
    </row>
    <row r="225" spans="1:15" ht="10">
      <c r="B225" s="327" t="s">
        <v>36</v>
      </c>
      <c r="D225" s="950">
        <v>37</v>
      </c>
      <c r="E225" s="950">
        <v>58</v>
      </c>
      <c r="F225" s="950">
        <v>39</v>
      </c>
      <c r="G225" s="950">
        <v>158</v>
      </c>
      <c r="H225" s="950">
        <v>148</v>
      </c>
      <c r="I225" s="950">
        <v>107</v>
      </c>
      <c r="J225" s="950">
        <v>77</v>
      </c>
      <c r="K225" s="950">
        <v>27</v>
      </c>
      <c r="L225" s="950">
        <v>651</v>
      </c>
      <c r="M225" s="951">
        <v>40896.709374999999</v>
      </c>
      <c r="N225" s="951" t="s">
        <v>29</v>
      </c>
    </row>
    <row r="226" spans="1:15" ht="10">
      <c r="B226" s="327" t="s">
        <v>37</v>
      </c>
      <c r="D226" s="950">
        <v>18</v>
      </c>
      <c r="E226" s="950">
        <v>61</v>
      </c>
      <c r="F226" s="950">
        <v>38</v>
      </c>
      <c r="G226" s="950">
        <v>102</v>
      </c>
      <c r="H226" s="950">
        <v>67</v>
      </c>
      <c r="I226" s="950">
        <v>63</v>
      </c>
      <c r="J226" s="950">
        <v>50</v>
      </c>
      <c r="K226" s="950">
        <v>22</v>
      </c>
      <c r="L226" s="950">
        <v>421</v>
      </c>
      <c r="M226" s="951">
        <v>39686.781378446001</v>
      </c>
      <c r="N226" s="951" t="s">
        <v>29</v>
      </c>
    </row>
    <row r="227" spans="1:15" s="335" customFormat="1">
      <c r="B227" s="327" t="s">
        <v>38</v>
      </c>
      <c r="C227" s="318">
        <v>7</v>
      </c>
      <c r="D227" s="950">
        <v>218</v>
      </c>
      <c r="E227" s="950">
        <v>572</v>
      </c>
      <c r="F227" s="950">
        <v>386</v>
      </c>
      <c r="G227" s="950">
        <v>984</v>
      </c>
      <c r="H227" s="950">
        <v>825</v>
      </c>
      <c r="I227" s="950">
        <v>519</v>
      </c>
      <c r="J227" s="950">
        <v>347</v>
      </c>
      <c r="K227" s="950">
        <v>178</v>
      </c>
      <c r="L227" s="950">
        <v>4029</v>
      </c>
      <c r="M227" s="951">
        <v>39023.849415735996</v>
      </c>
      <c r="N227" s="951">
        <v>39406</v>
      </c>
      <c r="O227" s="952"/>
    </row>
    <row r="228" spans="1:15" ht="10">
      <c r="B228" s="327"/>
      <c r="D228" s="911"/>
      <c r="E228" s="910"/>
      <c r="F228" s="910"/>
      <c r="G228" s="910"/>
      <c r="H228" s="910"/>
      <c r="I228" s="910"/>
      <c r="J228" s="910"/>
      <c r="K228" s="911"/>
      <c r="L228" s="911"/>
      <c r="M228" s="328"/>
      <c r="N228" s="328"/>
    </row>
    <row r="229" spans="1:15">
      <c r="A229" s="1471" t="s">
        <v>46</v>
      </c>
      <c r="B229" s="1471"/>
      <c r="D229" s="910"/>
      <c r="E229" s="910"/>
      <c r="F229" s="910"/>
      <c r="G229" s="910"/>
      <c r="H229" s="910"/>
      <c r="I229" s="910"/>
      <c r="J229" s="910"/>
      <c r="K229" s="910"/>
      <c r="L229" s="913"/>
      <c r="M229" s="332"/>
    </row>
    <row r="230" spans="1:15">
      <c r="B230" s="1307" t="s">
        <v>26</v>
      </c>
      <c r="D230" s="910"/>
      <c r="E230" s="910"/>
      <c r="F230" s="910"/>
      <c r="G230" s="910"/>
      <c r="H230" s="910"/>
      <c r="I230" s="910"/>
      <c r="J230" s="910"/>
      <c r="K230" s="910"/>
      <c r="L230" s="913"/>
      <c r="M230" s="332"/>
    </row>
    <row r="231" spans="1:15" ht="10">
      <c r="A231" s="331"/>
      <c r="B231" s="327" t="s">
        <v>27</v>
      </c>
      <c r="D231" s="950">
        <v>2815</v>
      </c>
      <c r="E231" s="950">
        <v>1726</v>
      </c>
      <c r="F231" s="950">
        <v>309</v>
      </c>
      <c r="G231" s="950">
        <v>42</v>
      </c>
      <c r="H231" s="950">
        <v>7</v>
      </c>
      <c r="I231" s="950">
        <v>5</v>
      </c>
      <c r="J231" s="950">
        <v>0</v>
      </c>
      <c r="K231" s="950">
        <v>441</v>
      </c>
      <c r="L231" s="950">
        <v>5345</v>
      </c>
      <c r="M231" s="951">
        <v>25093.597907830001</v>
      </c>
      <c r="N231" s="950" t="s">
        <v>29</v>
      </c>
    </row>
    <row r="232" spans="1:15" ht="10">
      <c r="B232" s="327" t="s">
        <v>30</v>
      </c>
      <c r="D232" s="950">
        <v>3627</v>
      </c>
      <c r="E232" s="950">
        <v>6555</v>
      </c>
      <c r="F232" s="950">
        <v>3828</v>
      </c>
      <c r="G232" s="950">
        <v>2407</v>
      </c>
      <c r="H232" s="950">
        <v>767</v>
      </c>
      <c r="I232" s="950">
        <v>258</v>
      </c>
      <c r="J232" s="950">
        <v>125</v>
      </c>
      <c r="K232" s="950">
        <v>684</v>
      </c>
      <c r="L232" s="950">
        <v>18251</v>
      </c>
      <c r="M232" s="951">
        <v>30103.449574201</v>
      </c>
      <c r="N232" s="950" t="s">
        <v>29</v>
      </c>
    </row>
    <row r="233" spans="1:15" ht="10">
      <c r="B233" s="327" t="s">
        <v>31</v>
      </c>
      <c r="D233" s="950">
        <v>1402</v>
      </c>
      <c r="E233" s="950">
        <v>3063</v>
      </c>
      <c r="F233" s="950">
        <v>3351</v>
      </c>
      <c r="G233" s="950">
        <v>5519</v>
      </c>
      <c r="H233" s="950">
        <v>3228</v>
      </c>
      <c r="I233" s="950">
        <v>1547</v>
      </c>
      <c r="J233" s="950">
        <v>728</v>
      </c>
      <c r="K233" s="950">
        <v>353</v>
      </c>
      <c r="L233" s="950">
        <v>19191</v>
      </c>
      <c r="M233" s="951">
        <v>36175.247531585002</v>
      </c>
      <c r="N233" s="950" t="s">
        <v>29</v>
      </c>
    </row>
    <row r="234" spans="1:15" ht="10">
      <c r="B234" s="327" t="s">
        <v>32</v>
      </c>
      <c r="D234" s="950">
        <v>588</v>
      </c>
      <c r="E234" s="950">
        <v>1401</v>
      </c>
      <c r="F234" s="950">
        <v>1596</v>
      </c>
      <c r="G234" s="950">
        <v>4688</v>
      </c>
      <c r="H234" s="950">
        <v>3694</v>
      </c>
      <c r="I234" s="950">
        <v>2557</v>
      </c>
      <c r="J234" s="950">
        <v>1070</v>
      </c>
      <c r="K234" s="950">
        <v>265</v>
      </c>
      <c r="L234" s="950">
        <v>15859</v>
      </c>
      <c r="M234" s="951">
        <v>39538.164333717999</v>
      </c>
      <c r="N234" s="950" t="s">
        <v>29</v>
      </c>
    </row>
    <row r="235" spans="1:15" ht="10">
      <c r="B235" s="327" t="s">
        <v>33</v>
      </c>
      <c r="D235" s="950">
        <v>416</v>
      </c>
      <c r="E235" s="950">
        <v>808</v>
      </c>
      <c r="F235" s="950">
        <v>963</v>
      </c>
      <c r="G235" s="950">
        <v>3857</v>
      </c>
      <c r="H235" s="950">
        <v>2884</v>
      </c>
      <c r="I235" s="950">
        <v>2265</v>
      </c>
      <c r="J235" s="950">
        <v>939</v>
      </c>
      <c r="K235" s="950">
        <v>213</v>
      </c>
      <c r="L235" s="950">
        <v>12345</v>
      </c>
      <c r="M235" s="951">
        <v>40428.587406033002</v>
      </c>
      <c r="N235" s="950" t="s">
        <v>29</v>
      </c>
    </row>
    <row r="236" spans="1:15" ht="10">
      <c r="B236" s="327" t="s">
        <v>34</v>
      </c>
      <c r="D236" s="950">
        <v>269</v>
      </c>
      <c r="E236" s="950">
        <v>683</v>
      </c>
      <c r="F236" s="950">
        <v>786</v>
      </c>
      <c r="G236" s="950">
        <v>3721</v>
      </c>
      <c r="H236" s="950">
        <v>2630</v>
      </c>
      <c r="I236" s="950">
        <v>2022</v>
      </c>
      <c r="J236" s="950">
        <v>939</v>
      </c>
      <c r="K236" s="950">
        <v>227</v>
      </c>
      <c r="L236" s="950">
        <v>11277</v>
      </c>
      <c r="M236" s="951">
        <v>40849.008101357002</v>
      </c>
      <c r="N236" s="950" t="s">
        <v>29</v>
      </c>
    </row>
    <row r="237" spans="1:15" ht="10">
      <c r="B237" s="327" t="s">
        <v>35</v>
      </c>
      <c r="D237" s="950">
        <v>177</v>
      </c>
      <c r="E237" s="950">
        <v>476</v>
      </c>
      <c r="F237" s="950">
        <v>635</v>
      </c>
      <c r="G237" s="950">
        <v>3238</v>
      </c>
      <c r="H237" s="950">
        <v>2111</v>
      </c>
      <c r="I237" s="950">
        <v>1440</v>
      </c>
      <c r="J237" s="950">
        <v>691</v>
      </c>
      <c r="K237" s="950">
        <v>169</v>
      </c>
      <c r="L237" s="950">
        <v>8937</v>
      </c>
      <c r="M237" s="951">
        <v>40777.473381614</v>
      </c>
      <c r="N237" s="950" t="s">
        <v>29</v>
      </c>
    </row>
    <row r="238" spans="1:15" ht="10">
      <c r="B238" s="327" t="s">
        <v>36</v>
      </c>
      <c r="D238" s="950">
        <v>86</v>
      </c>
      <c r="E238" s="950">
        <v>302</v>
      </c>
      <c r="F238" s="950">
        <v>404</v>
      </c>
      <c r="G238" s="950">
        <v>2274</v>
      </c>
      <c r="H238" s="950">
        <v>1285</v>
      </c>
      <c r="I238" s="950">
        <v>905</v>
      </c>
      <c r="J238" s="950">
        <v>415</v>
      </c>
      <c r="K238" s="950">
        <v>190</v>
      </c>
      <c r="L238" s="950">
        <v>5861</v>
      </c>
      <c r="M238" s="951">
        <v>40670.622063128001</v>
      </c>
      <c r="N238" s="950" t="s">
        <v>29</v>
      </c>
    </row>
    <row r="239" spans="1:15" ht="10">
      <c r="B239" s="327" t="s">
        <v>37</v>
      </c>
      <c r="D239" s="950">
        <v>77</v>
      </c>
      <c r="E239" s="950">
        <v>193</v>
      </c>
      <c r="F239" s="950">
        <v>269</v>
      </c>
      <c r="G239" s="950">
        <v>1220</v>
      </c>
      <c r="H239" s="950">
        <v>560</v>
      </c>
      <c r="I239" s="950">
        <v>276</v>
      </c>
      <c r="J239" s="950">
        <v>150</v>
      </c>
      <c r="K239" s="950">
        <v>184</v>
      </c>
      <c r="L239" s="950">
        <v>2929</v>
      </c>
      <c r="M239" s="951">
        <v>39247.261027321998</v>
      </c>
      <c r="N239" s="950" t="s">
        <v>29</v>
      </c>
    </row>
    <row r="240" spans="1:15" s="335" customFormat="1">
      <c r="B240" s="327" t="s">
        <v>38</v>
      </c>
      <c r="C240" s="318">
        <v>7</v>
      </c>
      <c r="D240" s="950">
        <v>9457</v>
      </c>
      <c r="E240" s="950">
        <v>15207</v>
      </c>
      <c r="F240" s="950">
        <v>12141</v>
      </c>
      <c r="G240" s="950">
        <v>26966</v>
      </c>
      <c r="H240" s="950">
        <v>17166</v>
      </c>
      <c r="I240" s="950">
        <v>11275</v>
      </c>
      <c r="J240" s="950">
        <v>5057</v>
      </c>
      <c r="K240" s="950">
        <v>2726</v>
      </c>
      <c r="L240" s="950">
        <v>99995</v>
      </c>
      <c r="M240" s="951">
        <v>36884.193609577</v>
      </c>
      <c r="N240" s="951">
        <v>37720</v>
      </c>
      <c r="O240" s="952"/>
    </row>
    <row r="241" spans="1:15">
      <c r="A241" s="335"/>
      <c r="B241" s="336"/>
      <c r="C241" s="330"/>
      <c r="D241" s="953"/>
      <c r="E241" s="953"/>
      <c r="F241" s="953"/>
      <c r="G241" s="953"/>
      <c r="H241" s="953"/>
      <c r="I241" s="953"/>
      <c r="J241" s="953"/>
      <c r="K241" s="953"/>
      <c r="L241" s="953"/>
      <c r="M241" s="954"/>
      <c r="N241" s="955"/>
    </row>
    <row r="242" spans="1:15">
      <c r="B242" s="1307" t="s">
        <v>39</v>
      </c>
      <c r="C242" s="338"/>
      <c r="D242" s="956"/>
      <c r="E242" s="956"/>
      <c r="F242" s="956"/>
      <c r="G242" s="956"/>
      <c r="H242" s="956"/>
      <c r="I242" s="956"/>
      <c r="J242" s="957"/>
      <c r="K242" s="957"/>
      <c r="L242" s="956"/>
      <c r="M242" s="958"/>
      <c r="N242" s="958"/>
    </row>
    <row r="243" spans="1:15" ht="10">
      <c r="B243" s="327" t="s">
        <v>27</v>
      </c>
      <c r="D243" s="950">
        <v>10019</v>
      </c>
      <c r="E243" s="950">
        <v>8269</v>
      </c>
      <c r="F243" s="950">
        <v>1326</v>
      </c>
      <c r="G243" s="950">
        <v>126</v>
      </c>
      <c r="H243" s="950">
        <v>18</v>
      </c>
      <c r="I243" s="950">
        <v>7</v>
      </c>
      <c r="J243" s="950">
        <v>3</v>
      </c>
      <c r="K243" s="950">
        <v>2106</v>
      </c>
      <c r="L243" s="950">
        <v>21874</v>
      </c>
      <c r="M243" s="951">
        <v>25530.257514164001</v>
      </c>
      <c r="N243" s="951" t="s">
        <v>29</v>
      </c>
    </row>
    <row r="244" spans="1:15" ht="10">
      <c r="B244" s="327" t="s">
        <v>30</v>
      </c>
      <c r="D244" s="950">
        <v>9083</v>
      </c>
      <c r="E244" s="950">
        <v>21560</v>
      </c>
      <c r="F244" s="950">
        <v>15775</v>
      </c>
      <c r="G244" s="950">
        <v>10175</v>
      </c>
      <c r="H244" s="950">
        <v>2635</v>
      </c>
      <c r="I244" s="950">
        <v>727</v>
      </c>
      <c r="J244" s="950">
        <v>293</v>
      </c>
      <c r="K244" s="950">
        <v>2190</v>
      </c>
      <c r="L244" s="950">
        <v>62438</v>
      </c>
      <c r="M244" s="951">
        <v>30823.11059172</v>
      </c>
      <c r="N244" s="951" t="s">
        <v>29</v>
      </c>
    </row>
    <row r="245" spans="1:15" ht="10">
      <c r="B245" s="327" t="s">
        <v>31</v>
      </c>
      <c r="D245" s="950">
        <v>3049</v>
      </c>
      <c r="E245" s="950">
        <v>7310</v>
      </c>
      <c r="F245" s="950">
        <v>10931</v>
      </c>
      <c r="G245" s="950">
        <v>23022</v>
      </c>
      <c r="H245" s="950">
        <v>9499</v>
      </c>
      <c r="I245" s="950">
        <v>3481</v>
      </c>
      <c r="J245" s="950">
        <v>1517</v>
      </c>
      <c r="K245" s="950">
        <v>1303</v>
      </c>
      <c r="L245" s="950">
        <v>60112</v>
      </c>
      <c r="M245" s="951">
        <v>36336.672240813001</v>
      </c>
      <c r="N245" s="951" t="s">
        <v>29</v>
      </c>
    </row>
    <row r="246" spans="1:15" ht="10">
      <c r="B246" s="327" t="s">
        <v>32</v>
      </c>
      <c r="D246" s="950">
        <v>1922</v>
      </c>
      <c r="E246" s="950">
        <v>3458</v>
      </c>
      <c r="F246" s="950">
        <v>5730</v>
      </c>
      <c r="G246" s="950">
        <v>21901</v>
      </c>
      <c r="H246" s="950">
        <v>10441</v>
      </c>
      <c r="I246" s="950">
        <v>4586</v>
      </c>
      <c r="J246" s="950">
        <v>2105</v>
      </c>
      <c r="K246" s="950">
        <v>1173</v>
      </c>
      <c r="L246" s="950">
        <v>51316</v>
      </c>
      <c r="M246" s="951">
        <v>38439.595809184997</v>
      </c>
      <c r="N246" s="951" t="s">
        <v>29</v>
      </c>
    </row>
    <row r="247" spans="1:15" ht="10">
      <c r="B247" s="327" t="s">
        <v>33</v>
      </c>
      <c r="D247" s="950">
        <v>1709</v>
      </c>
      <c r="E247" s="950">
        <v>2946</v>
      </c>
      <c r="F247" s="950">
        <v>4202</v>
      </c>
      <c r="G247" s="950">
        <v>18717</v>
      </c>
      <c r="H247" s="950">
        <v>8955</v>
      </c>
      <c r="I247" s="950">
        <v>4060</v>
      </c>
      <c r="J247" s="950">
        <v>1832</v>
      </c>
      <c r="K247" s="950">
        <v>986</v>
      </c>
      <c r="L247" s="950">
        <v>43407</v>
      </c>
      <c r="M247" s="951">
        <v>38666.155062115002</v>
      </c>
      <c r="N247" s="951" t="s">
        <v>29</v>
      </c>
    </row>
    <row r="248" spans="1:15" ht="10">
      <c r="B248" s="327" t="s">
        <v>34</v>
      </c>
      <c r="D248" s="950">
        <v>1547</v>
      </c>
      <c r="E248" s="950">
        <v>2748</v>
      </c>
      <c r="F248" s="950">
        <v>3892</v>
      </c>
      <c r="G248" s="950">
        <v>16559</v>
      </c>
      <c r="H248" s="950">
        <v>7677</v>
      </c>
      <c r="I248" s="950">
        <v>3421</v>
      </c>
      <c r="J248" s="950">
        <v>1557</v>
      </c>
      <c r="K248" s="950">
        <v>924</v>
      </c>
      <c r="L248" s="950">
        <v>38325</v>
      </c>
      <c r="M248" s="951">
        <v>38499.315371780998</v>
      </c>
      <c r="N248" s="951" t="s">
        <v>29</v>
      </c>
    </row>
    <row r="249" spans="1:15" ht="10">
      <c r="B249" s="327" t="s">
        <v>35</v>
      </c>
      <c r="D249" s="950">
        <v>811</v>
      </c>
      <c r="E249" s="950">
        <v>1842</v>
      </c>
      <c r="F249" s="950">
        <v>2913</v>
      </c>
      <c r="G249" s="950">
        <v>12815</v>
      </c>
      <c r="H249" s="950">
        <v>6226</v>
      </c>
      <c r="I249" s="950">
        <v>2774</v>
      </c>
      <c r="J249" s="950">
        <v>1284</v>
      </c>
      <c r="K249" s="950">
        <v>695</v>
      </c>
      <c r="L249" s="950">
        <v>29360</v>
      </c>
      <c r="M249" s="951">
        <v>38990.089841966997</v>
      </c>
      <c r="N249" s="951" t="s">
        <v>29</v>
      </c>
    </row>
    <row r="250" spans="1:15" ht="10">
      <c r="B250" s="327" t="s">
        <v>36</v>
      </c>
      <c r="D250" s="950">
        <v>376</v>
      </c>
      <c r="E250" s="950">
        <v>893</v>
      </c>
      <c r="F250" s="950">
        <v>1520</v>
      </c>
      <c r="G250" s="950">
        <v>7664</v>
      </c>
      <c r="H250" s="950">
        <v>3917</v>
      </c>
      <c r="I250" s="950">
        <v>1893</v>
      </c>
      <c r="J250" s="950">
        <v>960</v>
      </c>
      <c r="K250" s="950">
        <v>465</v>
      </c>
      <c r="L250" s="950">
        <v>17688</v>
      </c>
      <c r="M250" s="951">
        <v>39665.430778608999</v>
      </c>
      <c r="N250" s="951" t="s">
        <v>29</v>
      </c>
    </row>
    <row r="251" spans="1:15" ht="10">
      <c r="B251" s="327" t="s">
        <v>37</v>
      </c>
      <c r="D251" s="950">
        <v>143</v>
      </c>
      <c r="E251" s="950">
        <v>464</v>
      </c>
      <c r="F251" s="950">
        <v>769</v>
      </c>
      <c r="G251" s="950">
        <v>3535</v>
      </c>
      <c r="H251" s="950">
        <v>1790</v>
      </c>
      <c r="I251" s="950">
        <v>782</v>
      </c>
      <c r="J251" s="950">
        <v>436</v>
      </c>
      <c r="K251" s="950">
        <v>391</v>
      </c>
      <c r="L251" s="950">
        <v>8310</v>
      </c>
      <c r="M251" s="951">
        <v>39520.223036998999</v>
      </c>
      <c r="N251" s="951" t="s">
        <v>29</v>
      </c>
    </row>
    <row r="252" spans="1:15" s="335" customFormat="1">
      <c r="B252" s="327" t="s">
        <v>38</v>
      </c>
      <c r="C252" s="318">
        <v>7</v>
      </c>
      <c r="D252" s="950">
        <v>28660</v>
      </c>
      <c r="E252" s="950">
        <v>49490</v>
      </c>
      <c r="F252" s="950">
        <v>47058</v>
      </c>
      <c r="G252" s="950">
        <v>114514</v>
      </c>
      <c r="H252" s="950">
        <v>51158</v>
      </c>
      <c r="I252" s="950">
        <v>21731</v>
      </c>
      <c r="J252" s="950">
        <v>9987</v>
      </c>
      <c r="K252" s="950">
        <v>10233</v>
      </c>
      <c r="L252" s="950">
        <v>332831</v>
      </c>
      <c r="M252" s="951">
        <v>36020.297000910999</v>
      </c>
      <c r="N252" s="951">
        <v>36646</v>
      </c>
      <c r="O252" s="952"/>
    </row>
    <row r="253" spans="1:15">
      <c r="A253" s="335"/>
      <c r="B253" s="336"/>
      <c r="C253" s="330"/>
      <c r="D253" s="953"/>
      <c r="E253" s="953"/>
      <c r="F253" s="953"/>
      <c r="G253" s="953"/>
      <c r="H253" s="953"/>
      <c r="I253" s="953"/>
      <c r="J253" s="953"/>
      <c r="K253" s="953"/>
      <c r="L253" s="953"/>
      <c r="M253" s="954"/>
      <c r="N253" s="955"/>
    </row>
    <row r="254" spans="1:15">
      <c r="B254" s="1307" t="s">
        <v>40</v>
      </c>
      <c r="C254" s="318">
        <v>8</v>
      </c>
      <c r="D254" s="956"/>
      <c r="E254" s="956"/>
      <c r="F254" s="956"/>
      <c r="G254" s="956"/>
      <c r="H254" s="956"/>
      <c r="I254" s="956"/>
      <c r="J254" s="957"/>
      <c r="K254" s="957"/>
      <c r="L254" s="957"/>
      <c r="M254" s="958"/>
      <c r="N254" s="958"/>
    </row>
    <row r="255" spans="1:15" ht="10">
      <c r="B255" s="327" t="s">
        <v>27</v>
      </c>
      <c r="D255" s="950">
        <v>12848</v>
      </c>
      <c r="E255" s="950">
        <v>9998</v>
      </c>
      <c r="F255" s="950">
        <v>1635</v>
      </c>
      <c r="G255" s="950">
        <v>168</v>
      </c>
      <c r="H255" s="950">
        <v>25</v>
      </c>
      <c r="I255" s="950">
        <v>12</v>
      </c>
      <c r="J255" s="950">
        <v>3</v>
      </c>
      <c r="K255" s="950">
        <v>2549</v>
      </c>
      <c r="L255" s="950">
        <v>27238</v>
      </c>
      <c r="M255" s="951">
        <v>25442.046914415001</v>
      </c>
      <c r="N255" s="951" t="s">
        <v>29</v>
      </c>
    </row>
    <row r="256" spans="1:15" ht="10">
      <c r="B256" s="327" t="s">
        <v>30</v>
      </c>
      <c r="D256" s="950">
        <v>12722</v>
      </c>
      <c r="E256" s="950">
        <v>28129</v>
      </c>
      <c r="F256" s="950">
        <v>19606</v>
      </c>
      <c r="G256" s="950">
        <v>12584</v>
      </c>
      <c r="H256" s="950">
        <v>3402</v>
      </c>
      <c r="I256" s="950">
        <v>985</v>
      </c>
      <c r="J256" s="950">
        <v>418</v>
      </c>
      <c r="K256" s="950">
        <v>2875</v>
      </c>
      <c r="L256" s="950">
        <v>80721</v>
      </c>
      <c r="M256" s="951">
        <v>30659.123795826999</v>
      </c>
      <c r="N256" s="951" t="s">
        <v>29</v>
      </c>
    </row>
    <row r="257" spans="1:15" ht="10">
      <c r="B257" s="327" t="s">
        <v>31</v>
      </c>
      <c r="D257" s="950">
        <v>4454</v>
      </c>
      <c r="E257" s="950">
        <v>10374</v>
      </c>
      <c r="F257" s="950">
        <v>14287</v>
      </c>
      <c r="G257" s="950">
        <v>28550</v>
      </c>
      <c r="H257" s="950">
        <v>12728</v>
      </c>
      <c r="I257" s="950">
        <v>5028</v>
      </c>
      <c r="J257" s="950">
        <v>2245</v>
      </c>
      <c r="K257" s="950">
        <v>1656</v>
      </c>
      <c r="L257" s="950">
        <v>79322</v>
      </c>
      <c r="M257" s="951">
        <v>36296.880525711997</v>
      </c>
      <c r="N257" s="951" t="s">
        <v>29</v>
      </c>
    </row>
    <row r="258" spans="1:15" ht="10">
      <c r="B258" s="327" t="s">
        <v>32</v>
      </c>
      <c r="D258" s="950">
        <v>2514</v>
      </c>
      <c r="E258" s="950">
        <v>4862</v>
      </c>
      <c r="F258" s="950">
        <v>7328</v>
      </c>
      <c r="G258" s="950">
        <v>26593</v>
      </c>
      <c r="H258" s="950">
        <v>14135</v>
      </c>
      <c r="I258" s="950">
        <v>7143</v>
      </c>
      <c r="J258" s="950">
        <v>3175</v>
      </c>
      <c r="K258" s="950">
        <v>1438</v>
      </c>
      <c r="L258" s="950">
        <v>67188</v>
      </c>
      <c r="M258" s="951">
        <v>38698.472223422003</v>
      </c>
      <c r="N258" s="951" t="s">
        <v>29</v>
      </c>
    </row>
    <row r="259" spans="1:15" ht="10">
      <c r="B259" s="327" t="s">
        <v>33</v>
      </c>
      <c r="D259" s="950">
        <v>2125</v>
      </c>
      <c r="E259" s="950">
        <v>3754</v>
      </c>
      <c r="F259" s="950">
        <v>5168</v>
      </c>
      <c r="G259" s="950">
        <v>22579</v>
      </c>
      <c r="H259" s="950">
        <v>11839</v>
      </c>
      <c r="I259" s="950">
        <v>6325</v>
      </c>
      <c r="J259" s="950">
        <v>2771</v>
      </c>
      <c r="K259" s="950">
        <v>1201</v>
      </c>
      <c r="L259" s="950">
        <v>55762</v>
      </c>
      <c r="M259" s="951">
        <v>39057.694657539003</v>
      </c>
      <c r="N259" s="951" t="s">
        <v>29</v>
      </c>
    </row>
    <row r="260" spans="1:15" ht="10">
      <c r="B260" s="327" t="s">
        <v>34</v>
      </c>
      <c r="D260" s="950">
        <v>1817</v>
      </c>
      <c r="E260" s="950">
        <v>3431</v>
      </c>
      <c r="F260" s="950">
        <v>4680</v>
      </c>
      <c r="G260" s="950">
        <v>20283</v>
      </c>
      <c r="H260" s="950">
        <v>10307</v>
      </c>
      <c r="I260" s="950">
        <v>5443</v>
      </c>
      <c r="J260" s="950">
        <v>2496</v>
      </c>
      <c r="K260" s="950">
        <v>1153</v>
      </c>
      <c r="L260" s="950">
        <v>49610</v>
      </c>
      <c r="M260" s="951">
        <v>39034.579234579003</v>
      </c>
      <c r="N260" s="951" t="s">
        <v>29</v>
      </c>
    </row>
    <row r="261" spans="1:15" ht="10">
      <c r="B261" s="327" t="s">
        <v>35</v>
      </c>
      <c r="D261" s="950">
        <v>988</v>
      </c>
      <c r="E261" s="950">
        <v>2318</v>
      </c>
      <c r="F261" s="950">
        <v>3550</v>
      </c>
      <c r="G261" s="950">
        <v>16057</v>
      </c>
      <c r="H261" s="950">
        <v>8338</v>
      </c>
      <c r="I261" s="950">
        <v>4214</v>
      </c>
      <c r="J261" s="950">
        <v>1975</v>
      </c>
      <c r="K261" s="950">
        <v>865</v>
      </c>
      <c r="L261" s="950">
        <v>38305</v>
      </c>
      <c r="M261" s="951">
        <v>39408.325628471997</v>
      </c>
      <c r="N261" s="951" t="s">
        <v>29</v>
      </c>
    </row>
    <row r="262" spans="1:15" ht="10">
      <c r="B262" s="327" t="s">
        <v>36</v>
      </c>
      <c r="D262" s="950">
        <v>462</v>
      </c>
      <c r="E262" s="950">
        <v>1195</v>
      </c>
      <c r="F262" s="950">
        <v>1924</v>
      </c>
      <c r="G262" s="950">
        <v>9940</v>
      </c>
      <c r="H262" s="950">
        <v>5202</v>
      </c>
      <c r="I262" s="950">
        <v>2799</v>
      </c>
      <c r="J262" s="950">
        <v>1375</v>
      </c>
      <c r="K262" s="950">
        <v>656</v>
      </c>
      <c r="L262" s="950">
        <v>23553</v>
      </c>
      <c r="M262" s="951">
        <v>39914.390805782001</v>
      </c>
      <c r="N262" s="951" t="s">
        <v>29</v>
      </c>
    </row>
    <row r="263" spans="1:15" ht="10">
      <c r="B263" s="327" t="s">
        <v>37</v>
      </c>
      <c r="D263" s="950">
        <v>220</v>
      </c>
      <c r="E263" s="950">
        <v>657</v>
      </c>
      <c r="F263" s="950">
        <v>1038</v>
      </c>
      <c r="G263" s="950">
        <v>4758</v>
      </c>
      <c r="H263" s="950">
        <v>2350</v>
      </c>
      <c r="I263" s="950">
        <v>1058</v>
      </c>
      <c r="J263" s="950">
        <v>586</v>
      </c>
      <c r="K263" s="950">
        <v>575</v>
      </c>
      <c r="L263" s="950">
        <v>11242</v>
      </c>
      <c r="M263" s="951">
        <v>39449.463244585997</v>
      </c>
      <c r="N263" s="951" t="s">
        <v>29</v>
      </c>
    </row>
    <row r="264" spans="1:15" s="335" customFormat="1">
      <c r="B264" s="327" t="s">
        <v>38</v>
      </c>
      <c r="C264" s="318">
        <v>7</v>
      </c>
      <c r="D264" s="950">
        <v>38151</v>
      </c>
      <c r="E264" s="950">
        <v>64718</v>
      </c>
      <c r="F264" s="950">
        <v>59216</v>
      </c>
      <c r="G264" s="950">
        <v>141513</v>
      </c>
      <c r="H264" s="950">
        <v>68326</v>
      </c>
      <c r="I264" s="950">
        <v>33007</v>
      </c>
      <c r="J264" s="950">
        <v>15044</v>
      </c>
      <c r="K264" s="950">
        <v>12968</v>
      </c>
      <c r="L264" s="950">
        <v>432943</v>
      </c>
      <c r="M264" s="951">
        <v>36218.942725875997</v>
      </c>
      <c r="N264" s="951">
        <v>36829</v>
      </c>
      <c r="O264" s="952"/>
    </row>
    <row r="265" spans="1:15" s="335" customFormat="1">
      <c r="A265" s="344"/>
      <c r="B265" s="342"/>
      <c r="C265" s="343"/>
      <c r="D265" s="361"/>
      <c r="E265" s="361"/>
      <c r="F265" s="361"/>
      <c r="G265" s="361"/>
      <c r="H265" s="361"/>
      <c r="I265" s="361"/>
      <c r="J265" s="362"/>
      <c r="K265" s="362"/>
      <c r="L265" s="363"/>
      <c r="M265" s="344"/>
      <c r="N265" s="820"/>
      <c r="O265" s="952"/>
    </row>
    <row r="266" spans="1:15">
      <c r="A266" s="332"/>
      <c r="B266" s="332"/>
      <c r="C266" s="322"/>
      <c r="D266" s="364"/>
      <c r="E266" s="364"/>
      <c r="F266" s="364"/>
      <c r="G266" s="364"/>
      <c r="H266" s="364"/>
      <c r="I266" s="364"/>
      <c r="J266" s="365"/>
      <c r="K266" s="365"/>
      <c r="L266" s="365"/>
      <c r="N266" s="366" t="s">
        <v>47</v>
      </c>
    </row>
    <row r="267" spans="1:15" ht="11.5">
      <c r="A267" s="814" t="s">
        <v>48</v>
      </c>
      <c r="B267" s="332"/>
      <c r="C267" s="322"/>
      <c r="D267" s="364"/>
      <c r="E267" s="364"/>
      <c r="F267" s="364"/>
      <c r="G267" s="364"/>
      <c r="H267" s="364"/>
      <c r="I267" s="364"/>
      <c r="J267" s="365"/>
      <c r="K267" s="365"/>
      <c r="L267" s="365"/>
      <c r="M267" s="367"/>
    </row>
    <row r="268" spans="1:15" ht="10">
      <c r="A268" s="960">
        <v>1</v>
      </c>
      <c r="B268" s="889" t="s">
        <v>852</v>
      </c>
      <c r="C268" s="889"/>
      <c r="D268" s="889"/>
      <c r="E268" s="889"/>
      <c r="F268" s="889"/>
      <c r="G268" s="889"/>
      <c r="L268" s="961"/>
      <c r="M268" s="961"/>
      <c r="N268" s="961"/>
    </row>
    <row r="269" spans="1:15" ht="10">
      <c r="A269" s="960">
        <v>2</v>
      </c>
      <c r="B269" s="889" t="s">
        <v>853</v>
      </c>
      <c r="C269" s="889"/>
      <c r="D269" s="889"/>
      <c r="E269" s="889"/>
      <c r="F269" s="889"/>
      <c r="G269" s="889"/>
      <c r="I269" s="889"/>
      <c r="K269" s="889"/>
      <c r="L269" s="889"/>
      <c r="M269" s="889"/>
    </row>
    <row r="270" spans="1:15" ht="10">
      <c r="A270" s="959"/>
      <c r="B270" s="889" t="s">
        <v>854</v>
      </c>
      <c r="C270" s="889"/>
      <c r="D270" s="889"/>
      <c r="E270" s="889"/>
      <c r="F270" s="889"/>
      <c r="G270" s="889"/>
      <c r="I270" s="889"/>
      <c r="K270" s="889"/>
      <c r="L270" s="889"/>
      <c r="M270" s="889"/>
    </row>
    <row r="271" spans="1:15" ht="10">
      <c r="A271" s="960">
        <v>3</v>
      </c>
      <c r="B271" s="889" t="s">
        <v>855</v>
      </c>
      <c r="C271" s="369"/>
      <c r="D271" s="369"/>
      <c r="E271" s="369"/>
      <c r="F271" s="369"/>
      <c r="G271" s="369"/>
      <c r="I271" s="889"/>
      <c r="K271" s="889"/>
      <c r="L271" s="889"/>
      <c r="M271" s="889"/>
    </row>
    <row r="272" spans="1:15" ht="10">
      <c r="A272" s="959"/>
      <c r="B272" s="889" t="s">
        <v>856</v>
      </c>
      <c r="C272" s="370"/>
      <c r="D272" s="370"/>
      <c r="E272" s="370"/>
      <c r="F272" s="370"/>
      <c r="G272" s="370"/>
      <c r="I272" s="889"/>
      <c r="K272" s="889"/>
      <c r="L272" s="889"/>
      <c r="M272" s="889"/>
    </row>
    <row r="273" spans="1:12" ht="10">
      <c r="A273" s="960">
        <v>4</v>
      </c>
      <c r="B273" s="889" t="s">
        <v>857</v>
      </c>
      <c r="C273" s="889"/>
      <c r="D273" s="889"/>
      <c r="E273" s="889"/>
      <c r="F273" s="889"/>
      <c r="G273" s="889"/>
      <c r="I273" s="889"/>
      <c r="K273" s="889"/>
      <c r="L273" s="326"/>
    </row>
    <row r="274" spans="1:12" ht="10">
      <c r="B274" s="326" t="s">
        <v>858</v>
      </c>
      <c r="D274" s="889"/>
      <c r="E274" s="889"/>
      <c r="F274" s="889"/>
      <c r="G274" s="889"/>
      <c r="L274" s="326"/>
    </row>
    <row r="275" spans="1:12" ht="10">
      <c r="A275" s="960">
        <v>5</v>
      </c>
      <c r="B275" s="889" t="s">
        <v>859</v>
      </c>
      <c r="C275" s="889"/>
      <c r="D275" s="889"/>
      <c r="E275" s="889"/>
      <c r="F275" s="889"/>
      <c r="G275" s="889"/>
      <c r="L275" s="326"/>
    </row>
    <row r="276" spans="1:12">
      <c r="A276" s="960" t="s">
        <v>860</v>
      </c>
      <c r="C276" s="889"/>
      <c r="D276" s="889"/>
      <c r="E276" s="889"/>
    </row>
    <row r="277" spans="1:12">
      <c r="A277" s="326" t="s">
        <v>861</v>
      </c>
    </row>
    <row r="278" spans="1:12">
      <c r="A278" s="326" t="s">
        <v>862</v>
      </c>
    </row>
    <row r="279" spans="1:12">
      <c r="A279" s="326" t="s">
        <v>863</v>
      </c>
    </row>
    <row r="280" spans="1:12">
      <c r="A280" s="326" t="s">
        <v>864</v>
      </c>
    </row>
    <row r="281" spans="1:12">
      <c r="A281" s="326" t="s">
        <v>865</v>
      </c>
    </row>
    <row r="282" spans="1:12">
      <c r="A282" s="961" t="s">
        <v>342</v>
      </c>
    </row>
    <row r="283" spans="1:12" ht="11.5">
      <c r="A283" s="1364" t="s">
        <v>513</v>
      </c>
    </row>
    <row r="284" spans="1:12">
      <c r="A284" s="326" t="s">
        <v>866</v>
      </c>
    </row>
    <row r="285" spans="1:12">
      <c r="A285" s="523" t="s">
        <v>534</v>
      </c>
    </row>
  </sheetData>
  <mergeCells count="9">
    <mergeCell ref="A192:B192"/>
    <mergeCell ref="A229:B229"/>
    <mergeCell ref="A81:B81"/>
    <mergeCell ref="A118:B118"/>
    <mergeCell ref="A1:N1"/>
    <mergeCell ref="A7:B7"/>
    <mergeCell ref="M4:N4"/>
    <mergeCell ref="A44:B44"/>
    <mergeCell ref="A155:B155"/>
  </mergeCells>
  <printOptions horizontalCentered="1" verticalCentered="1"/>
  <pageMargins left="0" right="0" top="0" bottom="0" header="0.19685039370078741" footer="0.15748031496062992"/>
  <pageSetup paperSize="9" scale="8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Y291"/>
  <sheetViews>
    <sheetView showGridLines="0" zoomScaleNormal="100" workbookViewId="0">
      <selection sqref="A1:P1"/>
    </sheetView>
  </sheetViews>
  <sheetFormatPr defaultColWidth="9.08984375" defaultRowHeight="10.5"/>
  <cols>
    <col min="1" max="1" width="2.6328125" style="867" customWidth="1"/>
    <col min="2" max="2" width="30.36328125" style="867" customWidth="1"/>
    <col min="3" max="3" width="4.7265625" style="3" customWidth="1"/>
    <col min="4" max="5" width="6.6328125" style="867" customWidth="1"/>
    <col min="6" max="6" width="6.81640625" style="867" customWidth="1"/>
    <col min="7" max="7" width="6.7265625" style="867" customWidth="1"/>
    <col min="8" max="8" width="6.81640625" style="867" customWidth="1"/>
    <col min="9" max="9" width="7.08984375" style="867" customWidth="1"/>
    <col min="10" max="10" width="6.7265625" style="867" customWidth="1"/>
    <col min="11" max="11" width="7.7265625" style="867" customWidth="1"/>
    <col min="12" max="12" width="7.6328125" style="848" customWidth="1"/>
    <col min="13" max="13" width="9" style="848" customWidth="1"/>
    <col min="14" max="14" width="6.08984375" style="867" customWidth="1"/>
    <col min="15" max="15" width="8.08984375" style="867" customWidth="1"/>
    <col min="16" max="16" width="8.36328125" style="21" customWidth="1"/>
    <col min="17" max="256" width="9.08984375" style="867"/>
    <col min="257" max="257" width="2.6328125" style="867" customWidth="1"/>
    <col min="258" max="258" width="30.36328125" style="867" customWidth="1"/>
    <col min="259" max="259" width="4.7265625" style="867" customWidth="1"/>
    <col min="260" max="261" width="6.6328125" style="867" customWidth="1"/>
    <col min="262" max="262" width="6.81640625" style="867" customWidth="1"/>
    <col min="263" max="263" width="6.7265625" style="867" customWidth="1"/>
    <col min="264" max="264" width="6.81640625" style="867" customWidth="1"/>
    <col min="265" max="265" width="7.08984375" style="867" customWidth="1"/>
    <col min="266" max="266" width="6.7265625" style="867" customWidth="1"/>
    <col min="267" max="267" width="7.7265625" style="867" customWidth="1"/>
    <col min="268" max="268" width="7.6328125" style="867" customWidth="1"/>
    <col min="269" max="269" width="9" style="867" customWidth="1"/>
    <col min="270" max="270" width="6.08984375" style="867" customWidth="1"/>
    <col min="271" max="271" width="8.08984375" style="867" customWidth="1"/>
    <col min="272" max="272" width="8.36328125" style="867" customWidth="1"/>
    <col min="273" max="512" width="9.08984375" style="867"/>
    <col min="513" max="513" width="2.6328125" style="867" customWidth="1"/>
    <col min="514" max="514" width="30.36328125" style="867" customWidth="1"/>
    <col min="515" max="515" width="4.7265625" style="867" customWidth="1"/>
    <col min="516" max="517" width="6.6328125" style="867" customWidth="1"/>
    <col min="518" max="518" width="6.81640625" style="867" customWidth="1"/>
    <col min="519" max="519" width="6.7265625" style="867" customWidth="1"/>
    <col min="520" max="520" width="6.81640625" style="867" customWidth="1"/>
    <col min="521" max="521" width="7.08984375" style="867" customWidth="1"/>
    <col min="522" max="522" width="6.7265625" style="867" customWidth="1"/>
    <col min="523" max="523" width="7.7265625" style="867" customWidth="1"/>
    <col min="524" max="524" width="7.6328125" style="867" customWidth="1"/>
    <col min="525" max="525" width="9" style="867" customWidth="1"/>
    <col min="526" max="526" width="6.08984375" style="867" customWidth="1"/>
    <col min="527" max="527" width="8.08984375" style="867" customWidth="1"/>
    <col min="528" max="528" width="8.36328125" style="867" customWidth="1"/>
    <col min="529" max="768" width="9.08984375" style="867"/>
    <col min="769" max="769" width="2.6328125" style="867" customWidth="1"/>
    <col min="770" max="770" width="30.36328125" style="867" customWidth="1"/>
    <col min="771" max="771" width="4.7265625" style="867" customWidth="1"/>
    <col min="772" max="773" width="6.6328125" style="867" customWidth="1"/>
    <col min="774" max="774" width="6.81640625" style="867" customWidth="1"/>
    <col min="775" max="775" width="6.7265625" style="867" customWidth="1"/>
    <col min="776" max="776" width="6.81640625" style="867" customWidth="1"/>
    <col min="777" max="777" width="7.08984375" style="867" customWidth="1"/>
    <col min="778" max="778" width="6.7265625" style="867" customWidth="1"/>
    <col min="779" max="779" width="7.7265625" style="867" customWidth="1"/>
    <col min="780" max="780" width="7.6328125" style="867" customWidth="1"/>
    <col min="781" max="781" width="9" style="867" customWidth="1"/>
    <col min="782" max="782" width="6.08984375" style="867" customWidth="1"/>
    <col min="783" max="783" width="8.08984375" style="867" customWidth="1"/>
    <col min="784" max="784" width="8.36328125" style="867" customWidth="1"/>
    <col min="785" max="1024" width="9.08984375" style="867"/>
    <col min="1025" max="1025" width="2.6328125" style="867" customWidth="1"/>
    <col min="1026" max="1026" width="30.36328125" style="867" customWidth="1"/>
    <col min="1027" max="1027" width="4.7265625" style="867" customWidth="1"/>
    <col min="1028" max="1029" width="6.6328125" style="867" customWidth="1"/>
    <col min="1030" max="1030" width="6.81640625" style="867" customWidth="1"/>
    <col min="1031" max="1031" width="6.7265625" style="867" customWidth="1"/>
    <col min="1032" max="1032" width="6.81640625" style="867" customWidth="1"/>
    <col min="1033" max="1033" width="7.08984375" style="867" customWidth="1"/>
    <col min="1034" max="1034" width="6.7265625" style="867" customWidth="1"/>
    <col min="1035" max="1035" width="7.7265625" style="867" customWidth="1"/>
    <col min="1036" max="1036" width="7.6328125" style="867" customWidth="1"/>
    <col min="1037" max="1037" width="9" style="867" customWidth="1"/>
    <col min="1038" max="1038" width="6.08984375" style="867" customWidth="1"/>
    <col min="1039" max="1039" width="8.08984375" style="867" customWidth="1"/>
    <col min="1040" max="1040" width="8.36328125" style="867" customWidth="1"/>
    <col min="1041" max="1280" width="9.08984375" style="867"/>
    <col min="1281" max="1281" width="2.6328125" style="867" customWidth="1"/>
    <col min="1282" max="1282" width="30.36328125" style="867" customWidth="1"/>
    <col min="1283" max="1283" width="4.7265625" style="867" customWidth="1"/>
    <col min="1284" max="1285" width="6.6328125" style="867" customWidth="1"/>
    <col min="1286" max="1286" width="6.81640625" style="867" customWidth="1"/>
    <col min="1287" max="1287" width="6.7265625" style="867" customWidth="1"/>
    <col min="1288" max="1288" width="6.81640625" style="867" customWidth="1"/>
    <col min="1289" max="1289" width="7.08984375" style="867" customWidth="1"/>
    <col min="1290" max="1290" width="6.7265625" style="867" customWidth="1"/>
    <col min="1291" max="1291" width="7.7265625" style="867" customWidth="1"/>
    <col min="1292" max="1292" width="7.6328125" style="867" customWidth="1"/>
    <col min="1293" max="1293" width="9" style="867" customWidth="1"/>
    <col min="1294" max="1294" width="6.08984375" style="867" customWidth="1"/>
    <col min="1295" max="1295" width="8.08984375" style="867" customWidth="1"/>
    <col min="1296" max="1296" width="8.36328125" style="867" customWidth="1"/>
    <col min="1297" max="1536" width="9.08984375" style="867"/>
    <col min="1537" max="1537" width="2.6328125" style="867" customWidth="1"/>
    <col min="1538" max="1538" width="30.36328125" style="867" customWidth="1"/>
    <col min="1539" max="1539" width="4.7265625" style="867" customWidth="1"/>
    <col min="1540" max="1541" width="6.6328125" style="867" customWidth="1"/>
    <col min="1542" max="1542" width="6.81640625" style="867" customWidth="1"/>
    <col min="1543" max="1543" width="6.7265625" style="867" customWidth="1"/>
    <col min="1544" max="1544" width="6.81640625" style="867" customWidth="1"/>
    <col min="1545" max="1545" width="7.08984375" style="867" customWidth="1"/>
    <col min="1546" max="1546" width="6.7265625" style="867" customWidth="1"/>
    <col min="1547" max="1547" width="7.7265625" style="867" customWidth="1"/>
    <col min="1548" max="1548" width="7.6328125" style="867" customWidth="1"/>
    <col min="1549" max="1549" width="9" style="867" customWidth="1"/>
    <col min="1550" max="1550" width="6.08984375" style="867" customWidth="1"/>
    <col min="1551" max="1551" width="8.08984375" style="867" customWidth="1"/>
    <col min="1552" max="1552" width="8.36328125" style="867" customWidth="1"/>
    <col min="1553" max="1792" width="9.08984375" style="867"/>
    <col min="1793" max="1793" width="2.6328125" style="867" customWidth="1"/>
    <col min="1794" max="1794" width="30.36328125" style="867" customWidth="1"/>
    <col min="1795" max="1795" width="4.7265625" style="867" customWidth="1"/>
    <col min="1796" max="1797" width="6.6328125" style="867" customWidth="1"/>
    <col min="1798" max="1798" width="6.81640625" style="867" customWidth="1"/>
    <col min="1799" max="1799" width="6.7265625" style="867" customWidth="1"/>
    <col min="1800" max="1800" width="6.81640625" style="867" customWidth="1"/>
    <col min="1801" max="1801" width="7.08984375" style="867" customWidth="1"/>
    <col min="1802" max="1802" width="6.7265625" style="867" customWidth="1"/>
    <col min="1803" max="1803" width="7.7265625" style="867" customWidth="1"/>
    <col min="1804" max="1804" width="7.6328125" style="867" customWidth="1"/>
    <col min="1805" max="1805" width="9" style="867" customWidth="1"/>
    <col min="1806" max="1806" width="6.08984375" style="867" customWidth="1"/>
    <col min="1807" max="1807" width="8.08984375" style="867" customWidth="1"/>
    <col min="1808" max="1808" width="8.36328125" style="867" customWidth="1"/>
    <col min="1809" max="2048" width="9.08984375" style="867"/>
    <col min="2049" max="2049" width="2.6328125" style="867" customWidth="1"/>
    <col min="2050" max="2050" width="30.36328125" style="867" customWidth="1"/>
    <col min="2051" max="2051" width="4.7265625" style="867" customWidth="1"/>
    <col min="2052" max="2053" width="6.6328125" style="867" customWidth="1"/>
    <col min="2054" max="2054" width="6.81640625" style="867" customWidth="1"/>
    <col min="2055" max="2055" width="6.7265625" style="867" customWidth="1"/>
    <col min="2056" max="2056" width="6.81640625" style="867" customWidth="1"/>
    <col min="2057" max="2057" width="7.08984375" style="867" customWidth="1"/>
    <col min="2058" max="2058" width="6.7265625" style="867" customWidth="1"/>
    <col min="2059" max="2059" width="7.7265625" style="867" customWidth="1"/>
    <col min="2060" max="2060" width="7.6328125" style="867" customWidth="1"/>
    <col min="2061" max="2061" width="9" style="867" customWidth="1"/>
    <col min="2062" max="2062" width="6.08984375" style="867" customWidth="1"/>
    <col min="2063" max="2063" width="8.08984375" style="867" customWidth="1"/>
    <col min="2064" max="2064" width="8.36328125" style="867" customWidth="1"/>
    <col min="2065" max="2304" width="9.08984375" style="867"/>
    <col min="2305" max="2305" width="2.6328125" style="867" customWidth="1"/>
    <col min="2306" max="2306" width="30.36328125" style="867" customWidth="1"/>
    <col min="2307" max="2307" width="4.7265625" style="867" customWidth="1"/>
    <col min="2308" max="2309" width="6.6328125" style="867" customWidth="1"/>
    <col min="2310" max="2310" width="6.81640625" style="867" customWidth="1"/>
    <col min="2311" max="2311" width="6.7265625" style="867" customWidth="1"/>
    <col min="2312" max="2312" width="6.81640625" style="867" customWidth="1"/>
    <col min="2313" max="2313" width="7.08984375" style="867" customWidth="1"/>
    <col min="2314" max="2314" width="6.7265625" style="867" customWidth="1"/>
    <col min="2315" max="2315" width="7.7265625" style="867" customWidth="1"/>
    <col min="2316" max="2316" width="7.6328125" style="867" customWidth="1"/>
    <col min="2317" max="2317" width="9" style="867" customWidth="1"/>
    <col min="2318" max="2318" width="6.08984375" style="867" customWidth="1"/>
    <col min="2319" max="2319" width="8.08984375" style="867" customWidth="1"/>
    <col min="2320" max="2320" width="8.36328125" style="867" customWidth="1"/>
    <col min="2321" max="2560" width="9.08984375" style="867"/>
    <col min="2561" max="2561" width="2.6328125" style="867" customWidth="1"/>
    <col min="2562" max="2562" width="30.36328125" style="867" customWidth="1"/>
    <col min="2563" max="2563" width="4.7265625" style="867" customWidth="1"/>
    <col min="2564" max="2565" width="6.6328125" style="867" customWidth="1"/>
    <col min="2566" max="2566" width="6.81640625" style="867" customWidth="1"/>
    <col min="2567" max="2567" width="6.7265625" style="867" customWidth="1"/>
    <col min="2568" max="2568" width="6.81640625" style="867" customWidth="1"/>
    <col min="2569" max="2569" width="7.08984375" style="867" customWidth="1"/>
    <col min="2570" max="2570" width="6.7265625" style="867" customWidth="1"/>
    <col min="2571" max="2571" width="7.7265625" style="867" customWidth="1"/>
    <col min="2572" max="2572" width="7.6328125" style="867" customWidth="1"/>
    <col min="2573" max="2573" width="9" style="867" customWidth="1"/>
    <col min="2574" max="2574" width="6.08984375" style="867" customWidth="1"/>
    <col min="2575" max="2575" width="8.08984375" style="867" customWidth="1"/>
    <col min="2576" max="2576" width="8.36328125" style="867" customWidth="1"/>
    <col min="2577" max="2816" width="9.08984375" style="867"/>
    <col min="2817" max="2817" width="2.6328125" style="867" customWidth="1"/>
    <col min="2818" max="2818" width="30.36328125" style="867" customWidth="1"/>
    <col min="2819" max="2819" width="4.7265625" style="867" customWidth="1"/>
    <col min="2820" max="2821" width="6.6328125" style="867" customWidth="1"/>
    <col min="2822" max="2822" width="6.81640625" style="867" customWidth="1"/>
    <col min="2823" max="2823" width="6.7265625" style="867" customWidth="1"/>
    <col min="2824" max="2824" width="6.81640625" style="867" customWidth="1"/>
    <col min="2825" max="2825" width="7.08984375" style="867" customWidth="1"/>
    <col min="2826" max="2826" width="6.7265625" style="867" customWidth="1"/>
    <col min="2827" max="2827" width="7.7265625" style="867" customWidth="1"/>
    <col min="2828" max="2828" width="7.6328125" style="867" customWidth="1"/>
    <col min="2829" max="2829" width="9" style="867" customWidth="1"/>
    <col min="2830" max="2830" width="6.08984375" style="867" customWidth="1"/>
    <col min="2831" max="2831" width="8.08984375" style="867" customWidth="1"/>
    <col min="2832" max="2832" width="8.36328125" style="867" customWidth="1"/>
    <col min="2833" max="3072" width="9.08984375" style="867"/>
    <col min="3073" max="3073" width="2.6328125" style="867" customWidth="1"/>
    <col min="3074" max="3074" width="30.36328125" style="867" customWidth="1"/>
    <col min="3075" max="3075" width="4.7265625" style="867" customWidth="1"/>
    <col min="3076" max="3077" width="6.6328125" style="867" customWidth="1"/>
    <col min="3078" max="3078" width="6.81640625" style="867" customWidth="1"/>
    <col min="3079" max="3079" width="6.7265625" style="867" customWidth="1"/>
    <col min="3080" max="3080" width="6.81640625" style="867" customWidth="1"/>
    <col min="3081" max="3081" width="7.08984375" style="867" customWidth="1"/>
    <col min="3082" max="3082" width="6.7265625" style="867" customWidth="1"/>
    <col min="3083" max="3083" width="7.7265625" style="867" customWidth="1"/>
    <col min="3084" max="3084" width="7.6328125" style="867" customWidth="1"/>
    <col min="3085" max="3085" width="9" style="867" customWidth="1"/>
    <col min="3086" max="3086" width="6.08984375" style="867" customWidth="1"/>
    <col min="3087" max="3087" width="8.08984375" style="867" customWidth="1"/>
    <col min="3088" max="3088" width="8.36328125" style="867" customWidth="1"/>
    <col min="3089" max="3328" width="9.08984375" style="867"/>
    <col min="3329" max="3329" width="2.6328125" style="867" customWidth="1"/>
    <col min="3330" max="3330" width="30.36328125" style="867" customWidth="1"/>
    <col min="3331" max="3331" width="4.7265625" style="867" customWidth="1"/>
    <col min="3332" max="3333" width="6.6328125" style="867" customWidth="1"/>
    <col min="3334" max="3334" width="6.81640625" style="867" customWidth="1"/>
    <col min="3335" max="3335" width="6.7265625" style="867" customWidth="1"/>
    <col min="3336" max="3336" width="6.81640625" style="867" customWidth="1"/>
    <col min="3337" max="3337" width="7.08984375" style="867" customWidth="1"/>
    <col min="3338" max="3338" width="6.7265625" style="867" customWidth="1"/>
    <col min="3339" max="3339" width="7.7265625" style="867" customWidth="1"/>
    <col min="3340" max="3340" width="7.6328125" style="867" customWidth="1"/>
    <col min="3341" max="3341" width="9" style="867" customWidth="1"/>
    <col min="3342" max="3342" width="6.08984375" style="867" customWidth="1"/>
    <col min="3343" max="3343" width="8.08984375" style="867" customWidth="1"/>
    <col min="3344" max="3344" width="8.36328125" style="867" customWidth="1"/>
    <col min="3345" max="3584" width="9.08984375" style="867"/>
    <col min="3585" max="3585" width="2.6328125" style="867" customWidth="1"/>
    <col min="3586" max="3586" width="30.36328125" style="867" customWidth="1"/>
    <col min="3587" max="3587" width="4.7265625" style="867" customWidth="1"/>
    <col min="3588" max="3589" width="6.6328125" style="867" customWidth="1"/>
    <col min="3590" max="3590" width="6.81640625" style="867" customWidth="1"/>
    <col min="3591" max="3591" width="6.7265625" style="867" customWidth="1"/>
    <col min="3592" max="3592" width="6.81640625" style="867" customWidth="1"/>
    <col min="3593" max="3593" width="7.08984375" style="867" customWidth="1"/>
    <col min="3594" max="3594" width="6.7265625" style="867" customWidth="1"/>
    <col min="3595" max="3595" width="7.7265625" style="867" customWidth="1"/>
    <col min="3596" max="3596" width="7.6328125" style="867" customWidth="1"/>
    <col min="3597" max="3597" width="9" style="867" customWidth="1"/>
    <col min="3598" max="3598" width="6.08984375" style="867" customWidth="1"/>
    <col min="3599" max="3599" width="8.08984375" style="867" customWidth="1"/>
    <col min="3600" max="3600" width="8.36328125" style="867" customWidth="1"/>
    <col min="3601" max="3840" width="9.08984375" style="867"/>
    <col min="3841" max="3841" width="2.6328125" style="867" customWidth="1"/>
    <col min="3842" max="3842" width="30.36328125" style="867" customWidth="1"/>
    <col min="3843" max="3843" width="4.7265625" style="867" customWidth="1"/>
    <col min="3844" max="3845" width="6.6328125" style="867" customWidth="1"/>
    <col min="3846" max="3846" width="6.81640625" style="867" customWidth="1"/>
    <col min="3847" max="3847" width="6.7265625" style="867" customWidth="1"/>
    <col min="3848" max="3848" width="6.81640625" style="867" customWidth="1"/>
    <col min="3849" max="3849" width="7.08984375" style="867" customWidth="1"/>
    <col min="3850" max="3850" width="6.7265625" style="867" customWidth="1"/>
    <col min="3851" max="3851" width="7.7265625" style="867" customWidth="1"/>
    <col min="3852" max="3852" width="7.6328125" style="867" customWidth="1"/>
    <col min="3853" max="3853" width="9" style="867" customWidth="1"/>
    <col min="3854" max="3854" width="6.08984375" style="867" customWidth="1"/>
    <col min="3855" max="3855" width="8.08984375" style="867" customWidth="1"/>
    <col min="3856" max="3856" width="8.36328125" style="867" customWidth="1"/>
    <col min="3857" max="4096" width="9.08984375" style="867"/>
    <col min="4097" max="4097" width="2.6328125" style="867" customWidth="1"/>
    <col min="4098" max="4098" width="30.36328125" style="867" customWidth="1"/>
    <col min="4099" max="4099" width="4.7265625" style="867" customWidth="1"/>
    <col min="4100" max="4101" width="6.6328125" style="867" customWidth="1"/>
    <col min="4102" max="4102" width="6.81640625" style="867" customWidth="1"/>
    <col min="4103" max="4103" width="6.7265625" style="867" customWidth="1"/>
    <col min="4104" max="4104" width="6.81640625" style="867" customWidth="1"/>
    <col min="4105" max="4105" width="7.08984375" style="867" customWidth="1"/>
    <col min="4106" max="4106" width="6.7265625" style="867" customWidth="1"/>
    <col min="4107" max="4107" width="7.7265625" style="867" customWidth="1"/>
    <col min="4108" max="4108" width="7.6328125" style="867" customWidth="1"/>
    <col min="4109" max="4109" width="9" style="867" customWidth="1"/>
    <col min="4110" max="4110" width="6.08984375" style="867" customWidth="1"/>
    <col min="4111" max="4111" width="8.08984375" style="867" customWidth="1"/>
    <col min="4112" max="4112" width="8.36328125" style="867" customWidth="1"/>
    <col min="4113" max="4352" width="9.08984375" style="867"/>
    <col min="4353" max="4353" width="2.6328125" style="867" customWidth="1"/>
    <col min="4354" max="4354" width="30.36328125" style="867" customWidth="1"/>
    <col min="4355" max="4355" width="4.7265625" style="867" customWidth="1"/>
    <col min="4356" max="4357" width="6.6328125" style="867" customWidth="1"/>
    <col min="4358" max="4358" width="6.81640625" style="867" customWidth="1"/>
    <col min="4359" max="4359" width="6.7265625" style="867" customWidth="1"/>
    <col min="4360" max="4360" width="6.81640625" style="867" customWidth="1"/>
    <col min="4361" max="4361" width="7.08984375" style="867" customWidth="1"/>
    <col min="4362" max="4362" width="6.7265625" style="867" customWidth="1"/>
    <col min="4363" max="4363" width="7.7265625" style="867" customWidth="1"/>
    <col min="4364" max="4364" width="7.6328125" style="867" customWidth="1"/>
    <col min="4365" max="4365" width="9" style="867" customWidth="1"/>
    <col min="4366" max="4366" width="6.08984375" style="867" customWidth="1"/>
    <col min="4367" max="4367" width="8.08984375" style="867" customWidth="1"/>
    <col min="4368" max="4368" width="8.36328125" style="867" customWidth="1"/>
    <col min="4369" max="4608" width="9.08984375" style="867"/>
    <col min="4609" max="4609" width="2.6328125" style="867" customWidth="1"/>
    <col min="4610" max="4610" width="30.36328125" style="867" customWidth="1"/>
    <col min="4611" max="4611" width="4.7265625" style="867" customWidth="1"/>
    <col min="4612" max="4613" width="6.6328125" style="867" customWidth="1"/>
    <col min="4614" max="4614" width="6.81640625" style="867" customWidth="1"/>
    <col min="4615" max="4615" width="6.7265625" style="867" customWidth="1"/>
    <col min="4616" max="4616" width="6.81640625" style="867" customWidth="1"/>
    <col min="4617" max="4617" width="7.08984375" style="867" customWidth="1"/>
    <col min="4618" max="4618" width="6.7265625" style="867" customWidth="1"/>
    <col min="4619" max="4619" width="7.7265625" style="867" customWidth="1"/>
    <col min="4620" max="4620" width="7.6328125" style="867" customWidth="1"/>
    <col min="4621" max="4621" width="9" style="867" customWidth="1"/>
    <col min="4622" max="4622" width="6.08984375" style="867" customWidth="1"/>
    <col min="4623" max="4623" width="8.08984375" style="867" customWidth="1"/>
    <col min="4624" max="4624" width="8.36328125" style="867" customWidth="1"/>
    <col min="4625" max="4864" width="9.08984375" style="867"/>
    <col min="4865" max="4865" width="2.6328125" style="867" customWidth="1"/>
    <col min="4866" max="4866" width="30.36328125" style="867" customWidth="1"/>
    <col min="4867" max="4867" width="4.7265625" style="867" customWidth="1"/>
    <col min="4868" max="4869" width="6.6328125" style="867" customWidth="1"/>
    <col min="4870" max="4870" width="6.81640625" style="867" customWidth="1"/>
    <col min="4871" max="4871" width="6.7265625" style="867" customWidth="1"/>
    <col min="4872" max="4872" width="6.81640625" style="867" customWidth="1"/>
    <col min="4873" max="4873" width="7.08984375" style="867" customWidth="1"/>
    <col min="4874" max="4874" width="6.7265625" style="867" customWidth="1"/>
    <col min="4875" max="4875" width="7.7265625" style="867" customWidth="1"/>
    <col min="4876" max="4876" width="7.6328125" style="867" customWidth="1"/>
    <col min="4877" max="4877" width="9" style="867" customWidth="1"/>
    <col min="4878" max="4878" width="6.08984375" style="867" customWidth="1"/>
    <col min="4879" max="4879" width="8.08984375" style="867" customWidth="1"/>
    <col min="4880" max="4880" width="8.36328125" style="867" customWidth="1"/>
    <col min="4881" max="5120" width="9.08984375" style="867"/>
    <col min="5121" max="5121" width="2.6328125" style="867" customWidth="1"/>
    <col min="5122" max="5122" width="30.36328125" style="867" customWidth="1"/>
    <col min="5123" max="5123" width="4.7265625" style="867" customWidth="1"/>
    <col min="5124" max="5125" width="6.6328125" style="867" customWidth="1"/>
    <col min="5126" max="5126" width="6.81640625" style="867" customWidth="1"/>
    <col min="5127" max="5127" width="6.7265625" style="867" customWidth="1"/>
    <col min="5128" max="5128" width="6.81640625" style="867" customWidth="1"/>
    <col min="5129" max="5129" width="7.08984375" style="867" customWidth="1"/>
    <col min="5130" max="5130" width="6.7265625" style="867" customWidth="1"/>
    <col min="5131" max="5131" width="7.7265625" style="867" customWidth="1"/>
    <col min="5132" max="5132" width="7.6328125" style="867" customWidth="1"/>
    <col min="5133" max="5133" width="9" style="867" customWidth="1"/>
    <col min="5134" max="5134" width="6.08984375" style="867" customWidth="1"/>
    <col min="5135" max="5135" width="8.08984375" style="867" customWidth="1"/>
    <col min="5136" max="5136" width="8.36328125" style="867" customWidth="1"/>
    <col min="5137" max="5376" width="9.08984375" style="867"/>
    <col min="5377" max="5377" width="2.6328125" style="867" customWidth="1"/>
    <col min="5378" max="5378" width="30.36328125" style="867" customWidth="1"/>
    <col min="5379" max="5379" width="4.7265625" style="867" customWidth="1"/>
    <col min="5380" max="5381" width="6.6328125" style="867" customWidth="1"/>
    <col min="5382" max="5382" width="6.81640625" style="867" customWidth="1"/>
    <col min="5383" max="5383" width="6.7265625" style="867" customWidth="1"/>
    <col min="5384" max="5384" width="6.81640625" style="867" customWidth="1"/>
    <col min="5385" max="5385" width="7.08984375" style="867" customWidth="1"/>
    <col min="5386" max="5386" width="6.7265625" style="867" customWidth="1"/>
    <col min="5387" max="5387" width="7.7265625" style="867" customWidth="1"/>
    <col min="5388" max="5388" width="7.6328125" style="867" customWidth="1"/>
    <col min="5389" max="5389" width="9" style="867" customWidth="1"/>
    <col min="5390" max="5390" width="6.08984375" style="867" customWidth="1"/>
    <col min="5391" max="5391" width="8.08984375" style="867" customWidth="1"/>
    <col min="5392" max="5392" width="8.36328125" style="867" customWidth="1"/>
    <col min="5393" max="5632" width="9.08984375" style="867"/>
    <col min="5633" max="5633" width="2.6328125" style="867" customWidth="1"/>
    <col min="5634" max="5634" width="30.36328125" style="867" customWidth="1"/>
    <col min="5635" max="5635" width="4.7265625" style="867" customWidth="1"/>
    <col min="5636" max="5637" width="6.6328125" style="867" customWidth="1"/>
    <col min="5638" max="5638" width="6.81640625" style="867" customWidth="1"/>
    <col min="5639" max="5639" width="6.7265625" style="867" customWidth="1"/>
    <col min="5640" max="5640" width="6.81640625" style="867" customWidth="1"/>
    <col min="5641" max="5641" width="7.08984375" style="867" customWidth="1"/>
    <col min="5642" max="5642" width="6.7265625" style="867" customWidth="1"/>
    <col min="5643" max="5643" width="7.7265625" style="867" customWidth="1"/>
    <col min="5644" max="5644" width="7.6328125" style="867" customWidth="1"/>
    <col min="5645" max="5645" width="9" style="867" customWidth="1"/>
    <col min="5646" max="5646" width="6.08984375" style="867" customWidth="1"/>
    <col min="5647" max="5647" width="8.08984375" style="867" customWidth="1"/>
    <col min="5648" max="5648" width="8.36328125" style="867" customWidth="1"/>
    <col min="5649" max="5888" width="9.08984375" style="867"/>
    <col min="5889" max="5889" width="2.6328125" style="867" customWidth="1"/>
    <col min="5890" max="5890" width="30.36328125" style="867" customWidth="1"/>
    <col min="5891" max="5891" width="4.7265625" style="867" customWidth="1"/>
    <col min="5892" max="5893" width="6.6328125" style="867" customWidth="1"/>
    <col min="5894" max="5894" width="6.81640625" style="867" customWidth="1"/>
    <col min="5895" max="5895" width="6.7265625" style="867" customWidth="1"/>
    <col min="5896" max="5896" width="6.81640625" style="867" customWidth="1"/>
    <col min="5897" max="5897" width="7.08984375" style="867" customWidth="1"/>
    <col min="5898" max="5898" width="6.7265625" style="867" customWidth="1"/>
    <col min="5899" max="5899" width="7.7265625" style="867" customWidth="1"/>
    <col min="5900" max="5900" width="7.6328125" style="867" customWidth="1"/>
    <col min="5901" max="5901" width="9" style="867" customWidth="1"/>
    <col min="5902" max="5902" width="6.08984375" style="867" customWidth="1"/>
    <col min="5903" max="5903" width="8.08984375" style="867" customWidth="1"/>
    <col min="5904" max="5904" width="8.36328125" style="867" customWidth="1"/>
    <col min="5905" max="6144" width="9.08984375" style="867"/>
    <col min="6145" max="6145" width="2.6328125" style="867" customWidth="1"/>
    <col min="6146" max="6146" width="30.36328125" style="867" customWidth="1"/>
    <col min="6147" max="6147" width="4.7265625" style="867" customWidth="1"/>
    <col min="6148" max="6149" width="6.6328125" style="867" customWidth="1"/>
    <col min="6150" max="6150" width="6.81640625" style="867" customWidth="1"/>
    <col min="6151" max="6151" width="6.7265625" style="867" customWidth="1"/>
    <col min="6152" max="6152" width="6.81640625" style="867" customWidth="1"/>
    <col min="6153" max="6153" width="7.08984375" style="867" customWidth="1"/>
    <col min="6154" max="6154" width="6.7265625" style="867" customWidth="1"/>
    <col min="6155" max="6155" width="7.7265625" style="867" customWidth="1"/>
    <col min="6156" max="6156" width="7.6328125" style="867" customWidth="1"/>
    <col min="6157" max="6157" width="9" style="867" customWidth="1"/>
    <col min="6158" max="6158" width="6.08984375" style="867" customWidth="1"/>
    <col min="6159" max="6159" width="8.08984375" style="867" customWidth="1"/>
    <col min="6160" max="6160" width="8.36328125" style="867" customWidth="1"/>
    <col min="6161" max="6400" width="9.08984375" style="867"/>
    <col min="6401" max="6401" width="2.6328125" style="867" customWidth="1"/>
    <col min="6402" max="6402" width="30.36328125" style="867" customWidth="1"/>
    <col min="6403" max="6403" width="4.7265625" style="867" customWidth="1"/>
    <col min="6404" max="6405" width="6.6328125" style="867" customWidth="1"/>
    <col min="6406" max="6406" width="6.81640625" style="867" customWidth="1"/>
    <col min="6407" max="6407" width="6.7265625" style="867" customWidth="1"/>
    <col min="6408" max="6408" width="6.81640625" style="867" customWidth="1"/>
    <col min="6409" max="6409" width="7.08984375" style="867" customWidth="1"/>
    <col min="6410" max="6410" width="6.7265625" style="867" customWidth="1"/>
    <col min="6411" max="6411" width="7.7265625" style="867" customWidth="1"/>
    <col min="6412" max="6412" width="7.6328125" style="867" customWidth="1"/>
    <col min="6413" max="6413" width="9" style="867" customWidth="1"/>
    <col min="6414" max="6414" width="6.08984375" style="867" customWidth="1"/>
    <col min="6415" max="6415" width="8.08984375" style="867" customWidth="1"/>
    <col min="6416" max="6416" width="8.36328125" style="867" customWidth="1"/>
    <col min="6417" max="6656" width="9.08984375" style="867"/>
    <col min="6657" max="6657" width="2.6328125" style="867" customWidth="1"/>
    <col min="6658" max="6658" width="30.36328125" style="867" customWidth="1"/>
    <col min="6659" max="6659" width="4.7265625" style="867" customWidth="1"/>
    <col min="6660" max="6661" width="6.6328125" style="867" customWidth="1"/>
    <col min="6662" max="6662" width="6.81640625" style="867" customWidth="1"/>
    <col min="6663" max="6663" width="6.7265625" style="867" customWidth="1"/>
    <col min="6664" max="6664" width="6.81640625" style="867" customWidth="1"/>
    <col min="6665" max="6665" width="7.08984375" style="867" customWidth="1"/>
    <col min="6666" max="6666" width="6.7265625" style="867" customWidth="1"/>
    <col min="6667" max="6667" width="7.7265625" style="867" customWidth="1"/>
    <col min="6668" max="6668" width="7.6328125" style="867" customWidth="1"/>
    <col min="6669" max="6669" width="9" style="867" customWidth="1"/>
    <col min="6670" max="6670" width="6.08984375" style="867" customWidth="1"/>
    <col min="6671" max="6671" width="8.08984375" style="867" customWidth="1"/>
    <col min="6672" max="6672" width="8.36328125" style="867" customWidth="1"/>
    <col min="6673" max="6912" width="9.08984375" style="867"/>
    <col min="6913" max="6913" width="2.6328125" style="867" customWidth="1"/>
    <col min="6914" max="6914" width="30.36328125" style="867" customWidth="1"/>
    <col min="6915" max="6915" width="4.7265625" style="867" customWidth="1"/>
    <col min="6916" max="6917" width="6.6328125" style="867" customWidth="1"/>
    <col min="6918" max="6918" width="6.81640625" style="867" customWidth="1"/>
    <col min="6919" max="6919" width="6.7265625" style="867" customWidth="1"/>
    <col min="6920" max="6920" width="6.81640625" style="867" customWidth="1"/>
    <col min="6921" max="6921" width="7.08984375" style="867" customWidth="1"/>
    <col min="6922" max="6922" width="6.7265625" style="867" customWidth="1"/>
    <col min="6923" max="6923" width="7.7265625" style="867" customWidth="1"/>
    <col min="6924" max="6924" width="7.6328125" style="867" customWidth="1"/>
    <col min="6925" max="6925" width="9" style="867" customWidth="1"/>
    <col min="6926" max="6926" width="6.08984375" style="867" customWidth="1"/>
    <col min="6927" max="6927" width="8.08984375" style="867" customWidth="1"/>
    <col min="6928" max="6928" width="8.36328125" style="867" customWidth="1"/>
    <col min="6929" max="7168" width="9.08984375" style="867"/>
    <col min="7169" max="7169" width="2.6328125" style="867" customWidth="1"/>
    <col min="7170" max="7170" width="30.36328125" style="867" customWidth="1"/>
    <col min="7171" max="7171" width="4.7265625" style="867" customWidth="1"/>
    <col min="7172" max="7173" width="6.6328125" style="867" customWidth="1"/>
    <col min="7174" max="7174" width="6.81640625" style="867" customWidth="1"/>
    <col min="7175" max="7175" width="6.7265625" style="867" customWidth="1"/>
    <col min="7176" max="7176" width="6.81640625" style="867" customWidth="1"/>
    <col min="7177" max="7177" width="7.08984375" style="867" customWidth="1"/>
    <col min="7178" max="7178" width="6.7265625" style="867" customWidth="1"/>
    <col min="7179" max="7179" width="7.7265625" style="867" customWidth="1"/>
    <col min="7180" max="7180" width="7.6328125" style="867" customWidth="1"/>
    <col min="7181" max="7181" width="9" style="867" customWidth="1"/>
    <col min="7182" max="7182" width="6.08984375" style="867" customWidth="1"/>
    <col min="7183" max="7183" width="8.08984375" style="867" customWidth="1"/>
    <col min="7184" max="7184" width="8.36328125" style="867" customWidth="1"/>
    <col min="7185" max="7424" width="9.08984375" style="867"/>
    <col min="7425" max="7425" width="2.6328125" style="867" customWidth="1"/>
    <col min="7426" max="7426" width="30.36328125" style="867" customWidth="1"/>
    <col min="7427" max="7427" width="4.7265625" style="867" customWidth="1"/>
    <col min="7428" max="7429" width="6.6328125" style="867" customWidth="1"/>
    <col min="7430" max="7430" width="6.81640625" style="867" customWidth="1"/>
    <col min="7431" max="7431" width="6.7265625" style="867" customWidth="1"/>
    <col min="7432" max="7432" width="6.81640625" style="867" customWidth="1"/>
    <col min="7433" max="7433" width="7.08984375" style="867" customWidth="1"/>
    <col min="7434" max="7434" width="6.7265625" style="867" customWidth="1"/>
    <col min="7435" max="7435" width="7.7265625" style="867" customWidth="1"/>
    <col min="7436" max="7436" width="7.6328125" style="867" customWidth="1"/>
    <col min="7437" max="7437" width="9" style="867" customWidth="1"/>
    <col min="7438" max="7438" width="6.08984375" style="867" customWidth="1"/>
    <col min="7439" max="7439" width="8.08984375" style="867" customWidth="1"/>
    <col min="7440" max="7440" width="8.36328125" style="867" customWidth="1"/>
    <col min="7441" max="7680" width="9.08984375" style="867"/>
    <col min="7681" max="7681" width="2.6328125" style="867" customWidth="1"/>
    <col min="7682" max="7682" width="30.36328125" style="867" customWidth="1"/>
    <col min="7683" max="7683" width="4.7265625" style="867" customWidth="1"/>
    <col min="7684" max="7685" width="6.6328125" style="867" customWidth="1"/>
    <col min="7686" max="7686" width="6.81640625" style="867" customWidth="1"/>
    <col min="7687" max="7687" width="6.7265625" style="867" customWidth="1"/>
    <col min="7688" max="7688" width="6.81640625" style="867" customWidth="1"/>
    <col min="7689" max="7689" width="7.08984375" style="867" customWidth="1"/>
    <col min="7690" max="7690" width="6.7265625" style="867" customWidth="1"/>
    <col min="7691" max="7691" width="7.7265625" style="867" customWidth="1"/>
    <col min="7692" max="7692" width="7.6328125" style="867" customWidth="1"/>
    <col min="7693" max="7693" width="9" style="867" customWidth="1"/>
    <col min="7694" max="7694" width="6.08984375" style="867" customWidth="1"/>
    <col min="7695" max="7695" width="8.08984375" style="867" customWidth="1"/>
    <col min="7696" max="7696" width="8.36328125" style="867" customWidth="1"/>
    <col min="7697" max="7936" width="9.08984375" style="867"/>
    <col min="7937" max="7937" width="2.6328125" style="867" customWidth="1"/>
    <col min="7938" max="7938" width="30.36328125" style="867" customWidth="1"/>
    <col min="7939" max="7939" width="4.7265625" style="867" customWidth="1"/>
    <col min="7940" max="7941" width="6.6328125" style="867" customWidth="1"/>
    <col min="7942" max="7942" width="6.81640625" style="867" customWidth="1"/>
    <col min="7943" max="7943" width="6.7265625" style="867" customWidth="1"/>
    <col min="7944" max="7944" width="6.81640625" style="867" customWidth="1"/>
    <col min="7945" max="7945" width="7.08984375" style="867" customWidth="1"/>
    <col min="7946" max="7946" width="6.7265625" style="867" customWidth="1"/>
    <col min="7947" max="7947" width="7.7265625" style="867" customWidth="1"/>
    <col min="7948" max="7948" width="7.6328125" style="867" customWidth="1"/>
    <col min="7949" max="7949" width="9" style="867" customWidth="1"/>
    <col min="7950" max="7950" width="6.08984375" style="867" customWidth="1"/>
    <col min="7951" max="7951" width="8.08984375" style="867" customWidth="1"/>
    <col min="7952" max="7952" width="8.36328125" style="867" customWidth="1"/>
    <col min="7953" max="8192" width="9.08984375" style="867"/>
    <col min="8193" max="8193" width="2.6328125" style="867" customWidth="1"/>
    <col min="8194" max="8194" width="30.36328125" style="867" customWidth="1"/>
    <col min="8195" max="8195" width="4.7265625" style="867" customWidth="1"/>
    <col min="8196" max="8197" width="6.6328125" style="867" customWidth="1"/>
    <col min="8198" max="8198" width="6.81640625" style="867" customWidth="1"/>
    <col min="8199" max="8199" width="6.7265625" style="867" customWidth="1"/>
    <col min="8200" max="8200" width="6.81640625" style="867" customWidth="1"/>
    <col min="8201" max="8201" width="7.08984375" style="867" customWidth="1"/>
    <col min="8202" max="8202" width="6.7265625" style="867" customWidth="1"/>
    <col min="8203" max="8203" width="7.7265625" style="867" customWidth="1"/>
    <col min="8204" max="8204" width="7.6328125" style="867" customWidth="1"/>
    <col min="8205" max="8205" width="9" style="867" customWidth="1"/>
    <col min="8206" max="8206" width="6.08984375" style="867" customWidth="1"/>
    <col min="8207" max="8207" width="8.08984375" style="867" customWidth="1"/>
    <col min="8208" max="8208" width="8.36328125" style="867" customWidth="1"/>
    <col min="8209" max="8448" width="9.08984375" style="867"/>
    <col min="8449" max="8449" width="2.6328125" style="867" customWidth="1"/>
    <col min="8450" max="8450" width="30.36328125" style="867" customWidth="1"/>
    <col min="8451" max="8451" width="4.7265625" style="867" customWidth="1"/>
    <col min="8452" max="8453" width="6.6328125" style="867" customWidth="1"/>
    <col min="8454" max="8454" width="6.81640625" style="867" customWidth="1"/>
    <col min="8455" max="8455" width="6.7265625" style="867" customWidth="1"/>
    <col min="8456" max="8456" width="6.81640625" style="867" customWidth="1"/>
    <col min="8457" max="8457" width="7.08984375" style="867" customWidth="1"/>
    <col min="8458" max="8458" width="6.7265625" style="867" customWidth="1"/>
    <col min="8459" max="8459" width="7.7265625" style="867" customWidth="1"/>
    <col min="8460" max="8460" width="7.6328125" style="867" customWidth="1"/>
    <col min="8461" max="8461" width="9" style="867" customWidth="1"/>
    <col min="8462" max="8462" width="6.08984375" style="867" customWidth="1"/>
    <col min="8463" max="8463" width="8.08984375" style="867" customWidth="1"/>
    <col min="8464" max="8464" width="8.36328125" style="867" customWidth="1"/>
    <col min="8465" max="8704" width="9.08984375" style="867"/>
    <col min="8705" max="8705" width="2.6328125" style="867" customWidth="1"/>
    <col min="8706" max="8706" width="30.36328125" style="867" customWidth="1"/>
    <col min="8707" max="8707" width="4.7265625" style="867" customWidth="1"/>
    <col min="8708" max="8709" width="6.6328125" style="867" customWidth="1"/>
    <col min="8710" max="8710" width="6.81640625" style="867" customWidth="1"/>
    <col min="8711" max="8711" width="6.7265625" style="867" customWidth="1"/>
    <col min="8712" max="8712" width="6.81640625" style="867" customWidth="1"/>
    <col min="8713" max="8713" width="7.08984375" style="867" customWidth="1"/>
    <col min="8714" max="8714" width="6.7265625" style="867" customWidth="1"/>
    <col min="8715" max="8715" width="7.7265625" style="867" customWidth="1"/>
    <col min="8716" max="8716" width="7.6328125" style="867" customWidth="1"/>
    <col min="8717" max="8717" width="9" style="867" customWidth="1"/>
    <col min="8718" max="8718" width="6.08984375" style="867" customWidth="1"/>
    <col min="8719" max="8719" width="8.08984375" style="867" customWidth="1"/>
    <col min="8720" max="8720" width="8.36328125" style="867" customWidth="1"/>
    <col min="8721" max="8960" width="9.08984375" style="867"/>
    <col min="8961" max="8961" width="2.6328125" style="867" customWidth="1"/>
    <col min="8962" max="8962" width="30.36328125" style="867" customWidth="1"/>
    <col min="8963" max="8963" width="4.7265625" style="867" customWidth="1"/>
    <col min="8964" max="8965" width="6.6328125" style="867" customWidth="1"/>
    <col min="8966" max="8966" width="6.81640625" style="867" customWidth="1"/>
    <col min="8967" max="8967" width="6.7265625" style="867" customWidth="1"/>
    <col min="8968" max="8968" width="6.81640625" style="867" customWidth="1"/>
    <col min="8969" max="8969" width="7.08984375" style="867" customWidth="1"/>
    <col min="8970" max="8970" width="6.7265625" style="867" customWidth="1"/>
    <col min="8971" max="8971" width="7.7265625" style="867" customWidth="1"/>
    <col min="8972" max="8972" width="7.6328125" style="867" customWidth="1"/>
    <col min="8973" max="8973" width="9" style="867" customWidth="1"/>
    <col min="8974" max="8974" width="6.08984375" style="867" customWidth="1"/>
    <col min="8975" max="8975" width="8.08984375" style="867" customWidth="1"/>
    <col min="8976" max="8976" width="8.36328125" style="867" customWidth="1"/>
    <col min="8977" max="9216" width="9.08984375" style="867"/>
    <col min="9217" max="9217" width="2.6328125" style="867" customWidth="1"/>
    <col min="9218" max="9218" width="30.36328125" style="867" customWidth="1"/>
    <col min="9219" max="9219" width="4.7265625" style="867" customWidth="1"/>
    <col min="9220" max="9221" width="6.6328125" style="867" customWidth="1"/>
    <col min="9222" max="9222" width="6.81640625" style="867" customWidth="1"/>
    <col min="9223" max="9223" width="6.7265625" style="867" customWidth="1"/>
    <col min="9224" max="9224" width="6.81640625" style="867" customWidth="1"/>
    <col min="9225" max="9225" width="7.08984375" style="867" customWidth="1"/>
    <col min="9226" max="9226" width="6.7265625" style="867" customWidth="1"/>
    <col min="9227" max="9227" width="7.7265625" style="867" customWidth="1"/>
    <col min="9228" max="9228" width="7.6328125" style="867" customWidth="1"/>
    <col min="9229" max="9229" width="9" style="867" customWidth="1"/>
    <col min="9230" max="9230" width="6.08984375" style="867" customWidth="1"/>
    <col min="9231" max="9231" width="8.08984375" style="867" customWidth="1"/>
    <col min="9232" max="9232" width="8.36328125" style="867" customWidth="1"/>
    <col min="9233" max="9472" width="9.08984375" style="867"/>
    <col min="9473" max="9473" width="2.6328125" style="867" customWidth="1"/>
    <col min="9474" max="9474" width="30.36328125" style="867" customWidth="1"/>
    <col min="9475" max="9475" width="4.7265625" style="867" customWidth="1"/>
    <col min="9476" max="9477" width="6.6328125" style="867" customWidth="1"/>
    <col min="9478" max="9478" width="6.81640625" style="867" customWidth="1"/>
    <col min="9479" max="9479" width="6.7265625" style="867" customWidth="1"/>
    <col min="9480" max="9480" width="6.81640625" style="867" customWidth="1"/>
    <col min="9481" max="9481" width="7.08984375" style="867" customWidth="1"/>
    <col min="9482" max="9482" width="6.7265625" style="867" customWidth="1"/>
    <col min="9483" max="9483" width="7.7265625" style="867" customWidth="1"/>
    <col min="9484" max="9484" width="7.6328125" style="867" customWidth="1"/>
    <col min="9485" max="9485" width="9" style="867" customWidth="1"/>
    <col min="9486" max="9486" width="6.08984375" style="867" customWidth="1"/>
    <col min="9487" max="9487" width="8.08984375" style="867" customWidth="1"/>
    <col min="9488" max="9488" width="8.36328125" style="867" customWidth="1"/>
    <col min="9489" max="9728" width="9.08984375" style="867"/>
    <col min="9729" max="9729" width="2.6328125" style="867" customWidth="1"/>
    <col min="9730" max="9730" width="30.36328125" style="867" customWidth="1"/>
    <col min="9731" max="9731" width="4.7265625" style="867" customWidth="1"/>
    <col min="9732" max="9733" width="6.6328125" style="867" customWidth="1"/>
    <col min="9734" max="9734" width="6.81640625" style="867" customWidth="1"/>
    <col min="9735" max="9735" width="6.7265625" style="867" customWidth="1"/>
    <col min="9736" max="9736" width="6.81640625" style="867" customWidth="1"/>
    <col min="9737" max="9737" width="7.08984375" style="867" customWidth="1"/>
    <col min="9738" max="9738" width="6.7265625" style="867" customWidth="1"/>
    <col min="9739" max="9739" width="7.7265625" style="867" customWidth="1"/>
    <col min="9740" max="9740" width="7.6328125" style="867" customWidth="1"/>
    <col min="9741" max="9741" width="9" style="867" customWidth="1"/>
    <col min="9742" max="9742" width="6.08984375" style="867" customWidth="1"/>
    <col min="9743" max="9743" width="8.08984375" style="867" customWidth="1"/>
    <col min="9744" max="9744" width="8.36328125" style="867" customWidth="1"/>
    <col min="9745" max="9984" width="9.08984375" style="867"/>
    <col min="9985" max="9985" width="2.6328125" style="867" customWidth="1"/>
    <col min="9986" max="9986" width="30.36328125" style="867" customWidth="1"/>
    <col min="9987" max="9987" width="4.7265625" style="867" customWidth="1"/>
    <col min="9988" max="9989" width="6.6328125" style="867" customWidth="1"/>
    <col min="9990" max="9990" width="6.81640625" style="867" customWidth="1"/>
    <col min="9991" max="9991" width="6.7265625" style="867" customWidth="1"/>
    <col min="9992" max="9992" width="6.81640625" style="867" customWidth="1"/>
    <col min="9993" max="9993" width="7.08984375" style="867" customWidth="1"/>
    <col min="9994" max="9994" width="6.7265625" style="867" customWidth="1"/>
    <col min="9995" max="9995" width="7.7265625" style="867" customWidth="1"/>
    <col min="9996" max="9996" width="7.6328125" style="867" customWidth="1"/>
    <col min="9997" max="9997" width="9" style="867" customWidth="1"/>
    <col min="9998" max="9998" width="6.08984375" style="867" customWidth="1"/>
    <col min="9999" max="9999" width="8.08984375" style="867" customWidth="1"/>
    <col min="10000" max="10000" width="8.36328125" style="867" customWidth="1"/>
    <col min="10001" max="10240" width="9.08984375" style="867"/>
    <col min="10241" max="10241" width="2.6328125" style="867" customWidth="1"/>
    <col min="10242" max="10242" width="30.36328125" style="867" customWidth="1"/>
    <col min="10243" max="10243" width="4.7265625" style="867" customWidth="1"/>
    <col min="10244" max="10245" width="6.6328125" style="867" customWidth="1"/>
    <col min="10246" max="10246" width="6.81640625" style="867" customWidth="1"/>
    <col min="10247" max="10247" width="6.7265625" style="867" customWidth="1"/>
    <col min="10248" max="10248" width="6.81640625" style="867" customWidth="1"/>
    <col min="10249" max="10249" width="7.08984375" style="867" customWidth="1"/>
    <col min="10250" max="10250" width="6.7265625" style="867" customWidth="1"/>
    <col min="10251" max="10251" width="7.7265625" style="867" customWidth="1"/>
    <col min="10252" max="10252" width="7.6328125" style="867" customWidth="1"/>
    <col min="10253" max="10253" width="9" style="867" customWidth="1"/>
    <col min="10254" max="10254" width="6.08984375" style="867" customWidth="1"/>
    <col min="10255" max="10255" width="8.08984375" style="867" customWidth="1"/>
    <col min="10256" max="10256" width="8.36328125" style="867" customWidth="1"/>
    <col min="10257" max="10496" width="9.08984375" style="867"/>
    <col min="10497" max="10497" width="2.6328125" style="867" customWidth="1"/>
    <col min="10498" max="10498" width="30.36328125" style="867" customWidth="1"/>
    <col min="10499" max="10499" width="4.7265625" style="867" customWidth="1"/>
    <col min="10500" max="10501" width="6.6328125" style="867" customWidth="1"/>
    <col min="10502" max="10502" width="6.81640625" style="867" customWidth="1"/>
    <col min="10503" max="10503" width="6.7265625" style="867" customWidth="1"/>
    <col min="10504" max="10504" width="6.81640625" style="867" customWidth="1"/>
    <col min="10505" max="10505" width="7.08984375" style="867" customWidth="1"/>
    <col min="10506" max="10506" width="6.7265625" style="867" customWidth="1"/>
    <col min="10507" max="10507" width="7.7265625" style="867" customWidth="1"/>
    <col min="10508" max="10508" width="7.6328125" style="867" customWidth="1"/>
    <col min="10509" max="10509" width="9" style="867" customWidth="1"/>
    <col min="10510" max="10510" width="6.08984375" style="867" customWidth="1"/>
    <col min="10511" max="10511" width="8.08984375" style="867" customWidth="1"/>
    <col min="10512" max="10512" width="8.36328125" style="867" customWidth="1"/>
    <col min="10513" max="10752" width="9.08984375" style="867"/>
    <col min="10753" max="10753" width="2.6328125" style="867" customWidth="1"/>
    <col min="10754" max="10754" width="30.36328125" style="867" customWidth="1"/>
    <col min="10755" max="10755" width="4.7265625" style="867" customWidth="1"/>
    <col min="10756" max="10757" width="6.6328125" style="867" customWidth="1"/>
    <col min="10758" max="10758" width="6.81640625" style="867" customWidth="1"/>
    <col min="10759" max="10759" width="6.7265625" style="867" customWidth="1"/>
    <col min="10760" max="10760" width="6.81640625" style="867" customWidth="1"/>
    <col min="10761" max="10761" width="7.08984375" style="867" customWidth="1"/>
    <col min="10762" max="10762" width="6.7265625" style="867" customWidth="1"/>
    <col min="10763" max="10763" width="7.7265625" style="867" customWidth="1"/>
    <col min="10764" max="10764" width="7.6328125" style="867" customWidth="1"/>
    <col min="10765" max="10765" width="9" style="867" customWidth="1"/>
    <col min="10766" max="10766" width="6.08984375" style="867" customWidth="1"/>
    <col min="10767" max="10767" width="8.08984375" style="867" customWidth="1"/>
    <col min="10768" max="10768" width="8.36328125" style="867" customWidth="1"/>
    <col min="10769" max="11008" width="9.08984375" style="867"/>
    <col min="11009" max="11009" width="2.6328125" style="867" customWidth="1"/>
    <col min="11010" max="11010" width="30.36328125" style="867" customWidth="1"/>
    <col min="11011" max="11011" width="4.7265625" style="867" customWidth="1"/>
    <col min="11012" max="11013" width="6.6328125" style="867" customWidth="1"/>
    <col min="11014" max="11014" width="6.81640625" style="867" customWidth="1"/>
    <col min="11015" max="11015" width="6.7265625" style="867" customWidth="1"/>
    <col min="11016" max="11016" width="6.81640625" style="867" customWidth="1"/>
    <col min="11017" max="11017" width="7.08984375" style="867" customWidth="1"/>
    <col min="11018" max="11018" width="6.7265625" style="867" customWidth="1"/>
    <col min="11019" max="11019" width="7.7265625" style="867" customWidth="1"/>
    <col min="11020" max="11020" width="7.6328125" style="867" customWidth="1"/>
    <col min="11021" max="11021" width="9" style="867" customWidth="1"/>
    <col min="11022" max="11022" width="6.08984375" style="867" customWidth="1"/>
    <col min="11023" max="11023" width="8.08984375" style="867" customWidth="1"/>
    <col min="11024" max="11024" width="8.36328125" style="867" customWidth="1"/>
    <col min="11025" max="11264" width="9.08984375" style="867"/>
    <col min="11265" max="11265" width="2.6328125" style="867" customWidth="1"/>
    <col min="11266" max="11266" width="30.36328125" style="867" customWidth="1"/>
    <col min="11267" max="11267" width="4.7265625" style="867" customWidth="1"/>
    <col min="11268" max="11269" width="6.6328125" style="867" customWidth="1"/>
    <col min="11270" max="11270" width="6.81640625" style="867" customWidth="1"/>
    <col min="11271" max="11271" width="6.7265625" style="867" customWidth="1"/>
    <col min="11272" max="11272" width="6.81640625" style="867" customWidth="1"/>
    <col min="11273" max="11273" width="7.08984375" style="867" customWidth="1"/>
    <col min="11274" max="11274" width="6.7265625" style="867" customWidth="1"/>
    <col min="11275" max="11275" width="7.7265625" style="867" customWidth="1"/>
    <col min="11276" max="11276" width="7.6328125" style="867" customWidth="1"/>
    <col min="11277" max="11277" width="9" style="867" customWidth="1"/>
    <col min="11278" max="11278" width="6.08984375" style="867" customWidth="1"/>
    <col min="11279" max="11279" width="8.08984375" style="867" customWidth="1"/>
    <col min="11280" max="11280" width="8.36328125" style="867" customWidth="1"/>
    <col min="11281" max="11520" width="9.08984375" style="867"/>
    <col min="11521" max="11521" width="2.6328125" style="867" customWidth="1"/>
    <col min="11522" max="11522" width="30.36328125" style="867" customWidth="1"/>
    <col min="11523" max="11523" width="4.7265625" style="867" customWidth="1"/>
    <col min="11524" max="11525" width="6.6328125" style="867" customWidth="1"/>
    <col min="11526" max="11526" width="6.81640625" style="867" customWidth="1"/>
    <col min="11527" max="11527" width="6.7265625" style="867" customWidth="1"/>
    <col min="11528" max="11528" width="6.81640625" style="867" customWidth="1"/>
    <col min="11529" max="11529" width="7.08984375" style="867" customWidth="1"/>
    <col min="11530" max="11530" width="6.7265625" style="867" customWidth="1"/>
    <col min="11531" max="11531" width="7.7265625" style="867" customWidth="1"/>
    <col min="11532" max="11532" width="7.6328125" style="867" customWidth="1"/>
    <col min="11533" max="11533" width="9" style="867" customWidth="1"/>
    <col min="11534" max="11534" width="6.08984375" style="867" customWidth="1"/>
    <col min="11535" max="11535" width="8.08984375" style="867" customWidth="1"/>
    <col min="11536" max="11536" width="8.36328125" style="867" customWidth="1"/>
    <col min="11537" max="11776" width="9.08984375" style="867"/>
    <col min="11777" max="11777" width="2.6328125" style="867" customWidth="1"/>
    <col min="11778" max="11778" width="30.36328125" style="867" customWidth="1"/>
    <col min="11779" max="11779" width="4.7265625" style="867" customWidth="1"/>
    <col min="11780" max="11781" width="6.6328125" style="867" customWidth="1"/>
    <col min="11782" max="11782" width="6.81640625" style="867" customWidth="1"/>
    <col min="11783" max="11783" width="6.7265625" style="867" customWidth="1"/>
    <col min="11784" max="11784" width="6.81640625" style="867" customWidth="1"/>
    <col min="11785" max="11785" width="7.08984375" style="867" customWidth="1"/>
    <col min="11786" max="11786" width="6.7265625" style="867" customWidth="1"/>
    <col min="11787" max="11787" width="7.7265625" style="867" customWidth="1"/>
    <col min="11788" max="11788" width="7.6328125" style="867" customWidth="1"/>
    <col min="11789" max="11789" width="9" style="867" customWidth="1"/>
    <col min="11790" max="11790" width="6.08984375" style="867" customWidth="1"/>
    <col min="11791" max="11791" width="8.08984375" style="867" customWidth="1"/>
    <col min="11792" max="11792" width="8.36328125" style="867" customWidth="1"/>
    <col min="11793" max="12032" width="9.08984375" style="867"/>
    <col min="12033" max="12033" width="2.6328125" style="867" customWidth="1"/>
    <col min="12034" max="12034" width="30.36328125" style="867" customWidth="1"/>
    <col min="12035" max="12035" width="4.7265625" style="867" customWidth="1"/>
    <col min="12036" max="12037" width="6.6328125" style="867" customWidth="1"/>
    <col min="12038" max="12038" width="6.81640625" style="867" customWidth="1"/>
    <col min="12039" max="12039" width="6.7265625" style="867" customWidth="1"/>
    <col min="12040" max="12040" width="6.81640625" style="867" customWidth="1"/>
    <col min="12041" max="12041" width="7.08984375" style="867" customWidth="1"/>
    <col min="12042" max="12042" width="6.7265625" style="867" customWidth="1"/>
    <col min="12043" max="12043" width="7.7265625" style="867" customWidth="1"/>
    <col min="12044" max="12044" width="7.6328125" style="867" customWidth="1"/>
    <col min="12045" max="12045" width="9" style="867" customWidth="1"/>
    <col min="12046" max="12046" width="6.08984375" style="867" customWidth="1"/>
    <col min="12047" max="12047" width="8.08984375" style="867" customWidth="1"/>
    <col min="12048" max="12048" width="8.36328125" style="867" customWidth="1"/>
    <col min="12049" max="12288" width="9.08984375" style="867"/>
    <col min="12289" max="12289" width="2.6328125" style="867" customWidth="1"/>
    <col min="12290" max="12290" width="30.36328125" style="867" customWidth="1"/>
    <col min="12291" max="12291" width="4.7265625" style="867" customWidth="1"/>
    <col min="12292" max="12293" width="6.6328125" style="867" customWidth="1"/>
    <col min="12294" max="12294" width="6.81640625" style="867" customWidth="1"/>
    <col min="12295" max="12295" width="6.7265625" style="867" customWidth="1"/>
    <col min="12296" max="12296" width="6.81640625" style="867" customWidth="1"/>
    <col min="12297" max="12297" width="7.08984375" style="867" customWidth="1"/>
    <col min="12298" max="12298" width="6.7265625" style="867" customWidth="1"/>
    <col min="12299" max="12299" width="7.7265625" style="867" customWidth="1"/>
    <col min="12300" max="12300" width="7.6328125" style="867" customWidth="1"/>
    <col min="12301" max="12301" width="9" style="867" customWidth="1"/>
    <col min="12302" max="12302" width="6.08984375" style="867" customWidth="1"/>
    <col min="12303" max="12303" width="8.08984375" style="867" customWidth="1"/>
    <col min="12304" max="12304" width="8.36328125" style="867" customWidth="1"/>
    <col min="12305" max="12544" width="9.08984375" style="867"/>
    <col min="12545" max="12545" width="2.6328125" style="867" customWidth="1"/>
    <col min="12546" max="12546" width="30.36328125" style="867" customWidth="1"/>
    <col min="12547" max="12547" width="4.7265625" style="867" customWidth="1"/>
    <col min="12548" max="12549" width="6.6328125" style="867" customWidth="1"/>
    <col min="12550" max="12550" width="6.81640625" style="867" customWidth="1"/>
    <col min="12551" max="12551" width="6.7265625" style="867" customWidth="1"/>
    <col min="12552" max="12552" width="6.81640625" style="867" customWidth="1"/>
    <col min="12553" max="12553" width="7.08984375" style="867" customWidth="1"/>
    <col min="12554" max="12554" width="6.7265625" style="867" customWidth="1"/>
    <col min="12555" max="12555" width="7.7265625" style="867" customWidth="1"/>
    <col min="12556" max="12556" width="7.6328125" style="867" customWidth="1"/>
    <col min="12557" max="12557" width="9" style="867" customWidth="1"/>
    <col min="12558" max="12558" width="6.08984375" style="867" customWidth="1"/>
    <col min="12559" max="12559" width="8.08984375" style="867" customWidth="1"/>
    <col min="12560" max="12560" width="8.36328125" style="867" customWidth="1"/>
    <col min="12561" max="12800" width="9.08984375" style="867"/>
    <col min="12801" max="12801" width="2.6328125" style="867" customWidth="1"/>
    <col min="12802" max="12802" width="30.36328125" style="867" customWidth="1"/>
    <col min="12803" max="12803" width="4.7265625" style="867" customWidth="1"/>
    <col min="12804" max="12805" width="6.6328125" style="867" customWidth="1"/>
    <col min="12806" max="12806" width="6.81640625" style="867" customWidth="1"/>
    <col min="12807" max="12807" width="6.7265625" style="867" customWidth="1"/>
    <col min="12808" max="12808" width="6.81640625" style="867" customWidth="1"/>
    <col min="12809" max="12809" width="7.08984375" style="867" customWidth="1"/>
    <col min="12810" max="12810" width="6.7265625" style="867" customWidth="1"/>
    <col min="12811" max="12811" width="7.7265625" style="867" customWidth="1"/>
    <col min="12812" max="12812" width="7.6328125" style="867" customWidth="1"/>
    <col min="12813" max="12813" width="9" style="867" customWidth="1"/>
    <col min="12814" max="12814" width="6.08984375" style="867" customWidth="1"/>
    <col min="12815" max="12815" width="8.08984375" style="867" customWidth="1"/>
    <col min="12816" max="12816" width="8.36328125" style="867" customWidth="1"/>
    <col min="12817" max="13056" width="9.08984375" style="867"/>
    <col min="13057" max="13057" width="2.6328125" style="867" customWidth="1"/>
    <col min="13058" max="13058" width="30.36328125" style="867" customWidth="1"/>
    <col min="13059" max="13059" width="4.7265625" style="867" customWidth="1"/>
    <col min="13060" max="13061" width="6.6328125" style="867" customWidth="1"/>
    <col min="13062" max="13062" width="6.81640625" style="867" customWidth="1"/>
    <col min="13063" max="13063" width="6.7265625" style="867" customWidth="1"/>
    <col min="13064" max="13064" width="6.81640625" style="867" customWidth="1"/>
    <col min="13065" max="13065" width="7.08984375" style="867" customWidth="1"/>
    <col min="13066" max="13066" width="6.7265625" style="867" customWidth="1"/>
    <col min="13067" max="13067" width="7.7265625" style="867" customWidth="1"/>
    <col min="13068" max="13068" width="7.6328125" style="867" customWidth="1"/>
    <col min="13069" max="13069" width="9" style="867" customWidth="1"/>
    <col min="13070" max="13070" width="6.08984375" style="867" customWidth="1"/>
    <col min="13071" max="13071" width="8.08984375" style="867" customWidth="1"/>
    <col min="13072" max="13072" width="8.36328125" style="867" customWidth="1"/>
    <col min="13073" max="13312" width="9.08984375" style="867"/>
    <col min="13313" max="13313" width="2.6328125" style="867" customWidth="1"/>
    <col min="13314" max="13314" width="30.36328125" style="867" customWidth="1"/>
    <col min="13315" max="13315" width="4.7265625" style="867" customWidth="1"/>
    <col min="13316" max="13317" width="6.6328125" style="867" customWidth="1"/>
    <col min="13318" max="13318" width="6.81640625" style="867" customWidth="1"/>
    <col min="13319" max="13319" width="6.7265625" style="867" customWidth="1"/>
    <col min="13320" max="13320" width="6.81640625" style="867" customWidth="1"/>
    <col min="13321" max="13321" width="7.08984375" style="867" customWidth="1"/>
    <col min="13322" max="13322" width="6.7265625" style="867" customWidth="1"/>
    <col min="13323" max="13323" width="7.7265625" style="867" customWidth="1"/>
    <col min="13324" max="13324" width="7.6328125" style="867" customWidth="1"/>
    <col min="13325" max="13325" width="9" style="867" customWidth="1"/>
    <col min="13326" max="13326" width="6.08984375" style="867" customWidth="1"/>
    <col min="13327" max="13327" width="8.08984375" style="867" customWidth="1"/>
    <col min="13328" max="13328" width="8.36328125" style="867" customWidth="1"/>
    <col min="13329" max="13568" width="9.08984375" style="867"/>
    <col min="13569" max="13569" width="2.6328125" style="867" customWidth="1"/>
    <col min="13570" max="13570" width="30.36328125" style="867" customWidth="1"/>
    <col min="13571" max="13571" width="4.7265625" style="867" customWidth="1"/>
    <col min="13572" max="13573" width="6.6328125" style="867" customWidth="1"/>
    <col min="13574" max="13574" width="6.81640625" style="867" customWidth="1"/>
    <col min="13575" max="13575" width="6.7265625" style="867" customWidth="1"/>
    <col min="13576" max="13576" width="6.81640625" style="867" customWidth="1"/>
    <col min="13577" max="13577" width="7.08984375" style="867" customWidth="1"/>
    <col min="13578" max="13578" width="6.7265625" style="867" customWidth="1"/>
    <col min="13579" max="13579" width="7.7265625" style="867" customWidth="1"/>
    <col min="13580" max="13580" width="7.6328125" style="867" customWidth="1"/>
    <col min="13581" max="13581" width="9" style="867" customWidth="1"/>
    <col min="13582" max="13582" width="6.08984375" style="867" customWidth="1"/>
    <col min="13583" max="13583" width="8.08984375" style="867" customWidth="1"/>
    <col min="13584" max="13584" width="8.36328125" style="867" customWidth="1"/>
    <col min="13585" max="13824" width="9.08984375" style="867"/>
    <col min="13825" max="13825" width="2.6328125" style="867" customWidth="1"/>
    <col min="13826" max="13826" width="30.36328125" style="867" customWidth="1"/>
    <col min="13827" max="13827" width="4.7265625" style="867" customWidth="1"/>
    <col min="13828" max="13829" width="6.6328125" style="867" customWidth="1"/>
    <col min="13830" max="13830" width="6.81640625" style="867" customWidth="1"/>
    <col min="13831" max="13831" width="6.7265625" style="867" customWidth="1"/>
    <col min="13832" max="13832" width="6.81640625" style="867" customWidth="1"/>
    <col min="13833" max="13833" width="7.08984375" style="867" customWidth="1"/>
    <col min="13834" max="13834" width="6.7265625" style="867" customWidth="1"/>
    <col min="13835" max="13835" width="7.7265625" style="867" customWidth="1"/>
    <col min="13836" max="13836" width="7.6328125" style="867" customWidth="1"/>
    <col min="13837" max="13837" width="9" style="867" customWidth="1"/>
    <col min="13838" max="13838" width="6.08984375" style="867" customWidth="1"/>
    <col min="13839" max="13839" width="8.08984375" style="867" customWidth="1"/>
    <col min="13840" max="13840" width="8.36328125" style="867" customWidth="1"/>
    <col min="13841" max="14080" width="9.08984375" style="867"/>
    <col min="14081" max="14081" width="2.6328125" style="867" customWidth="1"/>
    <col min="14082" max="14082" width="30.36328125" style="867" customWidth="1"/>
    <col min="14083" max="14083" width="4.7265625" style="867" customWidth="1"/>
    <col min="14084" max="14085" width="6.6328125" style="867" customWidth="1"/>
    <col min="14086" max="14086" width="6.81640625" style="867" customWidth="1"/>
    <col min="14087" max="14087" width="6.7265625" style="867" customWidth="1"/>
    <col min="14088" max="14088" width="6.81640625" style="867" customWidth="1"/>
    <col min="14089" max="14089" width="7.08984375" style="867" customWidth="1"/>
    <col min="14090" max="14090" width="6.7265625" style="867" customWidth="1"/>
    <col min="14091" max="14091" width="7.7265625" style="867" customWidth="1"/>
    <col min="14092" max="14092" width="7.6328125" style="867" customWidth="1"/>
    <col min="14093" max="14093" width="9" style="867" customWidth="1"/>
    <col min="14094" max="14094" width="6.08984375" style="867" customWidth="1"/>
    <col min="14095" max="14095" width="8.08984375" style="867" customWidth="1"/>
    <col min="14096" max="14096" width="8.36328125" style="867" customWidth="1"/>
    <col min="14097" max="14336" width="9.08984375" style="867"/>
    <col min="14337" max="14337" width="2.6328125" style="867" customWidth="1"/>
    <col min="14338" max="14338" width="30.36328125" style="867" customWidth="1"/>
    <col min="14339" max="14339" width="4.7265625" style="867" customWidth="1"/>
    <col min="14340" max="14341" width="6.6328125" style="867" customWidth="1"/>
    <col min="14342" max="14342" width="6.81640625" style="867" customWidth="1"/>
    <col min="14343" max="14343" width="6.7265625" style="867" customWidth="1"/>
    <col min="14344" max="14344" width="6.81640625" style="867" customWidth="1"/>
    <col min="14345" max="14345" width="7.08984375" style="867" customWidth="1"/>
    <col min="14346" max="14346" width="6.7265625" style="867" customWidth="1"/>
    <col min="14347" max="14347" width="7.7265625" style="867" customWidth="1"/>
    <col min="14348" max="14348" width="7.6328125" style="867" customWidth="1"/>
    <col min="14349" max="14349" width="9" style="867" customWidth="1"/>
    <col min="14350" max="14350" width="6.08984375" style="867" customWidth="1"/>
    <col min="14351" max="14351" width="8.08984375" style="867" customWidth="1"/>
    <col min="14352" max="14352" width="8.36328125" style="867" customWidth="1"/>
    <col min="14353" max="14592" width="9.08984375" style="867"/>
    <col min="14593" max="14593" width="2.6328125" style="867" customWidth="1"/>
    <col min="14594" max="14594" width="30.36328125" style="867" customWidth="1"/>
    <col min="14595" max="14595" width="4.7265625" style="867" customWidth="1"/>
    <col min="14596" max="14597" width="6.6328125" style="867" customWidth="1"/>
    <col min="14598" max="14598" width="6.81640625" style="867" customWidth="1"/>
    <col min="14599" max="14599" width="6.7265625" style="867" customWidth="1"/>
    <col min="14600" max="14600" width="6.81640625" style="867" customWidth="1"/>
    <col min="14601" max="14601" width="7.08984375" style="867" customWidth="1"/>
    <col min="14602" max="14602" width="6.7265625" style="867" customWidth="1"/>
    <col min="14603" max="14603" width="7.7265625" style="867" customWidth="1"/>
    <col min="14604" max="14604" width="7.6328125" style="867" customWidth="1"/>
    <col min="14605" max="14605" width="9" style="867" customWidth="1"/>
    <col min="14606" max="14606" width="6.08984375" style="867" customWidth="1"/>
    <col min="14607" max="14607" width="8.08984375" style="867" customWidth="1"/>
    <col min="14608" max="14608" width="8.36328125" style="867" customWidth="1"/>
    <col min="14609" max="14848" width="9.08984375" style="867"/>
    <col min="14849" max="14849" width="2.6328125" style="867" customWidth="1"/>
    <col min="14850" max="14850" width="30.36328125" style="867" customWidth="1"/>
    <col min="14851" max="14851" width="4.7265625" style="867" customWidth="1"/>
    <col min="14852" max="14853" width="6.6328125" style="867" customWidth="1"/>
    <col min="14854" max="14854" width="6.81640625" style="867" customWidth="1"/>
    <col min="14855" max="14855" width="6.7265625" style="867" customWidth="1"/>
    <col min="14856" max="14856" width="6.81640625" style="867" customWidth="1"/>
    <col min="14857" max="14857" width="7.08984375" style="867" customWidth="1"/>
    <col min="14858" max="14858" width="6.7265625" style="867" customWidth="1"/>
    <col min="14859" max="14859" width="7.7265625" style="867" customWidth="1"/>
    <col min="14860" max="14860" width="7.6328125" style="867" customWidth="1"/>
    <col min="14861" max="14861" width="9" style="867" customWidth="1"/>
    <col min="14862" max="14862" width="6.08984375" style="867" customWidth="1"/>
    <col min="14863" max="14863" width="8.08984375" style="867" customWidth="1"/>
    <col min="14864" max="14864" width="8.36328125" style="867" customWidth="1"/>
    <col min="14865" max="15104" width="9.08984375" style="867"/>
    <col min="15105" max="15105" width="2.6328125" style="867" customWidth="1"/>
    <col min="15106" max="15106" width="30.36328125" style="867" customWidth="1"/>
    <col min="15107" max="15107" width="4.7265625" style="867" customWidth="1"/>
    <col min="15108" max="15109" width="6.6328125" style="867" customWidth="1"/>
    <col min="15110" max="15110" width="6.81640625" style="867" customWidth="1"/>
    <col min="15111" max="15111" width="6.7265625" style="867" customWidth="1"/>
    <col min="15112" max="15112" width="6.81640625" style="867" customWidth="1"/>
    <col min="15113" max="15113" width="7.08984375" style="867" customWidth="1"/>
    <col min="15114" max="15114" width="6.7265625" style="867" customWidth="1"/>
    <col min="15115" max="15115" width="7.7265625" style="867" customWidth="1"/>
    <col min="15116" max="15116" width="7.6328125" style="867" customWidth="1"/>
    <col min="15117" max="15117" width="9" style="867" customWidth="1"/>
    <col min="15118" max="15118" width="6.08984375" style="867" customWidth="1"/>
    <col min="15119" max="15119" width="8.08984375" style="867" customWidth="1"/>
    <col min="15120" max="15120" width="8.36328125" style="867" customWidth="1"/>
    <col min="15121" max="15360" width="9.08984375" style="867"/>
    <col min="15361" max="15361" width="2.6328125" style="867" customWidth="1"/>
    <col min="15362" max="15362" width="30.36328125" style="867" customWidth="1"/>
    <col min="15363" max="15363" width="4.7265625" style="867" customWidth="1"/>
    <col min="15364" max="15365" width="6.6328125" style="867" customWidth="1"/>
    <col min="15366" max="15366" width="6.81640625" style="867" customWidth="1"/>
    <col min="15367" max="15367" width="6.7265625" style="867" customWidth="1"/>
    <col min="15368" max="15368" width="6.81640625" style="867" customWidth="1"/>
    <col min="15369" max="15369" width="7.08984375" style="867" customWidth="1"/>
    <col min="15370" max="15370" width="6.7265625" style="867" customWidth="1"/>
    <col min="15371" max="15371" width="7.7265625" style="867" customWidth="1"/>
    <col min="15372" max="15372" width="7.6328125" style="867" customWidth="1"/>
    <col min="15373" max="15373" width="9" style="867" customWidth="1"/>
    <col min="15374" max="15374" width="6.08984375" style="867" customWidth="1"/>
    <col min="15375" max="15375" width="8.08984375" style="867" customWidth="1"/>
    <col min="15376" max="15376" width="8.36328125" style="867" customWidth="1"/>
    <col min="15377" max="15616" width="9.08984375" style="867"/>
    <col min="15617" max="15617" width="2.6328125" style="867" customWidth="1"/>
    <col min="15618" max="15618" width="30.36328125" style="867" customWidth="1"/>
    <col min="15619" max="15619" width="4.7265625" style="867" customWidth="1"/>
    <col min="15620" max="15621" width="6.6328125" style="867" customWidth="1"/>
    <col min="15622" max="15622" width="6.81640625" style="867" customWidth="1"/>
    <col min="15623" max="15623" width="6.7265625" style="867" customWidth="1"/>
    <col min="15624" max="15624" width="6.81640625" style="867" customWidth="1"/>
    <col min="15625" max="15625" width="7.08984375" style="867" customWidth="1"/>
    <col min="15626" max="15626" width="6.7265625" style="867" customWidth="1"/>
    <col min="15627" max="15627" width="7.7265625" style="867" customWidth="1"/>
    <col min="15628" max="15628" width="7.6328125" style="867" customWidth="1"/>
    <col min="15629" max="15629" width="9" style="867" customWidth="1"/>
    <col min="15630" max="15630" width="6.08984375" style="867" customWidth="1"/>
    <col min="15631" max="15631" width="8.08984375" style="867" customWidth="1"/>
    <col min="15632" max="15632" width="8.36328125" style="867" customWidth="1"/>
    <col min="15633" max="15872" width="9.08984375" style="867"/>
    <col min="15873" max="15873" width="2.6328125" style="867" customWidth="1"/>
    <col min="15874" max="15874" width="30.36328125" style="867" customWidth="1"/>
    <col min="15875" max="15875" width="4.7265625" style="867" customWidth="1"/>
    <col min="15876" max="15877" width="6.6328125" style="867" customWidth="1"/>
    <col min="15878" max="15878" width="6.81640625" style="867" customWidth="1"/>
    <col min="15879" max="15879" width="6.7265625" style="867" customWidth="1"/>
    <col min="15880" max="15880" width="6.81640625" style="867" customWidth="1"/>
    <col min="15881" max="15881" width="7.08984375" style="867" customWidth="1"/>
    <col min="15882" max="15882" width="6.7265625" style="867" customWidth="1"/>
    <col min="15883" max="15883" width="7.7265625" style="867" customWidth="1"/>
    <col min="15884" max="15884" width="7.6328125" style="867" customWidth="1"/>
    <col min="15885" max="15885" width="9" style="867" customWidth="1"/>
    <col min="15886" max="15886" width="6.08984375" style="867" customWidth="1"/>
    <col min="15887" max="15887" width="8.08984375" style="867" customWidth="1"/>
    <col min="15888" max="15888" width="8.36328125" style="867" customWidth="1"/>
    <col min="15889" max="16128" width="9.08984375" style="867"/>
    <col min="16129" max="16129" width="2.6328125" style="867" customWidth="1"/>
    <col min="16130" max="16130" width="30.36328125" style="867" customWidth="1"/>
    <col min="16131" max="16131" width="4.7265625" style="867" customWidth="1"/>
    <col min="16132" max="16133" width="6.6328125" style="867" customWidth="1"/>
    <col min="16134" max="16134" width="6.81640625" style="867" customWidth="1"/>
    <col min="16135" max="16135" width="6.7265625" style="867" customWidth="1"/>
    <col min="16136" max="16136" width="6.81640625" style="867" customWidth="1"/>
    <col min="16137" max="16137" width="7.08984375" style="867" customWidth="1"/>
    <col min="16138" max="16138" width="6.7265625" style="867" customWidth="1"/>
    <col min="16139" max="16139" width="7.7265625" style="867" customWidth="1"/>
    <col min="16140" max="16140" width="7.6328125" style="867" customWidth="1"/>
    <col min="16141" max="16141" width="9" style="867" customWidth="1"/>
    <col min="16142" max="16142" width="6.08984375" style="867" customWidth="1"/>
    <col min="16143" max="16143" width="8.08984375" style="867" customWidth="1"/>
    <col min="16144" max="16144" width="8.36328125" style="867" customWidth="1"/>
    <col min="16145" max="16384" width="9.08984375" style="867"/>
  </cols>
  <sheetData>
    <row r="1" spans="1:207" s="1" customFormat="1" ht="27.75" customHeight="1">
      <c r="A1" s="1467" t="s">
        <v>523</v>
      </c>
      <c r="B1" s="1467"/>
      <c r="C1" s="1467"/>
      <c r="D1" s="1467"/>
      <c r="E1" s="1467"/>
      <c r="F1" s="1467"/>
      <c r="G1" s="1467"/>
      <c r="H1" s="1467"/>
      <c r="I1" s="1467"/>
      <c r="J1" s="1467"/>
      <c r="K1" s="1467"/>
      <c r="L1" s="1467"/>
      <c r="M1" s="1467"/>
      <c r="N1" s="1467"/>
      <c r="O1" s="1467"/>
      <c r="P1" s="1467"/>
    </row>
    <row r="2" spans="1:207" s="1008" customFormat="1" ht="15" customHeight="1">
      <c r="A2" s="1013" t="str">
        <f>"November 2018"</f>
        <v>November 2018</v>
      </c>
      <c r="B2" s="1013"/>
      <c r="C2" s="3"/>
      <c r="D2" s="1013"/>
      <c r="E2" s="1013"/>
      <c r="F2" s="1013"/>
      <c r="G2" s="1013"/>
      <c r="H2" s="1013"/>
      <c r="I2" s="824"/>
      <c r="J2" s="1013"/>
      <c r="K2" s="1013"/>
      <c r="L2" s="1013"/>
      <c r="N2" s="1013"/>
      <c r="P2" s="371"/>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824"/>
      <c r="BM2" s="824"/>
      <c r="BN2" s="824"/>
      <c r="BO2" s="824"/>
      <c r="BP2" s="824"/>
      <c r="BQ2" s="824"/>
      <c r="BR2" s="824"/>
      <c r="BS2" s="824"/>
      <c r="BT2" s="824"/>
      <c r="BU2" s="824"/>
      <c r="BV2" s="824"/>
      <c r="BW2" s="824"/>
      <c r="BX2" s="824"/>
      <c r="BY2" s="824"/>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824"/>
      <c r="CX2" s="824"/>
      <c r="CY2" s="824"/>
      <c r="CZ2" s="824"/>
      <c r="DA2" s="824"/>
      <c r="DB2" s="824"/>
      <c r="DC2" s="824"/>
      <c r="DD2" s="824"/>
      <c r="DE2" s="824"/>
      <c r="DF2" s="824"/>
      <c r="DG2" s="824"/>
      <c r="DH2" s="824"/>
      <c r="DI2" s="824"/>
      <c r="DJ2" s="824"/>
      <c r="DK2" s="824"/>
      <c r="DL2" s="824"/>
      <c r="DM2" s="824"/>
      <c r="DN2" s="824"/>
      <c r="DO2" s="824"/>
      <c r="DP2" s="824"/>
      <c r="DQ2" s="824"/>
      <c r="DR2" s="824"/>
      <c r="DS2" s="824"/>
      <c r="DT2" s="824"/>
      <c r="DU2" s="824"/>
      <c r="DV2" s="824"/>
      <c r="DW2" s="824"/>
      <c r="DX2" s="824"/>
      <c r="DY2" s="824"/>
      <c r="DZ2" s="824"/>
      <c r="EA2" s="824"/>
      <c r="EB2" s="824"/>
      <c r="EC2" s="824"/>
      <c r="ED2" s="824"/>
      <c r="EE2" s="824"/>
      <c r="EF2" s="824"/>
      <c r="EG2" s="824"/>
      <c r="EH2" s="824"/>
      <c r="EI2" s="824"/>
      <c r="EJ2" s="824"/>
      <c r="EK2" s="824"/>
      <c r="EL2" s="824"/>
      <c r="EM2" s="824"/>
      <c r="EN2" s="824"/>
      <c r="EO2" s="824"/>
      <c r="EP2" s="824"/>
      <c r="EQ2" s="824"/>
      <c r="ER2" s="824"/>
      <c r="ES2" s="824"/>
      <c r="ET2" s="824"/>
      <c r="EU2" s="824"/>
      <c r="EV2" s="824"/>
      <c r="EW2" s="824"/>
      <c r="EX2" s="824"/>
      <c r="EY2" s="824"/>
      <c r="EZ2" s="824"/>
      <c r="FA2" s="824"/>
      <c r="FB2" s="824"/>
      <c r="FC2" s="824"/>
      <c r="FD2" s="824"/>
      <c r="FE2" s="824"/>
      <c r="FF2" s="824"/>
      <c r="FG2" s="824"/>
      <c r="FH2" s="824"/>
      <c r="FI2" s="824"/>
      <c r="FJ2" s="824"/>
      <c r="FK2" s="824"/>
      <c r="FL2" s="824"/>
      <c r="FM2" s="824"/>
      <c r="FN2" s="824"/>
      <c r="FO2" s="824"/>
      <c r="FP2" s="824"/>
      <c r="FQ2" s="824"/>
      <c r="FR2" s="824"/>
      <c r="FS2" s="824"/>
      <c r="FT2" s="824"/>
      <c r="FU2" s="824"/>
      <c r="FV2" s="824"/>
      <c r="FW2" s="824"/>
      <c r="FX2" s="824"/>
      <c r="FY2" s="824"/>
      <c r="FZ2" s="824"/>
      <c r="GA2" s="824"/>
      <c r="GB2" s="824"/>
      <c r="GC2" s="824"/>
      <c r="GD2" s="824"/>
      <c r="GE2" s="824"/>
      <c r="GF2" s="824"/>
      <c r="GG2" s="824"/>
      <c r="GH2" s="824"/>
      <c r="GI2" s="824"/>
      <c r="GJ2" s="824"/>
      <c r="GK2" s="824"/>
      <c r="GL2" s="824"/>
      <c r="GM2" s="824"/>
      <c r="GN2" s="824"/>
      <c r="GO2" s="824"/>
      <c r="GP2" s="824"/>
      <c r="GQ2" s="824"/>
      <c r="GR2" s="824"/>
      <c r="GS2" s="824"/>
      <c r="GT2" s="824"/>
      <c r="GU2" s="824"/>
      <c r="GV2" s="824"/>
      <c r="GW2" s="824"/>
      <c r="GX2" s="824"/>
      <c r="GY2" s="824"/>
    </row>
    <row r="3" spans="1:207" s="1008" customFormat="1" ht="15" customHeight="1">
      <c r="A3" s="1013" t="s">
        <v>0</v>
      </c>
      <c r="B3" s="1013"/>
      <c r="C3" s="3"/>
      <c r="D3" s="1013"/>
      <c r="E3" s="1013"/>
      <c r="F3" s="1013"/>
      <c r="G3" s="1013"/>
      <c r="H3" s="1013"/>
      <c r="I3" s="824"/>
      <c r="J3" s="1013"/>
      <c r="K3" s="1013"/>
      <c r="L3" s="1013"/>
      <c r="M3" s="303"/>
      <c r="N3" s="1013"/>
      <c r="O3" s="103"/>
      <c r="P3" s="101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c r="AX3" s="824"/>
      <c r="AY3" s="824"/>
      <c r="AZ3" s="824"/>
      <c r="BA3" s="824"/>
      <c r="BB3" s="824"/>
      <c r="BC3" s="824"/>
      <c r="BD3" s="824"/>
      <c r="BE3" s="824"/>
      <c r="BF3" s="824"/>
      <c r="BG3" s="824"/>
      <c r="BH3" s="824"/>
      <c r="BI3" s="824"/>
      <c r="BJ3" s="824"/>
      <c r="BK3" s="824"/>
      <c r="BL3" s="824"/>
      <c r="BM3" s="824"/>
      <c r="BN3" s="824"/>
      <c r="BO3" s="824"/>
      <c r="BP3" s="824"/>
      <c r="BQ3" s="824"/>
      <c r="BR3" s="824"/>
      <c r="BS3" s="824"/>
      <c r="BT3" s="824"/>
      <c r="BU3" s="824"/>
      <c r="BV3" s="824"/>
      <c r="BW3" s="824"/>
      <c r="BX3" s="824"/>
      <c r="BY3" s="824"/>
      <c r="BZ3" s="824"/>
      <c r="CA3" s="824"/>
      <c r="CB3" s="824"/>
      <c r="CC3" s="824"/>
      <c r="CD3" s="824"/>
      <c r="CE3" s="824"/>
      <c r="CF3" s="824"/>
      <c r="CG3" s="824"/>
      <c r="CH3" s="824"/>
      <c r="CI3" s="824"/>
      <c r="CJ3" s="824"/>
      <c r="CK3" s="824"/>
      <c r="CL3" s="824"/>
      <c r="CM3" s="824"/>
      <c r="CN3" s="824"/>
      <c r="CO3" s="824"/>
      <c r="CP3" s="824"/>
      <c r="CQ3" s="824"/>
      <c r="CR3" s="824"/>
      <c r="CS3" s="824"/>
      <c r="CT3" s="824"/>
      <c r="CU3" s="824"/>
      <c r="CV3" s="824"/>
      <c r="CW3" s="824"/>
      <c r="CX3" s="824"/>
      <c r="CY3" s="824"/>
      <c r="CZ3" s="824"/>
      <c r="DA3" s="824"/>
      <c r="DB3" s="824"/>
      <c r="DC3" s="824"/>
      <c r="DD3" s="824"/>
      <c r="DE3" s="824"/>
      <c r="DF3" s="824"/>
      <c r="DG3" s="824"/>
      <c r="DH3" s="824"/>
      <c r="DI3" s="824"/>
      <c r="DJ3" s="824"/>
      <c r="DK3" s="824"/>
      <c r="DL3" s="824"/>
      <c r="DM3" s="824"/>
      <c r="DN3" s="824"/>
      <c r="DO3" s="824"/>
      <c r="DP3" s="824"/>
      <c r="DQ3" s="824"/>
      <c r="DR3" s="824"/>
      <c r="DS3" s="824"/>
      <c r="DT3" s="824"/>
      <c r="DU3" s="824"/>
      <c r="DV3" s="824"/>
      <c r="DW3" s="824"/>
      <c r="DX3" s="824"/>
      <c r="DY3" s="824"/>
      <c r="DZ3" s="824"/>
      <c r="EA3" s="824"/>
      <c r="EB3" s="824"/>
      <c r="EC3" s="824"/>
      <c r="ED3" s="824"/>
      <c r="EE3" s="824"/>
      <c r="EF3" s="824"/>
      <c r="EG3" s="824"/>
      <c r="EH3" s="824"/>
      <c r="EI3" s="824"/>
      <c r="EJ3" s="824"/>
      <c r="EK3" s="824"/>
      <c r="EL3" s="824"/>
      <c r="EM3" s="824"/>
      <c r="EN3" s="824"/>
      <c r="EO3" s="824"/>
      <c r="EP3" s="824"/>
      <c r="EQ3" s="824"/>
      <c r="ER3" s="824"/>
      <c r="ES3" s="824"/>
      <c r="ET3" s="824"/>
      <c r="EU3" s="824"/>
      <c r="EV3" s="824"/>
      <c r="EW3" s="824"/>
      <c r="EX3" s="824"/>
      <c r="EY3" s="824"/>
      <c r="EZ3" s="824"/>
      <c r="FA3" s="824"/>
      <c r="FB3" s="824"/>
      <c r="FC3" s="824"/>
      <c r="FD3" s="824"/>
      <c r="FE3" s="824"/>
      <c r="FF3" s="824"/>
      <c r="FG3" s="824"/>
      <c r="FH3" s="824"/>
      <c r="FI3" s="824"/>
      <c r="FJ3" s="824"/>
      <c r="FK3" s="824"/>
      <c r="FL3" s="824"/>
      <c r="FM3" s="824"/>
      <c r="FN3" s="824"/>
      <c r="FO3" s="824"/>
      <c r="FP3" s="824"/>
      <c r="FQ3" s="824"/>
      <c r="FR3" s="824"/>
      <c r="FS3" s="824"/>
      <c r="FT3" s="824"/>
      <c r="FU3" s="824"/>
      <c r="FV3" s="824"/>
      <c r="FW3" s="824"/>
      <c r="FX3" s="824"/>
      <c r="FY3" s="824"/>
      <c r="FZ3" s="824"/>
      <c r="GA3" s="824"/>
      <c r="GB3" s="824"/>
      <c r="GC3" s="824"/>
      <c r="GD3" s="824"/>
      <c r="GE3" s="824"/>
      <c r="GF3" s="824"/>
      <c r="GG3" s="824"/>
      <c r="GH3" s="824"/>
      <c r="GI3" s="824"/>
      <c r="GJ3" s="824"/>
      <c r="GK3" s="824"/>
      <c r="GL3" s="824"/>
      <c r="GM3" s="824"/>
      <c r="GN3" s="824"/>
      <c r="GO3" s="824"/>
      <c r="GP3" s="824"/>
      <c r="GQ3" s="824"/>
      <c r="GR3" s="824"/>
      <c r="GS3" s="824"/>
      <c r="GT3" s="824"/>
      <c r="GU3" s="824"/>
      <c r="GV3" s="824"/>
      <c r="GW3" s="824"/>
      <c r="GX3" s="824"/>
      <c r="GY3" s="824"/>
    </row>
    <row r="4" spans="1:207" s="1008" customFormat="1" ht="11.15" customHeight="1">
      <c r="A4" s="1013"/>
      <c r="B4" s="1013"/>
      <c r="C4" s="3"/>
      <c r="D4" s="372" t="s">
        <v>1</v>
      </c>
      <c r="E4" s="372" t="s">
        <v>4</v>
      </c>
      <c r="F4" s="372" t="s">
        <v>6</v>
      </c>
      <c r="G4" s="372" t="s">
        <v>8</v>
      </c>
      <c r="H4" s="372" t="s">
        <v>10</v>
      </c>
      <c r="I4" s="372" t="s">
        <v>145</v>
      </c>
      <c r="J4" s="372" t="s">
        <v>146</v>
      </c>
      <c r="K4" s="372" t="s">
        <v>147</v>
      </c>
      <c r="L4" s="372" t="s">
        <v>148</v>
      </c>
      <c r="M4" s="372"/>
      <c r="N4" s="871"/>
      <c r="O4" s="1468" t="s">
        <v>13</v>
      </c>
      <c r="P4" s="1468"/>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c r="CF4" s="824"/>
      <c r="CG4" s="824"/>
      <c r="CH4" s="824"/>
      <c r="CI4" s="824"/>
      <c r="CJ4" s="824"/>
      <c r="CK4" s="824"/>
      <c r="CL4" s="824"/>
      <c r="CM4" s="824"/>
      <c r="CN4" s="824"/>
      <c r="CO4" s="824"/>
      <c r="CP4" s="824"/>
      <c r="CQ4" s="824"/>
      <c r="CR4" s="824"/>
      <c r="CS4" s="824"/>
      <c r="CT4" s="824"/>
      <c r="CU4" s="824"/>
      <c r="CV4" s="824"/>
      <c r="CW4" s="824"/>
      <c r="CX4" s="824"/>
      <c r="CY4" s="824"/>
      <c r="CZ4" s="824"/>
      <c r="DA4" s="824"/>
      <c r="DB4" s="824"/>
      <c r="DC4" s="824"/>
      <c r="DD4" s="824"/>
      <c r="DE4" s="824"/>
      <c r="DF4" s="824"/>
      <c r="DG4" s="824"/>
      <c r="DH4" s="824"/>
      <c r="DI4" s="824"/>
      <c r="DJ4" s="824"/>
      <c r="DK4" s="824"/>
      <c r="DL4" s="824"/>
      <c r="DM4" s="824"/>
      <c r="DN4" s="824"/>
      <c r="DO4" s="824"/>
      <c r="DP4" s="824"/>
      <c r="DQ4" s="824"/>
      <c r="DR4" s="824"/>
      <c r="DS4" s="824"/>
      <c r="DT4" s="824"/>
      <c r="DU4" s="824"/>
      <c r="DV4" s="824"/>
      <c r="DW4" s="824"/>
      <c r="DX4" s="824"/>
      <c r="DY4" s="824"/>
      <c r="DZ4" s="824"/>
      <c r="EA4" s="824"/>
      <c r="EB4" s="824"/>
      <c r="EC4" s="824"/>
      <c r="ED4" s="824"/>
      <c r="EE4" s="824"/>
      <c r="EF4" s="824"/>
      <c r="EG4" s="824"/>
      <c r="EH4" s="824"/>
      <c r="EI4" s="824"/>
      <c r="EJ4" s="824"/>
      <c r="EK4" s="824"/>
      <c r="EL4" s="824"/>
      <c r="EM4" s="824"/>
      <c r="EN4" s="824"/>
      <c r="EO4" s="824"/>
      <c r="EP4" s="824"/>
      <c r="EQ4" s="824"/>
      <c r="ER4" s="824"/>
      <c r="ES4" s="824"/>
      <c r="ET4" s="824"/>
      <c r="EU4" s="824"/>
      <c r="EV4" s="824"/>
      <c r="EW4" s="824"/>
      <c r="EX4" s="824"/>
      <c r="EY4" s="824"/>
      <c r="EZ4" s="824"/>
      <c r="FA4" s="824"/>
      <c r="FB4" s="824"/>
      <c r="FC4" s="824"/>
      <c r="FD4" s="824"/>
      <c r="FE4" s="824"/>
      <c r="FF4" s="824"/>
      <c r="FG4" s="824"/>
      <c r="FH4" s="824"/>
      <c r="FI4" s="824"/>
      <c r="FJ4" s="824"/>
      <c r="FK4" s="824"/>
      <c r="FL4" s="824"/>
      <c r="FM4" s="824"/>
      <c r="FN4" s="824"/>
      <c r="FO4" s="824"/>
      <c r="FP4" s="824"/>
      <c r="FQ4" s="824"/>
      <c r="FR4" s="824"/>
      <c r="FS4" s="824"/>
      <c r="FT4" s="824"/>
      <c r="FU4" s="824"/>
      <c r="FV4" s="824"/>
      <c r="FW4" s="824"/>
      <c r="FX4" s="824"/>
      <c r="FY4" s="824"/>
      <c r="FZ4" s="824"/>
      <c r="GA4" s="824"/>
      <c r="GB4" s="824"/>
      <c r="GC4" s="824"/>
      <c r="GD4" s="824"/>
      <c r="GE4" s="824"/>
      <c r="GF4" s="824"/>
      <c r="GG4" s="824"/>
      <c r="GH4" s="824"/>
      <c r="GI4" s="824"/>
      <c r="GJ4" s="824"/>
      <c r="GK4" s="824"/>
      <c r="GL4" s="824"/>
      <c r="GM4" s="824"/>
      <c r="GN4" s="824"/>
      <c r="GO4" s="824"/>
      <c r="GP4" s="824"/>
      <c r="GQ4" s="824"/>
      <c r="GR4" s="824"/>
      <c r="GS4" s="824"/>
      <c r="GT4" s="824"/>
      <c r="GU4" s="824"/>
      <c r="GV4" s="824"/>
      <c r="GW4" s="824"/>
      <c r="GX4" s="824"/>
      <c r="GY4" s="824"/>
    </row>
    <row r="5" spans="1:207" s="1008" customFormat="1" ht="11.15" customHeight="1">
      <c r="A5" s="1013"/>
      <c r="B5" s="1013"/>
      <c r="C5" s="8" t="s">
        <v>48</v>
      </c>
      <c r="D5" s="373">
        <v>40000</v>
      </c>
      <c r="E5" s="373">
        <v>49999</v>
      </c>
      <c r="F5" s="373">
        <v>59999</v>
      </c>
      <c r="G5" s="373">
        <v>69999</v>
      </c>
      <c r="H5" s="373">
        <v>79999</v>
      </c>
      <c r="I5" s="373">
        <v>89999</v>
      </c>
      <c r="J5" s="373">
        <v>99999</v>
      </c>
      <c r="K5" s="373">
        <v>109999</v>
      </c>
      <c r="L5" s="373">
        <v>110000</v>
      </c>
      <c r="M5" s="373" t="s">
        <v>141</v>
      </c>
      <c r="N5" s="1303" t="s">
        <v>17</v>
      </c>
      <c r="O5" s="10" t="s">
        <v>18</v>
      </c>
      <c r="P5" s="10" t="s">
        <v>19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c r="CF5" s="824"/>
      <c r="CG5" s="824"/>
      <c r="CH5" s="824"/>
      <c r="CI5" s="824"/>
      <c r="CJ5" s="824"/>
      <c r="CK5" s="824"/>
      <c r="CL5" s="824"/>
      <c r="CM5" s="824"/>
      <c r="CN5" s="824"/>
      <c r="CO5" s="824"/>
      <c r="CP5" s="824"/>
      <c r="CQ5" s="824"/>
      <c r="CR5" s="824"/>
      <c r="CS5" s="824"/>
      <c r="CT5" s="824"/>
      <c r="CU5" s="82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c r="FB5" s="824"/>
      <c r="FC5" s="824"/>
      <c r="FD5" s="824"/>
      <c r="FE5" s="824"/>
      <c r="FF5" s="824"/>
      <c r="FG5" s="824"/>
      <c r="FH5" s="824"/>
      <c r="FI5" s="824"/>
      <c r="FJ5" s="824"/>
      <c r="FK5" s="824"/>
      <c r="FL5" s="824"/>
      <c r="FM5" s="824"/>
      <c r="FN5" s="824"/>
      <c r="FO5" s="824"/>
      <c r="FP5" s="824"/>
      <c r="FQ5" s="824"/>
      <c r="FR5" s="824"/>
      <c r="FS5" s="824"/>
      <c r="FT5" s="824"/>
      <c r="FU5" s="824"/>
      <c r="FV5" s="824"/>
      <c r="FW5" s="824"/>
      <c r="FX5" s="824"/>
      <c r="FY5" s="824"/>
      <c r="FZ5" s="824"/>
      <c r="GA5" s="824"/>
      <c r="GB5" s="824"/>
      <c r="GC5" s="824"/>
      <c r="GD5" s="824"/>
      <c r="GE5" s="824"/>
      <c r="GF5" s="824"/>
      <c r="GG5" s="824"/>
      <c r="GH5" s="824"/>
      <c r="GI5" s="824"/>
      <c r="GJ5" s="824"/>
      <c r="GK5" s="824"/>
      <c r="GL5" s="824"/>
      <c r="GM5" s="824"/>
      <c r="GN5" s="824"/>
      <c r="GO5" s="824"/>
      <c r="GP5" s="824"/>
      <c r="GQ5" s="824"/>
      <c r="GR5" s="824"/>
      <c r="GS5" s="824"/>
      <c r="GT5" s="824"/>
      <c r="GU5" s="824"/>
      <c r="GV5" s="824"/>
      <c r="GW5" s="824"/>
      <c r="GX5" s="824"/>
      <c r="GY5" s="824"/>
    </row>
    <row r="6" spans="1:207" ht="11.15" customHeight="1">
      <c r="A6" s="18"/>
      <c r="B6" s="18"/>
      <c r="C6" s="8"/>
      <c r="D6" s="11" t="s">
        <v>20</v>
      </c>
      <c r="E6" s="11"/>
      <c r="F6" s="11"/>
      <c r="G6" s="11"/>
      <c r="H6" s="11"/>
      <c r="I6" s="11"/>
      <c r="J6" s="11"/>
      <c r="K6" s="11"/>
      <c r="L6" s="105" t="s">
        <v>21</v>
      </c>
      <c r="M6" s="105" t="s">
        <v>22</v>
      </c>
      <c r="N6" s="105" t="s">
        <v>24</v>
      </c>
      <c r="O6" s="105" t="s">
        <v>23</v>
      </c>
      <c r="P6" s="15" t="s">
        <v>149</v>
      </c>
    </row>
    <row r="7" spans="1:207" ht="11.15" customHeight="1">
      <c r="B7" s="1304" t="s">
        <v>25</v>
      </c>
      <c r="D7" s="16"/>
      <c r="E7" s="16"/>
      <c r="F7" s="16"/>
      <c r="G7" s="16"/>
      <c r="H7" s="16"/>
      <c r="I7" s="16"/>
      <c r="J7" s="16"/>
      <c r="K7" s="16"/>
      <c r="L7" s="17"/>
      <c r="M7" s="17"/>
    </row>
    <row r="8" spans="1:207" ht="11.15" customHeight="1">
      <c r="A8" s="30"/>
      <c r="B8" s="815"/>
      <c r="D8" s="16"/>
      <c r="E8" s="16"/>
      <c r="F8" s="16"/>
      <c r="G8" s="16"/>
      <c r="H8" s="16"/>
      <c r="I8" s="16"/>
      <c r="J8" s="16"/>
      <c r="K8" s="16"/>
      <c r="L8" s="17"/>
      <c r="M8" s="17"/>
    </row>
    <row r="9" spans="1:207" ht="11.15" customHeight="1">
      <c r="B9" s="305" t="s">
        <v>26</v>
      </c>
      <c r="D9" s="16"/>
      <c r="E9" s="16"/>
      <c r="F9" s="16"/>
      <c r="G9" s="16"/>
      <c r="H9" s="16"/>
      <c r="I9" s="16"/>
      <c r="J9" s="16"/>
      <c r="K9" s="16"/>
      <c r="L9" s="17"/>
      <c r="M9" s="17"/>
    </row>
    <row r="10" spans="1:207" ht="11.15" customHeight="1">
      <c r="A10" s="16"/>
      <c r="B10" s="20" t="s">
        <v>27</v>
      </c>
      <c r="D10" s="902">
        <v>0</v>
      </c>
      <c r="E10" s="902">
        <v>1</v>
      </c>
      <c r="F10" s="902">
        <v>0</v>
      </c>
      <c r="G10" s="902">
        <v>0</v>
      </c>
      <c r="H10" s="902">
        <v>0</v>
      </c>
      <c r="I10" s="902">
        <v>0</v>
      </c>
      <c r="J10" s="902">
        <v>0</v>
      </c>
      <c r="K10" s="902">
        <v>0</v>
      </c>
      <c r="L10" s="902">
        <v>0</v>
      </c>
      <c r="M10" s="902">
        <v>1</v>
      </c>
      <c r="N10" s="902">
        <v>2</v>
      </c>
      <c r="O10" s="21">
        <v>40958</v>
      </c>
      <c r="P10" s="21" t="s">
        <v>29</v>
      </c>
    </row>
    <row r="11" spans="1:207" ht="11.15" customHeight="1">
      <c r="B11" s="20" t="s">
        <v>30</v>
      </c>
      <c r="D11" s="902">
        <v>12</v>
      </c>
      <c r="E11" s="902">
        <v>87</v>
      </c>
      <c r="F11" s="902">
        <v>23</v>
      </c>
      <c r="G11" s="902">
        <v>4</v>
      </c>
      <c r="H11" s="902">
        <v>0</v>
      </c>
      <c r="I11" s="902">
        <v>1</v>
      </c>
      <c r="J11" s="902">
        <v>0</v>
      </c>
      <c r="K11" s="902">
        <v>0</v>
      </c>
      <c r="L11" s="902">
        <v>0</v>
      </c>
      <c r="M11" s="902">
        <v>16</v>
      </c>
      <c r="N11" s="902">
        <v>143</v>
      </c>
      <c r="O11" s="21">
        <v>46991.025118110003</v>
      </c>
      <c r="P11" s="21" t="s">
        <v>29</v>
      </c>
    </row>
    <row r="12" spans="1:207" ht="11.15" customHeight="1">
      <c r="B12" s="20" t="s">
        <v>31</v>
      </c>
      <c r="D12" s="902">
        <v>12</v>
      </c>
      <c r="E12" s="902">
        <v>392</v>
      </c>
      <c r="F12" s="902">
        <v>191</v>
      </c>
      <c r="G12" s="902">
        <v>44</v>
      </c>
      <c r="H12" s="902">
        <v>6</v>
      </c>
      <c r="I12" s="902">
        <v>0</v>
      </c>
      <c r="J12" s="902">
        <v>0</v>
      </c>
      <c r="K12" s="902">
        <v>0</v>
      </c>
      <c r="L12" s="902">
        <v>0</v>
      </c>
      <c r="M12" s="902">
        <v>31</v>
      </c>
      <c r="N12" s="902">
        <v>676</v>
      </c>
      <c r="O12" s="21">
        <v>49291.331333333001</v>
      </c>
      <c r="P12" s="21" t="s">
        <v>29</v>
      </c>
    </row>
    <row r="13" spans="1:207" ht="11.15" customHeight="1">
      <c r="B13" s="20" t="s">
        <v>32</v>
      </c>
      <c r="D13" s="902">
        <v>10</v>
      </c>
      <c r="E13" s="902">
        <v>531</v>
      </c>
      <c r="F13" s="902">
        <v>463</v>
      </c>
      <c r="G13" s="902">
        <v>168</v>
      </c>
      <c r="H13" s="902">
        <v>45</v>
      </c>
      <c r="I13" s="902">
        <v>10</v>
      </c>
      <c r="J13" s="902">
        <v>4</v>
      </c>
      <c r="K13" s="902">
        <v>1</v>
      </c>
      <c r="L13" s="902">
        <v>0</v>
      </c>
      <c r="M13" s="902">
        <v>28</v>
      </c>
      <c r="N13" s="902">
        <v>1260</v>
      </c>
      <c r="O13" s="21">
        <v>53399.392889609997</v>
      </c>
      <c r="P13" s="21" t="s">
        <v>29</v>
      </c>
    </row>
    <row r="14" spans="1:207" ht="11.15" customHeight="1">
      <c r="B14" s="20" t="s">
        <v>33</v>
      </c>
      <c r="D14" s="902">
        <v>5</v>
      </c>
      <c r="E14" s="902">
        <v>333</v>
      </c>
      <c r="F14" s="902">
        <v>465</v>
      </c>
      <c r="G14" s="902">
        <v>279</v>
      </c>
      <c r="H14" s="902">
        <v>93</v>
      </c>
      <c r="I14" s="902">
        <v>35</v>
      </c>
      <c r="J14" s="902">
        <v>13</v>
      </c>
      <c r="K14" s="902">
        <v>3</v>
      </c>
      <c r="L14" s="902">
        <v>2</v>
      </c>
      <c r="M14" s="902">
        <v>19</v>
      </c>
      <c r="N14" s="902">
        <v>1247</v>
      </c>
      <c r="O14" s="21">
        <v>57671.025627035</v>
      </c>
      <c r="P14" s="21" t="s">
        <v>29</v>
      </c>
    </row>
    <row r="15" spans="1:207" ht="11.15" customHeight="1">
      <c r="B15" s="20" t="s">
        <v>34</v>
      </c>
      <c r="D15" s="902">
        <v>1</v>
      </c>
      <c r="E15" s="902">
        <v>251</v>
      </c>
      <c r="F15" s="902">
        <v>397</v>
      </c>
      <c r="G15" s="902">
        <v>380</v>
      </c>
      <c r="H15" s="902">
        <v>165</v>
      </c>
      <c r="I15" s="902">
        <v>50</v>
      </c>
      <c r="J15" s="902">
        <v>14</v>
      </c>
      <c r="K15" s="902">
        <v>4</v>
      </c>
      <c r="L15" s="902">
        <v>6</v>
      </c>
      <c r="M15" s="902">
        <v>19</v>
      </c>
      <c r="N15" s="902">
        <v>1287</v>
      </c>
      <c r="O15" s="21">
        <v>60706.917413249001</v>
      </c>
      <c r="P15" s="21" t="s">
        <v>29</v>
      </c>
    </row>
    <row r="16" spans="1:207" ht="11.15" customHeight="1">
      <c r="B16" s="20" t="s">
        <v>35</v>
      </c>
      <c r="D16" s="902">
        <v>0</v>
      </c>
      <c r="E16" s="902">
        <v>158</v>
      </c>
      <c r="F16" s="902">
        <v>257</v>
      </c>
      <c r="G16" s="902">
        <v>333</v>
      </c>
      <c r="H16" s="902">
        <v>143</v>
      </c>
      <c r="I16" s="902">
        <v>53</v>
      </c>
      <c r="J16" s="902">
        <v>25</v>
      </c>
      <c r="K16" s="902">
        <v>6</v>
      </c>
      <c r="L16" s="902">
        <v>8</v>
      </c>
      <c r="M16" s="902">
        <v>9</v>
      </c>
      <c r="N16" s="902">
        <v>992</v>
      </c>
      <c r="O16" s="21">
        <v>63270.14498474</v>
      </c>
      <c r="P16" s="21" t="s">
        <v>29</v>
      </c>
    </row>
    <row r="17" spans="2:16" ht="11.15" customHeight="1">
      <c r="B17" s="20" t="s">
        <v>36</v>
      </c>
      <c r="D17" s="902">
        <v>0</v>
      </c>
      <c r="E17" s="902">
        <v>55</v>
      </c>
      <c r="F17" s="902">
        <v>92</v>
      </c>
      <c r="G17" s="902">
        <v>150</v>
      </c>
      <c r="H17" s="902">
        <v>83</v>
      </c>
      <c r="I17" s="902">
        <v>37</v>
      </c>
      <c r="J17" s="902">
        <v>16</v>
      </c>
      <c r="K17" s="902">
        <v>8</v>
      </c>
      <c r="L17" s="902">
        <v>4</v>
      </c>
      <c r="M17" s="902">
        <v>7</v>
      </c>
      <c r="N17" s="902">
        <v>452</v>
      </c>
      <c r="O17" s="21">
        <v>66202.606089887006</v>
      </c>
      <c r="P17" s="21" t="s">
        <v>29</v>
      </c>
    </row>
    <row r="18" spans="2:16" ht="11.15" customHeight="1">
      <c r="B18" s="20" t="s">
        <v>37</v>
      </c>
      <c r="D18" s="902">
        <v>0</v>
      </c>
      <c r="E18" s="902">
        <v>9</v>
      </c>
      <c r="F18" s="902">
        <v>12</v>
      </c>
      <c r="G18" s="902">
        <v>48</v>
      </c>
      <c r="H18" s="902">
        <v>31</v>
      </c>
      <c r="I18" s="902">
        <v>13</v>
      </c>
      <c r="J18" s="902">
        <v>9</v>
      </c>
      <c r="K18" s="902">
        <v>1</v>
      </c>
      <c r="L18" s="902">
        <v>1</v>
      </c>
      <c r="M18" s="902">
        <v>5</v>
      </c>
      <c r="N18" s="902">
        <v>129</v>
      </c>
      <c r="O18" s="21">
        <v>70162.610806451004</v>
      </c>
      <c r="P18" s="21" t="s">
        <v>29</v>
      </c>
    </row>
    <row r="19" spans="2:16" s="848" customFormat="1" ht="11.15" customHeight="1">
      <c r="B19" s="20" t="s">
        <v>38</v>
      </c>
      <c r="C19" s="3">
        <v>8</v>
      </c>
      <c r="D19" s="902">
        <v>40</v>
      </c>
      <c r="E19" s="902">
        <v>1817</v>
      </c>
      <c r="F19" s="902">
        <v>1900</v>
      </c>
      <c r="G19" s="902">
        <v>1406</v>
      </c>
      <c r="H19" s="902">
        <v>566</v>
      </c>
      <c r="I19" s="902">
        <v>199</v>
      </c>
      <c r="J19" s="902">
        <v>81</v>
      </c>
      <c r="K19" s="902">
        <v>23</v>
      </c>
      <c r="L19" s="902">
        <v>21</v>
      </c>
      <c r="M19" s="902">
        <v>135</v>
      </c>
      <c r="N19" s="902">
        <v>6188</v>
      </c>
      <c r="O19" s="21">
        <v>58110.200835948999</v>
      </c>
      <c r="P19" s="21">
        <v>56243</v>
      </c>
    </row>
    <row r="20" spans="2:16" s="848" customFormat="1" ht="11.15" customHeight="1">
      <c r="B20" s="304"/>
      <c r="C20" s="22"/>
      <c r="D20" s="903"/>
      <c r="E20" s="903"/>
      <c r="F20" s="903"/>
      <c r="G20" s="903"/>
      <c r="H20" s="903"/>
      <c r="I20" s="903"/>
      <c r="J20" s="903"/>
      <c r="K20" s="903"/>
      <c r="L20" s="100"/>
      <c r="M20" s="100"/>
      <c r="N20" s="100"/>
      <c r="O20" s="23"/>
      <c r="P20" s="23"/>
    </row>
    <row r="21" spans="2:16" ht="11.15" customHeight="1">
      <c r="B21" s="305" t="s">
        <v>39</v>
      </c>
      <c r="C21" s="25"/>
      <c r="D21" s="100"/>
      <c r="E21" s="100"/>
      <c r="F21" s="100"/>
      <c r="G21" s="100"/>
      <c r="H21" s="100"/>
      <c r="I21" s="100"/>
      <c r="J21" s="100"/>
      <c r="K21" s="100"/>
      <c r="L21" s="841"/>
      <c r="M21" s="841"/>
      <c r="N21" s="841"/>
      <c r="O21" s="21"/>
    </row>
    <row r="22" spans="2:16" ht="11.15" customHeight="1">
      <c r="B22" s="20" t="s">
        <v>27</v>
      </c>
      <c r="D22" s="902">
        <v>0</v>
      </c>
      <c r="E22" s="902">
        <v>0</v>
      </c>
      <c r="F22" s="902">
        <v>0</v>
      </c>
      <c r="G22" s="902">
        <v>0</v>
      </c>
      <c r="H22" s="902">
        <v>0</v>
      </c>
      <c r="I22" s="902">
        <v>0</v>
      </c>
      <c r="J22" s="902">
        <v>0</v>
      </c>
      <c r="K22" s="902">
        <v>0</v>
      </c>
      <c r="L22" s="902">
        <v>0</v>
      </c>
      <c r="M22" s="902">
        <v>4</v>
      </c>
      <c r="N22" s="902">
        <v>4</v>
      </c>
      <c r="O22" s="21">
        <v>0</v>
      </c>
      <c r="P22" s="21" t="s">
        <v>29</v>
      </c>
    </row>
    <row r="23" spans="2:16" ht="11.15" customHeight="1">
      <c r="B23" s="20" t="s">
        <v>30</v>
      </c>
      <c r="D23" s="902">
        <v>19</v>
      </c>
      <c r="E23" s="902">
        <v>267</v>
      </c>
      <c r="F23" s="902">
        <v>60</v>
      </c>
      <c r="G23" s="902">
        <v>10</v>
      </c>
      <c r="H23" s="902">
        <v>0</v>
      </c>
      <c r="I23" s="902">
        <v>0</v>
      </c>
      <c r="J23" s="902">
        <v>0</v>
      </c>
      <c r="K23" s="902">
        <v>0</v>
      </c>
      <c r="L23" s="902">
        <v>0</v>
      </c>
      <c r="M23" s="902">
        <v>50</v>
      </c>
      <c r="N23" s="902">
        <v>406</v>
      </c>
      <c r="O23" s="21">
        <v>46096.713988764001</v>
      </c>
      <c r="P23" s="21" t="s">
        <v>29</v>
      </c>
    </row>
    <row r="24" spans="2:16" ht="11.15" customHeight="1">
      <c r="B24" s="20" t="s">
        <v>31</v>
      </c>
      <c r="D24" s="902">
        <v>49</v>
      </c>
      <c r="E24" s="902">
        <v>1398</v>
      </c>
      <c r="F24" s="902">
        <v>585</v>
      </c>
      <c r="G24" s="902">
        <v>98</v>
      </c>
      <c r="H24" s="902">
        <v>16</v>
      </c>
      <c r="I24" s="902">
        <v>4</v>
      </c>
      <c r="J24" s="902">
        <v>1</v>
      </c>
      <c r="K24" s="902">
        <v>2</v>
      </c>
      <c r="L24" s="902">
        <v>1</v>
      </c>
      <c r="M24" s="902">
        <v>111</v>
      </c>
      <c r="N24" s="902">
        <v>2265</v>
      </c>
      <c r="O24" s="21">
        <v>48775.730854223999</v>
      </c>
      <c r="P24" s="21" t="s">
        <v>29</v>
      </c>
    </row>
    <row r="25" spans="2:16" ht="11.15" customHeight="1">
      <c r="B25" s="20" t="s">
        <v>32</v>
      </c>
      <c r="D25" s="902">
        <v>23</v>
      </c>
      <c r="E25" s="902">
        <v>1896</v>
      </c>
      <c r="F25" s="902">
        <v>1300</v>
      </c>
      <c r="G25" s="902">
        <v>340</v>
      </c>
      <c r="H25" s="902">
        <v>70</v>
      </c>
      <c r="I25" s="902">
        <v>16</v>
      </c>
      <c r="J25" s="902">
        <v>9</v>
      </c>
      <c r="K25" s="902">
        <v>4</v>
      </c>
      <c r="L25" s="902">
        <v>2</v>
      </c>
      <c r="M25" s="902">
        <v>106</v>
      </c>
      <c r="N25" s="902">
        <v>3766</v>
      </c>
      <c r="O25" s="21">
        <v>51455.345628415002</v>
      </c>
      <c r="P25" s="21" t="s">
        <v>29</v>
      </c>
    </row>
    <row r="26" spans="2:16" ht="11.15" customHeight="1">
      <c r="B26" s="20" t="s">
        <v>33</v>
      </c>
      <c r="D26" s="902">
        <v>18</v>
      </c>
      <c r="E26" s="902">
        <v>1685</v>
      </c>
      <c r="F26" s="902">
        <v>1569</v>
      </c>
      <c r="G26" s="902">
        <v>694</v>
      </c>
      <c r="H26" s="902">
        <v>170</v>
      </c>
      <c r="I26" s="902">
        <v>44</v>
      </c>
      <c r="J26" s="902">
        <v>23</v>
      </c>
      <c r="K26" s="902">
        <v>7</v>
      </c>
      <c r="L26" s="902">
        <v>3</v>
      </c>
      <c r="M26" s="902">
        <v>108</v>
      </c>
      <c r="N26" s="902">
        <v>4321</v>
      </c>
      <c r="O26" s="21">
        <v>54269.765689532003</v>
      </c>
      <c r="P26" s="21" t="s">
        <v>29</v>
      </c>
    </row>
    <row r="27" spans="2:16" ht="11.15" customHeight="1">
      <c r="B27" s="20" t="s">
        <v>34</v>
      </c>
      <c r="D27" s="902">
        <v>26</v>
      </c>
      <c r="E27" s="902">
        <v>1494</v>
      </c>
      <c r="F27" s="902">
        <v>1679</v>
      </c>
      <c r="G27" s="902">
        <v>1000</v>
      </c>
      <c r="H27" s="902">
        <v>334</v>
      </c>
      <c r="I27" s="902">
        <v>82</v>
      </c>
      <c r="J27" s="902">
        <v>35</v>
      </c>
      <c r="K27" s="902">
        <v>10</v>
      </c>
      <c r="L27" s="902">
        <v>7</v>
      </c>
      <c r="M27" s="902">
        <v>129</v>
      </c>
      <c r="N27" s="902">
        <v>4796</v>
      </c>
      <c r="O27" s="21">
        <v>56399.727900149002</v>
      </c>
      <c r="P27" s="21" t="s">
        <v>29</v>
      </c>
    </row>
    <row r="28" spans="2:16" ht="11.15" customHeight="1">
      <c r="B28" s="20" t="s">
        <v>35</v>
      </c>
      <c r="D28" s="902">
        <v>10</v>
      </c>
      <c r="E28" s="902">
        <v>1068</v>
      </c>
      <c r="F28" s="902">
        <v>1405</v>
      </c>
      <c r="G28" s="902">
        <v>1100</v>
      </c>
      <c r="H28" s="902">
        <v>414</v>
      </c>
      <c r="I28" s="902">
        <v>115</v>
      </c>
      <c r="J28" s="902">
        <v>47</v>
      </c>
      <c r="K28" s="902">
        <v>11</v>
      </c>
      <c r="L28" s="902">
        <v>12</v>
      </c>
      <c r="M28" s="902">
        <v>108</v>
      </c>
      <c r="N28" s="902">
        <v>4290</v>
      </c>
      <c r="O28" s="21">
        <v>58744.402329028999</v>
      </c>
      <c r="P28" s="21" t="s">
        <v>29</v>
      </c>
    </row>
    <row r="29" spans="2:16" ht="11.15" customHeight="1">
      <c r="B29" s="20" t="s">
        <v>36</v>
      </c>
      <c r="D29" s="902">
        <v>4</v>
      </c>
      <c r="E29" s="902">
        <v>532</v>
      </c>
      <c r="F29" s="902">
        <v>800</v>
      </c>
      <c r="G29" s="902">
        <v>690</v>
      </c>
      <c r="H29" s="902">
        <v>279</v>
      </c>
      <c r="I29" s="902">
        <v>90</v>
      </c>
      <c r="J29" s="902">
        <v>38</v>
      </c>
      <c r="K29" s="902">
        <v>15</v>
      </c>
      <c r="L29" s="902">
        <v>13</v>
      </c>
      <c r="M29" s="902">
        <v>53</v>
      </c>
      <c r="N29" s="902">
        <v>2514</v>
      </c>
      <c r="O29" s="21">
        <v>60422.652141405</v>
      </c>
      <c r="P29" s="21" t="s">
        <v>29</v>
      </c>
    </row>
    <row r="30" spans="2:16" ht="11.15" customHeight="1">
      <c r="B30" s="20" t="s">
        <v>37</v>
      </c>
      <c r="D30" s="902">
        <v>1</v>
      </c>
      <c r="E30" s="902">
        <v>151</v>
      </c>
      <c r="F30" s="902">
        <v>255</v>
      </c>
      <c r="G30" s="902">
        <v>267</v>
      </c>
      <c r="H30" s="902">
        <v>144</v>
      </c>
      <c r="I30" s="902">
        <v>66</v>
      </c>
      <c r="J30" s="902">
        <v>14</v>
      </c>
      <c r="K30" s="902">
        <v>15</v>
      </c>
      <c r="L30" s="902">
        <v>2</v>
      </c>
      <c r="M30" s="902">
        <v>29</v>
      </c>
      <c r="N30" s="902">
        <v>944</v>
      </c>
      <c r="O30" s="21">
        <v>63144.062491803001</v>
      </c>
      <c r="P30" s="21" t="s">
        <v>29</v>
      </c>
    </row>
    <row r="31" spans="2:16" s="848" customFormat="1" ht="11.15" customHeight="1">
      <c r="B31" s="20" t="s">
        <v>38</v>
      </c>
      <c r="C31" s="3">
        <v>8</v>
      </c>
      <c r="D31" s="902">
        <v>150</v>
      </c>
      <c r="E31" s="902">
        <v>8491</v>
      </c>
      <c r="F31" s="902">
        <v>7653</v>
      </c>
      <c r="G31" s="902">
        <v>4199</v>
      </c>
      <c r="H31" s="902">
        <v>1427</v>
      </c>
      <c r="I31" s="902">
        <v>417</v>
      </c>
      <c r="J31" s="902">
        <v>167</v>
      </c>
      <c r="K31" s="902">
        <v>64</v>
      </c>
      <c r="L31" s="902">
        <v>40</v>
      </c>
      <c r="M31" s="902">
        <v>698</v>
      </c>
      <c r="N31" s="902">
        <v>23306</v>
      </c>
      <c r="O31" s="21">
        <v>55458.334529369997</v>
      </c>
      <c r="P31" s="21">
        <v>53026</v>
      </c>
    </row>
    <row r="32" spans="2:16" s="848" customFormat="1" ht="11.15" customHeight="1">
      <c r="B32" s="304"/>
      <c r="C32" s="22"/>
      <c r="D32" s="903"/>
      <c r="E32" s="903"/>
      <c r="F32" s="903"/>
      <c r="G32" s="903"/>
      <c r="H32" s="903"/>
      <c r="I32" s="903"/>
      <c r="J32" s="903"/>
      <c r="K32" s="903"/>
      <c r="L32" s="100"/>
      <c r="M32" s="100"/>
      <c r="N32" s="100"/>
      <c r="O32" s="21"/>
      <c r="P32" s="23"/>
    </row>
    <row r="33" spans="1:16" ht="11.15" customHeight="1">
      <c r="B33" s="305" t="s">
        <v>40</v>
      </c>
      <c r="C33" s="3">
        <v>9</v>
      </c>
      <c r="D33" s="100"/>
      <c r="E33" s="100"/>
      <c r="F33" s="100"/>
      <c r="G33" s="100"/>
      <c r="H33" s="100"/>
      <c r="I33" s="100"/>
      <c r="J33" s="100"/>
      <c r="K33" s="100"/>
      <c r="L33" s="841"/>
      <c r="M33" s="841"/>
      <c r="N33" s="841"/>
      <c r="O33" s="21"/>
    </row>
    <row r="34" spans="1:16" ht="11.15" customHeight="1">
      <c r="B34" s="20" t="s">
        <v>27</v>
      </c>
      <c r="D34" s="902">
        <v>0</v>
      </c>
      <c r="E34" s="902">
        <v>1</v>
      </c>
      <c r="F34" s="902">
        <v>0</v>
      </c>
      <c r="G34" s="902">
        <v>0</v>
      </c>
      <c r="H34" s="902">
        <v>0</v>
      </c>
      <c r="I34" s="902">
        <v>0</v>
      </c>
      <c r="J34" s="902">
        <v>0</v>
      </c>
      <c r="K34" s="902">
        <v>0</v>
      </c>
      <c r="L34" s="902">
        <v>0</v>
      </c>
      <c r="M34" s="902">
        <v>5</v>
      </c>
      <c r="N34" s="902">
        <v>6</v>
      </c>
      <c r="O34" s="21">
        <v>40958</v>
      </c>
      <c r="P34" s="21" t="s">
        <v>29</v>
      </c>
    </row>
    <row r="35" spans="1:16" ht="11.15" customHeight="1">
      <c r="B35" s="20" t="s">
        <v>30</v>
      </c>
      <c r="D35" s="902">
        <v>31</v>
      </c>
      <c r="E35" s="902">
        <v>354</v>
      </c>
      <c r="F35" s="902">
        <v>83</v>
      </c>
      <c r="G35" s="902">
        <v>14</v>
      </c>
      <c r="H35" s="902">
        <v>0</v>
      </c>
      <c r="I35" s="902">
        <v>1</v>
      </c>
      <c r="J35" s="902">
        <v>0</v>
      </c>
      <c r="K35" s="902">
        <v>0</v>
      </c>
      <c r="L35" s="902">
        <v>0</v>
      </c>
      <c r="M35" s="902">
        <v>66</v>
      </c>
      <c r="N35" s="902">
        <v>549</v>
      </c>
      <c r="O35" s="21">
        <v>46331.864120081998</v>
      </c>
      <c r="P35" s="21" t="s">
        <v>29</v>
      </c>
    </row>
    <row r="36" spans="1:16" ht="11.15" customHeight="1">
      <c r="B36" s="20" t="s">
        <v>31</v>
      </c>
      <c r="D36" s="902">
        <v>61</v>
      </c>
      <c r="E36" s="902">
        <v>1790</v>
      </c>
      <c r="F36" s="902">
        <v>776</v>
      </c>
      <c r="G36" s="902">
        <v>142</v>
      </c>
      <c r="H36" s="902">
        <v>22</v>
      </c>
      <c r="I36" s="902">
        <v>4</v>
      </c>
      <c r="J36" s="902">
        <v>1</v>
      </c>
      <c r="K36" s="902">
        <v>2</v>
      </c>
      <c r="L36" s="902">
        <v>1</v>
      </c>
      <c r="M36" s="902">
        <v>142</v>
      </c>
      <c r="N36" s="902">
        <v>2941</v>
      </c>
      <c r="O36" s="21">
        <v>48894.545541264</v>
      </c>
      <c r="P36" s="21" t="s">
        <v>29</v>
      </c>
    </row>
    <row r="37" spans="1:16" ht="11.15" customHeight="1">
      <c r="B37" s="20" t="s">
        <v>32</v>
      </c>
      <c r="D37" s="902">
        <v>33</v>
      </c>
      <c r="E37" s="902">
        <v>2427</v>
      </c>
      <c r="F37" s="902">
        <v>1763</v>
      </c>
      <c r="G37" s="902">
        <v>508</v>
      </c>
      <c r="H37" s="902">
        <v>115</v>
      </c>
      <c r="I37" s="902">
        <v>26</v>
      </c>
      <c r="J37" s="902">
        <v>13</v>
      </c>
      <c r="K37" s="902">
        <v>5</v>
      </c>
      <c r="L37" s="902">
        <v>2</v>
      </c>
      <c r="M37" s="902">
        <v>134</v>
      </c>
      <c r="N37" s="902">
        <v>5026</v>
      </c>
      <c r="O37" s="21">
        <v>51944.933982011004</v>
      </c>
      <c r="P37" s="21" t="s">
        <v>29</v>
      </c>
    </row>
    <row r="38" spans="1:16" ht="11.15" customHeight="1">
      <c r="B38" s="20" t="s">
        <v>33</v>
      </c>
      <c r="D38" s="902">
        <v>23</v>
      </c>
      <c r="E38" s="902">
        <v>2018</v>
      </c>
      <c r="F38" s="902">
        <v>2034</v>
      </c>
      <c r="G38" s="902">
        <v>973</v>
      </c>
      <c r="H38" s="902">
        <v>263</v>
      </c>
      <c r="I38" s="902">
        <v>79</v>
      </c>
      <c r="J38" s="902">
        <v>36</v>
      </c>
      <c r="K38" s="902">
        <v>10</v>
      </c>
      <c r="L38" s="902">
        <v>5</v>
      </c>
      <c r="M38" s="902">
        <v>127</v>
      </c>
      <c r="N38" s="902">
        <v>5568</v>
      </c>
      <c r="O38" s="21">
        <v>55037.408990994001</v>
      </c>
      <c r="P38" s="21" t="s">
        <v>29</v>
      </c>
    </row>
    <row r="39" spans="1:16" ht="11.15" customHeight="1">
      <c r="B39" s="20" t="s">
        <v>34</v>
      </c>
      <c r="D39" s="902">
        <v>27</v>
      </c>
      <c r="E39" s="902">
        <v>1745</v>
      </c>
      <c r="F39" s="902">
        <v>2076</v>
      </c>
      <c r="G39" s="902">
        <v>1380</v>
      </c>
      <c r="H39" s="902">
        <v>499</v>
      </c>
      <c r="I39" s="902">
        <v>132</v>
      </c>
      <c r="J39" s="902">
        <v>49</v>
      </c>
      <c r="K39" s="902">
        <v>14</v>
      </c>
      <c r="L39" s="902">
        <v>13</v>
      </c>
      <c r="M39" s="902">
        <v>148</v>
      </c>
      <c r="N39" s="902">
        <v>6083</v>
      </c>
      <c r="O39" s="21">
        <v>57319.949686603999</v>
      </c>
      <c r="P39" s="21" t="s">
        <v>29</v>
      </c>
    </row>
    <row r="40" spans="1:16" ht="11.15" customHeight="1">
      <c r="B40" s="20" t="s">
        <v>35</v>
      </c>
      <c r="D40" s="902">
        <v>10</v>
      </c>
      <c r="E40" s="902">
        <v>1226</v>
      </c>
      <c r="F40" s="902">
        <v>1662</v>
      </c>
      <c r="G40" s="902">
        <v>1433</v>
      </c>
      <c r="H40" s="902">
        <v>557</v>
      </c>
      <c r="I40" s="902">
        <v>168</v>
      </c>
      <c r="J40" s="902">
        <v>72</v>
      </c>
      <c r="K40" s="902">
        <v>17</v>
      </c>
      <c r="L40" s="902">
        <v>20</v>
      </c>
      <c r="M40" s="902">
        <v>117</v>
      </c>
      <c r="N40" s="902">
        <v>5282</v>
      </c>
      <c r="O40" s="21">
        <v>59605.739217811999</v>
      </c>
      <c r="P40" s="21" t="s">
        <v>29</v>
      </c>
    </row>
    <row r="41" spans="1:16" ht="11.15" customHeight="1">
      <c r="B41" s="20" t="s">
        <v>36</v>
      </c>
      <c r="D41" s="902">
        <v>4</v>
      </c>
      <c r="E41" s="902">
        <v>587</v>
      </c>
      <c r="F41" s="902">
        <v>892</v>
      </c>
      <c r="G41" s="902">
        <v>840</v>
      </c>
      <c r="H41" s="902">
        <v>362</v>
      </c>
      <c r="I41" s="902">
        <v>127</v>
      </c>
      <c r="J41" s="902">
        <v>54</v>
      </c>
      <c r="K41" s="902">
        <v>23</v>
      </c>
      <c r="L41" s="902">
        <v>17</v>
      </c>
      <c r="M41" s="902">
        <v>60</v>
      </c>
      <c r="N41" s="902">
        <v>2966</v>
      </c>
      <c r="O41" s="21">
        <v>61307.744882999999</v>
      </c>
      <c r="P41" s="21" t="s">
        <v>29</v>
      </c>
    </row>
    <row r="42" spans="1:16" ht="11.15" customHeight="1">
      <c r="B42" s="20" t="s">
        <v>37</v>
      </c>
      <c r="D42" s="902">
        <v>1</v>
      </c>
      <c r="E42" s="902">
        <v>160</v>
      </c>
      <c r="F42" s="902">
        <v>267</v>
      </c>
      <c r="G42" s="902">
        <v>315</v>
      </c>
      <c r="H42" s="902">
        <v>175</v>
      </c>
      <c r="I42" s="902">
        <v>79</v>
      </c>
      <c r="J42" s="902">
        <v>23</v>
      </c>
      <c r="K42" s="902">
        <v>16</v>
      </c>
      <c r="L42" s="902">
        <v>3</v>
      </c>
      <c r="M42" s="902">
        <v>34</v>
      </c>
      <c r="N42" s="902">
        <v>1073</v>
      </c>
      <c r="O42" s="21">
        <v>63981.694821944002</v>
      </c>
      <c r="P42" s="21" t="s">
        <v>29</v>
      </c>
    </row>
    <row r="43" spans="1:16" s="848" customFormat="1" ht="11.15" customHeight="1">
      <c r="B43" s="20" t="s">
        <v>38</v>
      </c>
      <c r="C43" s="3">
        <v>8</v>
      </c>
      <c r="D43" s="902">
        <v>190</v>
      </c>
      <c r="E43" s="902">
        <v>10308</v>
      </c>
      <c r="F43" s="902">
        <v>9553</v>
      </c>
      <c r="G43" s="902">
        <v>5605</v>
      </c>
      <c r="H43" s="902">
        <v>1993</v>
      </c>
      <c r="I43" s="902">
        <v>616</v>
      </c>
      <c r="J43" s="902">
        <v>248</v>
      </c>
      <c r="K43" s="902">
        <v>87</v>
      </c>
      <c r="L43" s="902">
        <v>61</v>
      </c>
      <c r="M43" s="902">
        <v>833</v>
      </c>
      <c r="N43" s="902">
        <v>29494</v>
      </c>
      <c r="O43" s="21">
        <v>56018.389892186999</v>
      </c>
      <c r="P43" s="21">
        <v>53724</v>
      </c>
    </row>
    <row r="44" spans="1:16" ht="11.15" customHeight="1">
      <c r="B44" s="20"/>
      <c r="D44" s="100"/>
      <c r="E44" s="100"/>
      <c r="F44" s="100"/>
      <c r="G44" s="100"/>
      <c r="H44" s="100"/>
      <c r="I44" s="100"/>
      <c r="J44" s="100"/>
      <c r="K44" s="100"/>
      <c r="L44" s="841"/>
      <c r="M44" s="841"/>
      <c r="N44" s="841"/>
      <c r="O44" s="21"/>
    </row>
    <row r="45" spans="1:16" ht="11.15" customHeight="1">
      <c r="B45" s="305" t="s">
        <v>41</v>
      </c>
      <c r="C45" s="3">
        <v>10</v>
      </c>
      <c r="D45" s="100"/>
      <c r="E45" s="100"/>
      <c r="F45" s="100"/>
      <c r="G45" s="100"/>
      <c r="H45" s="100"/>
      <c r="I45" s="100"/>
      <c r="J45" s="100"/>
      <c r="K45" s="100"/>
      <c r="L45" s="841"/>
      <c r="M45" s="841"/>
      <c r="N45" s="841"/>
      <c r="O45" s="21"/>
    </row>
    <row r="46" spans="1:16" ht="11.15" customHeight="1">
      <c r="A46" s="30"/>
      <c r="B46" s="815"/>
      <c r="D46" s="100"/>
      <c r="E46" s="100"/>
      <c r="F46" s="100"/>
      <c r="G46" s="100"/>
      <c r="H46" s="100"/>
      <c r="I46" s="100"/>
      <c r="J46" s="100"/>
      <c r="K46" s="100"/>
      <c r="L46" s="841"/>
      <c r="M46" s="841"/>
      <c r="N46" s="841"/>
      <c r="O46" s="21"/>
    </row>
    <row r="47" spans="1:16" ht="11.15" customHeight="1">
      <c r="B47" s="305" t="s">
        <v>26</v>
      </c>
      <c r="D47" s="100"/>
      <c r="E47" s="100"/>
      <c r="F47" s="100"/>
      <c r="G47" s="100"/>
      <c r="H47" s="100"/>
      <c r="I47" s="100"/>
      <c r="J47" s="100"/>
      <c r="K47" s="100"/>
      <c r="L47" s="841"/>
      <c r="M47" s="841"/>
      <c r="N47" s="841"/>
      <c r="O47" s="21"/>
    </row>
    <row r="48" spans="1:16" ht="11.15" customHeight="1">
      <c r="A48" s="16"/>
      <c r="B48" s="20" t="s">
        <v>27</v>
      </c>
      <c r="D48" s="902">
        <v>0</v>
      </c>
      <c r="E48" s="902">
        <v>0</v>
      </c>
      <c r="F48" s="902">
        <v>0</v>
      </c>
      <c r="G48" s="902">
        <v>0</v>
      </c>
      <c r="H48" s="902">
        <v>0</v>
      </c>
      <c r="I48" s="902">
        <v>0</v>
      </c>
      <c r="J48" s="902">
        <v>0</v>
      </c>
      <c r="K48" s="902">
        <v>0</v>
      </c>
      <c r="L48" s="902">
        <v>0</v>
      </c>
      <c r="M48" s="902">
        <v>1</v>
      </c>
      <c r="N48" s="902">
        <v>1</v>
      </c>
      <c r="O48" s="21">
        <v>0</v>
      </c>
      <c r="P48" s="21" t="s">
        <v>29</v>
      </c>
    </row>
    <row r="49" spans="1:16" ht="11.15" customHeight="1">
      <c r="B49" s="20" t="s">
        <v>30</v>
      </c>
      <c r="D49" s="902">
        <v>3</v>
      </c>
      <c r="E49" s="902">
        <v>77</v>
      </c>
      <c r="F49" s="902">
        <v>23</v>
      </c>
      <c r="G49" s="902">
        <v>2</v>
      </c>
      <c r="H49" s="902">
        <v>1</v>
      </c>
      <c r="I49" s="902">
        <v>0</v>
      </c>
      <c r="J49" s="902">
        <v>0</v>
      </c>
      <c r="K49" s="902">
        <v>0</v>
      </c>
      <c r="L49" s="902">
        <v>0</v>
      </c>
      <c r="M49" s="902">
        <v>16</v>
      </c>
      <c r="N49" s="902">
        <v>122</v>
      </c>
      <c r="O49" s="21">
        <v>46585.406132074997</v>
      </c>
      <c r="P49" s="21" t="s">
        <v>29</v>
      </c>
    </row>
    <row r="50" spans="1:16" ht="11.15" customHeight="1">
      <c r="B50" s="20" t="s">
        <v>31</v>
      </c>
      <c r="D50" s="902">
        <v>11</v>
      </c>
      <c r="E50" s="902">
        <v>286</v>
      </c>
      <c r="F50" s="902">
        <v>121</v>
      </c>
      <c r="G50" s="902">
        <v>34</v>
      </c>
      <c r="H50" s="902">
        <v>7</v>
      </c>
      <c r="I50" s="902">
        <v>3</v>
      </c>
      <c r="J50" s="902">
        <v>2</v>
      </c>
      <c r="K50" s="902">
        <v>0</v>
      </c>
      <c r="L50" s="902">
        <v>1</v>
      </c>
      <c r="M50" s="902">
        <v>29</v>
      </c>
      <c r="N50" s="902">
        <v>494</v>
      </c>
      <c r="O50" s="21">
        <v>49871.832537634</v>
      </c>
      <c r="P50" s="21" t="s">
        <v>29</v>
      </c>
    </row>
    <row r="51" spans="1:16" ht="11.15" customHeight="1">
      <c r="B51" s="20" t="s">
        <v>32</v>
      </c>
      <c r="D51" s="902">
        <v>4</v>
      </c>
      <c r="E51" s="902">
        <v>269</v>
      </c>
      <c r="F51" s="902">
        <v>211</v>
      </c>
      <c r="G51" s="902">
        <v>83</v>
      </c>
      <c r="H51" s="902">
        <v>19</v>
      </c>
      <c r="I51" s="902">
        <v>11</v>
      </c>
      <c r="J51" s="902">
        <v>9</v>
      </c>
      <c r="K51" s="902">
        <v>5</v>
      </c>
      <c r="L51" s="902">
        <v>3</v>
      </c>
      <c r="M51" s="902">
        <v>28</v>
      </c>
      <c r="N51" s="902">
        <v>642</v>
      </c>
      <c r="O51" s="21">
        <v>54394.743061888999</v>
      </c>
      <c r="P51" s="21" t="s">
        <v>29</v>
      </c>
    </row>
    <row r="52" spans="1:16" ht="11.15" customHeight="1">
      <c r="B52" s="20" t="s">
        <v>33</v>
      </c>
      <c r="D52" s="902">
        <v>0</v>
      </c>
      <c r="E52" s="902">
        <v>171</v>
      </c>
      <c r="F52" s="902">
        <v>193</v>
      </c>
      <c r="G52" s="902">
        <v>164</v>
      </c>
      <c r="H52" s="902">
        <v>64</v>
      </c>
      <c r="I52" s="902">
        <v>28</v>
      </c>
      <c r="J52" s="902">
        <v>10</v>
      </c>
      <c r="K52" s="902">
        <v>11</v>
      </c>
      <c r="L52" s="902">
        <v>5</v>
      </c>
      <c r="M52" s="902">
        <v>22</v>
      </c>
      <c r="N52" s="902">
        <v>668</v>
      </c>
      <c r="O52" s="21">
        <v>60112.915495355999</v>
      </c>
      <c r="P52" s="21" t="s">
        <v>29</v>
      </c>
    </row>
    <row r="53" spans="1:16" ht="11.15" customHeight="1">
      <c r="B53" s="20" t="s">
        <v>34</v>
      </c>
      <c r="D53" s="902">
        <v>2</v>
      </c>
      <c r="E53" s="902">
        <v>126</v>
      </c>
      <c r="F53" s="902">
        <v>198</v>
      </c>
      <c r="G53" s="902">
        <v>143</v>
      </c>
      <c r="H53" s="902">
        <v>77</v>
      </c>
      <c r="I53" s="902">
        <v>43</v>
      </c>
      <c r="J53" s="902">
        <v>10</v>
      </c>
      <c r="K53" s="902">
        <v>3</v>
      </c>
      <c r="L53" s="902">
        <v>10</v>
      </c>
      <c r="M53" s="902">
        <v>20</v>
      </c>
      <c r="N53" s="902">
        <v>632</v>
      </c>
      <c r="O53" s="21">
        <v>62047.572173202003</v>
      </c>
      <c r="P53" s="21" t="s">
        <v>29</v>
      </c>
    </row>
    <row r="54" spans="1:16" ht="11.15" customHeight="1">
      <c r="B54" s="20" t="s">
        <v>35</v>
      </c>
      <c r="D54" s="902">
        <v>0</v>
      </c>
      <c r="E54" s="902">
        <v>63</v>
      </c>
      <c r="F54" s="902">
        <v>102</v>
      </c>
      <c r="G54" s="902">
        <v>105</v>
      </c>
      <c r="H54" s="902">
        <v>65</v>
      </c>
      <c r="I54" s="902">
        <v>19</v>
      </c>
      <c r="J54" s="902">
        <v>13</v>
      </c>
      <c r="K54" s="902">
        <v>9</v>
      </c>
      <c r="L54" s="902">
        <v>6</v>
      </c>
      <c r="M54" s="902">
        <v>9</v>
      </c>
      <c r="N54" s="902">
        <v>391</v>
      </c>
      <c r="O54" s="21">
        <v>64689.356544501999</v>
      </c>
      <c r="P54" s="21" t="s">
        <v>29</v>
      </c>
    </row>
    <row r="55" spans="1:16" ht="11.15" customHeight="1">
      <c r="B55" s="20" t="s">
        <v>36</v>
      </c>
      <c r="D55" s="902">
        <v>1</v>
      </c>
      <c r="E55" s="902">
        <v>28</v>
      </c>
      <c r="F55" s="902">
        <v>38</v>
      </c>
      <c r="G55" s="902">
        <v>37</v>
      </c>
      <c r="H55" s="902">
        <v>32</v>
      </c>
      <c r="I55" s="902">
        <v>12</v>
      </c>
      <c r="J55" s="902">
        <v>6</v>
      </c>
      <c r="K55" s="902">
        <v>7</v>
      </c>
      <c r="L55" s="902">
        <v>12</v>
      </c>
      <c r="M55" s="902">
        <v>11</v>
      </c>
      <c r="N55" s="902">
        <v>184</v>
      </c>
      <c r="O55" s="21">
        <v>70034.265317918995</v>
      </c>
      <c r="P55" s="21" t="s">
        <v>29</v>
      </c>
    </row>
    <row r="56" spans="1:16" ht="11.15" customHeight="1">
      <c r="B56" s="20" t="s">
        <v>37</v>
      </c>
      <c r="D56" s="902">
        <v>0</v>
      </c>
      <c r="E56" s="902">
        <v>8</v>
      </c>
      <c r="F56" s="902">
        <v>8</v>
      </c>
      <c r="G56" s="902">
        <v>9</v>
      </c>
      <c r="H56" s="902">
        <v>10</v>
      </c>
      <c r="I56" s="902">
        <v>6</v>
      </c>
      <c r="J56" s="902">
        <v>7</v>
      </c>
      <c r="K56" s="902">
        <v>0</v>
      </c>
      <c r="L56" s="902">
        <v>6</v>
      </c>
      <c r="M56" s="902">
        <v>8</v>
      </c>
      <c r="N56" s="902">
        <v>62</v>
      </c>
      <c r="O56" s="21">
        <v>74227.125370370006</v>
      </c>
      <c r="P56" s="21" t="s">
        <v>29</v>
      </c>
    </row>
    <row r="57" spans="1:16" s="848" customFormat="1" ht="11.15" customHeight="1">
      <c r="B57" s="20" t="s">
        <v>38</v>
      </c>
      <c r="C57" s="3">
        <v>8</v>
      </c>
      <c r="D57" s="902">
        <v>21</v>
      </c>
      <c r="E57" s="902">
        <v>1028</v>
      </c>
      <c r="F57" s="902">
        <v>894</v>
      </c>
      <c r="G57" s="902">
        <v>577</v>
      </c>
      <c r="H57" s="902">
        <v>275</v>
      </c>
      <c r="I57" s="902">
        <v>122</v>
      </c>
      <c r="J57" s="902">
        <v>57</v>
      </c>
      <c r="K57" s="902">
        <v>35</v>
      </c>
      <c r="L57" s="902">
        <v>43</v>
      </c>
      <c r="M57" s="902">
        <v>144</v>
      </c>
      <c r="N57" s="902">
        <v>3196</v>
      </c>
      <c r="O57" s="21">
        <v>58705.246353210998</v>
      </c>
      <c r="P57" s="21">
        <v>55064</v>
      </c>
    </row>
    <row r="58" spans="1:16" ht="11.15" customHeight="1">
      <c r="A58" s="848"/>
      <c r="B58" s="304"/>
      <c r="C58" s="22"/>
      <c r="D58" s="903"/>
      <c r="E58" s="903"/>
      <c r="F58" s="903"/>
      <c r="G58" s="903"/>
      <c r="H58" s="903"/>
      <c r="I58" s="903"/>
      <c r="J58" s="903"/>
      <c r="K58" s="903"/>
      <c r="L58" s="100"/>
      <c r="M58" s="100"/>
      <c r="N58" s="100"/>
      <c r="O58" s="21"/>
    </row>
    <row r="59" spans="1:16" ht="11.15" customHeight="1">
      <c r="B59" s="305" t="s">
        <v>39</v>
      </c>
      <c r="C59" s="25"/>
      <c r="D59" s="100"/>
      <c r="E59" s="100"/>
      <c r="F59" s="100"/>
      <c r="G59" s="100"/>
      <c r="H59" s="100"/>
      <c r="I59" s="100"/>
      <c r="J59" s="100"/>
      <c r="K59" s="100"/>
      <c r="L59" s="841"/>
      <c r="M59" s="841"/>
      <c r="N59" s="841"/>
      <c r="O59" s="21"/>
    </row>
    <row r="60" spans="1:16" ht="11.15" customHeight="1">
      <c r="B60" s="20" t="s">
        <v>27</v>
      </c>
      <c r="D60" s="902">
        <v>0</v>
      </c>
      <c r="E60" s="902">
        <v>3</v>
      </c>
      <c r="F60" s="902">
        <v>0</v>
      </c>
      <c r="G60" s="902">
        <v>0</v>
      </c>
      <c r="H60" s="902">
        <v>0</v>
      </c>
      <c r="I60" s="902">
        <v>0</v>
      </c>
      <c r="J60" s="902">
        <v>0</v>
      </c>
      <c r="K60" s="902">
        <v>0</v>
      </c>
      <c r="L60" s="902">
        <v>0</v>
      </c>
      <c r="M60" s="902">
        <v>1</v>
      </c>
      <c r="N60" s="902">
        <v>4</v>
      </c>
      <c r="O60" s="21">
        <v>43450</v>
      </c>
      <c r="P60" s="21" t="s">
        <v>29</v>
      </c>
    </row>
    <row r="61" spans="1:16" ht="11.15" customHeight="1">
      <c r="B61" s="20" t="s">
        <v>30</v>
      </c>
      <c r="D61" s="902">
        <v>23</v>
      </c>
      <c r="E61" s="902">
        <v>273</v>
      </c>
      <c r="F61" s="902">
        <v>43</v>
      </c>
      <c r="G61" s="902">
        <v>8</v>
      </c>
      <c r="H61" s="902">
        <v>0</v>
      </c>
      <c r="I61" s="902">
        <v>0</v>
      </c>
      <c r="J61" s="902">
        <v>0</v>
      </c>
      <c r="K61" s="902">
        <v>0</v>
      </c>
      <c r="L61" s="902">
        <v>0</v>
      </c>
      <c r="M61" s="902">
        <v>31</v>
      </c>
      <c r="N61" s="902">
        <v>378</v>
      </c>
      <c r="O61" s="21">
        <v>45500.416484148998</v>
      </c>
      <c r="P61" s="21" t="s">
        <v>29</v>
      </c>
    </row>
    <row r="62" spans="1:16" ht="11.15" customHeight="1">
      <c r="B62" s="20" t="s">
        <v>31</v>
      </c>
      <c r="D62" s="902">
        <v>31</v>
      </c>
      <c r="E62" s="902">
        <v>976</v>
      </c>
      <c r="F62" s="902">
        <v>346</v>
      </c>
      <c r="G62" s="902">
        <v>72</v>
      </c>
      <c r="H62" s="902">
        <v>11</v>
      </c>
      <c r="I62" s="902">
        <v>6</v>
      </c>
      <c r="J62" s="902">
        <v>0</v>
      </c>
      <c r="K62" s="902">
        <v>0</v>
      </c>
      <c r="L62" s="902">
        <v>2</v>
      </c>
      <c r="M62" s="902">
        <v>84</v>
      </c>
      <c r="N62" s="902">
        <v>1528</v>
      </c>
      <c r="O62" s="21">
        <v>48410.059425207</v>
      </c>
      <c r="P62" s="21" t="s">
        <v>29</v>
      </c>
    </row>
    <row r="63" spans="1:16" ht="11.15" customHeight="1">
      <c r="B63" s="20" t="s">
        <v>32</v>
      </c>
      <c r="D63" s="902">
        <v>19</v>
      </c>
      <c r="E63" s="902">
        <v>1079</v>
      </c>
      <c r="F63" s="902">
        <v>663</v>
      </c>
      <c r="G63" s="902">
        <v>185</v>
      </c>
      <c r="H63" s="902">
        <v>46</v>
      </c>
      <c r="I63" s="902">
        <v>16</v>
      </c>
      <c r="J63" s="902">
        <v>5</v>
      </c>
      <c r="K63" s="902">
        <v>1</v>
      </c>
      <c r="L63" s="902">
        <v>3</v>
      </c>
      <c r="M63" s="902">
        <v>96</v>
      </c>
      <c r="N63" s="902">
        <v>2113</v>
      </c>
      <c r="O63" s="21">
        <v>51517.054238967998</v>
      </c>
      <c r="P63" s="21" t="s">
        <v>29</v>
      </c>
    </row>
    <row r="64" spans="1:16" ht="11.15" customHeight="1">
      <c r="B64" s="20" t="s">
        <v>33</v>
      </c>
      <c r="D64" s="902">
        <v>11</v>
      </c>
      <c r="E64" s="902">
        <v>918</v>
      </c>
      <c r="F64" s="902">
        <v>682</v>
      </c>
      <c r="G64" s="902">
        <v>329</v>
      </c>
      <c r="H64" s="902">
        <v>126</v>
      </c>
      <c r="I64" s="902">
        <v>33</v>
      </c>
      <c r="J64" s="902">
        <v>14</v>
      </c>
      <c r="K64" s="902">
        <v>2</v>
      </c>
      <c r="L64" s="902">
        <v>1</v>
      </c>
      <c r="M64" s="902">
        <v>88</v>
      </c>
      <c r="N64" s="902">
        <v>2204</v>
      </c>
      <c r="O64" s="21">
        <v>54160.247344044998</v>
      </c>
      <c r="P64" s="21" t="s">
        <v>29</v>
      </c>
    </row>
    <row r="65" spans="1:16" ht="11.15" customHeight="1">
      <c r="B65" s="20" t="s">
        <v>34</v>
      </c>
      <c r="D65" s="902">
        <v>12</v>
      </c>
      <c r="E65" s="902">
        <v>760</v>
      </c>
      <c r="F65" s="902">
        <v>684</v>
      </c>
      <c r="G65" s="902">
        <v>393</v>
      </c>
      <c r="H65" s="902">
        <v>172</v>
      </c>
      <c r="I65" s="902">
        <v>57</v>
      </c>
      <c r="J65" s="902">
        <v>20</v>
      </c>
      <c r="K65" s="902">
        <v>12</v>
      </c>
      <c r="L65" s="902">
        <v>8</v>
      </c>
      <c r="M65" s="902">
        <v>79</v>
      </c>
      <c r="N65" s="902">
        <v>2197</v>
      </c>
      <c r="O65" s="21">
        <v>56624.936397543999</v>
      </c>
      <c r="P65" s="21" t="s">
        <v>29</v>
      </c>
    </row>
    <row r="66" spans="1:16" ht="11.15" customHeight="1">
      <c r="B66" s="20" t="s">
        <v>35</v>
      </c>
      <c r="D66" s="902">
        <v>6</v>
      </c>
      <c r="E66" s="902">
        <v>443</v>
      </c>
      <c r="F66" s="902">
        <v>468</v>
      </c>
      <c r="G66" s="902">
        <v>336</v>
      </c>
      <c r="H66" s="902">
        <v>164</v>
      </c>
      <c r="I66" s="902">
        <v>69</v>
      </c>
      <c r="J66" s="902">
        <v>22</v>
      </c>
      <c r="K66" s="902">
        <v>9</v>
      </c>
      <c r="L66" s="902">
        <v>14</v>
      </c>
      <c r="M66" s="902">
        <v>52</v>
      </c>
      <c r="N66" s="902">
        <v>1583</v>
      </c>
      <c r="O66" s="21">
        <v>59335.035179621002</v>
      </c>
      <c r="P66" s="21" t="s">
        <v>29</v>
      </c>
    </row>
    <row r="67" spans="1:16" ht="11.15" customHeight="1">
      <c r="B67" s="20" t="s">
        <v>36</v>
      </c>
      <c r="D67" s="902">
        <v>1</v>
      </c>
      <c r="E67" s="902">
        <v>222</v>
      </c>
      <c r="F67" s="902">
        <v>236</v>
      </c>
      <c r="G67" s="902">
        <v>223</v>
      </c>
      <c r="H67" s="902">
        <v>109</v>
      </c>
      <c r="I67" s="902">
        <v>61</v>
      </c>
      <c r="J67" s="902">
        <v>15</v>
      </c>
      <c r="K67" s="902">
        <v>14</v>
      </c>
      <c r="L67" s="902">
        <v>6</v>
      </c>
      <c r="M67" s="902">
        <v>23</v>
      </c>
      <c r="N67" s="902">
        <v>910</v>
      </c>
      <c r="O67" s="21">
        <v>61471.160202931002</v>
      </c>
      <c r="P67" s="21" t="s">
        <v>29</v>
      </c>
    </row>
    <row r="68" spans="1:16" ht="11.15" customHeight="1">
      <c r="B68" s="20" t="s">
        <v>37</v>
      </c>
      <c r="D68" s="902">
        <v>0</v>
      </c>
      <c r="E68" s="902">
        <v>66</v>
      </c>
      <c r="F68" s="902">
        <v>71</v>
      </c>
      <c r="G68" s="902">
        <v>79</v>
      </c>
      <c r="H68" s="902">
        <v>42</v>
      </c>
      <c r="I68" s="902">
        <v>17</v>
      </c>
      <c r="J68" s="902">
        <v>14</v>
      </c>
      <c r="K68" s="902">
        <v>9</v>
      </c>
      <c r="L68" s="902">
        <v>10</v>
      </c>
      <c r="M68" s="902">
        <v>19</v>
      </c>
      <c r="N68" s="902">
        <v>327</v>
      </c>
      <c r="O68" s="21">
        <v>65470.853474025003</v>
      </c>
      <c r="P68" s="21" t="s">
        <v>29</v>
      </c>
    </row>
    <row r="69" spans="1:16" s="848" customFormat="1" ht="11.15" customHeight="1">
      <c r="B69" s="20" t="s">
        <v>38</v>
      </c>
      <c r="C69" s="3">
        <v>8</v>
      </c>
      <c r="D69" s="902">
        <v>103</v>
      </c>
      <c r="E69" s="902">
        <v>4740</v>
      </c>
      <c r="F69" s="902">
        <v>3193</v>
      </c>
      <c r="G69" s="902">
        <v>1625</v>
      </c>
      <c r="H69" s="902">
        <v>670</v>
      </c>
      <c r="I69" s="902">
        <v>259</v>
      </c>
      <c r="J69" s="902">
        <v>90</v>
      </c>
      <c r="K69" s="902">
        <v>47</v>
      </c>
      <c r="L69" s="902">
        <v>44</v>
      </c>
      <c r="M69" s="902">
        <v>473</v>
      </c>
      <c r="N69" s="902">
        <v>11244</v>
      </c>
      <c r="O69" s="21">
        <v>54758.109574784001</v>
      </c>
      <c r="P69" s="21">
        <v>51497</v>
      </c>
    </row>
    <row r="70" spans="1:16" ht="11.15" customHeight="1">
      <c r="A70" s="848"/>
      <c r="B70" s="304"/>
      <c r="C70" s="22"/>
      <c r="D70" s="903"/>
      <c r="E70" s="903"/>
      <c r="F70" s="903"/>
      <c r="G70" s="903"/>
      <c r="H70" s="903"/>
      <c r="I70" s="903"/>
      <c r="J70" s="903"/>
      <c r="K70" s="903"/>
      <c r="L70" s="100"/>
      <c r="M70" s="100"/>
      <c r="N70" s="100"/>
      <c r="O70" s="21"/>
    </row>
    <row r="71" spans="1:16" ht="11.15" customHeight="1">
      <c r="B71" s="305" t="s">
        <v>40</v>
      </c>
      <c r="C71" s="3">
        <v>9</v>
      </c>
      <c r="D71" s="100"/>
      <c r="E71" s="100"/>
      <c r="F71" s="100"/>
      <c r="G71" s="100"/>
      <c r="H71" s="100"/>
      <c r="I71" s="100"/>
      <c r="J71" s="100"/>
      <c r="K71" s="100"/>
      <c r="L71" s="841"/>
      <c r="M71" s="841"/>
      <c r="N71" s="841"/>
      <c r="O71" s="21"/>
    </row>
    <row r="72" spans="1:16" ht="11.15" customHeight="1">
      <c r="B72" s="20" t="s">
        <v>27</v>
      </c>
      <c r="D72" s="902">
        <v>0</v>
      </c>
      <c r="E72" s="902">
        <v>3</v>
      </c>
      <c r="F72" s="902">
        <v>0</v>
      </c>
      <c r="G72" s="902">
        <v>0</v>
      </c>
      <c r="H72" s="902">
        <v>0</v>
      </c>
      <c r="I72" s="902">
        <v>0</v>
      </c>
      <c r="J72" s="902">
        <v>0</v>
      </c>
      <c r="K72" s="902">
        <v>0</v>
      </c>
      <c r="L72" s="902">
        <v>0</v>
      </c>
      <c r="M72" s="902">
        <v>2</v>
      </c>
      <c r="N72" s="902">
        <v>5</v>
      </c>
      <c r="O72" s="21">
        <v>43450</v>
      </c>
      <c r="P72" s="21" t="s">
        <v>29</v>
      </c>
    </row>
    <row r="73" spans="1:16" ht="11.15" customHeight="1">
      <c r="B73" s="20" t="s">
        <v>30</v>
      </c>
      <c r="D73" s="902">
        <v>26</v>
      </c>
      <c r="E73" s="902">
        <v>351</v>
      </c>
      <c r="F73" s="902">
        <v>67</v>
      </c>
      <c r="G73" s="902">
        <v>10</v>
      </c>
      <c r="H73" s="902">
        <v>1</v>
      </c>
      <c r="I73" s="902">
        <v>0</v>
      </c>
      <c r="J73" s="902">
        <v>0</v>
      </c>
      <c r="K73" s="902">
        <v>0</v>
      </c>
      <c r="L73" s="902">
        <v>0</v>
      </c>
      <c r="M73" s="902">
        <v>47</v>
      </c>
      <c r="N73" s="902">
        <v>502</v>
      </c>
      <c r="O73" s="21">
        <v>45760.374879119998</v>
      </c>
      <c r="P73" s="21" t="s">
        <v>29</v>
      </c>
    </row>
    <row r="74" spans="1:16" ht="11.15" customHeight="1">
      <c r="B74" s="20" t="s">
        <v>31</v>
      </c>
      <c r="D74" s="902">
        <v>42</v>
      </c>
      <c r="E74" s="902">
        <v>1262</v>
      </c>
      <c r="F74" s="902">
        <v>467</v>
      </c>
      <c r="G74" s="902">
        <v>106</v>
      </c>
      <c r="H74" s="902">
        <v>18</v>
      </c>
      <c r="I74" s="902">
        <v>9</v>
      </c>
      <c r="J74" s="902">
        <v>2</v>
      </c>
      <c r="K74" s="902">
        <v>0</v>
      </c>
      <c r="L74" s="902">
        <v>3</v>
      </c>
      <c r="M74" s="902">
        <v>113</v>
      </c>
      <c r="N74" s="902">
        <v>2022</v>
      </c>
      <c r="O74" s="21">
        <v>48766.122545835002</v>
      </c>
      <c r="P74" s="21" t="s">
        <v>29</v>
      </c>
    </row>
    <row r="75" spans="1:16" ht="11.15" customHeight="1">
      <c r="B75" s="20" t="s">
        <v>32</v>
      </c>
      <c r="D75" s="902">
        <v>23</v>
      </c>
      <c r="E75" s="902">
        <v>1351</v>
      </c>
      <c r="F75" s="902">
        <v>874</v>
      </c>
      <c r="G75" s="902">
        <v>268</v>
      </c>
      <c r="H75" s="902">
        <v>65</v>
      </c>
      <c r="I75" s="902">
        <v>27</v>
      </c>
      <c r="J75" s="902">
        <v>14</v>
      </c>
      <c r="K75" s="902">
        <v>6</v>
      </c>
      <c r="L75" s="902">
        <v>6</v>
      </c>
      <c r="M75" s="902">
        <v>124</v>
      </c>
      <c r="N75" s="902">
        <v>2758</v>
      </c>
      <c r="O75" s="21">
        <v>52183.676400910997</v>
      </c>
      <c r="P75" s="21" t="s">
        <v>29</v>
      </c>
    </row>
    <row r="76" spans="1:16" ht="11.15" customHeight="1">
      <c r="B76" s="20" t="s">
        <v>33</v>
      </c>
      <c r="D76" s="902">
        <v>11</v>
      </c>
      <c r="E76" s="902">
        <v>1090</v>
      </c>
      <c r="F76" s="902">
        <v>875</v>
      </c>
      <c r="G76" s="902">
        <v>493</v>
      </c>
      <c r="H76" s="902">
        <v>191</v>
      </c>
      <c r="I76" s="902">
        <v>61</v>
      </c>
      <c r="J76" s="902">
        <v>24</v>
      </c>
      <c r="K76" s="902">
        <v>13</v>
      </c>
      <c r="L76" s="902">
        <v>6</v>
      </c>
      <c r="M76" s="902">
        <v>110</v>
      </c>
      <c r="N76" s="902">
        <v>2874</v>
      </c>
      <c r="O76" s="21">
        <v>55558.014757596997</v>
      </c>
      <c r="P76" s="21" t="s">
        <v>29</v>
      </c>
    </row>
    <row r="77" spans="1:16" ht="11.15" customHeight="1">
      <c r="B77" s="20" t="s">
        <v>34</v>
      </c>
      <c r="D77" s="902">
        <v>14</v>
      </c>
      <c r="E77" s="902">
        <v>888</v>
      </c>
      <c r="F77" s="902">
        <v>882</v>
      </c>
      <c r="G77" s="902">
        <v>537</v>
      </c>
      <c r="H77" s="902">
        <v>249</v>
      </c>
      <c r="I77" s="902">
        <v>100</v>
      </c>
      <c r="J77" s="902">
        <v>30</v>
      </c>
      <c r="K77" s="902">
        <v>15</v>
      </c>
      <c r="L77" s="902">
        <v>18</v>
      </c>
      <c r="M77" s="902">
        <v>99</v>
      </c>
      <c r="N77" s="902">
        <v>2832</v>
      </c>
      <c r="O77" s="21">
        <v>57838.258858396999</v>
      </c>
      <c r="P77" s="21" t="s">
        <v>29</v>
      </c>
    </row>
    <row r="78" spans="1:16" ht="11.15" customHeight="1">
      <c r="B78" s="20" t="s">
        <v>35</v>
      </c>
      <c r="D78" s="902">
        <v>6</v>
      </c>
      <c r="E78" s="902">
        <v>507</v>
      </c>
      <c r="F78" s="902">
        <v>571</v>
      </c>
      <c r="G78" s="902">
        <v>442</v>
      </c>
      <c r="H78" s="902">
        <v>230</v>
      </c>
      <c r="I78" s="902">
        <v>88</v>
      </c>
      <c r="J78" s="902">
        <v>35</v>
      </c>
      <c r="K78" s="902">
        <v>18</v>
      </c>
      <c r="L78" s="902">
        <v>20</v>
      </c>
      <c r="M78" s="902">
        <v>61</v>
      </c>
      <c r="N78" s="902">
        <v>1978</v>
      </c>
      <c r="O78" s="21">
        <v>60396.562629107</v>
      </c>
      <c r="P78" s="21" t="s">
        <v>29</v>
      </c>
    </row>
    <row r="79" spans="1:16" ht="11.15" customHeight="1">
      <c r="B79" s="20" t="s">
        <v>36</v>
      </c>
      <c r="D79" s="902">
        <v>2</v>
      </c>
      <c r="E79" s="902">
        <v>250</v>
      </c>
      <c r="F79" s="902">
        <v>274</v>
      </c>
      <c r="G79" s="902">
        <v>260</v>
      </c>
      <c r="H79" s="902">
        <v>141</v>
      </c>
      <c r="I79" s="902">
        <v>73</v>
      </c>
      <c r="J79" s="902">
        <v>21</v>
      </c>
      <c r="K79" s="902">
        <v>21</v>
      </c>
      <c r="L79" s="902">
        <v>18</v>
      </c>
      <c r="M79" s="902">
        <v>34</v>
      </c>
      <c r="N79" s="902">
        <v>1094</v>
      </c>
      <c r="O79" s="21">
        <v>62868.723584904998</v>
      </c>
      <c r="P79" s="21" t="s">
        <v>29</v>
      </c>
    </row>
    <row r="80" spans="1:16" ht="11.15" customHeight="1">
      <c r="B80" s="20" t="s">
        <v>37</v>
      </c>
      <c r="D80" s="902">
        <v>0</v>
      </c>
      <c r="E80" s="902">
        <v>74</v>
      </c>
      <c r="F80" s="902">
        <v>79</v>
      </c>
      <c r="G80" s="902">
        <v>88</v>
      </c>
      <c r="H80" s="902">
        <v>52</v>
      </c>
      <c r="I80" s="902">
        <v>23</v>
      </c>
      <c r="J80" s="902">
        <v>21</v>
      </c>
      <c r="K80" s="902">
        <v>9</v>
      </c>
      <c r="L80" s="902">
        <v>16</v>
      </c>
      <c r="M80" s="902">
        <v>27</v>
      </c>
      <c r="N80" s="902">
        <v>389</v>
      </c>
      <c r="O80" s="21">
        <v>66777.037679557994</v>
      </c>
      <c r="P80" s="21" t="s">
        <v>29</v>
      </c>
    </row>
    <row r="81" spans="1:16" s="848" customFormat="1" ht="11.15" customHeight="1">
      <c r="B81" s="20" t="s">
        <v>38</v>
      </c>
      <c r="C81" s="3">
        <v>8</v>
      </c>
      <c r="D81" s="902">
        <v>124</v>
      </c>
      <c r="E81" s="902">
        <v>5776</v>
      </c>
      <c r="F81" s="902">
        <v>4089</v>
      </c>
      <c r="G81" s="902">
        <v>2204</v>
      </c>
      <c r="H81" s="902">
        <v>947</v>
      </c>
      <c r="I81" s="902">
        <v>381</v>
      </c>
      <c r="J81" s="902">
        <v>147</v>
      </c>
      <c r="K81" s="902">
        <v>82</v>
      </c>
      <c r="L81" s="902">
        <v>87</v>
      </c>
      <c r="M81" s="902">
        <v>617</v>
      </c>
      <c r="N81" s="902">
        <v>14454</v>
      </c>
      <c r="O81" s="21">
        <v>55628.121095613002</v>
      </c>
      <c r="P81" s="21">
        <v>52414</v>
      </c>
    </row>
    <row r="82" spans="1:16" ht="11.15" customHeight="1">
      <c r="A82" s="18"/>
      <c r="B82" s="18"/>
      <c r="C82" s="8"/>
      <c r="D82" s="919"/>
      <c r="E82" s="919"/>
      <c r="F82" s="919"/>
      <c r="G82" s="919"/>
      <c r="H82" s="919"/>
      <c r="I82" s="919"/>
      <c r="J82" s="919"/>
      <c r="K82" s="919"/>
      <c r="L82" s="904"/>
      <c r="M82" s="904"/>
      <c r="N82" s="904"/>
      <c r="O82" s="901"/>
      <c r="P82" s="15"/>
    </row>
    <row r="83" spans="1:16" ht="11.15" customHeight="1">
      <c r="B83" s="305" t="s">
        <v>42</v>
      </c>
      <c r="D83" s="905"/>
      <c r="E83" s="100"/>
      <c r="F83" s="100"/>
      <c r="G83" s="100"/>
      <c r="H83" s="100"/>
      <c r="I83" s="100"/>
      <c r="J83" s="100"/>
      <c r="K83" s="100"/>
      <c r="L83" s="906"/>
      <c r="M83" s="906"/>
      <c r="N83" s="843"/>
      <c r="O83" s="19"/>
    </row>
    <row r="84" spans="1:16" ht="11.15" customHeight="1">
      <c r="A84" s="30"/>
      <c r="B84" s="895"/>
      <c r="D84" s="905"/>
      <c r="E84" s="100"/>
      <c r="F84" s="100"/>
      <c r="G84" s="100"/>
      <c r="H84" s="100"/>
      <c r="I84" s="100"/>
      <c r="J84" s="100"/>
      <c r="K84" s="100"/>
      <c r="L84" s="906"/>
      <c r="M84" s="906"/>
      <c r="N84" s="843"/>
      <c r="O84" s="19"/>
    </row>
    <row r="85" spans="1:16" ht="11.15" customHeight="1">
      <c r="B85" s="305" t="s">
        <v>26</v>
      </c>
      <c r="D85" s="100"/>
      <c r="E85" s="100"/>
      <c r="F85" s="100"/>
      <c r="G85" s="100"/>
      <c r="H85" s="100"/>
      <c r="I85" s="100"/>
      <c r="J85" s="100"/>
      <c r="K85" s="100"/>
      <c r="L85" s="907"/>
      <c r="M85" s="907"/>
      <c r="N85" s="843"/>
      <c r="O85" s="19"/>
    </row>
    <row r="86" spans="1:16" ht="11.15" customHeight="1">
      <c r="A86" s="16"/>
      <c r="B86" s="20" t="s">
        <v>27</v>
      </c>
      <c r="D86" s="902">
        <v>1</v>
      </c>
      <c r="E86" s="902">
        <v>0</v>
      </c>
      <c r="F86" s="902">
        <v>0</v>
      </c>
      <c r="G86" s="902">
        <v>0</v>
      </c>
      <c r="H86" s="902">
        <v>0</v>
      </c>
      <c r="I86" s="902">
        <v>0</v>
      </c>
      <c r="J86" s="902">
        <v>0</v>
      </c>
      <c r="K86" s="902">
        <v>0</v>
      </c>
      <c r="L86" s="902">
        <v>0</v>
      </c>
      <c r="M86" s="902">
        <v>0</v>
      </c>
      <c r="N86" s="902">
        <v>1</v>
      </c>
      <c r="O86" s="21">
        <v>39965</v>
      </c>
      <c r="P86" s="21" t="s">
        <v>29</v>
      </c>
    </row>
    <row r="87" spans="1:16" ht="11.15" customHeight="1">
      <c r="B87" s="20" t="s">
        <v>30</v>
      </c>
      <c r="D87" s="902">
        <v>0</v>
      </c>
      <c r="E87" s="902">
        <v>6</v>
      </c>
      <c r="F87" s="902">
        <v>11</v>
      </c>
      <c r="G87" s="902">
        <v>6</v>
      </c>
      <c r="H87" s="902">
        <v>0</v>
      </c>
      <c r="I87" s="902">
        <v>0</v>
      </c>
      <c r="J87" s="902">
        <v>0</v>
      </c>
      <c r="K87" s="902">
        <v>0</v>
      </c>
      <c r="L87" s="902">
        <v>0</v>
      </c>
      <c r="M87" s="902">
        <v>3</v>
      </c>
      <c r="N87" s="902">
        <v>26</v>
      </c>
      <c r="O87" s="21">
        <v>54415.768695651997</v>
      </c>
      <c r="P87" s="21" t="s">
        <v>29</v>
      </c>
    </row>
    <row r="88" spans="1:16" ht="11.15" customHeight="1">
      <c r="B88" s="20" t="s">
        <v>31</v>
      </c>
      <c r="D88" s="902">
        <v>0</v>
      </c>
      <c r="E88" s="902">
        <v>53</v>
      </c>
      <c r="F88" s="902">
        <v>123</v>
      </c>
      <c r="G88" s="902">
        <v>45</v>
      </c>
      <c r="H88" s="902">
        <v>4</v>
      </c>
      <c r="I88" s="902">
        <v>3</v>
      </c>
      <c r="J88" s="902">
        <v>1</v>
      </c>
      <c r="K88" s="902">
        <v>0</v>
      </c>
      <c r="L88" s="902">
        <v>0</v>
      </c>
      <c r="M88" s="902">
        <v>4</v>
      </c>
      <c r="N88" s="902">
        <v>233</v>
      </c>
      <c r="O88" s="21">
        <v>55661.049563318003</v>
      </c>
      <c r="P88" s="21" t="s">
        <v>29</v>
      </c>
    </row>
    <row r="89" spans="1:16" ht="11.15" customHeight="1">
      <c r="B89" s="20" t="s">
        <v>32</v>
      </c>
      <c r="D89" s="902">
        <v>0</v>
      </c>
      <c r="E89" s="902">
        <v>74</v>
      </c>
      <c r="F89" s="902">
        <v>271</v>
      </c>
      <c r="G89" s="902">
        <v>155</v>
      </c>
      <c r="H89" s="902">
        <v>46</v>
      </c>
      <c r="I89" s="902">
        <v>8</v>
      </c>
      <c r="J89" s="902">
        <v>5</v>
      </c>
      <c r="K89" s="902">
        <v>2</v>
      </c>
      <c r="L89" s="902">
        <v>0</v>
      </c>
      <c r="M89" s="902">
        <v>4</v>
      </c>
      <c r="N89" s="902">
        <v>565</v>
      </c>
      <c r="O89" s="21">
        <v>59051.235311942</v>
      </c>
      <c r="P89" s="21" t="s">
        <v>29</v>
      </c>
    </row>
    <row r="90" spans="1:16" ht="11.15" customHeight="1">
      <c r="B90" s="20" t="s">
        <v>33</v>
      </c>
      <c r="D90" s="902">
        <v>0</v>
      </c>
      <c r="E90" s="902">
        <v>53</v>
      </c>
      <c r="F90" s="902">
        <v>262</v>
      </c>
      <c r="G90" s="902">
        <v>180</v>
      </c>
      <c r="H90" s="902">
        <v>69</v>
      </c>
      <c r="I90" s="902">
        <v>37</v>
      </c>
      <c r="J90" s="902">
        <v>17</v>
      </c>
      <c r="K90" s="902">
        <v>13</v>
      </c>
      <c r="L90" s="902">
        <v>1</v>
      </c>
      <c r="M90" s="902">
        <v>4</v>
      </c>
      <c r="N90" s="902">
        <v>636</v>
      </c>
      <c r="O90" s="21">
        <v>63587.358496834997</v>
      </c>
      <c r="P90" s="21" t="s">
        <v>29</v>
      </c>
    </row>
    <row r="91" spans="1:16" ht="11.15" customHeight="1">
      <c r="B91" s="20" t="s">
        <v>34</v>
      </c>
      <c r="D91" s="902">
        <v>1</v>
      </c>
      <c r="E91" s="902">
        <v>26</v>
      </c>
      <c r="F91" s="902">
        <v>218</v>
      </c>
      <c r="G91" s="902">
        <v>181</v>
      </c>
      <c r="H91" s="902">
        <v>86</v>
      </c>
      <c r="I91" s="902">
        <v>79</v>
      </c>
      <c r="J91" s="902">
        <v>42</v>
      </c>
      <c r="K91" s="902">
        <v>29</v>
      </c>
      <c r="L91" s="902">
        <v>5</v>
      </c>
      <c r="M91" s="902">
        <v>3</v>
      </c>
      <c r="N91" s="902">
        <v>670</v>
      </c>
      <c r="O91" s="21">
        <v>68877.265772112994</v>
      </c>
      <c r="P91" s="21" t="s">
        <v>29</v>
      </c>
    </row>
    <row r="92" spans="1:16" ht="11.15" customHeight="1">
      <c r="B92" s="20" t="s">
        <v>35</v>
      </c>
      <c r="D92" s="902">
        <v>0</v>
      </c>
      <c r="E92" s="902">
        <v>20</v>
      </c>
      <c r="F92" s="902">
        <v>124</v>
      </c>
      <c r="G92" s="902">
        <v>109</v>
      </c>
      <c r="H92" s="902">
        <v>62</v>
      </c>
      <c r="I92" s="902">
        <v>46</v>
      </c>
      <c r="J92" s="902">
        <v>33</v>
      </c>
      <c r="K92" s="902">
        <v>32</v>
      </c>
      <c r="L92" s="902">
        <v>12</v>
      </c>
      <c r="M92" s="902">
        <v>1</v>
      </c>
      <c r="N92" s="902">
        <v>439</v>
      </c>
      <c r="O92" s="21">
        <v>71817.995684930997</v>
      </c>
      <c r="P92" s="21" t="s">
        <v>29</v>
      </c>
    </row>
    <row r="93" spans="1:16" ht="11.15" customHeight="1">
      <c r="B93" s="20" t="s">
        <v>36</v>
      </c>
      <c r="D93" s="902">
        <v>1</v>
      </c>
      <c r="E93" s="902">
        <v>5</v>
      </c>
      <c r="F93" s="902">
        <v>62</v>
      </c>
      <c r="G93" s="902">
        <v>52</v>
      </c>
      <c r="H93" s="902">
        <v>40</v>
      </c>
      <c r="I93" s="902">
        <v>25</v>
      </c>
      <c r="J93" s="902">
        <v>25</v>
      </c>
      <c r="K93" s="902">
        <v>26</v>
      </c>
      <c r="L93" s="902">
        <v>15</v>
      </c>
      <c r="M93" s="902">
        <v>4</v>
      </c>
      <c r="N93" s="902">
        <v>255</v>
      </c>
      <c r="O93" s="21">
        <v>76440.813227090999</v>
      </c>
      <c r="P93" s="21" t="s">
        <v>29</v>
      </c>
    </row>
    <row r="94" spans="1:16" ht="11.15" customHeight="1">
      <c r="B94" s="20" t="s">
        <v>37</v>
      </c>
      <c r="D94" s="902">
        <v>0</v>
      </c>
      <c r="E94" s="902">
        <v>3</v>
      </c>
      <c r="F94" s="902">
        <v>9</v>
      </c>
      <c r="G94" s="902">
        <v>11</v>
      </c>
      <c r="H94" s="902">
        <v>12</v>
      </c>
      <c r="I94" s="902">
        <v>5</v>
      </c>
      <c r="J94" s="902">
        <v>3</v>
      </c>
      <c r="K94" s="902">
        <v>8</v>
      </c>
      <c r="L94" s="902">
        <v>6</v>
      </c>
      <c r="M94" s="902">
        <v>2</v>
      </c>
      <c r="N94" s="902">
        <v>59</v>
      </c>
      <c r="O94" s="21">
        <v>82382.252280700995</v>
      </c>
      <c r="P94" s="21" t="s">
        <v>29</v>
      </c>
    </row>
    <row r="95" spans="1:16" s="848" customFormat="1" ht="11.15" customHeight="1">
      <c r="B95" s="20" t="s">
        <v>38</v>
      </c>
      <c r="C95" s="3">
        <v>8</v>
      </c>
      <c r="D95" s="902">
        <v>3</v>
      </c>
      <c r="E95" s="902">
        <v>240</v>
      </c>
      <c r="F95" s="902">
        <v>1080</v>
      </c>
      <c r="G95" s="902">
        <v>739</v>
      </c>
      <c r="H95" s="902">
        <v>319</v>
      </c>
      <c r="I95" s="902">
        <v>203</v>
      </c>
      <c r="J95" s="902">
        <v>126</v>
      </c>
      <c r="K95" s="902">
        <v>110</v>
      </c>
      <c r="L95" s="902">
        <v>39</v>
      </c>
      <c r="M95" s="902">
        <v>25</v>
      </c>
      <c r="N95" s="902">
        <v>2884</v>
      </c>
      <c r="O95" s="21">
        <v>65978.563305350996</v>
      </c>
      <c r="P95" s="21">
        <v>61282</v>
      </c>
    </row>
    <row r="96" spans="1:16" ht="11.15" customHeight="1">
      <c r="A96" s="848"/>
      <c r="B96" s="304"/>
      <c r="C96" s="22"/>
      <c r="D96" s="916"/>
      <c r="E96" s="916"/>
      <c r="F96" s="916"/>
      <c r="G96" s="916"/>
      <c r="H96" s="916"/>
      <c r="I96" s="916"/>
      <c r="J96" s="916"/>
      <c r="K96" s="916"/>
      <c r="L96" s="916"/>
      <c r="M96" s="916"/>
      <c r="N96" s="916"/>
      <c r="O96" s="21"/>
      <c r="P96" s="23"/>
    </row>
    <row r="97" spans="1:16" ht="11.15" customHeight="1">
      <c r="B97" s="305" t="s">
        <v>39</v>
      </c>
      <c r="C97" s="25"/>
      <c r="D97" s="100"/>
      <c r="E97" s="100"/>
      <c r="F97" s="100"/>
      <c r="G97" s="100"/>
      <c r="H97" s="100"/>
      <c r="I97" s="100"/>
      <c r="J97" s="100"/>
      <c r="K97" s="100"/>
      <c r="L97" s="100"/>
      <c r="M97" s="100"/>
      <c r="N97" s="842"/>
      <c r="O97" s="21"/>
    </row>
    <row r="98" spans="1:16" ht="11.15" customHeight="1">
      <c r="B98" s="20" t="s">
        <v>27</v>
      </c>
      <c r="D98" s="902">
        <v>0</v>
      </c>
      <c r="E98" s="902">
        <v>0</v>
      </c>
      <c r="F98" s="902">
        <v>0</v>
      </c>
      <c r="G98" s="902">
        <v>0</v>
      </c>
      <c r="H98" s="902">
        <v>0</v>
      </c>
      <c r="I98" s="902">
        <v>0</v>
      </c>
      <c r="J98" s="902">
        <v>0</v>
      </c>
      <c r="K98" s="902">
        <v>0</v>
      </c>
      <c r="L98" s="902">
        <v>0</v>
      </c>
      <c r="M98" s="902">
        <v>0</v>
      </c>
      <c r="N98" s="902">
        <v>0</v>
      </c>
      <c r="O98" s="21">
        <v>0</v>
      </c>
      <c r="P98" s="21" t="s">
        <v>29</v>
      </c>
    </row>
    <row r="99" spans="1:16" ht="11.15" customHeight="1">
      <c r="B99" s="20" t="s">
        <v>30</v>
      </c>
      <c r="D99" s="902">
        <v>0</v>
      </c>
      <c r="E99" s="902">
        <v>12</v>
      </c>
      <c r="F99" s="902">
        <v>9</v>
      </c>
      <c r="G99" s="902">
        <v>4</v>
      </c>
      <c r="H99" s="902">
        <v>0</v>
      </c>
      <c r="I99" s="902">
        <v>0</v>
      </c>
      <c r="J99" s="902">
        <v>0</v>
      </c>
      <c r="K99" s="902">
        <v>0</v>
      </c>
      <c r="L99" s="902">
        <v>0</v>
      </c>
      <c r="M99" s="902">
        <v>5</v>
      </c>
      <c r="N99" s="902">
        <v>30</v>
      </c>
      <c r="O99" s="21">
        <v>51965.279999999999</v>
      </c>
      <c r="P99" s="21" t="s">
        <v>29</v>
      </c>
    </row>
    <row r="100" spans="1:16" ht="11.15" customHeight="1">
      <c r="B100" s="20" t="s">
        <v>31</v>
      </c>
      <c r="D100" s="902">
        <v>0</v>
      </c>
      <c r="E100" s="902">
        <v>63</v>
      </c>
      <c r="F100" s="902">
        <v>129</v>
      </c>
      <c r="G100" s="902">
        <v>48</v>
      </c>
      <c r="H100" s="902">
        <v>7</v>
      </c>
      <c r="I100" s="902">
        <v>1</v>
      </c>
      <c r="J100" s="902">
        <v>0</v>
      </c>
      <c r="K100" s="902">
        <v>1</v>
      </c>
      <c r="L100" s="902">
        <v>0</v>
      </c>
      <c r="M100" s="902">
        <v>4</v>
      </c>
      <c r="N100" s="902">
        <v>253</v>
      </c>
      <c r="O100" s="21">
        <v>55165.716666665998</v>
      </c>
      <c r="P100" s="21" t="s">
        <v>29</v>
      </c>
    </row>
    <row r="101" spans="1:16" ht="11.15" customHeight="1">
      <c r="B101" s="20" t="s">
        <v>32</v>
      </c>
      <c r="D101" s="902">
        <v>0</v>
      </c>
      <c r="E101" s="902">
        <v>87</v>
      </c>
      <c r="F101" s="902">
        <v>314</v>
      </c>
      <c r="G101" s="902">
        <v>124</v>
      </c>
      <c r="H101" s="902">
        <v>30</v>
      </c>
      <c r="I101" s="902">
        <v>7</v>
      </c>
      <c r="J101" s="902">
        <v>3</v>
      </c>
      <c r="K101" s="902">
        <v>0</v>
      </c>
      <c r="L101" s="902">
        <v>1</v>
      </c>
      <c r="M101" s="902">
        <v>4</v>
      </c>
      <c r="N101" s="902">
        <v>570</v>
      </c>
      <c r="O101" s="21">
        <v>57413.121890458999</v>
      </c>
      <c r="P101" s="21" t="s">
        <v>29</v>
      </c>
    </row>
    <row r="102" spans="1:16" ht="11.15" customHeight="1">
      <c r="B102" s="20" t="s">
        <v>33</v>
      </c>
      <c r="D102" s="902">
        <v>0</v>
      </c>
      <c r="E102" s="902">
        <v>69</v>
      </c>
      <c r="F102" s="902">
        <v>321</v>
      </c>
      <c r="G102" s="902">
        <v>166</v>
      </c>
      <c r="H102" s="902">
        <v>47</v>
      </c>
      <c r="I102" s="902">
        <v>22</v>
      </c>
      <c r="J102" s="902">
        <v>9</v>
      </c>
      <c r="K102" s="902">
        <v>3</v>
      </c>
      <c r="L102" s="902">
        <v>3</v>
      </c>
      <c r="M102" s="902">
        <v>5</v>
      </c>
      <c r="N102" s="902">
        <v>645</v>
      </c>
      <c r="O102" s="21">
        <v>60327.360421874997</v>
      </c>
      <c r="P102" s="21" t="s">
        <v>29</v>
      </c>
    </row>
    <row r="103" spans="1:16" ht="11.15" customHeight="1">
      <c r="B103" s="20" t="s">
        <v>34</v>
      </c>
      <c r="D103" s="902">
        <v>2</v>
      </c>
      <c r="E103" s="902">
        <v>57</v>
      </c>
      <c r="F103" s="902">
        <v>249</v>
      </c>
      <c r="G103" s="902">
        <v>170</v>
      </c>
      <c r="H103" s="902">
        <v>77</v>
      </c>
      <c r="I103" s="902">
        <v>42</v>
      </c>
      <c r="J103" s="902">
        <v>22</v>
      </c>
      <c r="K103" s="902">
        <v>10</v>
      </c>
      <c r="L103" s="902">
        <v>4</v>
      </c>
      <c r="M103" s="902">
        <v>4</v>
      </c>
      <c r="N103" s="902">
        <v>637</v>
      </c>
      <c r="O103" s="21">
        <v>64026.463396523999</v>
      </c>
      <c r="P103" s="21" t="s">
        <v>29</v>
      </c>
    </row>
    <row r="104" spans="1:16" ht="11.15" customHeight="1">
      <c r="B104" s="20" t="s">
        <v>35</v>
      </c>
      <c r="D104" s="902">
        <v>0</v>
      </c>
      <c r="E104" s="902">
        <v>35</v>
      </c>
      <c r="F104" s="902">
        <v>146</v>
      </c>
      <c r="G104" s="902">
        <v>112</v>
      </c>
      <c r="H104" s="902">
        <v>57</v>
      </c>
      <c r="I104" s="902">
        <v>45</v>
      </c>
      <c r="J104" s="902">
        <v>23</v>
      </c>
      <c r="K104" s="902">
        <v>8</v>
      </c>
      <c r="L104" s="902">
        <v>12</v>
      </c>
      <c r="M104" s="902">
        <v>5</v>
      </c>
      <c r="N104" s="902">
        <v>443</v>
      </c>
      <c r="O104" s="21">
        <v>67438.390844748006</v>
      </c>
      <c r="P104" s="21" t="s">
        <v>29</v>
      </c>
    </row>
    <row r="105" spans="1:16" ht="11.15" customHeight="1">
      <c r="B105" s="20" t="s">
        <v>36</v>
      </c>
      <c r="D105" s="902">
        <v>0</v>
      </c>
      <c r="E105" s="902">
        <v>16</v>
      </c>
      <c r="F105" s="902">
        <v>81</v>
      </c>
      <c r="G105" s="902">
        <v>81</v>
      </c>
      <c r="H105" s="902">
        <v>59</v>
      </c>
      <c r="I105" s="902">
        <v>35</v>
      </c>
      <c r="J105" s="902">
        <v>21</v>
      </c>
      <c r="K105" s="902">
        <v>17</v>
      </c>
      <c r="L105" s="902">
        <v>16</v>
      </c>
      <c r="M105" s="902">
        <v>1</v>
      </c>
      <c r="N105" s="902">
        <v>327</v>
      </c>
      <c r="O105" s="21">
        <v>72377.855889569997</v>
      </c>
      <c r="P105" s="21" t="s">
        <v>29</v>
      </c>
    </row>
    <row r="106" spans="1:16" ht="11.15" customHeight="1">
      <c r="B106" s="20" t="s">
        <v>37</v>
      </c>
      <c r="D106" s="902">
        <v>0</v>
      </c>
      <c r="E106" s="902">
        <v>4</v>
      </c>
      <c r="F106" s="902">
        <v>16</v>
      </c>
      <c r="G106" s="902">
        <v>26</v>
      </c>
      <c r="H106" s="902">
        <v>11</v>
      </c>
      <c r="I106" s="902">
        <v>7</v>
      </c>
      <c r="J106" s="902">
        <v>2</v>
      </c>
      <c r="K106" s="902">
        <v>6</v>
      </c>
      <c r="L106" s="902">
        <v>8</v>
      </c>
      <c r="M106" s="902">
        <v>2</v>
      </c>
      <c r="N106" s="902">
        <v>82</v>
      </c>
      <c r="O106" s="21">
        <v>77511.411374999996</v>
      </c>
      <c r="P106" s="21" t="s">
        <v>29</v>
      </c>
    </row>
    <row r="107" spans="1:16" s="848" customFormat="1" ht="11.15" customHeight="1">
      <c r="B107" s="20" t="s">
        <v>38</v>
      </c>
      <c r="C107" s="3">
        <v>8</v>
      </c>
      <c r="D107" s="902">
        <v>2</v>
      </c>
      <c r="E107" s="902">
        <v>343</v>
      </c>
      <c r="F107" s="902">
        <v>1265</v>
      </c>
      <c r="G107" s="902">
        <v>731</v>
      </c>
      <c r="H107" s="902">
        <v>288</v>
      </c>
      <c r="I107" s="902">
        <v>159</v>
      </c>
      <c r="J107" s="902">
        <v>80</v>
      </c>
      <c r="K107" s="902">
        <v>45</v>
      </c>
      <c r="L107" s="902">
        <v>44</v>
      </c>
      <c r="M107" s="902">
        <v>30</v>
      </c>
      <c r="N107" s="902">
        <v>2987</v>
      </c>
      <c r="O107" s="21">
        <v>62902.804721000997</v>
      </c>
      <c r="P107" s="21">
        <v>59112</v>
      </c>
    </row>
    <row r="108" spans="1:16" ht="11.15" customHeight="1">
      <c r="A108" s="848"/>
      <c r="B108" s="304"/>
      <c r="C108" s="22"/>
      <c r="D108" s="100"/>
      <c r="E108" s="100"/>
      <c r="F108" s="100"/>
      <c r="G108" s="100"/>
      <c r="H108" s="100"/>
      <c r="I108" s="100"/>
      <c r="J108" s="100"/>
      <c r="K108" s="100"/>
      <c r="L108" s="100"/>
      <c r="M108" s="100"/>
      <c r="N108" s="100"/>
      <c r="O108" s="21"/>
    </row>
    <row r="109" spans="1:16" ht="11.15" customHeight="1">
      <c r="B109" s="305" t="s">
        <v>40</v>
      </c>
      <c r="C109" s="3">
        <v>9</v>
      </c>
      <c r="D109" s="100"/>
      <c r="E109" s="100"/>
      <c r="F109" s="100"/>
      <c r="G109" s="100"/>
      <c r="H109" s="100"/>
      <c r="I109" s="100"/>
      <c r="J109" s="100"/>
      <c r="K109" s="100"/>
      <c r="L109" s="841"/>
      <c r="M109" s="841"/>
      <c r="N109" s="842"/>
      <c r="O109" s="21"/>
    </row>
    <row r="110" spans="1:16" ht="11.15" customHeight="1">
      <c r="B110" s="20" t="s">
        <v>27</v>
      </c>
      <c r="D110" s="902">
        <v>1</v>
      </c>
      <c r="E110" s="902">
        <v>0</v>
      </c>
      <c r="F110" s="902">
        <v>0</v>
      </c>
      <c r="G110" s="902">
        <v>0</v>
      </c>
      <c r="H110" s="902">
        <v>0</v>
      </c>
      <c r="I110" s="902">
        <v>0</v>
      </c>
      <c r="J110" s="902">
        <v>0</v>
      </c>
      <c r="K110" s="902">
        <v>0</v>
      </c>
      <c r="L110" s="902">
        <v>0</v>
      </c>
      <c r="M110" s="902">
        <v>0</v>
      </c>
      <c r="N110" s="902">
        <v>1</v>
      </c>
      <c r="O110" s="21">
        <v>39965</v>
      </c>
      <c r="P110" s="21" t="s">
        <v>29</v>
      </c>
    </row>
    <row r="111" spans="1:16" ht="11.15" customHeight="1">
      <c r="B111" s="20" t="s">
        <v>30</v>
      </c>
      <c r="D111" s="902">
        <v>0</v>
      </c>
      <c r="E111" s="902">
        <v>18</v>
      </c>
      <c r="F111" s="902">
        <v>20</v>
      </c>
      <c r="G111" s="902">
        <v>10</v>
      </c>
      <c r="H111" s="902">
        <v>0</v>
      </c>
      <c r="I111" s="902">
        <v>0</v>
      </c>
      <c r="J111" s="902">
        <v>0</v>
      </c>
      <c r="K111" s="902">
        <v>0</v>
      </c>
      <c r="L111" s="902">
        <v>0</v>
      </c>
      <c r="M111" s="902">
        <v>8</v>
      </c>
      <c r="N111" s="902">
        <v>56</v>
      </c>
      <c r="O111" s="21">
        <v>53139.472500000003</v>
      </c>
      <c r="P111" s="21" t="s">
        <v>29</v>
      </c>
    </row>
    <row r="112" spans="1:16" ht="11.15" customHeight="1">
      <c r="B112" s="20" t="s">
        <v>31</v>
      </c>
      <c r="D112" s="902">
        <v>0</v>
      </c>
      <c r="E112" s="902">
        <v>116</v>
      </c>
      <c r="F112" s="902">
        <v>252</v>
      </c>
      <c r="G112" s="902">
        <v>93</v>
      </c>
      <c r="H112" s="902">
        <v>11</v>
      </c>
      <c r="I112" s="902">
        <v>4</v>
      </c>
      <c r="J112" s="902">
        <v>1</v>
      </c>
      <c r="K112" s="902">
        <v>1</v>
      </c>
      <c r="L112" s="902">
        <v>0</v>
      </c>
      <c r="M112" s="902">
        <v>8</v>
      </c>
      <c r="N112" s="902">
        <v>486</v>
      </c>
      <c r="O112" s="21">
        <v>55403.020502091997</v>
      </c>
      <c r="P112" s="21" t="s">
        <v>29</v>
      </c>
    </row>
    <row r="113" spans="1:16" ht="11.15" customHeight="1">
      <c r="B113" s="20" t="s">
        <v>32</v>
      </c>
      <c r="D113" s="902">
        <v>0</v>
      </c>
      <c r="E113" s="902">
        <v>161</v>
      </c>
      <c r="F113" s="902">
        <v>585</v>
      </c>
      <c r="G113" s="902">
        <v>279</v>
      </c>
      <c r="H113" s="902">
        <v>76</v>
      </c>
      <c r="I113" s="902">
        <v>15</v>
      </c>
      <c r="J113" s="902">
        <v>8</v>
      </c>
      <c r="K113" s="902">
        <v>2</v>
      </c>
      <c r="L113" s="902">
        <v>1</v>
      </c>
      <c r="M113" s="902">
        <v>8</v>
      </c>
      <c r="N113" s="902">
        <v>1135</v>
      </c>
      <c r="O113" s="21">
        <v>58228.544809227998</v>
      </c>
      <c r="P113" s="21" t="s">
        <v>29</v>
      </c>
    </row>
    <row r="114" spans="1:16" ht="11.15" customHeight="1">
      <c r="B114" s="20" t="s">
        <v>33</v>
      </c>
      <c r="D114" s="902">
        <v>0</v>
      </c>
      <c r="E114" s="902">
        <v>122</v>
      </c>
      <c r="F114" s="902">
        <v>583</v>
      </c>
      <c r="G114" s="902">
        <v>346</v>
      </c>
      <c r="H114" s="902">
        <v>116</v>
      </c>
      <c r="I114" s="902">
        <v>59</v>
      </c>
      <c r="J114" s="902">
        <v>26</v>
      </c>
      <c r="K114" s="902">
        <v>16</v>
      </c>
      <c r="L114" s="902">
        <v>4</v>
      </c>
      <c r="M114" s="902">
        <v>9</v>
      </c>
      <c r="N114" s="902">
        <v>1281</v>
      </c>
      <c r="O114" s="21">
        <v>61947.107893081004</v>
      </c>
      <c r="P114" s="21" t="s">
        <v>29</v>
      </c>
    </row>
    <row r="115" spans="1:16" ht="11.15" customHeight="1">
      <c r="B115" s="20" t="s">
        <v>34</v>
      </c>
      <c r="D115" s="902">
        <v>3</v>
      </c>
      <c r="E115" s="902">
        <v>83</v>
      </c>
      <c r="F115" s="902">
        <v>467</v>
      </c>
      <c r="G115" s="902">
        <v>351</v>
      </c>
      <c r="H115" s="902">
        <v>163</v>
      </c>
      <c r="I115" s="902">
        <v>121</v>
      </c>
      <c r="J115" s="902">
        <v>64</v>
      </c>
      <c r="K115" s="902">
        <v>39</v>
      </c>
      <c r="L115" s="902">
        <v>9</v>
      </c>
      <c r="M115" s="902">
        <v>7</v>
      </c>
      <c r="N115" s="902">
        <v>1307</v>
      </c>
      <c r="O115" s="21">
        <v>66515.298153846001</v>
      </c>
      <c r="P115" s="21" t="s">
        <v>29</v>
      </c>
    </row>
    <row r="116" spans="1:16" ht="11.15" customHeight="1">
      <c r="B116" s="20" t="s">
        <v>35</v>
      </c>
      <c r="D116" s="902">
        <v>0</v>
      </c>
      <c r="E116" s="902">
        <v>55</v>
      </c>
      <c r="F116" s="902">
        <v>270</v>
      </c>
      <c r="G116" s="902">
        <v>221</v>
      </c>
      <c r="H116" s="902">
        <v>119</v>
      </c>
      <c r="I116" s="902">
        <v>91</v>
      </c>
      <c r="J116" s="902">
        <v>56</v>
      </c>
      <c r="K116" s="902">
        <v>40</v>
      </c>
      <c r="L116" s="902">
        <v>24</v>
      </c>
      <c r="M116" s="902">
        <v>6</v>
      </c>
      <c r="N116" s="902">
        <v>882</v>
      </c>
      <c r="O116" s="21">
        <v>69628.193264839996</v>
      </c>
      <c r="P116" s="21" t="s">
        <v>29</v>
      </c>
    </row>
    <row r="117" spans="1:16" ht="11.15" customHeight="1">
      <c r="B117" s="20" t="s">
        <v>36</v>
      </c>
      <c r="D117" s="902">
        <v>1</v>
      </c>
      <c r="E117" s="902">
        <v>21</v>
      </c>
      <c r="F117" s="902">
        <v>143</v>
      </c>
      <c r="G117" s="902">
        <v>133</v>
      </c>
      <c r="H117" s="902">
        <v>99</v>
      </c>
      <c r="I117" s="902">
        <v>60</v>
      </c>
      <c r="J117" s="902">
        <v>46</v>
      </c>
      <c r="K117" s="902">
        <v>43</v>
      </c>
      <c r="L117" s="902">
        <v>31</v>
      </c>
      <c r="M117" s="902">
        <v>5</v>
      </c>
      <c r="N117" s="902">
        <v>582</v>
      </c>
      <c r="O117" s="21">
        <v>74145.277538994007</v>
      </c>
      <c r="P117" s="21" t="s">
        <v>29</v>
      </c>
    </row>
    <row r="118" spans="1:16" ht="11.15" customHeight="1">
      <c r="B118" s="20" t="s">
        <v>37</v>
      </c>
      <c r="D118" s="902">
        <v>0</v>
      </c>
      <c r="E118" s="902">
        <v>7</v>
      </c>
      <c r="F118" s="902">
        <v>25</v>
      </c>
      <c r="G118" s="902">
        <v>37</v>
      </c>
      <c r="H118" s="902">
        <v>23</v>
      </c>
      <c r="I118" s="902">
        <v>12</v>
      </c>
      <c r="J118" s="902">
        <v>5</v>
      </c>
      <c r="K118" s="902">
        <v>14</v>
      </c>
      <c r="L118" s="902">
        <v>14</v>
      </c>
      <c r="M118" s="902">
        <v>4</v>
      </c>
      <c r="N118" s="902">
        <v>141</v>
      </c>
      <c r="O118" s="21">
        <v>79537.965620436997</v>
      </c>
      <c r="P118" s="21" t="s">
        <v>29</v>
      </c>
    </row>
    <row r="119" spans="1:16" s="848" customFormat="1" ht="11.15" customHeight="1">
      <c r="B119" s="20" t="s">
        <v>38</v>
      </c>
      <c r="C119" s="3">
        <v>8</v>
      </c>
      <c r="D119" s="902">
        <v>5</v>
      </c>
      <c r="E119" s="902">
        <v>583</v>
      </c>
      <c r="F119" s="902">
        <v>2345</v>
      </c>
      <c r="G119" s="902">
        <v>1470</v>
      </c>
      <c r="H119" s="902">
        <v>607</v>
      </c>
      <c r="I119" s="902">
        <v>362</v>
      </c>
      <c r="J119" s="902">
        <v>206</v>
      </c>
      <c r="K119" s="902">
        <v>155</v>
      </c>
      <c r="L119" s="902">
        <v>83</v>
      </c>
      <c r="M119" s="902">
        <v>55</v>
      </c>
      <c r="N119" s="902">
        <v>5871</v>
      </c>
      <c r="O119" s="21">
        <v>64414.770641333998</v>
      </c>
      <c r="P119" s="21">
        <v>59973</v>
      </c>
    </row>
    <row r="120" spans="1:16" ht="11.15" customHeight="1">
      <c r="B120" s="16"/>
      <c r="D120" s="1068"/>
      <c r="E120" s="1068"/>
      <c r="F120" s="1068"/>
      <c r="G120" s="1068"/>
      <c r="H120" s="1068"/>
      <c r="I120" s="1068"/>
      <c r="J120" s="1068"/>
      <c r="K120" s="1068"/>
      <c r="L120" s="1068"/>
      <c r="M120" s="1068"/>
      <c r="N120" s="815"/>
      <c r="O120" s="21"/>
    </row>
    <row r="121" spans="1:16" ht="11.15" customHeight="1">
      <c r="B121" s="305" t="s">
        <v>43</v>
      </c>
      <c r="C121" s="3">
        <v>10</v>
      </c>
      <c r="D121" s="815"/>
      <c r="E121" s="1069"/>
      <c r="F121" s="1069"/>
      <c r="G121" s="1069"/>
      <c r="H121" s="31"/>
      <c r="I121" s="31"/>
      <c r="J121" s="31"/>
      <c r="K121" s="31"/>
      <c r="L121" s="305"/>
      <c r="M121" s="305"/>
      <c r="N121" s="815"/>
      <c r="O121" s="21"/>
    </row>
    <row r="122" spans="1:16" ht="11.15" customHeight="1">
      <c r="A122" s="30"/>
      <c r="B122" s="895"/>
      <c r="D122" s="815"/>
      <c r="E122" s="1069"/>
      <c r="F122" s="1069"/>
      <c r="G122" s="1069"/>
      <c r="H122" s="31"/>
      <c r="I122" s="31"/>
      <c r="J122" s="31"/>
      <c r="K122" s="31"/>
      <c r="L122" s="305"/>
      <c r="M122" s="305"/>
      <c r="N122" s="815"/>
      <c r="O122" s="21"/>
    </row>
    <row r="123" spans="1:16" ht="11.15" customHeight="1">
      <c r="B123" s="305" t="s">
        <v>26</v>
      </c>
      <c r="D123" s="1069"/>
      <c r="E123" s="1069"/>
      <c r="F123" s="1069"/>
      <c r="G123" s="1069"/>
      <c r="H123" s="31"/>
      <c r="I123" s="31"/>
      <c r="J123" s="31"/>
      <c r="K123" s="31"/>
      <c r="L123" s="305"/>
      <c r="M123" s="305"/>
      <c r="N123" s="815"/>
      <c r="O123" s="21"/>
    </row>
    <row r="124" spans="1:16" ht="11.15" customHeight="1">
      <c r="A124" s="16"/>
      <c r="B124" s="20" t="s">
        <v>27</v>
      </c>
      <c r="D124" s="902">
        <v>0</v>
      </c>
      <c r="E124" s="902">
        <v>1</v>
      </c>
      <c r="F124" s="902">
        <v>0</v>
      </c>
      <c r="G124" s="902">
        <v>0</v>
      </c>
      <c r="H124" s="902">
        <v>0</v>
      </c>
      <c r="I124" s="902">
        <v>0</v>
      </c>
      <c r="J124" s="902">
        <v>0</v>
      </c>
      <c r="K124" s="902">
        <v>0</v>
      </c>
      <c r="L124" s="902">
        <v>0</v>
      </c>
      <c r="M124" s="902">
        <v>1</v>
      </c>
      <c r="N124" s="902">
        <v>2</v>
      </c>
      <c r="O124" s="21">
        <v>47501</v>
      </c>
      <c r="P124" s="21" t="s">
        <v>29</v>
      </c>
    </row>
    <row r="125" spans="1:16" ht="11.15" customHeight="1">
      <c r="B125" s="20" t="s">
        <v>30</v>
      </c>
      <c r="D125" s="902">
        <v>1</v>
      </c>
      <c r="E125" s="902">
        <v>72</v>
      </c>
      <c r="F125" s="902">
        <v>60</v>
      </c>
      <c r="G125" s="902">
        <v>10</v>
      </c>
      <c r="H125" s="902">
        <v>0</v>
      </c>
      <c r="I125" s="902">
        <v>1</v>
      </c>
      <c r="J125" s="902">
        <v>1</v>
      </c>
      <c r="K125" s="902">
        <v>0</v>
      </c>
      <c r="L125" s="902">
        <v>0</v>
      </c>
      <c r="M125" s="902">
        <v>10</v>
      </c>
      <c r="N125" s="902">
        <v>155</v>
      </c>
      <c r="O125" s="21">
        <v>51078.864068964998</v>
      </c>
      <c r="P125" s="21" t="s">
        <v>29</v>
      </c>
    </row>
    <row r="126" spans="1:16" ht="11.15" customHeight="1">
      <c r="B126" s="20" t="s">
        <v>31</v>
      </c>
      <c r="D126" s="902">
        <v>0</v>
      </c>
      <c r="E126" s="902">
        <v>215</v>
      </c>
      <c r="F126" s="902">
        <v>504</v>
      </c>
      <c r="G126" s="902">
        <v>163</v>
      </c>
      <c r="H126" s="902">
        <v>43</v>
      </c>
      <c r="I126" s="902">
        <v>7</v>
      </c>
      <c r="J126" s="902">
        <v>5</v>
      </c>
      <c r="K126" s="902">
        <v>1</v>
      </c>
      <c r="L126" s="902">
        <v>0</v>
      </c>
      <c r="M126" s="902">
        <v>13</v>
      </c>
      <c r="N126" s="902">
        <v>951</v>
      </c>
      <c r="O126" s="21">
        <v>55676.400117270001</v>
      </c>
      <c r="P126" s="21" t="s">
        <v>29</v>
      </c>
    </row>
    <row r="127" spans="1:16" ht="11.15" customHeight="1">
      <c r="B127" s="20" t="s">
        <v>32</v>
      </c>
      <c r="D127" s="902">
        <v>0</v>
      </c>
      <c r="E127" s="902">
        <v>248</v>
      </c>
      <c r="F127" s="902">
        <v>943</v>
      </c>
      <c r="G127" s="902">
        <v>423</v>
      </c>
      <c r="H127" s="902">
        <v>151</v>
      </c>
      <c r="I127" s="902">
        <v>77</v>
      </c>
      <c r="J127" s="902">
        <v>24</v>
      </c>
      <c r="K127" s="902">
        <v>14</v>
      </c>
      <c r="L127" s="902">
        <v>13</v>
      </c>
      <c r="M127" s="902">
        <v>12</v>
      </c>
      <c r="N127" s="902">
        <v>1905</v>
      </c>
      <c r="O127" s="21">
        <v>59983.201484416</v>
      </c>
      <c r="P127" s="21" t="s">
        <v>29</v>
      </c>
    </row>
    <row r="128" spans="1:16" ht="11.15" customHeight="1">
      <c r="B128" s="20" t="s">
        <v>33</v>
      </c>
      <c r="D128" s="902">
        <v>1</v>
      </c>
      <c r="E128" s="902">
        <v>138</v>
      </c>
      <c r="F128" s="902">
        <v>755</v>
      </c>
      <c r="G128" s="902">
        <v>445</v>
      </c>
      <c r="H128" s="902">
        <v>218</v>
      </c>
      <c r="I128" s="902">
        <v>120</v>
      </c>
      <c r="J128" s="902">
        <v>99</v>
      </c>
      <c r="K128" s="902">
        <v>43</v>
      </c>
      <c r="L128" s="902">
        <v>40</v>
      </c>
      <c r="M128" s="902">
        <v>23</v>
      </c>
      <c r="N128" s="902">
        <v>1882</v>
      </c>
      <c r="O128" s="21">
        <v>65811.667143625004</v>
      </c>
      <c r="P128" s="21" t="s">
        <v>29</v>
      </c>
    </row>
    <row r="129" spans="1:16" ht="11.15" customHeight="1">
      <c r="B129" s="20" t="s">
        <v>34</v>
      </c>
      <c r="D129" s="902">
        <v>1</v>
      </c>
      <c r="E129" s="902">
        <v>92</v>
      </c>
      <c r="F129" s="902">
        <v>612</v>
      </c>
      <c r="G129" s="902">
        <v>486</v>
      </c>
      <c r="H129" s="902">
        <v>252</v>
      </c>
      <c r="I129" s="902">
        <v>203</v>
      </c>
      <c r="J129" s="902">
        <v>100</v>
      </c>
      <c r="K129" s="902">
        <v>75</v>
      </c>
      <c r="L129" s="902">
        <v>58</v>
      </c>
      <c r="M129" s="902">
        <v>25</v>
      </c>
      <c r="N129" s="902">
        <v>1904</v>
      </c>
      <c r="O129" s="21">
        <v>69581.496593931995</v>
      </c>
      <c r="P129" s="21" t="s">
        <v>29</v>
      </c>
    </row>
    <row r="130" spans="1:16" ht="11.15" customHeight="1">
      <c r="B130" s="20" t="s">
        <v>35</v>
      </c>
      <c r="D130" s="902">
        <v>0</v>
      </c>
      <c r="E130" s="902">
        <v>51</v>
      </c>
      <c r="F130" s="902">
        <v>300</v>
      </c>
      <c r="G130" s="902">
        <v>244</v>
      </c>
      <c r="H130" s="902">
        <v>137</v>
      </c>
      <c r="I130" s="902">
        <v>117</v>
      </c>
      <c r="J130" s="902">
        <v>73</v>
      </c>
      <c r="K130" s="902">
        <v>73</v>
      </c>
      <c r="L130" s="902">
        <v>78</v>
      </c>
      <c r="M130" s="902">
        <v>12</v>
      </c>
      <c r="N130" s="902">
        <v>1085</v>
      </c>
      <c r="O130" s="21">
        <v>73554.129301024994</v>
      </c>
      <c r="P130" s="21" t="s">
        <v>29</v>
      </c>
    </row>
    <row r="131" spans="1:16" ht="11.15" customHeight="1">
      <c r="B131" s="20" t="s">
        <v>36</v>
      </c>
      <c r="D131" s="902">
        <v>0</v>
      </c>
      <c r="E131" s="902">
        <v>18</v>
      </c>
      <c r="F131" s="902">
        <v>152</v>
      </c>
      <c r="G131" s="902">
        <v>155</v>
      </c>
      <c r="H131" s="902">
        <v>81</v>
      </c>
      <c r="I131" s="902">
        <v>53</v>
      </c>
      <c r="J131" s="902">
        <v>43</v>
      </c>
      <c r="K131" s="902">
        <v>57</v>
      </c>
      <c r="L131" s="902">
        <v>63</v>
      </c>
      <c r="M131" s="902">
        <v>9</v>
      </c>
      <c r="N131" s="902">
        <v>631</v>
      </c>
      <c r="O131" s="21">
        <v>76703.403102893004</v>
      </c>
      <c r="P131" s="21" t="s">
        <v>29</v>
      </c>
    </row>
    <row r="132" spans="1:16" ht="11.15" customHeight="1">
      <c r="B132" s="20" t="s">
        <v>37</v>
      </c>
      <c r="D132" s="902">
        <v>0</v>
      </c>
      <c r="E132" s="902">
        <v>8</v>
      </c>
      <c r="F132" s="902">
        <v>30</v>
      </c>
      <c r="G132" s="902">
        <v>31</v>
      </c>
      <c r="H132" s="902">
        <v>20</v>
      </c>
      <c r="I132" s="902">
        <v>13</v>
      </c>
      <c r="J132" s="902">
        <v>8</v>
      </c>
      <c r="K132" s="902">
        <v>21</v>
      </c>
      <c r="L132" s="902">
        <v>40</v>
      </c>
      <c r="M132" s="902">
        <v>4</v>
      </c>
      <c r="N132" s="902">
        <v>175</v>
      </c>
      <c r="O132" s="21">
        <v>87501.245847953003</v>
      </c>
      <c r="P132" s="21" t="s">
        <v>29</v>
      </c>
    </row>
    <row r="133" spans="1:16" s="848" customFormat="1" ht="11.15" customHeight="1">
      <c r="B133" s="20" t="s">
        <v>38</v>
      </c>
      <c r="C133" s="3">
        <v>8</v>
      </c>
      <c r="D133" s="902">
        <v>3</v>
      </c>
      <c r="E133" s="902">
        <v>843</v>
      </c>
      <c r="F133" s="902">
        <v>3356</v>
      </c>
      <c r="G133" s="902">
        <v>1957</v>
      </c>
      <c r="H133" s="902">
        <v>902</v>
      </c>
      <c r="I133" s="902">
        <v>591</v>
      </c>
      <c r="J133" s="902">
        <v>353</v>
      </c>
      <c r="K133" s="902">
        <v>284</v>
      </c>
      <c r="L133" s="902">
        <v>292</v>
      </c>
      <c r="M133" s="902">
        <v>109</v>
      </c>
      <c r="N133" s="902">
        <v>8690</v>
      </c>
      <c r="O133" s="21">
        <v>66182.255196364</v>
      </c>
      <c r="P133" s="21">
        <v>60754</v>
      </c>
    </row>
    <row r="134" spans="1:16" ht="11.15" customHeight="1">
      <c r="A134" s="848"/>
      <c r="B134" s="304"/>
      <c r="C134" s="22"/>
      <c r="D134" s="916"/>
      <c r="E134" s="916"/>
      <c r="F134" s="916"/>
      <c r="G134" s="916"/>
      <c r="H134" s="916"/>
      <c r="I134" s="916"/>
      <c r="J134" s="916"/>
      <c r="K134" s="916"/>
      <c r="L134" s="916"/>
      <c r="M134" s="916"/>
      <c r="N134" s="916"/>
      <c r="O134" s="21"/>
    </row>
    <row r="135" spans="1:16" ht="11.15" customHeight="1">
      <c r="B135" s="305" t="s">
        <v>39</v>
      </c>
      <c r="C135" s="25"/>
      <c r="D135" s="100"/>
      <c r="E135" s="100"/>
      <c r="F135" s="100"/>
      <c r="G135" s="100"/>
      <c r="H135" s="100"/>
      <c r="I135" s="100"/>
      <c r="J135" s="100"/>
      <c r="K135" s="100"/>
      <c r="L135" s="100"/>
      <c r="M135" s="100"/>
      <c r="N135" s="842"/>
      <c r="O135" s="21"/>
    </row>
    <row r="136" spans="1:16" ht="11.15" customHeight="1">
      <c r="B136" s="20" t="s">
        <v>27</v>
      </c>
      <c r="D136" s="902">
        <v>0</v>
      </c>
      <c r="E136" s="902">
        <v>0</v>
      </c>
      <c r="F136" s="902">
        <v>0</v>
      </c>
      <c r="G136" s="902">
        <v>0</v>
      </c>
      <c r="H136" s="902">
        <v>0</v>
      </c>
      <c r="I136" s="902">
        <v>0</v>
      </c>
      <c r="J136" s="902">
        <v>0</v>
      </c>
      <c r="K136" s="902">
        <v>0</v>
      </c>
      <c r="L136" s="902">
        <v>0</v>
      </c>
      <c r="M136" s="902">
        <v>1</v>
      </c>
      <c r="N136" s="902">
        <v>1</v>
      </c>
      <c r="O136" s="21">
        <v>0</v>
      </c>
      <c r="P136" s="21" t="s">
        <v>29</v>
      </c>
    </row>
    <row r="137" spans="1:16" ht="11.15" customHeight="1">
      <c r="B137" s="20" t="s">
        <v>30</v>
      </c>
      <c r="D137" s="902">
        <v>3</v>
      </c>
      <c r="E137" s="902">
        <v>98</v>
      </c>
      <c r="F137" s="902">
        <v>86</v>
      </c>
      <c r="G137" s="902">
        <v>23</v>
      </c>
      <c r="H137" s="902">
        <v>0</v>
      </c>
      <c r="I137" s="902">
        <v>1</v>
      </c>
      <c r="J137" s="902">
        <v>1</v>
      </c>
      <c r="K137" s="902">
        <v>0</v>
      </c>
      <c r="L137" s="902">
        <v>0</v>
      </c>
      <c r="M137" s="902">
        <v>8</v>
      </c>
      <c r="N137" s="902">
        <v>220</v>
      </c>
      <c r="O137" s="21">
        <v>51570.005707547003</v>
      </c>
      <c r="P137" s="21" t="s">
        <v>29</v>
      </c>
    </row>
    <row r="138" spans="1:16" ht="11.15" customHeight="1">
      <c r="B138" s="20" t="s">
        <v>31</v>
      </c>
      <c r="D138" s="902">
        <v>3</v>
      </c>
      <c r="E138" s="902">
        <v>283</v>
      </c>
      <c r="F138" s="902">
        <v>566</v>
      </c>
      <c r="G138" s="902">
        <v>163</v>
      </c>
      <c r="H138" s="902">
        <v>37</v>
      </c>
      <c r="I138" s="902">
        <v>5</v>
      </c>
      <c r="J138" s="902">
        <v>3</v>
      </c>
      <c r="K138" s="902">
        <v>2</v>
      </c>
      <c r="L138" s="902">
        <v>0</v>
      </c>
      <c r="M138" s="902">
        <v>27</v>
      </c>
      <c r="N138" s="902">
        <v>1089</v>
      </c>
      <c r="O138" s="21">
        <v>54853.255564970998</v>
      </c>
      <c r="P138" s="21" t="s">
        <v>29</v>
      </c>
    </row>
    <row r="139" spans="1:16" ht="11.15" customHeight="1">
      <c r="B139" s="20" t="s">
        <v>32</v>
      </c>
      <c r="D139" s="902">
        <v>3</v>
      </c>
      <c r="E139" s="902">
        <v>304</v>
      </c>
      <c r="F139" s="902">
        <v>1002</v>
      </c>
      <c r="G139" s="902">
        <v>388</v>
      </c>
      <c r="H139" s="902">
        <v>111</v>
      </c>
      <c r="I139" s="902">
        <v>32</v>
      </c>
      <c r="J139" s="902">
        <v>11</v>
      </c>
      <c r="K139" s="902">
        <v>11</v>
      </c>
      <c r="L139" s="902">
        <v>3</v>
      </c>
      <c r="M139" s="902">
        <v>23</v>
      </c>
      <c r="N139" s="902">
        <v>1888</v>
      </c>
      <c r="O139" s="21">
        <v>57902.065699731</v>
      </c>
      <c r="P139" s="21" t="s">
        <v>29</v>
      </c>
    </row>
    <row r="140" spans="1:16" ht="11.15" customHeight="1">
      <c r="B140" s="20" t="s">
        <v>33</v>
      </c>
      <c r="D140" s="902">
        <v>1</v>
      </c>
      <c r="E140" s="902">
        <v>207</v>
      </c>
      <c r="F140" s="902">
        <v>867</v>
      </c>
      <c r="G140" s="902">
        <v>436</v>
      </c>
      <c r="H140" s="902">
        <v>178</v>
      </c>
      <c r="I140" s="902">
        <v>81</v>
      </c>
      <c r="J140" s="902">
        <v>34</v>
      </c>
      <c r="K140" s="902">
        <v>23</v>
      </c>
      <c r="L140" s="902">
        <v>5</v>
      </c>
      <c r="M140" s="902">
        <v>25</v>
      </c>
      <c r="N140" s="902">
        <v>1857</v>
      </c>
      <c r="O140" s="21">
        <v>60995.385425763998</v>
      </c>
      <c r="P140" s="21" t="s">
        <v>29</v>
      </c>
    </row>
    <row r="141" spans="1:16" ht="11.15" customHeight="1">
      <c r="B141" s="20" t="s">
        <v>34</v>
      </c>
      <c r="D141" s="902">
        <v>0</v>
      </c>
      <c r="E141" s="902">
        <v>172</v>
      </c>
      <c r="F141" s="902">
        <v>744</v>
      </c>
      <c r="G141" s="902">
        <v>435</v>
      </c>
      <c r="H141" s="902">
        <v>182</v>
      </c>
      <c r="I141" s="902">
        <v>111</v>
      </c>
      <c r="J141" s="902">
        <v>60</v>
      </c>
      <c r="K141" s="902">
        <v>41</v>
      </c>
      <c r="L141" s="902">
        <v>27</v>
      </c>
      <c r="M141" s="902">
        <v>23</v>
      </c>
      <c r="N141" s="902">
        <v>1795</v>
      </c>
      <c r="O141" s="21">
        <v>64085.488148983997</v>
      </c>
      <c r="P141" s="21" t="s">
        <v>29</v>
      </c>
    </row>
    <row r="142" spans="1:16" ht="11.15" customHeight="1">
      <c r="B142" s="20" t="s">
        <v>35</v>
      </c>
      <c r="D142" s="902">
        <v>0</v>
      </c>
      <c r="E142" s="902">
        <v>89</v>
      </c>
      <c r="F142" s="902">
        <v>382</v>
      </c>
      <c r="G142" s="902">
        <v>262</v>
      </c>
      <c r="H142" s="902">
        <v>133</v>
      </c>
      <c r="I142" s="902">
        <v>71</v>
      </c>
      <c r="J142" s="902">
        <v>54</v>
      </c>
      <c r="K142" s="902">
        <v>43</v>
      </c>
      <c r="L142" s="902">
        <v>42</v>
      </c>
      <c r="M142" s="902">
        <v>22</v>
      </c>
      <c r="N142" s="902">
        <v>1098</v>
      </c>
      <c r="O142" s="21">
        <v>67745.230827136998</v>
      </c>
      <c r="P142" s="21" t="s">
        <v>29</v>
      </c>
    </row>
    <row r="143" spans="1:16" ht="11.15" customHeight="1">
      <c r="B143" s="20" t="s">
        <v>36</v>
      </c>
      <c r="D143" s="902">
        <v>0</v>
      </c>
      <c r="E143" s="902">
        <v>51</v>
      </c>
      <c r="F143" s="902">
        <v>204</v>
      </c>
      <c r="G143" s="902">
        <v>174</v>
      </c>
      <c r="H143" s="902">
        <v>86</v>
      </c>
      <c r="I143" s="902">
        <v>57</v>
      </c>
      <c r="J143" s="902">
        <v>47</v>
      </c>
      <c r="K143" s="902">
        <v>33</v>
      </c>
      <c r="L143" s="902">
        <v>42</v>
      </c>
      <c r="M143" s="902">
        <v>13</v>
      </c>
      <c r="N143" s="902">
        <v>707</v>
      </c>
      <c r="O143" s="21">
        <v>71299.212074926996</v>
      </c>
      <c r="P143" s="21" t="s">
        <v>29</v>
      </c>
    </row>
    <row r="144" spans="1:16" ht="11.15" customHeight="1">
      <c r="B144" s="20" t="s">
        <v>37</v>
      </c>
      <c r="D144" s="902">
        <v>2</v>
      </c>
      <c r="E144" s="902">
        <v>11</v>
      </c>
      <c r="F144" s="902">
        <v>56</v>
      </c>
      <c r="G144" s="902">
        <v>53</v>
      </c>
      <c r="H144" s="902">
        <v>33</v>
      </c>
      <c r="I144" s="902">
        <v>19</v>
      </c>
      <c r="J144" s="902">
        <v>11</v>
      </c>
      <c r="K144" s="902">
        <v>15</v>
      </c>
      <c r="L144" s="902">
        <v>29</v>
      </c>
      <c r="M144" s="902">
        <v>10</v>
      </c>
      <c r="N144" s="902">
        <v>239</v>
      </c>
      <c r="O144" s="21">
        <v>77463.896506549994</v>
      </c>
      <c r="P144" s="21" t="s">
        <v>29</v>
      </c>
    </row>
    <row r="145" spans="1:16" s="848" customFormat="1" ht="11.15" customHeight="1">
      <c r="B145" s="20" t="s">
        <v>38</v>
      </c>
      <c r="C145" s="3">
        <v>8</v>
      </c>
      <c r="D145" s="902">
        <v>12</v>
      </c>
      <c r="E145" s="902">
        <v>1215</v>
      </c>
      <c r="F145" s="902">
        <v>3907</v>
      </c>
      <c r="G145" s="902">
        <v>1934</v>
      </c>
      <c r="H145" s="902">
        <v>760</v>
      </c>
      <c r="I145" s="902">
        <v>377</v>
      </c>
      <c r="J145" s="902">
        <v>221</v>
      </c>
      <c r="K145" s="902">
        <v>168</v>
      </c>
      <c r="L145" s="902">
        <v>148</v>
      </c>
      <c r="M145" s="902">
        <v>152</v>
      </c>
      <c r="N145" s="902">
        <v>8894</v>
      </c>
      <c r="O145" s="21">
        <v>62067.277064743997</v>
      </c>
      <c r="P145" s="21">
        <v>57934</v>
      </c>
    </row>
    <row r="146" spans="1:16" ht="11.15" customHeight="1">
      <c r="A146" s="848"/>
      <c r="B146" s="304"/>
      <c r="C146" s="22"/>
      <c r="D146" s="100"/>
      <c r="E146" s="100"/>
      <c r="F146" s="100"/>
      <c r="G146" s="100"/>
      <c r="H146" s="100"/>
      <c r="I146" s="100"/>
      <c r="J146" s="100"/>
      <c r="K146" s="100"/>
      <c r="L146" s="100"/>
      <c r="M146" s="100"/>
      <c r="N146" s="842"/>
      <c r="O146" s="21"/>
    </row>
    <row r="147" spans="1:16" ht="11.15" customHeight="1">
      <c r="B147" s="305" t="s">
        <v>40</v>
      </c>
      <c r="C147" s="3">
        <v>9</v>
      </c>
      <c r="D147" s="100"/>
      <c r="E147" s="100"/>
      <c r="F147" s="100"/>
      <c r="G147" s="100"/>
      <c r="H147" s="100"/>
      <c r="I147" s="100"/>
      <c r="J147" s="100"/>
      <c r="K147" s="100"/>
      <c r="L147" s="100"/>
      <c r="M147" s="100"/>
      <c r="N147" s="842"/>
      <c r="O147" s="21"/>
    </row>
    <row r="148" spans="1:16" ht="11.15" customHeight="1">
      <c r="B148" s="20" t="s">
        <v>27</v>
      </c>
      <c r="D148" s="902">
        <v>0</v>
      </c>
      <c r="E148" s="902">
        <v>1</v>
      </c>
      <c r="F148" s="902">
        <v>0</v>
      </c>
      <c r="G148" s="902">
        <v>0</v>
      </c>
      <c r="H148" s="902">
        <v>0</v>
      </c>
      <c r="I148" s="902">
        <v>0</v>
      </c>
      <c r="J148" s="902">
        <v>0</v>
      </c>
      <c r="K148" s="902">
        <v>0</v>
      </c>
      <c r="L148" s="902">
        <v>0</v>
      </c>
      <c r="M148" s="902">
        <v>2</v>
      </c>
      <c r="N148" s="902">
        <v>3</v>
      </c>
      <c r="O148" s="21">
        <v>47501</v>
      </c>
      <c r="P148" s="21" t="s">
        <v>29</v>
      </c>
    </row>
    <row r="149" spans="1:16" ht="11.15" customHeight="1">
      <c r="B149" s="20" t="s">
        <v>30</v>
      </c>
      <c r="D149" s="902">
        <v>4</v>
      </c>
      <c r="E149" s="902">
        <v>170</v>
      </c>
      <c r="F149" s="902">
        <v>146</v>
      </c>
      <c r="G149" s="902">
        <v>33</v>
      </c>
      <c r="H149" s="902">
        <v>0</v>
      </c>
      <c r="I149" s="902">
        <v>2</v>
      </c>
      <c r="J149" s="902">
        <v>2</v>
      </c>
      <c r="K149" s="902">
        <v>0</v>
      </c>
      <c r="L149" s="902">
        <v>0</v>
      </c>
      <c r="M149" s="902">
        <v>18</v>
      </c>
      <c r="N149" s="902">
        <v>375</v>
      </c>
      <c r="O149" s="21">
        <v>51370.522408962999</v>
      </c>
      <c r="P149" s="21" t="s">
        <v>29</v>
      </c>
    </row>
    <row r="150" spans="1:16" ht="11.15" customHeight="1">
      <c r="B150" s="20" t="s">
        <v>31</v>
      </c>
      <c r="D150" s="902">
        <v>3</v>
      </c>
      <c r="E150" s="902">
        <v>498</v>
      </c>
      <c r="F150" s="902">
        <v>1071</v>
      </c>
      <c r="G150" s="902">
        <v>326</v>
      </c>
      <c r="H150" s="902">
        <v>80</v>
      </c>
      <c r="I150" s="902">
        <v>12</v>
      </c>
      <c r="J150" s="902">
        <v>8</v>
      </c>
      <c r="K150" s="902">
        <v>3</v>
      </c>
      <c r="L150" s="902">
        <v>0</v>
      </c>
      <c r="M150" s="902">
        <v>40</v>
      </c>
      <c r="N150" s="902">
        <v>2041</v>
      </c>
      <c r="O150" s="21">
        <v>55240.38</v>
      </c>
      <c r="P150" s="21" t="s">
        <v>29</v>
      </c>
    </row>
    <row r="151" spans="1:16" ht="11.15" customHeight="1">
      <c r="B151" s="20" t="s">
        <v>32</v>
      </c>
      <c r="D151" s="902">
        <v>3</v>
      </c>
      <c r="E151" s="902">
        <v>552</v>
      </c>
      <c r="F151" s="902">
        <v>1945</v>
      </c>
      <c r="G151" s="902">
        <v>811</v>
      </c>
      <c r="H151" s="902">
        <v>262</v>
      </c>
      <c r="I151" s="902">
        <v>109</v>
      </c>
      <c r="J151" s="902">
        <v>35</v>
      </c>
      <c r="K151" s="902">
        <v>25</v>
      </c>
      <c r="L151" s="902">
        <v>16</v>
      </c>
      <c r="M151" s="902">
        <v>35</v>
      </c>
      <c r="N151" s="902">
        <v>3793</v>
      </c>
      <c r="O151" s="21">
        <v>58950.386625863997</v>
      </c>
      <c r="P151" s="21" t="s">
        <v>29</v>
      </c>
    </row>
    <row r="152" spans="1:16" ht="11.15" customHeight="1">
      <c r="B152" s="20" t="s">
        <v>33</v>
      </c>
      <c r="D152" s="902">
        <v>2</v>
      </c>
      <c r="E152" s="902">
        <v>345</v>
      </c>
      <c r="F152" s="902">
        <v>1623</v>
      </c>
      <c r="G152" s="902">
        <v>881</v>
      </c>
      <c r="H152" s="902">
        <v>396</v>
      </c>
      <c r="I152" s="902">
        <v>202</v>
      </c>
      <c r="J152" s="902">
        <v>133</v>
      </c>
      <c r="K152" s="902">
        <v>66</v>
      </c>
      <c r="L152" s="902">
        <v>45</v>
      </c>
      <c r="M152" s="902">
        <v>48</v>
      </c>
      <c r="N152" s="902">
        <v>3741</v>
      </c>
      <c r="O152" s="21">
        <v>63423.238548604997</v>
      </c>
      <c r="P152" s="21" t="s">
        <v>29</v>
      </c>
    </row>
    <row r="153" spans="1:16" ht="11.15" customHeight="1">
      <c r="B153" s="20" t="s">
        <v>34</v>
      </c>
      <c r="D153" s="902">
        <v>1</v>
      </c>
      <c r="E153" s="902">
        <v>264</v>
      </c>
      <c r="F153" s="902">
        <v>1356</v>
      </c>
      <c r="G153" s="902">
        <v>921</v>
      </c>
      <c r="H153" s="902">
        <v>434</v>
      </c>
      <c r="I153" s="902">
        <v>314</v>
      </c>
      <c r="J153" s="902">
        <v>160</v>
      </c>
      <c r="K153" s="902">
        <v>116</v>
      </c>
      <c r="L153" s="902">
        <v>85</v>
      </c>
      <c r="M153" s="902">
        <v>48</v>
      </c>
      <c r="N153" s="902">
        <v>3699</v>
      </c>
      <c r="O153" s="21">
        <v>66914.028238838</v>
      </c>
      <c r="P153" s="21" t="s">
        <v>29</v>
      </c>
    </row>
    <row r="154" spans="1:16" ht="11.15" customHeight="1">
      <c r="B154" s="20" t="s">
        <v>35</v>
      </c>
      <c r="D154" s="902">
        <v>0</v>
      </c>
      <c r="E154" s="902">
        <v>140</v>
      </c>
      <c r="F154" s="902">
        <v>682</v>
      </c>
      <c r="G154" s="902">
        <v>506</v>
      </c>
      <c r="H154" s="902">
        <v>270</v>
      </c>
      <c r="I154" s="902">
        <v>188</v>
      </c>
      <c r="J154" s="902">
        <v>127</v>
      </c>
      <c r="K154" s="902">
        <v>116</v>
      </c>
      <c r="L154" s="902">
        <v>120</v>
      </c>
      <c r="M154" s="902">
        <v>34</v>
      </c>
      <c r="N154" s="902">
        <v>2183</v>
      </c>
      <c r="O154" s="21">
        <v>70645.625458352006</v>
      </c>
      <c r="P154" s="21" t="s">
        <v>29</v>
      </c>
    </row>
    <row r="155" spans="1:16" ht="11.15" customHeight="1">
      <c r="B155" s="20" t="s">
        <v>36</v>
      </c>
      <c r="D155" s="902">
        <v>0</v>
      </c>
      <c r="E155" s="902">
        <v>69</v>
      </c>
      <c r="F155" s="902">
        <v>356</v>
      </c>
      <c r="G155" s="902">
        <v>330</v>
      </c>
      <c r="H155" s="902">
        <v>167</v>
      </c>
      <c r="I155" s="902">
        <v>110</v>
      </c>
      <c r="J155" s="902">
        <v>90</v>
      </c>
      <c r="K155" s="902">
        <v>90</v>
      </c>
      <c r="L155" s="902">
        <v>105</v>
      </c>
      <c r="M155" s="902">
        <v>22</v>
      </c>
      <c r="N155" s="902">
        <v>1339</v>
      </c>
      <c r="O155" s="21">
        <v>73845.843515564993</v>
      </c>
      <c r="P155" s="21" t="s">
        <v>29</v>
      </c>
    </row>
    <row r="156" spans="1:16" ht="11.15" customHeight="1">
      <c r="B156" s="20" t="s">
        <v>37</v>
      </c>
      <c r="D156" s="902">
        <v>2</v>
      </c>
      <c r="E156" s="902">
        <v>19</v>
      </c>
      <c r="F156" s="902">
        <v>86</v>
      </c>
      <c r="G156" s="902">
        <v>84</v>
      </c>
      <c r="H156" s="902">
        <v>53</v>
      </c>
      <c r="I156" s="902">
        <v>32</v>
      </c>
      <c r="J156" s="902">
        <v>19</v>
      </c>
      <c r="K156" s="902">
        <v>36</v>
      </c>
      <c r="L156" s="902">
        <v>69</v>
      </c>
      <c r="M156" s="902">
        <v>14</v>
      </c>
      <c r="N156" s="902">
        <v>414</v>
      </c>
      <c r="O156" s="21">
        <v>81754.86335</v>
      </c>
      <c r="P156" s="21" t="s">
        <v>29</v>
      </c>
    </row>
    <row r="157" spans="1:16" s="848" customFormat="1" ht="11.15" customHeight="1">
      <c r="B157" s="20" t="s">
        <v>38</v>
      </c>
      <c r="C157" s="3">
        <v>8</v>
      </c>
      <c r="D157" s="902">
        <v>15</v>
      </c>
      <c r="E157" s="902">
        <v>2058</v>
      </c>
      <c r="F157" s="902">
        <v>7265</v>
      </c>
      <c r="G157" s="902">
        <v>3892</v>
      </c>
      <c r="H157" s="902">
        <v>1662</v>
      </c>
      <c r="I157" s="902">
        <v>969</v>
      </c>
      <c r="J157" s="902">
        <v>574</v>
      </c>
      <c r="K157" s="902">
        <v>452</v>
      </c>
      <c r="L157" s="902">
        <v>440</v>
      </c>
      <c r="M157" s="902">
        <v>261</v>
      </c>
      <c r="N157" s="902">
        <v>17588</v>
      </c>
      <c r="O157" s="21">
        <v>64105.606177640999</v>
      </c>
      <c r="P157" s="21">
        <v>59264</v>
      </c>
    </row>
    <row r="158" spans="1:16" ht="11.15" customHeight="1">
      <c r="A158" s="900"/>
      <c r="B158" s="76"/>
      <c r="C158" s="8"/>
      <c r="D158" s="908"/>
      <c r="E158" s="908"/>
      <c r="F158" s="908"/>
      <c r="G158" s="908"/>
      <c r="H158" s="908"/>
      <c r="I158" s="908"/>
      <c r="J158" s="908"/>
      <c r="K158" s="908"/>
      <c r="L158" s="909"/>
      <c r="M158" s="909"/>
      <c r="N158" s="899"/>
      <c r="O158" s="315"/>
    </row>
    <row r="159" spans="1:16" ht="11.15" customHeight="1">
      <c r="A159" s="1469" t="s">
        <v>44</v>
      </c>
      <c r="B159" s="1469"/>
      <c r="C159" s="3">
        <v>10</v>
      </c>
      <c r="D159" s="100"/>
      <c r="E159" s="100"/>
      <c r="F159" s="100"/>
      <c r="G159" s="100"/>
      <c r="H159" s="100"/>
      <c r="I159" s="100"/>
      <c r="J159" s="100"/>
      <c r="K159" s="100"/>
      <c r="L159" s="906"/>
      <c r="M159" s="906"/>
      <c r="N159" s="843"/>
      <c r="O159" s="19"/>
    </row>
    <row r="160" spans="1:16" ht="11.15" customHeight="1">
      <c r="A160" s="30"/>
      <c r="B160" s="895"/>
      <c r="D160" s="100"/>
      <c r="E160" s="100"/>
      <c r="F160" s="100"/>
      <c r="G160" s="100"/>
      <c r="H160" s="100"/>
      <c r="I160" s="100"/>
      <c r="J160" s="100"/>
      <c r="K160" s="100"/>
      <c r="L160" s="906"/>
      <c r="M160" s="906"/>
      <c r="N160" s="843"/>
      <c r="O160" s="19"/>
    </row>
    <row r="161" spans="1:16" ht="11.15" customHeight="1">
      <c r="B161" s="305" t="s">
        <v>26</v>
      </c>
      <c r="D161" s="100"/>
      <c r="E161" s="100"/>
      <c r="F161" s="100"/>
      <c r="G161" s="100"/>
      <c r="H161" s="100"/>
      <c r="I161" s="100"/>
      <c r="J161" s="100"/>
      <c r="K161" s="100"/>
      <c r="L161" s="906"/>
      <c r="M161" s="906"/>
      <c r="N161" s="843"/>
      <c r="O161" s="19"/>
    </row>
    <row r="162" spans="1:16" ht="11.15" customHeight="1">
      <c r="A162" s="16"/>
      <c r="B162" s="20" t="s">
        <v>27</v>
      </c>
      <c r="D162" s="902">
        <v>0</v>
      </c>
      <c r="E162" s="902">
        <v>0</v>
      </c>
      <c r="F162" s="902">
        <v>0</v>
      </c>
      <c r="G162" s="902">
        <v>0</v>
      </c>
      <c r="H162" s="902">
        <v>0</v>
      </c>
      <c r="I162" s="902">
        <v>0</v>
      </c>
      <c r="J162" s="902">
        <v>0</v>
      </c>
      <c r="K162" s="902">
        <v>0</v>
      </c>
      <c r="L162" s="902">
        <v>0</v>
      </c>
      <c r="M162" s="902">
        <v>0</v>
      </c>
      <c r="N162" s="902">
        <v>0</v>
      </c>
      <c r="O162" s="1087">
        <v>0</v>
      </c>
      <c r="P162" s="21" t="s">
        <v>29</v>
      </c>
    </row>
    <row r="163" spans="1:16" ht="11.15" customHeight="1">
      <c r="B163" s="20" t="s">
        <v>30</v>
      </c>
      <c r="D163" s="902">
        <v>0</v>
      </c>
      <c r="E163" s="902">
        <v>11</v>
      </c>
      <c r="F163" s="902">
        <v>3</v>
      </c>
      <c r="G163" s="902">
        <v>1</v>
      </c>
      <c r="H163" s="902">
        <v>0</v>
      </c>
      <c r="I163" s="902">
        <v>0</v>
      </c>
      <c r="J163" s="902">
        <v>0</v>
      </c>
      <c r="K163" s="902">
        <v>0</v>
      </c>
      <c r="L163" s="902">
        <v>0</v>
      </c>
      <c r="M163" s="902">
        <v>5</v>
      </c>
      <c r="N163" s="902">
        <v>20</v>
      </c>
      <c r="O163" s="1087">
        <v>48089.752</v>
      </c>
      <c r="P163" s="21" t="s">
        <v>29</v>
      </c>
    </row>
    <row r="164" spans="1:16" ht="11.15" customHeight="1">
      <c r="B164" s="20" t="s">
        <v>31</v>
      </c>
      <c r="D164" s="902">
        <v>0</v>
      </c>
      <c r="E164" s="902">
        <v>57</v>
      </c>
      <c r="F164" s="902">
        <v>51</v>
      </c>
      <c r="G164" s="902">
        <v>11</v>
      </c>
      <c r="H164" s="902">
        <v>8</v>
      </c>
      <c r="I164" s="902">
        <v>2</v>
      </c>
      <c r="J164" s="902">
        <v>0</v>
      </c>
      <c r="K164" s="902">
        <v>0</v>
      </c>
      <c r="L164" s="902">
        <v>1</v>
      </c>
      <c r="M164" s="902">
        <v>9</v>
      </c>
      <c r="N164" s="902">
        <v>139</v>
      </c>
      <c r="O164" s="1087">
        <v>54009.131000000001</v>
      </c>
      <c r="P164" s="21" t="s">
        <v>29</v>
      </c>
    </row>
    <row r="165" spans="1:16" ht="11.15" customHeight="1">
      <c r="B165" s="20" t="s">
        <v>32</v>
      </c>
      <c r="D165" s="902">
        <v>0</v>
      </c>
      <c r="E165" s="902">
        <v>73</v>
      </c>
      <c r="F165" s="902">
        <v>122</v>
      </c>
      <c r="G165" s="902">
        <v>36</v>
      </c>
      <c r="H165" s="902">
        <v>26</v>
      </c>
      <c r="I165" s="902">
        <v>9</v>
      </c>
      <c r="J165" s="902">
        <v>3</v>
      </c>
      <c r="K165" s="902">
        <v>0</v>
      </c>
      <c r="L165" s="902">
        <v>1</v>
      </c>
      <c r="M165" s="902">
        <v>5</v>
      </c>
      <c r="N165" s="902">
        <v>275</v>
      </c>
      <c r="O165" s="1087">
        <v>57310.956518518004</v>
      </c>
      <c r="P165" s="21" t="s">
        <v>29</v>
      </c>
    </row>
    <row r="166" spans="1:16" ht="11.15" customHeight="1">
      <c r="B166" s="20" t="s">
        <v>33</v>
      </c>
      <c r="D166" s="902">
        <v>0</v>
      </c>
      <c r="E166" s="902">
        <v>59</v>
      </c>
      <c r="F166" s="902">
        <v>86</v>
      </c>
      <c r="G166" s="902">
        <v>71</v>
      </c>
      <c r="H166" s="902">
        <v>30</v>
      </c>
      <c r="I166" s="902">
        <v>10</v>
      </c>
      <c r="J166" s="902">
        <v>2</v>
      </c>
      <c r="K166" s="902">
        <v>3</v>
      </c>
      <c r="L166" s="902">
        <v>2</v>
      </c>
      <c r="M166" s="902">
        <v>8</v>
      </c>
      <c r="N166" s="902">
        <v>271</v>
      </c>
      <c r="O166" s="1087">
        <v>60289.424258555002</v>
      </c>
      <c r="P166" s="21" t="s">
        <v>29</v>
      </c>
    </row>
    <row r="167" spans="1:16" ht="11.15" customHeight="1">
      <c r="B167" s="20" t="s">
        <v>34</v>
      </c>
      <c r="D167" s="902">
        <v>0</v>
      </c>
      <c r="E167" s="902">
        <v>50</v>
      </c>
      <c r="F167" s="902">
        <v>88</v>
      </c>
      <c r="G167" s="902">
        <v>82</v>
      </c>
      <c r="H167" s="902">
        <v>46</v>
      </c>
      <c r="I167" s="902">
        <v>21</v>
      </c>
      <c r="J167" s="902">
        <v>13</v>
      </c>
      <c r="K167" s="902">
        <v>8</v>
      </c>
      <c r="L167" s="902">
        <v>3</v>
      </c>
      <c r="M167" s="902">
        <v>9</v>
      </c>
      <c r="N167" s="902">
        <v>320</v>
      </c>
      <c r="O167" s="1087">
        <v>64612.291768488001</v>
      </c>
      <c r="P167" s="21" t="s">
        <v>29</v>
      </c>
    </row>
    <row r="168" spans="1:16" ht="11.15" customHeight="1">
      <c r="B168" s="20" t="s">
        <v>35</v>
      </c>
      <c r="D168" s="902">
        <v>0</v>
      </c>
      <c r="E168" s="902">
        <v>27</v>
      </c>
      <c r="F168" s="902">
        <v>71</v>
      </c>
      <c r="G168" s="902">
        <v>54</v>
      </c>
      <c r="H168" s="902">
        <v>45</v>
      </c>
      <c r="I168" s="902">
        <v>19</v>
      </c>
      <c r="J168" s="902">
        <v>16</v>
      </c>
      <c r="K168" s="902">
        <v>2</v>
      </c>
      <c r="L168" s="902">
        <v>12</v>
      </c>
      <c r="M168" s="902">
        <v>6</v>
      </c>
      <c r="N168" s="902">
        <v>252</v>
      </c>
      <c r="O168" s="1087">
        <v>68377.995894307998</v>
      </c>
      <c r="P168" s="21" t="s">
        <v>29</v>
      </c>
    </row>
    <row r="169" spans="1:16" ht="11.15" customHeight="1">
      <c r="B169" s="20" t="s">
        <v>36</v>
      </c>
      <c r="D169" s="902">
        <v>0</v>
      </c>
      <c r="E169" s="902">
        <v>23</v>
      </c>
      <c r="F169" s="902">
        <v>42</v>
      </c>
      <c r="G169" s="902">
        <v>46</v>
      </c>
      <c r="H169" s="902">
        <v>21</v>
      </c>
      <c r="I169" s="902">
        <v>26</v>
      </c>
      <c r="J169" s="902">
        <v>16</v>
      </c>
      <c r="K169" s="902">
        <v>6</v>
      </c>
      <c r="L169" s="902">
        <v>4</v>
      </c>
      <c r="M169" s="902">
        <v>2</v>
      </c>
      <c r="N169" s="902">
        <v>186</v>
      </c>
      <c r="O169" s="1087">
        <v>69851.828478259995</v>
      </c>
      <c r="P169" s="21" t="s">
        <v>29</v>
      </c>
    </row>
    <row r="170" spans="1:16" ht="11.15" customHeight="1">
      <c r="B170" s="20" t="s">
        <v>37</v>
      </c>
      <c r="D170" s="902">
        <v>0</v>
      </c>
      <c r="E170" s="902">
        <v>3</v>
      </c>
      <c r="F170" s="902">
        <v>15</v>
      </c>
      <c r="G170" s="902">
        <v>11</v>
      </c>
      <c r="H170" s="902">
        <v>11</v>
      </c>
      <c r="I170" s="902">
        <v>10</v>
      </c>
      <c r="J170" s="902">
        <v>9</v>
      </c>
      <c r="K170" s="902">
        <v>8</v>
      </c>
      <c r="L170" s="902">
        <v>8</v>
      </c>
      <c r="M170" s="902">
        <v>3</v>
      </c>
      <c r="N170" s="902">
        <v>78</v>
      </c>
      <c r="O170" s="1087">
        <v>80025.695066665998</v>
      </c>
      <c r="P170" s="21" t="s">
        <v>29</v>
      </c>
    </row>
    <row r="171" spans="1:16" s="848" customFormat="1" ht="11.15" customHeight="1">
      <c r="B171" s="20" t="s">
        <v>38</v>
      </c>
      <c r="C171" s="3">
        <v>8</v>
      </c>
      <c r="D171" s="902">
        <v>0</v>
      </c>
      <c r="E171" s="902">
        <v>303</v>
      </c>
      <c r="F171" s="902">
        <v>478</v>
      </c>
      <c r="G171" s="902">
        <v>312</v>
      </c>
      <c r="H171" s="902">
        <v>187</v>
      </c>
      <c r="I171" s="902">
        <v>97</v>
      </c>
      <c r="J171" s="902">
        <v>59</v>
      </c>
      <c r="K171" s="902">
        <v>27</v>
      </c>
      <c r="L171" s="902">
        <v>31</v>
      </c>
      <c r="M171" s="902">
        <v>47</v>
      </c>
      <c r="N171" s="902">
        <v>1541</v>
      </c>
      <c r="O171" s="1087">
        <v>63482.385174028997</v>
      </c>
      <c r="P171" s="1087">
        <v>59273</v>
      </c>
    </row>
    <row r="172" spans="1:16" ht="11.15" customHeight="1">
      <c r="A172" s="848"/>
      <c r="B172" s="304"/>
      <c r="C172" s="22"/>
      <c r="D172" s="100"/>
      <c r="E172" s="100"/>
      <c r="F172" s="100"/>
      <c r="G172" s="100"/>
      <c r="H172" s="100"/>
      <c r="I172" s="100"/>
      <c r="J172" s="100"/>
      <c r="K172" s="100"/>
      <c r="L172" s="100"/>
      <c r="M172" s="100"/>
      <c r="N172" s="842"/>
      <c r="O172" s="21"/>
    </row>
    <row r="173" spans="1:16" ht="11.15" customHeight="1">
      <c r="B173" s="305" t="s">
        <v>39</v>
      </c>
      <c r="C173" s="25"/>
      <c r="D173" s="100"/>
      <c r="E173" s="100"/>
      <c r="F173" s="100"/>
      <c r="G173" s="100"/>
      <c r="H173" s="100"/>
      <c r="I173" s="100"/>
      <c r="J173" s="100"/>
      <c r="K173" s="100"/>
      <c r="L173" s="100"/>
      <c r="M173" s="100"/>
      <c r="N173" s="842"/>
      <c r="O173" s="21"/>
    </row>
    <row r="174" spans="1:16" ht="11.15" customHeight="1">
      <c r="B174" s="20" t="s">
        <v>27</v>
      </c>
      <c r="D174" s="902">
        <v>0</v>
      </c>
      <c r="E174" s="902">
        <v>0</v>
      </c>
      <c r="F174" s="902">
        <v>1</v>
      </c>
      <c r="G174" s="902">
        <v>0</v>
      </c>
      <c r="H174" s="902">
        <v>0</v>
      </c>
      <c r="I174" s="902">
        <v>0</v>
      </c>
      <c r="J174" s="902">
        <v>0</v>
      </c>
      <c r="K174" s="902">
        <v>0</v>
      </c>
      <c r="L174" s="902">
        <v>0</v>
      </c>
      <c r="M174" s="902">
        <v>1</v>
      </c>
      <c r="N174" s="902">
        <v>2</v>
      </c>
      <c r="O174" s="21">
        <v>55588</v>
      </c>
      <c r="P174" s="21" t="s">
        <v>29</v>
      </c>
    </row>
    <row r="175" spans="1:16" ht="11.15" customHeight="1">
      <c r="B175" s="20" t="s">
        <v>30</v>
      </c>
      <c r="D175" s="902">
        <v>2</v>
      </c>
      <c r="E175" s="902">
        <v>30</v>
      </c>
      <c r="F175" s="902">
        <v>4</v>
      </c>
      <c r="G175" s="902">
        <v>1</v>
      </c>
      <c r="H175" s="902">
        <v>0</v>
      </c>
      <c r="I175" s="902">
        <v>0</v>
      </c>
      <c r="J175" s="902">
        <v>0</v>
      </c>
      <c r="K175" s="902">
        <v>0</v>
      </c>
      <c r="L175" s="902">
        <v>0</v>
      </c>
      <c r="M175" s="902">
        <v>8</v>
      </c>
      <c r="N175" s="902">
        <v>45</v>
      </c>
      <c r="O175" s="21">
        <v>47060.448378378002</v>
      </c>
      <c r="P175" s="21" t="s">
        <v>29</v>
      </c>
    </row>
    <row r="176" spans="1:16" ht="11.15" customHeight="1">
      <c r="B176" s="20" t="s">
        <v>31</v>
      </c>
      <c r="D176" s="902">
        <v>1</v>
      </c>
      <c r="E176" s="902">
        <v>104</v>
      </c>
      <c r="F176" s="902">
        <v>83</v>
      </c>
      <c r="G176" s="902">
        <v>28</v>
      </c>
      <c r="H176" s="902">
        <v>12</v>
      </c>
      <c r="I176" s="902">
        <v>1</v>
      </c>
      <c r="J176" s="902">
        <v>0</v>
      </c>
      <c r="K176" s="902">
        <v>0</v>
      </c>
      <c r="L176" s="902">
        <v>0</v>
      </c>
      <c r="M176" s="902">
        <v>5</v>
      </c>
      <c r="N176" s="902">
        <v>234</v>
      </c>
      <c r="O176" s="21">
        <v>52786.655414847002</v>
      </c>
      <c r="P176" s="21" t="s">
        <v>29</v>
      </c>
    </row>
    <row r="177" spans="1:16" ht="11.15" customHeight="1">
      <c r="B177" s="20" t="s">
        <v>32</v>
      </c>
      <c r="D177" s="902">
        <v>2</v>
      </c>
      <c r="E177" s="902">
        <v>154</v>
      </c>
      <c r="F177" s="902">
        <v>192</v>
      </c>
      <c r="G177" s="902">
        <v>104</v>
      </c>
      <c r="H177" s="902">
        <v>19</v>
      </c>
      <c r="I177" s="902">
        <v>9</v>
      </c>
      <c r="J177" s="902">
        <v>1</v>
      </c>
      <c r="K177" s="902">
        <v>1</v>
      </c>
      <c r="L177" s="902">
        <v>0</v>
      </c>
      <c r="M177" s="902">
        <v>15</v>
      </c>
      <c r="N177" s="902">
        <v>497</v>
      </c>
      <c r="O177" s="21">
        <v>55669.141327799996</v>
      </c>
      <c r="P177" s="21" t="s">
        <v>29</v>
      </c>
    </row>
    <row r="178" spans="1:16" ht="11.15" customHeight="1">
      <c r="B178" s="20" t="s">
        <v>33</v>
      </c>
      <c r="D178" s="902">
        <v>0</v>
      </c>
      <c r="E178" s="902">
        <v>112</v>
      </c>
      <c r="F178" s="902">
        <v>229</v>
      </c>
      <c r="G178" s="902">
        <v>114</v>
      </c>
      <c r="H178" s="902">
        <v>43</v>
      </c>
      <c r="I178" s="902">
        <v>9</v>
      </c>
      <c r="J178" s="902">
        <v>8</v>
      </c>
      <c r="K178" s="902">
        <v>3</v>
      </c>
      <c r="L178" s="902">
        <v>1</v>
      </c>
      <c r="M178" s="902">
        <v>14</v>
      </c>
      <c r="N178" s="902">
        <v>533</v>
      </c>
      <c r="O178" s="21">
        <v>58314.963815028001</v>
      </c>
      <c r="P178" s="21" t="s">
        <v>29</v>
      </c>
    </row>
    <row r="179" spans="1:16" ht="11.15" customHeight="1">
      <c r="B179" s="20" t="s">
        <v>34</v>
      </c>
      <c r="D179" s="902">
        <v>0</v>
      </c>
      <c r="E179" s="902">
        <v>124</v>
      </c>
      <c r="F179" s="902">
        <v>212</v>
      </c>
      <c r="G179" s="902">
        <v>134</v>
      </c>
      <c r="H179" s="902">
        <v>73</v>
      </c>
      <c r="I179" s="902">
        <v>31</v>
      </c>
      <c r="J179" s="902">
        <v>7</v>
      </c>
      <c r="K179" s="902">
        <v>4</v>
      </c>
      <c r="L179" s="902">
        <v>0</v>
      </c>
      <c r="M179" s="902">
        <v>8</v>
      </c>
      <c r="N179" s="902">
        <v>593</v>
      </c>
      <c r="O179" s="21">
        <v>60276.919470084998</v>
      </c>
      <c r="P179" s="21" t="s">
        <v>29</v>
      </c>
    </row>
    <row r="180" spans="1:16" ht="11.15" customHeight="1">
      <c r="B180" s="20" t="s">
        <v>35</v>
      </c>
      <c r="D180" s="902">
        <v>1</v>
      </c>
      <c r="E180" s="902">
        <v>100</v>
      </c>
      <c r="F180" s="902">
        <v>207</v>
      </c>
      <c r="G180" s="902">
        <v>143</v>
      </c>
      <c r="H180" s="902">
        <v>97</v>
      </c>
      <c r="I180" s="902">
        <v>38</v>
      </c>
      <c r="J180" s="902">
        <v>19</v>
      </c>
      <c r="K180" s="902">
        <v>9</v>
      </c>
      <c r="L180" s="902">
        <v>6</v>
      </c>
      <c r="M180" s="902">
        <v>16</v>
      </c>
      <c r="N180" s="902">
        <v>636</v>
      </c>
      <c r="O180" s="21">
        <v>63474.858338708997</v>
      </c>
      <c r="P180" s="21" t="s">
        <v>29</v>
      </c>
    </row>
    <row r="181" spans="1:16" ht="11.15" customHeight="1">
      <c r="B181" s="20" t="s">
        <v>36</v>
      </c>
      <c r="D181" s="902">
        <v>1</v>
      </c>
      <c r="E181" s="902">
        <v>51</v>
      </c>
      <c r="F181" s="902">
        <v>125</v>
      </c>
      <c r="G181" s="902">
        <v>106</v>
      </c>
      <c r="H181" s="902">
        <v>49</v>
      </c>
      <c r="I181" s="902">
        <v>51</v>
      </c>
      <c r="J181" s="902">
        <v>17</v>
      </c>
      <c r="K181" s="902">
        <v>13</v>
      </c>
      <c r="L181" s="902">
        <v>7</v>
      </c>
      <c r="M181" s="902">
        <v>4</v>
      </c>
      <c r="N181" s="902">
        <v>424</v>
      </c>
      <c r="O181" s="21">
        <v>66617.749642857001</v>
      </c>
      <c r="P181" s="21" t="s">
        <v>29</v>
      </c>
    </row>
    <row r="182" spans="1:16" ht="11.15" customHeight="1">
      <c r="B182" s="20" t="s">
        <v>37</v>
      </c>
      <c r="D182" s="902">
        <v>0</v>
      </c>
      <c r="E182" s="902">
        <v>28</v>
      </c>
      <c r="F182" s="902">
        <v>65</v>
      </c>
      <c r="G182" s="902">
        <v>39</v>
      </c>
      <c r="H182" s="902">
        <v>35</v>
      </c>
      <c r="I182" s="902">
        <v>16</v>
      </c>
      <c r="J182" s="902">
        <v>13</v>
      </c>
      <c r="K182" s="902">
        <v>13</v>
      </c>
      <c r="L182" s="902">
        <v>6</v>
      </c>
      <c r="M182" s="902">
        <v>5</v>
      </c>
      <c r="N182" s="902">
        <v>220</v>
      </c>
      <c r="O182" s="21">
        <v>68388.572186046003</v>
      </c>
      <c r="P182" s="21" t="s">
        <v>29</v>
      </c>
    </row>
    <row r="183" spans="1:16" s="848" customFormat="1" ht="11.15" customHeight="1">
      <c r="B183" s="20" t="s">
        <v>38</v>
      </c>
      <c r="C183" s="3">
        <v>8</v>
      </c>
      <c r="D183" s="902">
        <v>7</v>
      </c>
      <c r="E183" s="902">
        <v>703</v>
      </c>
      <c r="F183" s="902">
        <v>1118</v>
      </c>
      <c r="G183" s="902">
        <v>669</v>
      </c>
      <c r="H183" s="902">
        <v>328</v>
      </c>
      <c r="I183" s="902">
        <v>155</v>
      </c>
      <c r="J183" s="902">
        <v>65</v>
      </c>
      <c r="K183" s="902">
        <v>43</v>
      </c>
      <c r="L183" s="902">
        <v>20</v>
      </c>
      <c r="M183" s="902">
        <v>76</v>
      </c>
      <c r="N183" s="902">
        <v>3184</v>
      </c>
      <c r="O183" s="21">
        <v>60579.912789574999</v>
      </c>
      <c r="P183" s="21">
        <v>56757</v>
      </c>
    </row>
    <row r="184" spans="1:16" ht="11.15" customHeight="1">
      <c r="A184" s="848"/>
      <c r="B184" s="304"/>
      <c r="C184" s="22"/>
      <c r="D184" s="903"/>
      <c r="E184" s="903"/>
      <c r="F184" s="903"/>
      <c r="G184" s="903"/>
      <c r="H184" s="903"/>
      <c r="I184" s="903"/>
      <c r="J184" s="903"/>
      <c r="K184" s="903"/>
      <c r="L184" s="903"/>
      <c r="M184" s="903"/>
      <c r="N184" s="903"/>
      <c r="O184" s="21"/>
    </row>
    <row r="185" spans="1:16" ht="11.15" customHeight="1">
      <c r="B185" s="305" t="s">
        <v>40</v>
      </c>
      <c r="C185" s="3">
        <v>9</v>
      </c>
      <c r="D185" s="100"/>
      <c r="E185" s="100"/>
      <c r="F185" s="100"/>
      <c r="G185" s="100"/>
      <c r="H185" s="100"/>
      <c r="I185" s="100"/>
      <c r="J185" s="100"/>
      <c r="K185" s="100"/>
      <c r="L185" s="100"/>
      <c r="M185" s="100"/>
      <c r="N185" s="842"/>
      <c r="O185" s="21"/>
    </row>
    <row r="186" spans="1:16" ht="11.15" customHeight="1">
      <c r="B186" s="20" t="s">
        <v>27</v>
      </c>
      <c r="D186" s="902">
        <v>0</v>
      </c>
      <c r="E186" s="902">
        <v>0</v>
      </c>
      <c r="F186" s="902">
        <v>1</v>
      </c>
      <c r="G186" s="902">
        <v>0</v>
      </c>
      <c r="H186" s="902">
        <v>0</v>
      </c>
      <c r="I186" s="902">
        <v>0</v>
      </c>
      <c r="J186" s="902">
        <v>0</v>
      </c>
      <c r="K186" s="902">
        <v>0</v>
      </c>
      <c r="L186" s="902">
        <v>0</v>
      </c>
      <c r="M186" s="902">
        <v>1</v>
      </c>
      <c r="N186" s="902">
        <v>2</v>
      </c>
      <c r="O186" s="21">
        <v>55588</v>
      </c>
      <c r="P186" s="21" t="s">
        <v>29</v>
      </c>
    </row>
    <row r="187" spans="1:16" ht="11.15" customHeight="1">
      <c r="B187" s="20" t="s">
        <v>30</v>
      </c>
      <c r="D187" s="902">
        <v>2</v>
      </c>
      <c r="E187" s="902">
        <v>41</v>
      </c>
      <c r="F187" s="902">
        <v>7</v>
      </c>
      <c r="G187" s="902">
        <v>2</v>
      </c>
      <c r="H187" s="902">
        <v>0</v>
      </c>
      <c r="I187" s="902">
        <v>0</v>
      </c>
      <c r="J187" s="902">
        <v>0</v>
      </c>
      <c r="K187" s="902">
        <v>0</v>
      </c>
      <c r="L187" s="902">
        <v>0</v>
      </c>
      <c r="M187" s="902">
        <v>13</v>
      </c>
      <c r="N187" s="902">
        <v>65</v>
      </c>
      <c r="O187" s="21">
        <v>47357.362884615002</v>
      </c>
      <c r="P187" s="21" t="s">
        <v>29</v>
      </c>
    </row>
    <row r="188" spans="1:16" ht="11.15" customHeight="1">
      <c r="B188" s="20" t="s">
        <v>31</v>
      </c>
      <c r="D188" s="902">
        <v>1</v>
      </c>
      <c r="E188" s="902">
        <v>161</v>
      </c>
      <c r="F188" s="902">
        <v>134</v>
      </c>
      <c r="G188" s="902">
        <v>39</v>
      </c>
      <c r="H188" s="902">
        <v>20</v>
      </c>
      <c r="I188" s="902">
        <v>3</v>
      </c>
      <c r="J188" s="902">
        <v>0</v>
      </c>
      <c r="K188" s="902">
        <v>0</v>
      </c>
      <c r="L188" s="902">
        <v>1</v>
      </c>
      <c r="M188" s="902">
        <v>14</v>
      </c>
      <c r="N188" s="902">
        <v>373</v>
      </c>
      <c r="O188" s="21">
        <v>53229.334596100001</v>
      </c>
      <c r="P188" s="21" t="s">
        <v>29</v>
      </c>
    </row>
    <row r="189" spans="1:16" ht="11.15" customHeight="1">
      <c r="B189" s="20" t="s">
        <v>32</v>
      </c>
      <c r="D189" s="902">
        <v>2</v>
      </c>
      <c r="E189" s="902">
        <v>227</v>
      </c>
      <c r="F189" s="902">
        <v>314</v>
      </c>
      <c r="G189" s="902">
        <v>140</v>
      </c>
      <c r="H189" s="902">
        <v>45</v>
      </c>
      <c r="I189" s="902">
        <v>18</v>
      </c>
      <c r="J189" s="902">
        <v>4</v>
      </c>
      <c r="K189" s="902">
        <v>1</v>
      </c>
      <c r="L189" s="902">
        <v>1</v>
      </c>
      <c r="M189" s="902">
        <v>20</v>
      </c>
      <c r="N189" s="902">
        <v>772</v>
      </c>
      <c r="O189" s="21">
        <v>56258.622845744001</v>
      </c>
      <c r="P189" s="21" t="s">
        <v>29</v>
      </c>
    </row>
    <row r="190" spans="1:16" ht="11.15" customHeight="1">
      <c r="B190" s="20" t="s">
        <v>33</v>
      </c>
      <c r="D190" s="902">
        <v>0</v>
      </c>
      <c r="E190" s="902">
        <v>171</v>
      </c>
      <c r="F190" s="902">
        <v>315</v>
      </c>
      <c r="G190" s="902">
        <v>185</v>
      </c>
      <c r="H190" s="902">
        <v>73</v>
      </c>
      <c r="I190" s="902">
        <v>19</v>
      </c>
      <c r="J190" s="902">
        <v>10</v>
      </c>
      <c r="K190" s="902">
        <v>6</v>
      </c>
      <c r="L190" s="902">
        <v>3</v>
      </c>
      <c r="M190" s="902">
        <v>22</v>
      </c>
      <c r="N190" s="902">
        <v>804</v>
      </c>
      <c r="O190" s="21">
        <v>58979.008695652003</v>
      </c>
      <c r="P190" s="21" t="s">
        <v>29</v>
      </c>
    </row>
    <row r="191" spans="1:16" ht="11.15" customHeight="1">
      <c r="B191" s="20" t="s">
        <v>34</v>
      </c>
      <c r="D191" s="902">
        <v>0</v>
      </c>
      <c r="E191" s="902">
        <v>174</v>
      </c>
      <c r="F191" s="902">
        <v>300</v>
      </c>
      <c r="G191" s="902">
        <v>216</v>
      </c>
      <c r="H191" s="902">
        <v>119</v>
      </c>
      <c r="I191" s="902">
        <v>52</v>
      </c>
      <c r="J191" s="902">
        <v>20</v>
      </c>
      <c r="K191" s="902">
        <v>12</v>
      </c>
      <c r="L191" s="902">
        <v>3</v>
      </c>
      <c r="M191" s="902">
        <v>17</v>
      </c>
      <c r="N191" s="902">
        <v>913</v>
      </c>
      <c r="O191" s="21">
        <v>61781.719453124999</v>
      </c>
      <c r="P191" s="21" t="s">
        <v>29</v>
      </c>
    </row>
    <row r="192" spans="1:16" ht="11.15" customHeight="1">
      <c r="B192" s="20" t="s">
        <v>35</v>
      </c>
      <c r="D192" s="902">
        <v>1</v>
      </c>
      <c r="E192" s="902">
        <v>127</v>
      </c>
      <c r="F192" s="902">
        <v>278</v>
      </c>
      <c r="G192" s="902">
        <v>197</v>
      </c>
      <c r="H192" s="902">
        <v>142</v>
      </c>
      <c r="I192" s="902">
        <v>57</v>
      </c>
      <c r="J192" s="902">
        <v>35</v>
      </c>
      <c r="K192" s="902">
        <v>11</v>
      </c>
      <c r="L192" s="902">
        <v>18</v>
      </c>
      <c r="M192" s="902">
        <v>22</v>
      </c>
      <c r="N192" s="902">
        <v>888</v>
      </c>
      <c r="O192" s="21">
        <v>64867.666466511997</v>
      </c>
      <c r="P192" s="21" t="s">
        <v>29</v>
      </c>
    </row>
    <row r="193" spans="1:16" ht="11.15" customHeight="1">
      <c r="B193" s="20" t="s">
        <v>36</v>
      </c>
      <c r="D193" s="902">
        <v>1</v>
      </c>
      <c r="E193" s="902">
        <v>74</v>
      </c>
      <c r="F193" s="902">
        <v>167</v>
      </c>
      <c r="G193" s="902">
        <v>152</v>
      </c>
      <c r="H193" s="902">
        <v>70</v>
      </c>
      <c r="I193" s="902">
        <v>78</v>
      </c>
      <c r="J193" s="902">
        <v>33</v>
      </c>
      <c r="K193" s="902">
        <v>19</v>
      </c>
      <c r="L193" s="902">
        <v>11</v>
      </c>
      <c r="M193" s="902">
        <v>6</v>
      </c>
      <c r="N193" s="902">
        <v>611</v>
      </c>
      <c r="O193" s="21">
        <v>67634.093041322005</v>
      </c>
      <c r="P193" s="21" t="s">
        <v>29</v>
      </c>
    </row>
    <row r="194" spans="1:16" ht="11.15" customHeight="1">
      <c r="B194" s="20" t="s">
        <v>37</v>
      </c>
      <c r="D194" s="902">
        <v>0</v>
      </c>
      <c r="E194" s="902">
        <v>31</v>
      </c>
      <c r="F194" s="902">
        <v>80</v>
      </c>
      <c r="G194" s="902">
        <v>50</v>
      </c>
      <c r="H194" s="902">
        <v>46</v>
      </c>
      <c r="I194" s="902">
        <v>26</v>
      </c>
      <c r="J194" s="902">
        <v>22</v>
      </c>
      <c r="K194" s="902">
        <v>21</v>
      </c>
      <c r="L194" s="902">
        <v>14</v>
      </c>
      <c r="M194" s="902">
        <v>8</v>
      </c>
      <c r="N194" s="902">
        <v>298</v>
      </c>
      <c r="O194" s="21">
        <v>71398.172931034002</v>
      </c>
      <c r="P194" s="21" t="s">
        <v>29</v>
      </c>
    </row>
    <row r="195" spans="1:16" s="848" customFormat="1" ht="11.15" customHeight="1">
      <c r="B195" s="20" t="s">
        <v>38</v>
      </c>
      <c r="C195" s="3">
        <v>8</v>
      </c>
      <c r="D195" s="902">
        <v>7</v>
      </c>
      <c r="E195" s="902">
        <v>1006</v>
      </c>
      <c r="F195" s="902">
        <v>1596</v>
      </c>
      <c r="G195" s="902">
        <v>981</v>
      </c>
      <c r="H195" s="902">
        <v>515</v>
      </c>
      <c r="I195" s="902">
        <v>253</v>
      </c>
      <c r="J195" s="902">
        <v>124</v>
      </c>
      <c r="K195" s="902">
        <v>70</v>
      </c>
      <c r="L195" s="902">
        <v>51</v>
      </c>
      <c r="M195" s="902">
        <v>123</v>
      </c>
      <c r="N195" s="902">
        <v>4726</v>
      </c>
      <c r="O195" s="21">
        <v>61527.587964371</v>
      </c>
      <c r="P195" s="21">
        <v>57933</v>
      </c>
    </row>
    <row r="196" spans="1:16" ht="11.15" customHeight="1">
      <c r="A196" s="18"/>
      <c r="B196" s="18"/>
      <c r="C196" s="8"/>
      <c r="D196" s="917"/>
      <c r="E196" s="917"/>
      <c r="F196" s="917"/>
      <c r="G196" s="917"/>
      <c r="H196" s="917"/>
      <c r="I196" s="917"/>
      <c r="J196" s="917"/>
      <c r="K196" s="917"/>
      <c r="L196" s="918"/>
      <c r="M196" s="918"/>
      <c r="N196" s="842"/>
      <c r="O196" s="21"/>
    </row>
    <row r="197" spans="1:16" ht="11.15" customHeight="1">
      <c r="B197" s="306" t="s">
        <v>45</v>
      </c>
      <c r="D197" s="842"/>
      <c r="E197" s="842"/>
      <c r="F197" s="842"/>
      <c r="G197" s="842"/>
      <c r="H197" s="842"/>
      <c r="I197" s="842"/>
      <c r="J197" s="842"/>
      <c r="K197" s="842"/>
      <c r="L197" s="916"/>
      <c r="M197" s="916"/>
      <c r="N197" s="842"/>
      <c r="O197" s="21"/>
    </row>
    <row r="198" spans="1:16" ht="11.15" customHeight="1">
      <c r="A198" s="107"/>
      <c r="B198" s="895"/>
      <c r="D198" s="842"/>
      <c r="E198" s="842"/>
      <c r="F198" s="842"/>
      <c r="G198" s="842"/>
      <c r="H198" s="842"/>
      <c r="I198" s="842"/>
      <c r="J198" s="842"/>
      <c r="K198" s="842"/>
      <c r="L198" s="916"/>
      <c r="M198" s="916"/>
      <c r="N198" s="842"/>
      <c r="O198" s="21"/>
    </row>
    <row r="199" spans="1:16" ht="11.15" customHeight="1">
      <c r="B199" s="305" t="s">
        <v>26</v>
      </c>
      <c r="D199" s="842"/>
      <c r="E199" s="842"/>
      <c r="F199" s="842"/>
      <c r="G199" s="842"/>
      <c r="H199" s="842"/>
      <c r="I199" s="842"/>
      <c r="J199" s="842"/>
      <c r="K199" s="842"/>
      <c r="L199" s="916"/>
      <c r="M199" s="916"/>
      <c r="N199" s="842"/>
      <c r="O199" s="21"/>
    </row>
    <row r="200" spans="1:16" ht="11.15" customHeight="1">
      <c r="A200" s="16"/>
      <c r="B200" s="20" t="s">
        <v>27</v>
      </c>
      <c r="D200" s="902">
        <v>0</v>
      </c>
      <c r="E200" s="902">
        <v>0</v>
      </c>
      <c r="F200" s="902">
        <v>0</v>
      </c>
      <c r="G200" s="902">
        <v>0</v>
      </c>
      <c r="H200" s="902">
        <v>0</v>
      </c>
      <c r="I200" s="902">
        <v>0</v>
      </c>
      <c r="J200" s="902">
        <v>0</v>
      </c>
      <c r="K200" s="902">
        <v>0</v>
      </c>
      <c r="L200" s="902">
        <v>0</v>
      </c>
      <c r="M200" s="902">
        <v>0</v>
      </c>
      <c r="N200" s="902">
        <v>0</v>
      </c>
      <c r="O200" s="21">
        <v>0</v>
      </c>
      <c r="P200" s="21" t="s">
        <v>29</v>
      </c>
    </row>
    <row r="201" spans="1:16" ht="11.15" customHeight="1">
      <c r="B201" s="20" t="s">
        <v>30</v>
      </c>
      <c r="D201" s="902">
        <v>0</v>
      </c>
      <c r="E201" s="902">
        <v>0</v>
      </c>
      <c r="F201" s="902">
        <v>0</v>
      </c>
      <c r="G201" s="902">
        <v>0</v>
      </c>
      <c r="H201" s="902">
        <v>0</v>
      </c>
      <c r="I201" s="902">
        <v>0</v>
      </c>
      <c r="J201" s="902">
        <v>0</v>
      </c>
      <c r="K201" s="902">
        <v>0</v>
      </c>
      <c r="L201" s="902">
        <v>0</v>
      </c>
      <c r="M201" s="902">
        <v>3</v>
      </c>
      <c r="N201" s="902">
        <v>3</v>
      </c>
      <c r="O201" s="21">
        <v>0</v>
      </c>
      <c r="P201" s="21" t="s">
        <v>29</v>
      </c>
    </row>
    <row r="202" spans="1:16" ht="11.15" customHeight="1">
      <c r="B202" s="20" t="s">
        <v>31</v>
      </c>
      <c r="D202" s="902">
        <v>0</v>
      </c>
      <c r="E202" s="902">
        <v>4</v>
      </c>
      <c r="F202" s="902">
        <v>0</v>
      </c>
      <c r="G202" s="902">
        <v>0</v>
      </c>
      <c r="H202" s="902">
        <v>1</v>
      </c>
      <c r="I202" s="902">
        <v>0</v>
      </c>
      <c r="J202" s="902">
        <v>0</v>
      </c>
      <c r="K202" s="902">
        <v>0</v>
      </c>
      <c r="L202" s="902">
        <v>0</v>
      </c>
      <c r="M202" s="902">
        <v>5</v>
      </c>
      <c r="N202" s="902">
        <v>10</v>
      </c>
      <c r="O202" s="21">
        <v>50361.235999999997</v>
      </c>
      <c r="P202" s="21" t="s">
        <v>29</v>
      </c>
    </row>
    <row r="203" spans="1:16" ht="11.15" customHeight="1">
      <c r="B203" s="20" t="s">
        <v>32</v>
      </c>
      <c r="D203" s="902">
        <v>0</v>
      </c>
      <c r="E203" s="902">
        <v>6</v>
      </c>
      <c r="F203" s="902">
        <v>7</v>
      </c>
      <c r="G203" s="902">
        <v>1</v>
      </c>
      <c r="H203" s="902">
        <v>0</v>
      </c>
      <c r="I203" s="902">
        <v>0</v>
      </c>
      <c r="J203" s="902">
        <v>0</v>
      </c>
      <c r="K203" s="902">
        <v>0</v>
      </c>
      <c r="L203" s="902">
        <v>0</v>
      </c>
      <c r="M203" s="902">
        <v>3</v>
      </c>
      <c r="N203" s="902">
        <v>17</v>
      </c>
      <c r="O203" s="21">
        <v>50741.828571427999</v>
      </c>
      <c r="P203" s="21" t="s">
        <v>29</v>
      </c>
    </row>
    <row r="204" spans="1:16" ht="11.15" customHeight="1">
      <c r="B204" s="20" t="s">
        <v>33</v>
      </c>
      <c r="D204" s="902">
        <v>0</v>
      </c>
      <c r="E204" s="902">
        <v>11</v>
      </c>
      <c r="F204" s="902">
        <v>6</v>
      </c>
      <c r="G204" s="902">
        <v>2</v>
      </c>
      <c r="H204" s="902">
        <v>0</v>
      </c>
      <c r="I204" s="902">
        <v>0</v>
      </c>
      <c r="J204" s="902">
        <v>0</v>
      </c>
      <c r="K204" s="902">
        <v>0</v>
      </c>
      <c r="L204" s="902">
        <v>0</v>
      </c>
      <c r="M204" s="902">
        <v>8</v>
      </c>
      <c r="N204" s="902">
        <v>27</v>
      </c>
      <c r="O204" s="21">
        <v>49721.551578947001</v>
      </c>
      <c r="P204" s="21" t="s">
        <v>29</v>
      </c>
    </row>
    <row r="205" spans="1:16" ht="11.15" customHeight="1">
      <c r="B205" s="20" t="s">
        <v>34</v>
      </c>
      <c r="D205" s="902">
        <v>0</v>
      </c>
      <c r="E205" s="902">
        <v>10</v>
      </c>
      <c r="F205" s="902">
        <v>6</v>
      </c>
      <c r="G205" s="902">
        <v>4</v>
      </c>
      <c r="H205" s="902">
        <v>2</v>
      </c>
      <c r="I205" s="902">
        <v>1</v>
      </c>
      <c r="J205" s="902">
        <v>0</v>
      </c>
      <c r="K205" s="902">
        <v>0</v>
      </c>
      <c r="L205" s="902">
        <v>0</v>
      </c>
      <c r="M205" s="902">
        <v>5</v>
      </c>
      <c r="N205" s="902">
        <v>28</v>
      </c>
      <c r="O205" s="21">
        <v>55791.935652173001</v>
      </c>
      <c r="P205" s="21" t="s">
        <v>29</v>
      </c>
    </row>
    <row r="206" spans="1:16" ht="11.15" customHeight="1">
      <c r="B206" s="20" t="s">
        <v>35</v>
      </c>
      <c r="D206" s="902">
        <v>0</v>
      </c>
      <c r="E206" s="902">
        <v>15</v>
      </c>
      <c r="F206" s="902">
        <v>12</v>
      </c>
      <c r="G206" s="902">
        <v>14</v>
      </c>
      <c r="H206" s="902">
        <v>0</v>
      </c>
      <c r="I206" s="902">
        <v>0</v>
      </c>
      <c r="J206" s="902">
        <v>0</v>
      </c>
      <c r="K206" s="902">
        <v>0</v>
      </c>
      <c r="L206" s="902">
        <v>0</v>
      </c>
      <c r="M206" s="902">
        <v>4</v>
      </c>
      <c r="N206" s="902">
        <v>45</v>
      </c>
      <c r="O206" s="21">
        <v>54148.734634146</v>
      </c>
      <c r="P206" s="21" t="s">
        <v>29</v>
      </c>
    </row>
    <row r="207" spans="1:16" ht="11.15" customHeight="1">
      <c r="B207" s="20" t="s">
        <v>36</v>
      </c>
      <c r="D207" s="902">
        <v>0</v>
      </c>
      <c r="E207" s="902">
        <v>14</v>
      </c>
      <c r="F207" s="902">
        <v>8</v>
      </c>
      <c r="G207" s="902">
        <v>7</v>
      </c>
      <c r="H207" s="902">
        <v>1</v>
      </c>
      <c r="I207" s="902">
        <v>1</v>
      </c>
      <c r="J207" s="902">
        <v>0</v>
      </c>
      <c r="K207" s="902">
        <v>0</v>
      </c>
      <c r="L207" s="902">
        <v>0</v>
      </c>
      <c r="M207" s="902">
        <v>8</v>
      </c>
      <c r="N207" s="902">
        <v>39</v>
      </c>
      <c r="O207" s="21">
        <v>53891.558387096004</v>
      </c>
      <c r="P207" s="21" t="s">
        <v>29</v>
      </c>
    </row>
    <row r="208" spans="1:16" ht="11.15" customHeight="1">
      <c r="B208" s="20" t="s">
        <v>37</v>
      </c>
      <c r="D208" s="902">
        <v>0</v>
      </c>
      <c r="E208" s="902">
        <v>6</v>
      </c>
      <c r="F208" s="902">
        <v>9</v>
      </c>
      <c r="G208" s="902">
        <v>1</v>
      </c>
      <c r="H208" s="902">
        <v>0</v>
      </c>
      <c r="I208" s="902">
        <v>1</v>
      </c>
      <c r="J208" s="902">
        <v>0</v>
      </c>
      <c r="K208" s="902">
        <v>0</v>
      </c>
      <c r="L208" s="902">
        <v>0</v>
      </c>
      <c r="M208" s="902">
        <v>6</v>
      </c>
      <c r="N208" s="902">
        <v>23</v>
      </c>
      <c r="O208" s="21">
        <v>54167.625294117002</v>
      </c>
      <c r="P208" s="21" t="s">
        <v>29</v>
      </c>
    </row>
    <row r="209" spans="1:16" s="848" customFormat="1" ht="11.15" customHeight="1">
      <c r="B209" s="20" t="s">
        <v>38</v>
      </c>
      <c r="C209" s="3">
        <v>8</v>
      </c>
      <c r="D209" s="902">
        <v>0</v>
      </c>
      <c r="E209" s="902">
        <v>66</v>
      </c>
      <c r="F209" s="902">
        <v>48</v>
      </c>
      <c r="G209" s="902">
        <v>29</v>
      </c>
      <c r="H209" s="902">
        <v>4</v>
      </c>
      <c r="I209" s="902">
        <v>3</v>
      </c>
      <c r="J209" s="902">
        <v>0</v>
      </c>
      <c r="K209" s="902">
        <v>0</v>
      </c>
      <c r="L209" s="902">
        <v>0</v>
      </c>
      <c r="M209" s="902">
        <v>42</v>
      </c>
      <c r="N209" s="902">
        <v>192</v>
      </c>
      <c r="O209" s="21">
        <v>53344.678933333002</v>
      </c>
      <c r="P209" s="21">
        <v>52248</v>
      </c>
    </row>
    <row r="210" spans="1:16" ht="11.15" customHeight="1">
      <c r="A210" s="848"/>
      <c r="B210" s="304"/>
      <c r="C210" s="22"/>
      <c r="D210" s="100"/>
      <c r="E210" s="100"/>
      <c r="F210" s="100"/>
      <c r="G210" s="100"/>
      <c r="H210" s="100"/>
      <c r="I210" s="100"/>
      <c r="J210" s="100"/>
      <c r="K210" s="100"/>
      <c r="L210" s="100"/>
      <c r="M210" s="100"/>
      <c r="N210" s="842"/>
      <c r="O210" s="21"/>
    </row>
    <row r="211" spans="1:16" ht="11.15" customHeight="1">
      <c r="B211" s="305" t="s">
        <v>39</v>
      </c>
      <c r="C211" s="25"/>
      <c r="D211" s="100"/>
      <c r="E211" s="100"/>
      <c r="F211" s="100"/>
      <c r="G211" s="100"/>
      <c r="H211" s="100"/>
      <c r="I211" s="100"/>
      <c r="J211" s="100"/>
      <c r="K211" s="100"/>
      <c r="L211" s="100"/>
      <c r="M211" s="100"/>
      <c r="N211" s="842"/>
      <c r="O211" s="21"/>
    </row>
    <row r="212" spans="1:16" ht="11.15" customHeight="1">
      <c r="B212" s="20" t="s">
        <v>27</v>
      </c>
      <c r="D212" s="902">
        <v>0</v>
      </c>
      <c r="E212" s="902">
        <v>0</v>
      </c>
      <c r="F212" s="902">
        <v>0</v>
      </c>
      <c r="G212" s="902">
        <v>0</v>
      </c>
      <c r="H212" s="902">
        <v>0</v>
      </c>
      <c r="I212" s="902">
        <v>0</v>
      </c>
      <c r="J212" s="902">
        <v>0</v>
      </c>
      <c r="K212" s="902">
        <v>0</v>
      </c>
      <c r="L212" s="902">
        <v>0</v>
      </c>
      <c r="M212" s="902">
        <v>1</v>
      </c>
      <c r="N212" s="902">
        <v>1</v>
      </c>
      <c r="O212" s="21">
        <v>0</v>
      </c>
      <c r="P212" s="21" t="s">
        <v>29</v>
      </c>
    </row>
    <row r="213" spans="1:16" ht="11.15" customHeight="1">
      <c r="B213" s="20" t="s">
        <v>30</v>
      </c>
      <c r="D213" s="902">
        <v>0</v>
      </c>
      <c r="E213" s="902">
        <v>2</v>
      </c>
      <c r="F213" s="902">
        <v>1</v>
      </c>
      <c r="G213" s="902">
        <v>0</v>
      </c>
      <c r="H213" s="902">
        <v>0</v>
      </c>
      <c r="I213" s="902">
        <v>0</v>
      </c>
      <c r="J213" s="902">
        <v>0</v>
      </c>
      <c r="K213" s="902">
        <v>0</v>
      </c>
      <c r="L213" s="902">
        <v>0</v>
      </c>
      <c r="M213" s="902">
        <v>6</v>
      </c>
      <c r="N213" s="902">
        <v>9</v>
      </c>
      <c r="O213" s="21">
        <v>47133.666666666002</v>
      </c>
      <c r="P213" s="21" t="s">
        <v>29</v>
      </c>
    </row>
    <row r="214" spans="1:16" ht="11.15" customHeight="1">
      <c r="B214" s="20" t="s">
        <v>31</v>
      </c>
      <c r="D214" s="902">
        <v>0</v>
      </c>
      <c r="E214" s="902">
        <v>12</v>
      </c>
      <c r="F214" s="902">
        <v>3</v>
      </c>
      <c r="G214" s="902">
        <v>0</v>
      </c>
      <c r="H214" s="902">
        <v>0</v>
      </c>
      <c r="I214" s="902">
        <v>0</v>
      </c>
      <c r="J214" s="902">
        <v>0</v>
      </c>
      <c r="K214" s="902">
        <v>0</v>
      </c>
      <c r="L214" s="902">
        <v>0</v>
      </c>
      <c r="M214" s="902">
        <v>15</v>
      </c>
      <c r="N214" s="902">
        <v>30</v>
      </c>
      <c r="O214" s="21">
        <v>46525.287333332999</v>
      </c>
      <c r="P214" s="21" t="s">
        <v>29</v>
      </c>
    </row>
    <row r="215" spans="1:16" ht="11.15" customHeight="1">
      <c r="B215" s="20" t="s">
        <v>32</v>
      </c>
      <c r="D215" s="902">
        <v>0</v>
      </c>
      <c r="E215" s="902">
        <v>50</v>
      </c>
      <c r="F215" s="902">
        <v>14</v>
      </c>
      <c r="G215" s="902">
        <v>0</v>
      </c>
      <c r="H215" s="902">
        <v>0</v>
      </c>
      <c r="I215" s="902">
        <v>0</v>
      </c>
      <c r="J215" s="902">
        <v>0</v>
      </c>
      <c r="K215" s="902">
        <v>1</v>
      </c>
      <c r="L215" s="902">
        <v>1</v>
      </c>
      <c r="M215" s="902">
        <v>30</v>
      </c>
      <c r="N215" s="902">
        <v>96</v>
      </c>
      <c r="O215" s="21">
        <v>47945.308333333</v>
      </c>
      <c r="P215" s="21" t="s">
        <v>29</v>
      </c>
    </row>
    <row r="216" spans="1:16" ht="11.15" customHeight="1">
      <c r="B216" s="20" t="s">
        <v>33</v>
      </c>
      <c r="D216" s="902">
        <v>1</v>
      </c>
      <c r="E216" s="902">
        <v>74</v>
      </c>
      <c r="F216" s="902">
        <v>25</v>
      </c>
      <c r="G216" s="902">
        <v>5</v>
      </c>
      <c r="H216" s="902">
        <v>0</v>
      </c>
      <c r="I216" s="902">
        <v>2</v>
      </c>
      <c r="J216" s="902">
        <v>1</v>
      </c>
      <c r="K216" s="902">
        <v>0</v>
      </c>
      <c r="L216" s="902">
        <v>0</v>
      </c>
      <c r="M216" s="902">
        <v>37</v>
      </c>
      <c r="N216" s="902">
        <v>145</v>
      </c>
      <c r="O216" s="21">
        <v>48826.239166665997</v>
      </c>
      <c r="P216" s="21" t="s">
        <v>29</v>
      </c>
    </row>
    <row r="217" spans="1:16" ht="11.15" customHeight="1">
      <c r="B217" s="20" t="s">
        <v>34</v>
      </c>
      <c r="D217" s="902">
        <v>0</v>
      </c>
      <c r="E217" s="902">
        <v>95</v>
      </c>
      <c r="F217" s="902">
        <v>35</v>
      </c>
      <c r="G217" s="902">
        <v>15</v>
      </c>
      <c r="H217" s="902">
        <v>1</v>
      </c>
      <c r="I217" s="902">
        <v>1</v>
      </c>
      <c r="J217" s="902">
        <v>0</v>
      </c>
      <c r="K217" s="902">
        <v>0</v>
      </c>
      <c r="L217" s="902">
        <v>0</v>
      </c>
      <c r="M217" s="902">
        <v>30</v>
      </c>
      <c r="N217" s="902">
        <v>177</v>
      </c>
      <c r="O217" s="21">
        <v>49359.848843537002</v>
      </c>
      <c r="P217" s="21" t="s">
        <v>29</v>
      </c>
    </row>
    <row r="218" spans="1:16" ht="11.15" customHeight="1">
      <c r="B218" s="20" t="s">
        <v>35</v>
      </c>
      <c r="D218" s="902">
        <v>0</v>
      </c>
      <c r="E218" s="902">
        <v>132</v>
      </c>
      <c r="F218" s="902">
        <v>47</v>
      </c>
      <c r="G218" s="902">
        <v>15</v>
      </c>
      <c r="H218" s="902">
        <v>4</v>
      </c>
      <c r="I218" s="902">
        <v>2</v>
      </c>
      <c r="J218" s="902">
        <v>1</v>
      </c>
      <c r="K218" s="902">
        <v>0</v>
      </c>
      <c r="L218" s="902">
        <v>0</v>
      </c>
      <c r="M218" s="902">
        <v>33</v>
      </c>
      <c r="N218" s="902">
        <v>234</v>
      </c>
      <c r="O218" s="21">
        <v>49925.096119401998</v>
      </c>
      <c r="P218" s="21" t="s">
        <v>29</v>
      </c>
    </row>
    <row r="219" spans="1:16" ht="11.15" customHeight="1">
      <c r="B219" s="20" t="s">
        <v>36</v>
      </c>
      <c r="D219" s="902">
        <v>0</v>
      </c>
      <c r="E219" s="902">
        <v>95</v>
      </c>
      <c r="F219" s="902">
        <v>44</v>
      </c>
      <c r="G219" s="902">
        <v>21</v>
      </c>
      <c r="H219" s="902">
        <v>6</v>
      </c>
      <c r="I219" s="902">
        <v>1</v>
      </c>
      <c r="J219" s="902">
        <v>0</v>
      </c>
      <c r="K219" s="902">
        <v>0</v>
      </c>
      <c r="L219" s="902">
        <v>0</v>
      </c>
      <c r="M219" s="902">
        <v>33</v>
      </c>
      <c r="N219" s="902">
        <v>200</v>
      </c>
      <c r="O219" s="21">
        <v>51485.865748502001</v>
      </c>
      <c r="P219" s="21" t="s">
        <v>29</v>
      </c>
    </row>
    <row r="220" spans="1:16" ht="11.15" customHeight="1">
      <c r="B220" s="20" t="s">
        <v>37</v>
      </c>
      <c r="D220" s="902">
        <v>0</v>
      </c>
      <c r="E220" s="902">
        <v>41</v>
      </c>
      <c r="F220" s="902">
        <v>38</v>
      </c>
      <c r="G220" s="902">
        <v>11</v>
      </c>
      <c r="H220" s="902">
        <v>3</v>
      </c>
      <c r="I220" s="902">
        <v>2</v>
      </c>
      <c r="J220" s="902">
        <v>2</v>
      </c>
      <c r="K220" s="902">
        <v>0</v>
      </c>
      <c r="L220" s="902">
        <v>0</v>
      </c>
      <c r="M220" s="902">
        <v>23</v>
      </c>
      <c r="N220" s="902">
        <v>120</v>
      </c>
      <c r="O220" s="21">
        <v>53606.441649483997</v>
      </c>
      <c r="P220" s="21" t="s">
        <v>29</v>
      </c>
    </row>
    <row r="221" spans="1:16" s="848" customFormat="1" ht="11.15" customHeight="1">
      <c r="B221" s="20" t="s">
        <v>38</v>
      </c>
      <c r="C221" s="3">
        <v>8</v>
      </c>
      <c r="D221" s="902">
        <v>1</v>
      </c>
      <c r="E221" s="902">
        <v>501</v>
      </c>
      <c r="F221" s="902">
        <v>207</v>
      </c>
      <c r="G221" s="902">
        <v>67</v>
      </c>
      <c r="H221" s="902">
        <v>14</v>
      </c>
      <c r="I221" s="902">
        <v>8</v>
      </c>
      <c r="J221" s="902">
        <v>4</v>
      </c>
      <c r="K221" s="902">
        <v>1</v>
      </c>
      <c r="L221" s="902">
        <v>1</v>
      </c>
      <c r="M221" s="902">
        <v>208</v>
      </c>
      <c r="N221" s="902">
        <v>1012</v>
      </c>
      <c r="O221" s="21">
        <v>50206.108221392999</v>
      </c>
      <c r="P221" s="21">
        <v>47636</v>
      </c>
    </row>
    <row r="222" spans="1:16" ht="11.15" customHeight="1">
      <c r="A222" s="848"/>
      <c r="B222" s="304"/>
      <c r="C222" s="22"/>
      <c r="D222" s="100"/>
      <c r="E222" s="100"/>
      <c r="F222" s="100"/>
      <c r="G222" s="100"/>
      <c r="H222" s="100"/>
      <c r="I222" s="100"/>
      <c r="J222" s="100"/>
      <c r="K222" s="100"/>
      <c r="L222" s="100"/>
      <c r="M222" s="100"/>
      <c r="N222" s="842"/>
      <c r="O222" s="21"/>
    </row>
    <row r="223" spans="1:16" ht="11.15" customHeight="1">
      <c r="B223" s="305" t="s">
        <v>40</v>
      </c>
      <c r="C223" s="3">
        <v>9</v>
      </c>
      <c r="D223" s="100"/>
      <c r="E223" s="100"/>
      <c r="F223" s="100"/>
      <c r="G223" s="100"/>
      <c r="H223" s="100"/>
      <c r="I223" s="100"/>
      <c r="J223" s="100"/>
      <c r="K223" s="100"/>
      <c r="L223" s="100"/>
      <c r="M223" s="100"/>
      <c r="N223" s="842"/>
      <c r="O223" s="21"/>
    </row>
    <row r="224" spans="1:16" ht="11.15" customHeight="1">
      <c r="B224" s="20" t="s">
        <v>27</v>
      </c>
      <c r="D224" s="902">
        <v>0</v>
      </c>
      <c r="E224" s="902">
        <v>0</v>
      </c>
      <c r="F224" s="902">
        <v>0</v>
      </c>
      <c r="G224" s="902">
        <v>0</v>
      </c>
      <c r="H224" s="902">
        <v>0</v>
      </c>
      <c r="I224" s="902">
        <v>0</v>
      </c>
      <c r="J224" s="902">
        <v>0</v>
      </c>
      <c r="K224" s="902">
        <v>0</v>
      </c>
      <c r="L224" s="902">
        <v>0</v>
      </c>
      <c r="M224" s="902">
        <v>1</v>
      </c>
      <c r="N224" s="902">
        <v>1</v>
      </c>
      <c r="O224" s="21" t="s">
        <v>28</v>
      </c>
      <c r="P224" s="21" t="s">
        <v>29</v>
      </c>
    </row>
    <row r="225" spans="1:16" ht="11.15" customHeight="1">
      <c r="B225" s="20" t="s">
        <v>30</v>
      </c>
      <c r="D225" s="902">
        <v>0</v>
      </c>
      <c r="E225" s="902">
        <v>2</v>
      </c>
      <c r="F225" s="902">
        <v>1</v>
      </c>
      <c r="G225" s="902">
        <v>0</v>
      </c>
      <c r="H225" s="902">
        <v>0</v>
      </c>
      <c r="I225" s="902">
        <v>0</v>
      </c>
      <c r="J225" s="902">
        <v>0</v>
      </c>
      <c r="K225" s="902">
        <v>0</v>
      </c>
      <c r="L225" s="902">
        <v>0</v>
      </c>
      <c r="M225" s="902">
        <v>9</v>
      </c>
      <c r="N225" s="902">
        <v>12</v>
      </c>
      <c r="O225" s="21">
        <v>47133.666666666002</v>
      </c>
      <c r="P225" s="21" t="s">
        <v>29</v>
      </c>
    </row>
    <row r="226" spans="1:16" ht="11.15" customHeight="1">
      <c r="B226" s="20" t="s">
        <v>31</v>
      </c>
      <c r="D226" s="902">
        <v>0</v>
      </c>
      <c r="E226" s="902">
        <v>16</v>
      </c>
      <c r="F226" s="902">
        <v>3</v>
      </c>
      <c r="G226" s="902">
        <v>0</v>
      </c>
      <c r="H226" s="902">
        <v>1</v>
      </c>
      <c r="I226" s="902">
        <v>0</v>
      </c>
      <c r="J226" s="902">
        <v>0</v>
      </c>
      <c r="K226" s="902">
        <v>0</v>
      </c>
      <c r="L226" s="902">
        <v>0</v>
      </c>
      <c r="M226" s="902">
        <v>20</v>
      </c>
      <c r="N226" s="902">
        <v>40</v>
      </c>
      <c r="O226" s="21">
        <v>47484.2745</v>
      </c>
      <c r="P226" s="21" t="s">
        <v>29</v>
      </c>
    </row>
    <row r="227" spans="1:16" ht="11.15" customHeight="1">
      <c r="B227" s="20" t="s">
        <v>32</v>
      </c>
      <c r="D227" s="902">
        <v>0</v>
      </c>
      <c r="E227" s="902">
        <v>56</v>
      </c>
      <c r="F227" s="902">
        <v>21</v>
      </c>
      <c r="G227" s="902">
        <v>1</v>
      </c>
      <c r="H227" s="902">
        <v>0</v>
      </c>
      <c r="I227" s="902">
        <v>0</v>
      </c>
      <c r="J227" s="902">
        <v>0</v>
      </c>
      <c r="K227" s="902">
        <v>1</v>
      </c>
      <c r="L227" s="902">
        <v>1</v>
      </c>
      <c r="M227" s="902">
        <v>33</v>
      </c>
      <c r="N227" s="902">
        <v>113</v>
      </c>
      <c r="O227" s="21">
        <v>48434.699374999997</v>
      </c>
      <c r="P227" s="21" t="s">
        <v>29</v>
      </c>
    </row>
    <row r="228" spans="1:16" ht="11.15" customHeight="1">
      <c r="B228" s="20" t="s">
        <v>33</v>
      </c>
      <c r="D228" s="902">
        <v>1</v>
      </c>
      <c r="E228" s="902">
        <v>85</v>
      </c>
      <c r="F228" s="902">
        <v>31</v>
      </c>
      <c r="G228" s="902">
        <v>7</v>
      </c>
      <c r="H228" s="902">
        <v>0</v>
      </c>
      <c r="I228" s="902">
        <v>2</v>
      </c>
      <c r="J228" s="902">
        <v>1</v>
      </c>
      <c r="K228" s="902">
        <v>0</v>
      </c>
      <c r="L228" s="902">
        <v>0</v>
      </c>
      <c r="M228" s="902">
        <v>45</v>
      </c>
      <c r="N228" s="902">
        <v>172</v>
      </c>
      <c r="O228" s="21">
        <v>48960.183543307001</v>
      </c>
      <c r="P228" s="21" t="s">
        <v>29</v>
      </c>
    </row>
    <row r="229" spans="1:16" ht="11.15" customHeight="1">
      <c r="B229" s="20" t="s">
        <v>34</v>
      </c>
      <c r="D229" s="902">
        <v>0</v>
      </c>
      <c r="E229" s="902">
        <v>105</v>
      </c>
      <c r="F229" s="902">
        <v>41</v>
      </c>
      <c r="G229" s="902">
        <v>19</v>
      </c>
      <c r="H229" s="902">
        <v>3</v>
      </c>
      <c r="I229" s="902">
        <v>2</v>
      </c>
      <c r="J229" s="902">
        <v>0</v>
      </c>
      <c r="K229" s="902">
        <v>0</v>
      </c>
      <c r="L229" s="902">
        <v>0</v>
      </c>
      <c r="M229" s="902">
        <v>35</v>
      </c>
      <c r="N229" s="902">
        <v>205</v>
      </c>
      <c r="O229" s="21">
        <v>50230.072352941002</v>
      </c>
      <c r="P229" s="21" t="s">
        <v>29</v>
      </c>
    </row>
    <row r="230" spans="1:16" ht="11.15" customHeight="1">
      <c r="B230" s="20" t="s">
        <v>35</v>
      </c>
      <c r="D230" s="902">
        <v>0</v>
      </c>
      <c r="E230" s="902">
        <v>147</v>
      </c>
      <c r="F230" s="902">
        <v>59</v>
      </c>
      <c r="G230" s="902">
        <v>29</v>
      </c>
      <c r="H230" s="902">
        <v>4</v>
      </c>
      <c r="I230" s="902">
        <v>2</v>
      </c>
      <c r="J230" s="902">
        <v>1</v>
      </c>
      <c r="K230" s="902">
        <v>0</v>
      </c>
      <c r="L230" s="902">
        <v>0</v>
      </c>
      <c r="M230" s="902">
        <v>37</v>
      </c>
      <c r="N230" s="902">
        <v>279</v>
      </c>
      <c r="O230" s="21">
        <v>50640.671239668998</v>
      </c>
      <c r="P230" s="21" t="s">
        <v>29</v>
      </c>
    </row>
    <row r="231" spans="1:16" ht="11.15" customHeight="1">
      <c r="B231" s="20" t="s">
        <v>36</v>
      </c>
      <c r="D231" s="902">
        <v>0</v>
      </c>
      <c r="E231" s="902">
        <v>109</v>
      </c>
      <c r="F231" s="902">
        <v>52</v>
      </c>
      <c r="G231" s="902">
        <v>28</v>
      </c>
      <c r="H231" s="902">
        <v>7</v>
      </c>
      <c r="I231" s="902">
        <v>2</v>
      </c>
      <c r="J231" s="902">
        <v>0</v>
      </c>
      <c r="K231" s="902">
        <v>0</v>
      </c>
      <c r="L231" s="902">
        <v>0</v>
      </c>
      <c r="M231" s="902">
        <v>41</v>
      </c>
      <c r="N231" s="902">
        <v>239</v>
      </c>
      <c r="O231" s="21">
        <v>51862.514595959001</v>
      </c>
      <c r="P231" s="21" t="s">
        <v>29</v>
      </c>
    </row>
    <row r="232" spans="1:16" ht="11.15" customHeight="1">
      <c r="B232" s="20" t="s">
        <v>37</v>
      </c>
      <c r="D232" s="902">
        <v>0</v>
      </c>
      <c r="E232" s="902">
        <v>47</v>
      </c>
      <c r="F232" s="902">
        <v>47</v>
      </c>
      <c r="G232" s="902">
        <v>12</v>
      </c>
      <c r="H232" s="902">
        <v>3</v>
      </c>
      <c r="I232" s="902">
        <v>3</v>
      </c>
      <c r="J232" s="902">
        <v>2</v>
      </c>
      <c r="K232" s="902">
        <v>0</v>
      </c>
      <c r="L232" s="902">
        <v>0</v>
      </c>
      <c r="M232" s="902">
        <v>29</v>
      </c>
      <c r="N232" s="902">
        <v>143</v>
      </c>
      <c r="O232" s="21">
        <v>53690.126929824</v>
      </c>
      <c r="P232" s="21" t="s">
        <v>29</v>
      </c>
    </row>
    <row r="233" spans="1:16" s="848" customFormat="1" ht="11.15" customHeight="1">
      <c r="B233" s="20" t="s">
        <v>38</v>
      </c>
      <c r="C233" s="3">
        <v>8</v>
      </c>
      <c r="D233" s="902">
        <v>1</v>
      </c>
      <c r="E233" s="902">
        <v>567</v>
      </c>
      <c r="F233" s="902">
        <v>255</v>
      </c>
      <c r="G233" s="902">
        <v>96</v>
      </c>
      <c r="H233" s="902">
        <v>18</v>
      </c>
      <c r="I233" s="902">
        <v>11</v>
      </c>
      <c r="J233" s="902">
        <v>4</v>
      </c>
      <c r="K233" s="902">
        <v>1</v>
      </c>
      <c r="L233" s="902">
        <v>1</v>
      </c>
      <c r="M233" s="902">
        <v>250</v>
      </c>
      <c r="N233" s="902">
        <v>1204</v>
      </c>
      <c r="O233" s="21">
        <v>50699.594182389003</v>
      </c>
      <c r="P233" s="21">
        <v>48055</v>
      </c>
    </row>
    <row r="234" spans="1:16" ht="11.15" customHeight="1">
      <c r="A234" s="18"/>
      <c r="B234" s="18"/>
      <c r="C234" s="8"/>
      <c r="D234" s="919"/>
      <c r="E234" s="919"/>
      <c r="F234" s="919"/>
      <c r="G234" s="919"/>
      <c r="H234" s="919"/>
      <c r="I234" s="919"/>
      <c r="J234" s="919"/>
      <c r="K234" s="919"/>
      <c r="L234" s="904"/>
      <c r="M234" s="904"/>
      <c r="N234" s="904"/>
      <c r="O234" s="901"/>
      <c r="P234" s="15"/>
    </row>
    <row r="235" spans="1:16" ht="11.15" customHeight="1">
      <c r="A235" s="1469" t="s">
        <v>46</v>
      </c>
      <c r="B235" s="1469"/>
      <c r="D235" s="100"/>
      <c r="E235" s="100"/>
      <c r="F235" s="100"/>
      <c r="G235" s="100"/>
      <c r="H235" s="100"/>
      <c r="I235" s="100"/>
      <c r="J235" s="100"/>
      <c r="K235" s="100"/>
      <c r="L235" s="906"/>
      <c r="M235" s="906"/>
      <c r="N235" s="843"/>
      <c r="O235" s="19"/>
    </row>
    <row r="236" spans="1:16" ht="11.15" customHeight="1">
      <c r="A236" s="30"/>
      <c r="B236" s="895"/>
      <c r="D236" s="100"/>
      <c r="E236" s="100"/>
      <c r="F236" s="100"/>
      <c r="G236" s="100"/>
      <c r="H236" s="100"/>
      <c r="I236" s="100"/>
      <c r="J236" s="100"/>
      <c r="K236" s="100"/>
      <c r="L236" s="906"/>
      <c r="M236" s="906"/>
      <c r="N236" s="843"/>
      <c r="O236" s="19"/>
    </row>
    <row r="237" spans="1:16" ht="11.15" customHeight="1">
      <c r="B237" s="305" t="s">
        <v>26</v>
      </c>
      <c r="D237" s="100"/>
      <c r="E237" s="100"/>
      <c r="F237" s="100"/>
      <c r="G237" s="100"/>
      <c r="H237" s="100"/>
      <c r="I237" s="100"/>
      <c r="J237" s="100"/>
      <c r="K237" s="100"/>
      <c r="L237" s="906"/>
      <c r="M237" s="906"/>
      <c r="N237" s="843"/>
      <c r="O237" s="19"/>
    </row>
    <row r="238" spans="1:16" ht="11.15" customHeight="1">
      <c r="A238" s="16"/>
      <c r="B238" s="20" t="s">
        <v>27</v>
      </c>
      <c r="D238" s="902">
        <v>1</v>
      </c>
      <c r="E238" s="902">
        <v>2</v>
      </c>
      <c r="F238" s="902">
        <v>0</v>
      </c>
      <c r="G238" s="902">
        <v>0</v>
      </c>
      <c r="H238" s="902">
        <v>0</v>
      </c>
      <c r="I238" s="902">
        <v>0</v>
      </c>
      <c r="J238" s="902">
        <v>0</v>
      </c>
      <c r="K238" s="902">
        <v>0</v>
      </c>
      <c r="L238" s="902">
        <v>0</v>
      </c>
      <c r="M238" s="902">
        <v>3</v>
      </c>
      <c r="N238" s="902">
        <v>6</v>
      </c>
      <c r="O238" s="21">
        <v>42808</v>
      </c>
      <c r="P238" s="21" t="s">
        <v>29</v>
      </c>
    </row>
    <row r="239" spans="1:16" ht="11.15" customHeight="1">
      <c r="B239" s="20" t="s">
        <v>30</v>
      </c>
      <c r="D239" s="902">
        <v>16</v>
      </c>
      <c r="E239" s="902">
        <v>253</v>
      </c>
      <c r="F239" s="902">
        <v>120</v>
      </c>
      <c r="G239" s="902">
        <v>23</v>
      </c>
      <c r="H239" s="902">
        <v>1</v>
      </c>
      <c r="I239" s="902">
        <v>2</v>
      </c>
      <c r="J239" s="902">
        <v>1</v>
      </c>
      <c r="K239" s="902">
        <v>0</v>
      </c>
      <c r="L239" s="902">
        <v>0</v>
      </c>
      <c r="M239" s="902">
        <v>53</v>
      </c>
      <c r="N239" s="902">
        <v>469</v>
      </c>
      <c r="O239" s="21">
        <v>48762.638197114997</v>
      </c>
      <c r="P239" s="21" t="s">
        <v>29</v>
      </c>
    </row>
    <row r="240" spans="1:16" ht="11.15" customHeight="1">
      <c r="B240" s="20" t="s">
        <v>31</v>
      </c>
      <c r="D240" s="902">
        <v>23</v>
      </c>
      <c r="E240" s="902">
        <v>1007</v>
      </c>
      <c r="F240" s="902">
        <v>990</v>
      </c>
      <c r="G240" s="902">
        <v>297</v>
      </c>
      <c r="H240" s="902">
        <v>69</v>
      </c>
      <c r="I240" s="902">
        <v>15</v>
      </c>
      <c r="J240" s="902">
        <v>8</v>
      </c>
      <c r="K240" s="902">
        <v>1</v>
      </c>
      <c r="L240" s="902">
        <v>2</v>
      </c>
      <c r="M240" s="902">
        <v>91</v>
      </c>
      <c r="N240" s="902">
        <v>2503</v>
      </c>
      <c r="O240" s="21">
        <v>52747.573677446002</v>
      </c>
      <c r="P240" s="21" t="s">
        <v>29</v>
      </c>
    </row>
    <row r="241" spans="1:16" ht="11.15" customHeight="1">
      <c r="B241" s="20" t="s">
        <v>32</v>
      </c>
      <c r="D241" s="902">
        <v>14</v>
      </c>
      <c r="E241" s="902">
        <v>1201</v>
      </c>
      <c r="F241" s="902">
        <v>2017</v>
      </c>
      <c r="G241" s="902">
        <v>866</v>
      </c>
      <c r="H241" s="902">
        <v>287</v>
      </c>
      <c r="I241" s="902">
        <v>115</v>
      </c>
      <c r="J241" s="902">
        <v>45</v>
      </c>
      <c r="K241" s="902">
        <v>22</v>
      </c>
      <c r="L241" s="902">
        <v>17</v>
      </c>
      <c r="M241" s="902">
        <v>80</v>
      </c>
      <c r="N241" s="902">
        <v>4664</v>
      </c>
      <c r="O241" s="21">
        <v>57165.512993019001</v>
      </c>
      <c r="P241" s="21" t="s">
        <v>29</v>
      </c>
    </row>
    <row r="242" spans="1:16" ht="11.15" customHeight="1">
      <c r="B242" s="20" t="s">
        <v>33</v>
      </c>
      <c r="D242" s="902">
        <v>6</v>
      </c>
      <c r="E242" s="902">
        <v>765</v>
      </c>
      <c r="F242" s="902">
        <v>1767</v>
      </c>
      <c r="G242" s="902">
        <v>1141</v>
      </c>
      <c r="H242" s="902">
        <v>474</v>
      </c>
      <c r="I242" s="902">
        <v>230</v>
      </c>
      <c r="J242" s="902">
        <v>141</v>
      </c>
      <c r="K242" s="902">
        <v>73</v>
      </c>
      <c r="L242" s="902">
        <v>50</v>
      </c>
      <c r="M242" s="902">
        <v>84</v>
      </c>
      <c r="N242" s="902">
        <v>4731</v>
      </c>
      <c r="O242" s="21">
        <v>62187.409238218002</v>
      </c>
      <c r="P242" s="21" t="s">
        <v>29</v>
      </c>
    </row>
    <row r="243" spans="1:16" ht="11.15" customHeight="1">
      <c r="B243" s="20" t="s">
        <v>34</v>
      </c>
      <c r="D243" s="902">
        <v>5</v>
      </c>
      <c r="E243" s="902">
        <v>555</v>
      </c>
      <c r="F243" s="902">
        <v>1519</v>
      </c>
      <c r="G243" s="902">
        <v>1276</v>
      </c>
      <c r="H243" s="902">
        <v>628</v>
      </c>
      <c r="I243" s="902">
        <v>397</v>
      </c>
      <c r="J243" s="902">
        <v>179</v>
      </c>
      <c r="K243" s="902">
        <v>119</v>
      </c>
      <c r="L243" s="902">
        <v>82</v>
      </c>
      <c r="M243" s="902">
        <v>81</v>
      </c>
      <c r="N243" s="902">
        <v>4841</v>
      </c>
      <c r="O243" s="21">
        <v>65758.800647058</v>
      </c>
      <c r="P243" s="21" t="s">
        <v>29</v>
      </c>
    </row>
    <row r="244" spans="1:16" ht="11.15" customHeight="1">
      <c r="B244" s="20" t="s">
        <v>35</v>
      </c>
      <c r="D244" s="902">
        <v>0</v>
      </c>
      <c r="E244" s="902">
        <v>334</v>
      </c>
      <c r="F244" s="902">
        <v>866</v>
      </c>
      <c r="G244" s="902">
        <v>859</v>
      </c>
      <c r="H244" s="902">
        <v>452</v>
      </c>
      <c r="I244" s="902">
        <v>254</v>
      </c>
      <c r="J244" s="902">
        <v>160</v>
      </c>
      <c r="K244" s="902">
        <v>122</v>
      </c>
      <c r="L244" s="902">
        <v>116</v>
      </c>
      <c r="M244" s="902">
        <v>41</v>
      </c>
      <c r="N244" s="902">
        <v>3204</v>
      </c>
      <c r="O244" s="21">
        <v>68392.929079987007</v>
      </c>
      <c r="P244" s="21" t="s">
        <v>29</v>
      </c>
    </row>
    <row r="245" spans="1:16" ht="11.15" customHeight="1">
      <c r="B245" s="20" t="s">
        <v>36</v>
      </c>
      <c r="D245" s="902">
        <v>2</v>
      </c>
      <c r="E245" s="902">
        <v>143</v>
      </c>
      <c r="F245" s="902">
        <v>394</v>
      </c>
      <c r="G245" s="902">
        <v>447</v>
      </c>
      <c r="H245" s="902">
        <v>258</v>
      </c>
      <c r="I245" s="902">
        <v>154</v>
      </c>
      <c r="J245" s="902">
        <v>106</v>
      </c>
      <c r="K245" s="902">
        <v>104</v>
      </c>
      <c r="L245" s="902">
        <v>98</v>
      </c>
      <c r="M245" s="902">
        <v>41</v>
      </c>
      <c r="N245" s="902">
        <v>1747</v>
      </c>
      <c r="O245" s="21">
        <v>72095.910439624</v>
      </c>
      <c r="P245" s="21" t="s">
        <v>29</v>
      </c>
    </row>
    <row r="246" spans="1:16" ht="11.15" customHeight="1">
      <c r="B246" s="20" t="s">
        <v>37</v>
      </c>
      <c r="D246" s="902">
        <v>0</v>
      </c>
      <c r="E246" s="902">
        <v>37</v>
      </c>
      <c r="F246" s="902">
        <v>83</v>
      </c>
      <c r="G246" s="902">
        <v>111</v>
      </c>
      <c r="H246" s="902">
        <v>84</v>
      </c>
      <c r="I246" s="902">
        <v>48</v>
      </c>
      <c r="J246" s="902">
        <v>36</v>
      </c>
      <c r="K246" s="902">
        <v>38</v>
      </c>
      <c r="L246" s="902">
        <v>61</v>
      </c>
      <c r="M246" s="902">
        <v>28</v>
      </c>
      <c r="N246" s="902">
        <v>526</v>
      </c>
      <c r="O246" s="21">
        <v>78894.993353412996</v>
      </c>
      <c r="P246" s="21" t="s">
        <v>29</v>
      </c>
    </row>
    <row r="247" spans="1:16" s="848" customFormat="1" ht="11.15" customHeight="1">
      <c r="B247" s="20" t="s">
        <v>38</v>
      </c>
      <c r="C247" s="3">
        <v>7</v>
      </c>
      <c r="D247" s="902">
        <v>67</v>
      </c>
      <c r="E247" s="902">
        <v>4297</v>
      </c>
      <c r="F247" s="902">
        <v>7756</v>
      </c>
      <c r="G247" s="902">
        <v>5020</v>
      </c>
      <c r="H247" s="902">
        <v>2253</v>
      </c>
      <c r="I247" s="902">
        <v>1215</v>
      </c>
      <c r="J247" s="902">
        <v>676</v>
      </c>
      <c r="K247" s="902">
        <v>479</v>
      </c>
      <c r="L247" s="902">
        <v>426</v>
      </c>
      <c r="M247" s="902">
        <v>502</v>
      </c>
      <c r="N247" s="902">
        <v>22691</v>
      </c>
      <c r="O247" s="21">
        <v>62657.014157915997</v>
      </c>
      <c r="P247" s="21">
        <v>58787</v>
      </c>
    </row>
    <row r="248" spans="1:16" ht="11.15" customHeight="1">
      <c r="A248" s="848"/>
      <c r="B248" s="304"/>
      <c r="C248" s="22"/>
      <c r="D248" s="100"/>
      <c r="E248" s="100"/>
      <c r="F248" s="100"/>
      <c r="G248" s="100"/>
      <c r="H248" s="100"/>
      <c r="I248" s="100"/>
      <c r="J248" s="100"/>
      <c r="K248" s="100"/>
      <c r="L248" s="100"/>
      <c r="M248" s="100"/>
      <c r="N248" s="842"/>
      <c r="O248" s="21"/>
    </row>
    <row r="249" spans="1:16" ht="11.15" customHeight="1">
      <c r="B249" s="305" t="s">
        <v>39</v>
      </c>
      <c r="C249" s="25"/>
      <c r="D249" s="100"/>
      <c r="E249" s="100"/>
      <c r="F249" s="100"/>
      <c r="G249" s="100"/>
      <c r="H249" s="100"/>
      <c r="I249" s="100"/>
      <c r="J249" s="100"/>
      <c r="K249" s="100"/>
      <c r="L249" s="100"/>
      <c r="M249" s="100"/>
      <c r="N249" s="842"/>
      <c r="O249" s="21"/>
    </row>
    <row r="250" spans="1:16" ht="11.15" customHeight="1">
      <c r="B250" s="20" t="s">
        <v>27</v>
      </c>
      <c r="D250" s="902">
        <v>0</v>
      </c>
      <c r="E250" s="902">
        <v>3</v>
      </c>
      <c r="F250" s="902">
        <v>1</v>
      </c>
      <c r="G250" s="902">
        <v>0</v>
      </c>
      <c r="H250" s="902">
        <v>0</v>
      </c>
      <c r="I250" s="902">
        <v>0</v>
      </c>
      <c r="J250" s="902">
        <v>0</v>
      </c>
      <c r="K250" s="902">
        <v>0</v>
      </c>
      <c r="L250" s="902">
        <v>0</v>
      </c>
      <c r="M250" s="902">
        <v>8</v>
      </c>
      <c r="N250" s="902">
        <v>12</v>
      </c>
      <c r="O250" s="21">
        <v>46484.5</v>
      </c>
      <c r="P250" s="21" t="s">
        <v>29</v>
      </c>
    </row>
    <row r="251" spans="1:16" ht="11.15" customHeight="1">
      <c r="B251" s="20" t="s">
        <v>30</v>
      </c>
      <c r="D251" s="902">
        <v>47</v>
      </c>
      <c r="E251" s="902">
        <v>682</v>
      </c>
      <c r="F251" s="902">
        <v>203</v>
      </c>
      <c r="G251" s="902">
        <v>46</v>
      </c>
      <c r="H251" s="902">
        <v>0</v>
      </c>
      <c r="I251" s="902">
        <v>1</v>
      </c>
      <c r="J251" s="902">
        <v>1</v>
      </c>
      <c r="K251" s="902">
        <v>0</v>
      </c>
      <c r="L251" s="902">
        <v>0</v>
      </c>
      <c r="M251" s="902">
        <v>108</v>
      </c>
      <c r="N251" s="902">
        <v>1088</v>
      </c>
      <c r="O251" s="21">
        <v>47258.862755102004</v>
      </c>
      <c r="P251" s="21" t="s">
        <v>29</v>
      </c>
    </row>
    <row r="252" spans="1:16" ht="11.15" customHeight="1">
      <c r="B252" s="20" t="s">
        <v>31</v>
      </c>
      <c r="D252" s="902">
        <v>84</v>
      </c>
      <c r="E252" s="902">
        <v>2836</v>
      </c>
      <c r="F252" s="902">
        <v>1712</v>
      </c>
      <c r="G252" s="902">
        <v>409</v>
      </c>
      <c r="H252" s="902">
        <v>83</v>
      </c>
      <c r="I252" s="902">
        <v>17</v>
      </c>
      <c r="J252" s="902">
        <v>4</v>
      </c>
      <c r="K252" s="902">
        <v>5</v>
      </c>
      <c r="L252" s="902">
        <v>3</v>
      </c>
      <c r="M252" s="902">
        <v>246</v>
      </c>
      <c r="N252" s="902">
        <v>5399</v>
      </c>
      <c r="O252" s="21">
        <v>50406.267092955</v>
      </c>
      <c r="P252" s="21" t="s">
        <v>29</v>
      </c>
    </row>
    <row r="253" spans="1:16" ht="11.15" customHeight="1">
      <c r="B253" s="20" t="s">
        <v>32</v>
      </c>
      <c r="D253" s="902">
        <v>47</v>
      </c>
      <c r="E253" s="902">
        <v>3570</v>
      </c>
      <c r="F253" s="902">
        <v>3485</v>
      </c>
      <c r="G253" s="902">
        <v>1141</v>
      </c>
      <c r="H253" s="902">
        <v>276</v>
      </c>
      <c r="I253" s="902">
        <v>80</v>
      </c>
      <c r="J253" s="902">
        <v>29</v>
      </c>
      <c r="K253" s="902">
        <v>18</v>
      </c>
      <c r="L253" s="902">
        <v>10</v>
      </c>
      <c r="M253" s="902">
        <v>274</v>
      </c>
      <c r="N253" s="902">
        <v>8930</v>
      </c>
      <c r="O253" s="21">
        <v>53456.164439695</v>
      </c>
      <c r="P253" s="21" t="s">
        <v>29</v>
      </c>
    </row>
    <row r="254" spans="1:16" ht="11.15" customHeight="1">
      <c r="B254" s="20" t="s">
        <v>33</v>
      </c>
      <c r="D254" s="902">
        <v>31</v>
      </c>
      <c r="E254" s="902">
        <v>3065</v>
      </c>
      <c r="F254" s="902">
        <v>3693</v>
      </c>
      <c r="G254" s="902">
        <v>1744</v>
      </c>
      <c r="H254" s="902">
        <v>564</v>
      </c>
      <c r="I254" s="902">
        <v>191</v>
      </c>
      <c r="J254" s="902">
        <v>89</v>
      </c>
      <c r="K254" s="902">
        <v>38</v>
      </c>
      <c r="L254" s="902">
        <v>13</v>
      </c>
      <c r="M254" s="902">
        <v>277</v>
      </c>
      <c r="N254" s="902">
        <v>9705</v>
      </c>
      <c r="O254" s="21">
        <v>56123.606602672</v>
      </c>
      <c r="P254" s="21" t="s">
        <v>29</v>
      </c>
    </row>
    <row r="255" spans="1:16" ht="11.15" customHeight="1">
      <c r="B255" s="20" t="s">
        <v>34</v>
      </c>
      <c r="D255" s="902">
        <v>40</v>
      </c>
      <c r="E255" s="902">
        <v>2702</v>
      </c>
      <c r="F255" s="902">
        <v>3603</v>
      </c>
      <c r="G255" s="902">
        <v>2147</v>
      </c>
      <c r="H255" s="902">
        <v>839</v>
      </c>
      <c r="I255" s="902">
        <v>324</v>
      </c>
      <c r="J255" s="902">
        <v>144</v>
      </c>
      <c r="K255" s="902">
        <v>77</v>
      </c>
      <c r="L255" s="902">
        <v>46</v>
      </c>
      <c r="M255" s="902">
        <v>273</v>
      </c>
      <c r="N255" s="902">
        <v>10195</v>
      </c>
      <c r="O255" s="21">
        <v>58431.291816165998</v>
      </c>
      <c r="P255" s="21" t="s">
        <v>29</v>
      </c>
    </row>
    <row r="256" spans="1:16" ht="11.15" customHeight="1">
      <c r="B256" s="20" t="s">
        <v>35</v>
      </c>
      <c r="D256" s="902">
        <v>17</v>
      </c>
      <c r="E256" s="902">
        <v>1867</v>
      </c>
      <c r="F256" s="902">
        <v>2655</v>
      </c>
      <c r="G256" s="902">
        <v>1968</v>
      </c>
      <c r="H256" s="902">
        <v>869</v>
      </c>
      <c r="I256" s="902">
        <v>340</v>
      </c>
      <c r="J256" s="902">
        <v>166</v>
      </c>
      <c r="K256" s="902">
        <v>80</v>
      </c>
      <c r="L256" s="902">
        <v>86</v>
      </c>
      <c r="M256" s="902">
        <v>236</v>
      </c>
      <c r="N256" s="902">
        <v>8284</v>
      </c>
      <c r="O256" s="21">
        <v>60677.468868041004</v>
      </c>
      <c r="P256" s="21" t="s">
        <v>29</v>
      </c>
    </row>
    <row r="257" spans="1:16" ht="11.15" customHeight="1">
      <c r="B257" s="20" t="s">
        <v>36</v>
      </c>
      <c r="D257" s="902">
        <v>6</v>
      </c>
      <c r="E257" s="902">
        <v>967</v>
      </c>
      <c r="F257" s="902">
        <v>1490</v>
      </c>
      <c r="G257" s="902">
        <v>1295</v>
      </c>
      <c r="H257" s="902">
        <v>588</v>
      </c>
      <c r="I257" s="902">
        <v>295</v>
      </c>
      <c r="J257" s="902">
        <v>138</v>
      </c>
      <c r="K257" s="902">
        <v>92</v>
      </c>
      <c r="L257" s="902">
        <v>84</v>
      </c>
      <c r="M257" s="902">
        <v>127</v>
      </c>
      <c r="N257" s="902">
        <v>5082</v>
      </c>
      <c r="O257" s="21">
        <v>63144.196700302004</v>
      </c>
      <c r="P257" s="21" t="s">
        <v>29</v>
      </c>
    </row>
    <row r="258" spans="1:16" ht="11.15" customHeight="1">
      <c r="B258" s="20" t="s">
        <v>37</v>
      </c>
      <c r="D258" s="902">
        <v>3</v>
      </c>
      <c r="E258" s="902">
        <v>301</v>
      </c>
      <c r="F258" s="902">
        <v>501</v>
      </c>
      <c r="G258" s="902">
        <v>475</v>
      </c>
      <c r="H258" s="902">
        <v>268</v>
      </c>
      <c r="I258" s="902">
        <v>127</v>
      </c>
      <c r="J258" s="902">
        <v>56</v>
      </c>
      <c r="K258" s="902">
        <v>58</v>
      </c>
      <c r="L258" s="902">
        <v>55</v>
      </c>
      <c r="M258" s="902">
        <v>88</v>
      </c>
      <c r="N258" s="902">
        <v>1932</v>
      </c>
      <c r="O258" s="21">
        <v>66044.117744033996</v>
      </c>
      <c r="P258" s="21" t="s">
        <v>29</v>
      </c>
    </row>
    <row r="259" spans="1:16" s="848" customFormat="1" ht="11.15" customHeight="1">
      <c r="B259" s="20" t="s">
        <v>38</v>
      </c>
      <c r="C259" s="3">
        <v>8</v>
      </c>
      <c r="D259" s="902">
        <v>275</v>
      </c>
      <c r="E259" s="902">
        <v>15993</v>
      </c>
      <c r="F259" s="902">
        <v>17343</v>
      </c>
      <c r="G259" s="902">
        <v>9225</v>
      </c>
      <c r="H259" s="902">
        <v>3487</v>
      </c>
      <c r="I259" s="902">
        <v>1375</v>
      </c>
      <c r="J259" s="902">
        <v>627</v>
      </c>
      <c r="K259" s="902">
        <v>368</v>
      </c>
      <c r="L259" s="902">
        <v>297</v>
      </c>
      <c r="M259" s="902">
        <v>1637</v>
      </c>
      <c r="N259" s="902">
        <v>50627</v>
      </c>
      <c r="O259" s="21">
        <v>57171.778626045998</v>
      </c>
      <c r="P259" s="21">
        <v>54401</v>
      </c>
    </row>
    <row r="260" spans="1:16" ht="11.15" customHeight="1">
      <c r="A260" s="848"/>
      <c r="B260" s="304"/>
      <c r="C260" s="22"/>
      <c r="D260" s="903"/>
      <c r="E260" s="903"/>
      <c r="F260" s="903"/>
      <c r="G260" s="903"/>
      <c r="H260" s="903"/>
      <c r="I260" s="903"/>
      <c r="J260" s="903"/>
      <c r="K260" s="903"/>
      <c r="L260" s="903"/>
      <c r="M260" s="903"/>
      <c r="N260" s="903"/>
      <c r="O260" s="21"/>
    </row>
    <row r="261" spans="1:16" ht="11.15" customHeight="1">
      <c r="B261" s="305" t="s">
        <v>40</v>
      </c>
      <c r="C261" s="3">
        <v>9</v>
      </c>
      <c r="D261" s="100"/>
      <c r="E261" s="100"/>
      <c r="F261" s="100"/>
      <c r="G261" s="100"/>
      <c r="H261" s="100"/>
      <c r="I261" s="100"/>
      <c r="J261" s="100"/>
      <c r="K261" s="100"/>
      <c r="L261" s="100"/>
      <c r="M261" s="100"/>
      <c r="N261" s="842"/>
      <c r="O261" s="21"/>
      <c r="P261" s="19"/>
    </row>
    <row r="262" spans="1:16" ht="11.15" customHeight="1">
      <c r="B262" s="20" t="s">
        <v>27</v>
      </c>
      <c r="D262" s="902">
        <v>1</v>
      </c>
      <c r="E262" s="902">
        <v>5</v>
      </c>
      <c r="F262" s="902">
        <v>1</v>
      </c>
      <c r="G262" s="902">
        <v>0</v>
      </c>
      <c r="H262" s="902">
        <v>0</v>
      </c>
      <c r="I262" s="902">
        <v>0</v>
      </c>
      <c r="J262" s="902">
        <v>0</v>
      </c>
      <c r="K262" s="902">
        <v>0</v>
      </c>
      <c r="L262" s="902">
        <v>0</v>
      </c>
      <c r="M262" s="902">
        <v>11</v>
      </c>
      <c r="N262" s="902">
        <v>18</v>
      </c>
      <c r="O262" s="21">
        <v>44908.857142856999</v>
      </c>
      <c r="P262" s="21" t="s">
        <v>29</v>
      </c>
    </row>
    <row r="263" spans="1:16" ht="11.15" customHeight="1">
      <c r="B263" s="20" t="s">
        <v>30</v>
      </c>
      <c r="D263" s="902">
        <v>63</v>
      </c>
      <c r="E263" s="902">
        <v>936</v>
      </c>
      <c r="F263" s="902">
        <v>324</v>
      </c>
      <c r="G263" s="902">
        <v>69</v>
      </c>
      <c r="H263" s="902">
        <v>1</v>
      </c>
      <c r="I263" s="902">
        <v>3</v>
      </c>
      <c r="J263" s="902">
        <v>2</v>
      </c>
      <c r="K263" s="902">
        <v>0</v>
      </c>
      <c r="L263" s="902">
        <v>0</v>
      </c>
      <c r="M263" s="902">
        <v>161</v>
      </c>
      <c r="N263" s="902">
        <v>1559</v>
      </c>
      <c r="O263" s="21">
        <v>47706.163082974999</v>
      </c>
      <c r="P263" s="21" t="s">
        <v>29</v>
      </c>
    </row>
    <row r="264" spans="1:16" ht="11.15" customHeight="1">
      <c r="B264" s="20" t="s">
        <v>31</v>
      </c>
      <c r="D264" s="902">
        <v>107</v>
      </c>
      <c r="E264" s="902">
        <v>3843</v>
      </c>
      <c r="F264" s="902">
        <v>2703</v>
      </c>
      <c r="G264" s="902">
        <v>706</v>
      </c>
      <c r="H264" s="902">
        <v>152</v>
      </c>
      <c r="I264" s="902">
        <v>32</v>
      </c>
      <c r="J264" s="902">
        <v>12</v>
      </c>
      <c r="K264" s="902">
        <v>6</v>
      </c>
      <c r="L264" s="902">
        <v>5</v>
      </c>
      <c r="M264" s="902">
        <v>337</v>
      </c>
      <c r="N264" s="902">
        <v>7903</v>
      </c>
      <c r="O264" s="21">
        <v>51153.584681469001</v>
      </c>
      <c r="P264" s="21" t="s">
        <v>29</v>
      </c>
    </row>
    <row r="265" spans="1:16" ht="11.15" customHeight="1">
      <c r="B265" s="20" t="s">
        <v>32</v>
      </c>
      <c r="D265" s="902">
        <v>61</v>
      </c>
      <c r="E265" s="902">
        <v>4774</v>
      </c>
      <c r="F265" s="902">
        <v>5502</v>
      </c>
      <c r="G265" s="902">
        <v>2007</v>
      </c>
      <c r="H265" s="902">
        <v>563</v>
      </c>
      <c r="I265" s="902">
        <v>195</v>
      </c>
      <c r="J265" s="902">
        <v>74</v>
      </c>
      <c r="K265" s="902">
        <v>40</v>
      </c>
      <c r="L265" s="902">
        <v>27</v>
      </c>
      <c r="M265" s="902">
        <v>354</v>
      </c>
      <c r="N265" s="902">
        <v>13597</v>
      </c>
      <c r="O265" s="21">
        <v>54738.866114172997</v>
      </c>
      <c r="P265" s="21" t="s">
        <v>29</v>
      </c>
    </row>
    <row r="266" spans="1:16" ht="11.15" customHeight="1">
      <c r="B266" s="20" t="s">
        <v>33</v>
      </c>
      <c r="D266" s="902">
        <v>37</v>
      </c>
      <c r="E266" s="902">
        <v>3831</v>
      </c>
      <c r="F266" s="902">
        <v>5461</v>
      </c>
      <c r="G266" s="902">
        <v>2885</v>
      </c>
      <c r="H266" s="902">
        <v>1039</v>
      </c>
      <c r="I266" s="902">
        <v>422</v>
      </c>
      <c r="J266" s="902">
        <v>230</v>
      </c>
      <c r="K266" s="902">
        <v>111</v>
      </c>
      <c r="L266" s="902">
        <v>63</v>
      </c>
      <c r="M266" s="902">
        <v>361</v>
      </c>
      <c r="N266" s="902">
        <v>14440</v>
      </c>
      <c r="O266" s="21">
        <v>58127.648584415998</v>
      </c>
      <c r="P266" s="21" t="s">
        <v>29</v>
      </c>
    </row>
    <row r="267" spans="1:16" ht="11.15" customHeight="1">
      <c r="B267" s="20" t="s">
        <v>34</v>
      </c>
      <c r="D267" s="902">
        <v>45</v>
      </c>
      <c r="E267" s="902">
        <v>3259</v>
      </c>
      <c r="F267" s="902">
        <v>5122</v>
      </c>
      <c r="G267" s="902">
        <v>3424</v>
      </c>
      <c r="H267" s="902">
        <v>1467</v>
      </c>
      <c r="I267" s="902">
        <v>721</v>
      </c>
      <c r="J267" s="902">
        <v>323</v>
      </c>
      <c r="K267" s="902">
        <v>196</v>
      </c>
      <c r="L267" s="902">
        <v>128</v>
      </c>
      <c r="M267" s="902">
        <v>354</v>
      </c>
      <c r="N267" s="902">
        <v>15039</v>
      </c>
      <c r="O267" s="21">
        <v>60805.883587333999</v>
      </c>
      <c r="P267" s="21" t="s">
        <v>29</v>
      </c>
    </row>
    <row r="268" spans="1:16" ht="11.15" customHeight="1">
      <c r="B268" s="20" t="s">
        <v>35</v>
      </c>
      <c r="D268" s="902">
        <v>17</v>
      </c>
      <c r="E268" s="902">
        <v>2202</v>
      </c>
      <c r="F268" s="902">
        <v>3522</v>
      </c>
      <c r="G268" s="902">
        <v>2828</v>
      </c>
      <c r="H268" s="902">
        <v>1322</v>
      </c>
      <c r="I268" s="902">
        <v>594</v>
      </c>
      <c r="J268" s="902">
        <v>326</v>
      </c>
      <c r="K268" s="902">
        <v>202</v>
      </c>
      <c r="L268" s="902">
        <v>202</v>
      </c>
      <c r="M268" s="902">
        <v>277</v>
      </c>
      <c r="N268" s="902">
        <v>11492</v>
      </c>
      <c r="O268" s="21">
        <v>62852.076828354002</v>
      </c>
      <c r="P268" s="21" t="s">
        <v>29</v>
      </c>
    </row>
    <row r="269" spans="1:16" ht="11.15" customHeight="1">
      <c r="B269" s="20" t="s">
        <v>36</v>
      </c>
      <c r="D269" s="902">
        <v>8</v>
      </c>
      <c r="E269" s="902">
        <v>1110</v>
      </c>
      <c r="F269" s="902">
        <v>1884</v>
      </c>
      <c r="G269" s="902">
        <v>1743</v>
      </c>
      <c r="H269" s="902">
        <v>846</v>
      </c>
      <c r="I269" s="902">
        <v>450</v>
      </c>
      <c r="J269" s="902">
        <v>244</v>
      </c>
      <c r="K269" s="902">
        <v>196</v>
      </c>
      <c r="L269" s="902">
        <v>182</v>
      </c>
      <c r="M269" s="902">
        <v>168</v>
      </c>
      <c r="N269" s="902">
        <v>6831</v>
      </c>
      <c r="O269" s="21">
        <v>65439.795716644003</v>
      </c>
      <c r="P269" s="21" t="s">
        <v>29</v>
      </c>
    </row>
    <row r="270" spans="1:16" ht="11.15" customHeight="1">
      <c r="B270" s="20" t="s">
        <v>37</v>
      </c>
      <c r="D270" s="902">
        <v>3</v>
      </c>
      <c r="E270" s="902">
        <v>338</v>
      </c>
      <c r="F270" s="902">
        <v>584</v>
      </c>
      <c r="G270" s="902">
        <v>586</v>
      </c>
      <c r="H270" s="902">
        <v>352</v>
      </c>
      <c r="I270" s="902">
        <v>175</v>
      </c>
      <c r="J270" s="902">
        <v>92</v>
      </c>
      <c r="K270" s="902">
        <v>96</v>
      </c>
      <c r="L270" s="902">
        <v>116</v>
      </c>
      <c r="M270" s="902">
        <v>116</v>
      </c>
      <c r="N270" s="902">
        <v>2458</v>
      </c>
      <c r="O270" s="21">
        <v>68776.712130657004</v>
      </c>
      <c r="P270" s="21" t="s">
        <v>29</v>
      </c>
    </row>
    <row r="271" spans="1:16" s="848" customFormat="1" ht="11.15" customHeight="1">
      <c r="B271" s="20" t="s">
        <v>38</v>
      </c>
      <c r="C271" s="3">
        <v>8</v>
      </c>
      <c r="D271" s="902">
        <v>342</v>
      </c>
      <c r="E271" s="902">
        <v>20298</v>
      </c>
      <c r="F271" s="902">
        <v>25103</v>
      </c>
      <c r="G271" s="902">
        <v>14248</v>
      </c>
      <c r="H271" s="902">
        <v>5742</v>
      </c>
      <c r="I271" s="902">
        <v>2592</v>
      </c>
      <c r="J271" s="902">
        <v>1303</v>
      </c>
      <c r="K271" s="902">
        <v>847</v>
      </c>
      <c r="L271" s="902">
        <v>723</v>
      </c>
      <c r="M271" s="902">
        <v>2139</v>
      </c>
      <c r="N271" s="902">
        <v>73337</v>
      </c>
      <c r="O271" s="21">
        <v>58881.463367509998</v>
      </c>
      <c r="P271" s="21">
        <v>55600</v>
      </c>
    </row>
    <row r="272" spans="1:16" ht="3.75" customHeight="1">
      <c r="A272" s="35"/>
      <c r="B272" s="35"/>
      <c r="C272" s="104"/>
      <c r="D272" s="36"/>
      <c r="E272" s="36"/>
      <c r="F272" s="36"/>
      <c r="G272" s="36"/>
      <c r="H272" s="36"/>
      <c r="I272" s="36"/>
      <c r="J272" s="36"/>
      <c r="K272" s="36"/>
      <c r="L272" s="28"/>
      <c r="M272" s="28"/>
      <c r="N272" s="846"/>
      <c r="O272" s="846"/>
    </row>
    <row r="273" spans="1:16" ht="11.25" customHeight="1">
      <c r="A273" s="30"/>
      <c r="B273" s="895"/>
      <c r="D273" s="31"/>
      <c r="E273" s="31"/>
      <c r="F273" s="31"/>
      <c r="G273" s="31"/>
      <c r="H273" s="31"/>
      <c r="I273" s="31"/>
      <c r="J273" s="31"/>
      <c r="K273" s="31"/>
      <c r="N273" s="623"/>
      <c r="O273" s="623"/>
      <c r="P273" s="106" t="s">
        <v>47</v>
      </c>
    </row>
    <row r="274" spans="1:16" ht="11.25" customHeight="1">
      <c r="A274" s="774" t="s">
        <v>48</v>
      </c>
      <c r="B274" s="895"/>
      <c r="D274" s="31"/>
      <c r="E274" s="31"/>
      <c r="F274" s="31"/>
      <c r="G274" s="31"/>
      <c r="H274" s="31"/>
      <c r="I274" s="31"/>
      <c r="J274" s="31"/>
      <c r="K274" s="31"/>
      <c r="M274" s="33"/>
      <c r="N274" s="33"/>
      <c r="O274" s="33"/>
    </row>
    <row r="275" spans="1:16" s="1008" customFormat="1" ht="11.15" customHeight="1">
      <c r="A275" s="42" t="str">
        <f>"1."</f>
        <v>1.</v>
      </c>
      <c r="B275" s="42" t="s">
        <v>276</v>
      </c>
      <c r="C275" s="43"/>
      <c r="D275" s="42"/>
      <c r="E275" s="42"/>
      <c r="F275" s="42"/>
      <c r="G275" s="42"/>
      <c r="J275" s="45"/>
      <c r="P275" s="49"/>
    </row>
    <row r="276" spans="1:16" ht="11.15" customHeight="1">
      <c r="A276" s="42" t="str">
        <f>"2."</f>
        <v>2.</v>
      </c>
      <c r="B276" s="42" t="s">
        <v>867</v>
      </c>
      <c r="C276" s="374"/>
      <c r="D276" s="374"/>
      <c r="E276" s="374"/>
      <c r="F276" s="374"/>
      <c r="G276" s="374"/>
      <c r="J276" s="374"/>
      <c r="L276" s="867"/>
      <c r="M276" s="867"/>
      <c r="P276" s="19"/>
    </row>
    <row r="277" spans="1:16" ht="11.15" customHeight="1">
      <c r="A277" s="42"/>
      <c r="B277" s="42" t="s">
        <v>868</v>
      </c>
      <c r="C277" s="374"/>
      <c r="D277" s="374"/>
      <c r="E277" s="374"/>
      <c r="F277" s="374"/>
      <c r="G277" s="374"/>
      <c r="J277" s="374"/>
      <c r="K277" s="374"/>
      <c r="L277" s="374"/>
      <c r="M277" s="374"/>
      <c r="N277" s="374"/>
      <c r="O277" s="374"/>
      <c r="P277" s="19"/>
    </row>
    <row r="278" spans="1:16" ht="11.15" customHeight="1">
      <c r="A278" s="42" t="str">
        <f>"3."</f>
        <v>3.</v>
      </c>
      <c r="B278" s="42" t="s">
        <v>869</v>
      </c>
      <c r="C278" s="374"/>
      <c r="D278" s="374"/>
      <c r="E278" s="374"/>
      <c r="F278" s="374"/>
      <c r="G278" s="374"/>
      <c r="J278" s="374"/>
      <c r="K278" s="374"/>
      <c r="L278" s="374"/>
      <c r="M278" s="374"/>
      <c r="N278" s="374"/>
      <c r="O278" s="374"/>
      <c r="P278" s="19"/>
    </row>
    <row r="279" spans="1:16" ht="11.15" customHeight="1">
      <c r="A279" s="42" t="str">
        <f>"4."</f>
        <v>4.</v>
      </c>
      <c r="B279" s="42" t="s">
        <v>870</v>
      </c>
      <c r="C279" s="42"/>
      <c r="D279" s="42"/>
      <c r="E279" s="42"/>
      <c r="F279" s="42"/>
      <c r="G279" s="42"/>
      <c r="J279" s="42"/>
      <c r="K279" s="374"/>
      <c r="L279" s="374"/>
      <c r="M279" s="374"/>
      <c r="N279" s="374"/>
      <c r="O279" s="374"/>
      <c r="P279" s="19"/>
    </row>
    <row r="280" spans="1:16" ht="11.15" customHeight="1">
      <c r="A280" s="42" t="str">
        <f>"5."</f>
        <v>5.</v>
      </c>
      <c r="B280" s="42" t="s">
        <v>871</v>
      </c>
      <c r="C280" s="43"/>
      <c r="D280" s="42"/>
      <c r="E280" s="42"/>
      <c r="F280" s="42"/>
      <c r="G280" s="42"/>
      <c r="J280" s="622"/>
      <c r="K280" s="42"/>
      <c r="L280" s="42"/>
      <c r="M280" s="42"/>
      <c r="N280" s="374"/>
      <c r="O280" s="375"/>
      <c r="P280" s="19"/>
    </row>
    <row r="281" spans="1:16" ht="11.15" customHeight="1">
      <c r="A281" s="42"/>
      <c r="B281" s="326" t="s">
        <v>872</v>
      </c>
      <c r="C281" s="42"/>
      <c r="D281" s="42"/>
      <c r="E281" s="42"/>
      <c r="F281" s="42"/>
      <c r="G281" s="42"/>
      <c r="J281" s="42"/>
      <c r="K281" s="42"/>
      <c r="L281" s="42"/>
      <c r="M281" s="42"/>
      <c r="N281" s="42"/>
      <c r="O281" s="42"/>
      <c r="P281" s="19"/>
    </row>
    <row r="282" spans="1:16" ht="11.15" customHeight="1">
      <c r="A282" s="42" t="str">
        <f>"6."</f>
        <v>6.</v>
      </c>
      <c r="B282" s="42" t="s">
        <v>873</v>
      </c>
      <c r="C282" s="43"/>
      <c r="D282" s="42"/>
      <c r="E282" s="42"/>
      <c r="F282" s="42"/>
      <c r="G282" s="42"/>
      <c r="J282" s="42"/>
      <c r="K282" s="42"/>
      <c r="L282" s="42"/>
      <c r="M282" s="42"/>
      <c r="N282" s="42"/>
      <c r="O282" s="42"/>
      <c r="P282" s="19"/>
    </row>
    <row r="283" spans="1:16" ht="11.15" customHeight="1">
      <c r="A283" s="42" t="str">
        <f>"7."</f>
        <v>7.</v>
      </c>
      <c r="B283" s="867" t="s">
        <v>874</v>
      </c>
      <c r="C283" s="42"/>
      <c r="D283" s="42"/>
      <c r="E283" s="42"/>
      <c r="F283" s="42"/>
      <c r="G283" s="42"/>
      <c r="K283" s="45"/>
      <c r="L283" s="46"/>
      <c r="M283" s="45"/>
      <c r="N283" s="47"/>
      <c r="O283" s="375"/>
      <c r="P283" s="19"/>
    </row>
    <row r="284" spans="1:16">
      <c r="A284" s="1362" t="str">
        <f>"8."</f>
        <v>8.</v>
      </c>
      <c r="B284" s="42" t="s">
        <v>875</v>
      </c>
    </row>
    <row r="285" spans="1:16">
      <c r="A285" s="1362" t="str">
        <f>"9."</f>
        <v>9.</v>
      </c>
      <c r="B285" s="42" t="s">
        <v>876</v>
      </c>
    </row>
    <row r="286" spans="1:16">
      <c r="A286" s="1362" t="str">
        <f>"10."</f>
        <v>10.</v>
      </c>
      <c r="B286" s="42" t="s">
        <v>877</v>
      </c>
    </row>
    <row r="287" spans="1:16">
      <c r="A287" s="851"/>
      <c r="B287" s="42" t="s">
        <v>878</v>
      </c>
    </row>
    <row r="288" spans="1:16">
      <c r="A288" s="1365"/>
      <c r="B288" s="42" t="s">
        <v>413</v>
      </c>
    </row>
    <row r="289" spans="1:1">
      <c r="A289" s="851"/>
    </row>
    <row r="290" spans="1:1" ht="11.5">
      <c r="A290" s="888" t="s">
        <v>513</v>
      </c>
    </row>
    <row r="291" spans="1:1">
      <c r="A291" s="523" t="s">
        <v>534</v>
      </c>
    </row>
  </sheetData>
  <mergeCells count="4">
    <mergeCell ref="A159:B159"/>
    <mergeCell ref="A235:B235"/>
    <mergeCell ref="A1:P1"/>
    <mergeCell ref="O4:P4"/>
  </mergeCells>
  <printOptions horizontalCentered="1"/>
  <pageMargins left="0.15748031496062992" right="0.15748031496062992" top="0.51181102362204722" bottom="0.27559055118110237" header="0.19685039370078741" footer="0.15748031496062992"/>
  <pageSetup paperSize="9" scale="85"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U186"/>
  <sheetViews>
    <sheetView showGridLines="0" zoomScaleNormal="100" workbookViewId="0">
      <selection sqref="A1:P1"/>
    </sheetView>
  </sheetViews>
  <sheetFormatPr defaultColWidth="6.6328125" defaultRowHeight="12.5"/>
  <cols>
    <col min="1" max="1" width="2.6328125" style="326" customWidth="1"/>
    <col min="2" max="2" width="32.6328125" style="326" customWidth="1"/>
    <col min="3" max="3" width="4.7265625" style="318" customWidth="1"/>
    <col min="4" max="11" width="7" style="326" customWidth="1"/>
    <col min="12" max="12" width="8" style="335" customWidth="1"/>
    <col min="13" max="13" width="6.6328125" style="335" customWidth="1"/>
    <col min="14" max="14" width="6.08984375" style="326" customWidth="1"/>
    <col min="15" max="15" width="7.08984375" style="326" customWidth="1"/>
    <col min="16" max="16" width="8.6328125" style="349" customWidth="1"/>
    <col min="17" max="225" width="8.81640625" style="326" customWidth="1"/>
    <col min="226" max="226" width="2.6328125" style="326" customWidth="1"/>
    <col min="227" max="227" width="19" style="326" customWidth="1"/>
    <col min="228" max="228" width="4.7265625" style="326" customWidth="1"/>
    <col min="229" max="229" width="6.6328125" style="326" customWidth="1"/>
    <col min="230" max="256" width="6.6328125" style="584"/>
    <col min="257" max="257" width="2.6328125" style="584" customWidth="1"/>
    <col min="258" max="258" width="32.6328125" style="584" customWidth="1"/>
    <col min="259" max="259" width="4.7265625" style="584" customWidth="1"/>
    <col min="260" max="267" width="7" style="584" customWidth="1"/>
    <col min="268" max="268" width="8" style="584" customWidth="1"/>
    <col min="269" max="269" width="6.6328125" style="584" customWidth="1"/>
    <col min="270" max="270" width="6.08984375" style="584" customWidth="1"/>
    <col min="271" max="271" width="7.08984375" style="584" customWidth="1"/>
    <col min="272" max="272" width="8.6328125" style="584" customWidth="1"/>
    <col min="273" max="481" width="8.81640625" style="584" customWidth="1"/>
    <col min="482" max="482" width="2.6328125" style="584" customWidth="1"/>
    <col min="483" max="483" width="19" style="584" customWidth="1"/>
    <col min="484" max="484" width="4.7265625" style="584" customWidth="1"/>
    <col min="485" max="485" width="6.6328125" style="584" customWidth="1"/>
    <col min="486" max="512" width="6.6328125" style="584"/>
    <col min="513" max="513" width="2.6328125" style="584" customWidth="1"/>
    <col min="514" max="514" width="32.6328125" style="584" customWidth="1"/>
    <col min="515" max="515" width="4.7265625" style="584" customWidth="1"/>
    <col min="516" max="523" width="7" style="584" customWidth="1"/>
    <col min="524" max="524" width="8" style="584" customWidth="1"/>
    <col min="525" max="525" width="6.6328125" style="584" customWidth="1"/>
    <col min="526" max="526" width="6.08984375" style="584" customWidth="1"/>
    <col min="527" max="527" width="7.08984375" style="584" customWidth="1"/>
    <col min="528" max="528" width="8.6328125" style="584" customWidth="1"/>
    <col min="529" max="737" width="8.81640625" style="584" customWidth="1"/>
    <col min="738" max="738" width="2.6328125" style="584" customWidth="1"/>
    <col min="739" max="739" width="19" style="584" customWidth="1"/>
    <col min="740" max="740" width="4.7265625" style="584" customWidth="1"/>
    <col min="741" max="741" width="6.6328125" style="584" customWidth="1"/>
    <col min="742" max="768" width="6.6328125" style="584"/>
    <col min="769" max="769" width="2.6328125" style="584" customWidth="1"/>
    <col min="770" max="770" width="32.6328125" style="584" customWidth="1"/>
    <col min="771" max="771" width="4.7265625" style="584" customWidth="1"/>
    <col min="772" max="779" width="7" style="584" customWidth="1"/>
    <col min="780" max="780" width="8" style="584" customWidth="1"/>
    <col min="781" max="781" width="6.6328125" style="584" customWidth="1"/>
    <col min="782" max="782" width="6.08984375" style="584" customWidth="1"/>
    <col min="783" max="783" width="7.08984375" style="584" customWidth="1"/>
    <col min="784" max="784" width="8.6328125" style="584" customWidth="1"/>
    <col min="785" max="993" width="8.81640625" style="584" customWidth="1"/>
    <col min="994" max="994" width="2.6328125" style="584" customWidth="1"/>
    <col min="995" max="995" width="19" style="584" customWidth="1"/>
    <col min="996" max="996" width="4.7265625" style="584" customWidth="1"/>
    <col min="997" max="997" width="6.6328125" style="584" customWidth="1"/>
    <col min="998" max="1024" width="6.6328125" style="584"/>
    <col min="1025" max="1025" width="2.6328125" style="584" customWidth="1"/>
    <col min="1026" max="1026" width="32.6328125" style="584" customWidth="1"/>
    <col min="1027" max="1027" width="4.7265625" style="584" customWidth="1"/>
    <col min="1028" max="1035" width="7" style="584" customWidth="1"/>
    <col min="1036" max="1036" width="8" style="584" customWidth="1"/>
    <col min="1037" max="1037" width="6.6328125" style="584" customWidth="1"/>
    <col min="1038" max="1038" width="6.08984375" style="584" customWidth="1"/>
    <col min="1039" max="1039" width="7.08984375" style="584" customWidth="1"/>
    <col min="1040" max="1040" width="8.6328125" style="584" customWidth="1"/>
    <col min="1041" max="1249" width="8.81640625" style="584" customWidth="1"/>
    <col min="1250" max="1250" width="2.6328125" style="584" customWidth="1"/>
    <col min="1251" max="1251" width="19" style="584" customWidth="1"/>
    <col min="1252" max="1252" width="4.7265625" style="584" customWidth="1"/>
    <col min="1253" max="1253" width="6.6328125" style="584" customWidth="1"/>
    <col min="1254" max="1280" width="6.6328125" style="584"/>
    <col min="1281" max="1281" width="2.6328125" style="584" customWidth="1"/>
    <col min="1282" max="1282" width="32.6328125" style="584" customWidth="1"/>
    <col min="1283" max="1283" width="4.7265625" style="584" customWidth="1"/>
    <col min="1284" max="1291" width="7" style="584" customWidth="1"/>
    <col min="1292" max="1292" width="8" style="584" customWidth="1"/>
    <col min="1293" max="1293" width="6.6328125" style="584" customWidth="1"/>
    <col min="1294" max="1294" width="6.08984375" style="584" customWidth="1"/>
    <col min="1295" max="1295" width="7.08984375" style="584" customWidth="1"/>
    <col min="1296" max="1296" width="8.6328125" style="584" customWidth="1"/>
    <col min="1297" max="1505" width="8.81640625" style="584" customWidth="1"/>
    <col min="1506" max="1506" width="2.6328125" style="584" customWidth="1"/>
    <col min="1507" max="1507" width="19" style="584" customWidth="1"/>
    <col min="1508" max="1508" width="4.7265625" style="584" customWidth="1"/>
    <col min="1509" max="1509" width="6.6328125" style="584" customWidth="1"/>
    <col min="1510" max="1536" width="6.6328125" style="584"/>
    <col min="1537" max="1537" width="2.6328125" style="584" customWidth="1"/>
    <col min="1538" max="1538" width="32.6328125" style="584" customWidth="1"/>
    <col min="1539" max="1539" width="4.7265625" style="584" customWidth="1"/>
    <col min="1540" max="1547" width="7" style="584" customWidth="1"/>
    <col min="1548" max="1548" width="8" style="584" customWidth="1"/>
    <col min="1549" max="1549" width="6.6328125" style="584" customWidth="1"/>
    <col min="1550" max="1550" width="6.08984375" style="584" customWidth="1"/>
    <col min="1551" max="1551" width="7.08984375" style="584" customWidth="1"/>
    <col min="1552" max="1552" width="8.6328125" style="584" customWidth="1"/>
    <col min="1553" max="1761" width="8.81640625" style="584" customWidth="1"/>
    <col min="1762" max="1762" width="2.6328125" style="584" customWidth="1"/>
    <col min="1763" max="1763" width="19" style="584" customWidth="1"/>
    <col min="1764" max="1764" width="4.7265625" style="584" customWidth="1"/>
    <col min="1765" max="1765" width="6.6328125" style="584" customWidth="1"/>
    <col min="1766" max="1792" width="6.6328125" style="584"/>
    <col min="1793" max="1793" width="2.6328125" style="584" customWidth="1"/>
    <col min="1794" max="1794" width="32.6328125" style="584" customWidth="1"/>
    <col min="1795" max="1795" width="4.7265625" style="584" customWidth="1"/>
    <col min="1796" max="1803" width="7" style="584" customWidth="1"/>
    <col min="1804" max="1804" width="8" style="584" customWidth="1"/>
    <col min="1805" max="1805" width="6.6328125" style="584" customWidth="1"/>
    <col min="1806" max="1806" width="6.08984375" style="584" customWidth="1"/>
    <col min="1807" max="1807" width="7.08984375" style="584" customWidth="1"/>
    <col min="1808" max="1808" width="8.6328125" style="584" customWidth="1"/>
    <col min="1809" max="2017" width="8.81640625" style="584" customWidth="1"/>
    <col min="2018" max="2018" width="2.6328125" style="584" customWidth="1"/>
    <col min="2019" max="2019" width="19" style="584" customWidth="1"/>
    <col min="2020" max="2020" width="4.7265625" style="584" customWidth="1"/>
    <col min="2021" max="2021" width="6.6328125" style="584" customWidth="1"/>
    <col min="2022" max="2048" width="6.6328125" style="584"/>
    <col min="2049" max="2049" width="2.6328125" style="584" customWidth="1"/>
    <col min="2050" max="2050" width="32.6328125" style="584" customWidth="1"/>
    <col min="2051" max="2051" width="4.7265625" style="584" customWidth="1"/>
    <col min="2052" max="2059" width="7" style="584" customWidth="1"/>
    <col min="2060" max="2060" width="8" style="584" customWidth="1"/>
    <col min="2061" max="2061" width="6.6328125" style="584" customWidth="1"/>
    <col min="2062" max="2062" width="6.08984375" style="584" customWidth="1"/>
    <col min="2063" max="2063" width="7.08984375" style="584" customWidth="1"/>
    <col min="2064" max="2064" width="8.6328125" style="584" customWidth="1"/>
    <col min="2065" max="2273" width="8.81640625" style="584" customWidth="1"/>
    <col min="2274" max="2274" width="2.6328125" style="584" customWidth="1"/>
    <col min="2275" max="2275" width="19" style="584" customWidth="1"/>
    <col min="2276" max="2276" width="4.7265625" style="584" customWidth="1"/>
    <col min="2277" max="2277" width="6.6328125" style="584" customWidth="1"/>
    <col min="2278" max="2304" width="6.6328125" style="584"/>
    <col min="2305" max="2305" width="2.6328125" style="584" customWidth="1"/>
    <col min="2306" max="2306" width="32.6328125" style="584" customWidth="1"/>
    <col min="2307" max="2307" width="4.7265625" style="584" customWidth="1"/>
    <col min="2308" max="2315" width="7" style="584" customWidth="1"/>
    <col min="2316" max="2316" width="8" style="584" customWidth="1"/>
    <col min="2317" max="2317" width="6.6328125" style="584" customWidth="1"/>
    <col min="2318" max="2318" width="6.08984375" style="584" customWidth="1"/>
    <col min="2319" max="2319" width="7.08984375" style="584" customWidth="1"/>
    <col min="2320" max="2320" width="8.6328125" style="584" customWidth="1"/>
    <col min="2321" max="2529" width="8.81640625" style="584" customWidth="1"/>
    <col min="2530" max="2530" width="2.6328125" style="584" customWidth="1"/>
    <col min="2531" max="2531" width="19" style="584" customWidth="1"/>
    <col min="2532" max="2532" width="4.7265625" style="584" customWidth="1"/>
    <col min="2533" max="2533" width="6.6328125" style="584" customWidth="1"/>
    <col min="2534" max="2560" width="6.6328125" style="584"/>
    <col min="2561" max="2561" width="2.6328125" style="584" customWidth="1"/>
    <col min="2562" max="2562" width="32.6328125" style="584" customWidth="1"/>
    <col min="2563" max="2563" width="4.7265625" style="584" customWidth="1"/>
    <col min="2564" max="2571" width="7" style="584" customWidth="1"/>
    <col min="2572" max="2572" width="8" style="584" customWidth="1"/>
    <col min="2573" max="2573" width="6.6328125" style="584" customWidth="1"/>
    <col min="2574" max="2574" width="6.08984375" style="584" customWidth="1"/>
    <col min="2575" max="2575" width="7.08984375" style="584" customWidth="1"/>
    <col min="2576" max="2576" width="8.6328125" style="584" customWidth="1"/>
    <col min="2577" max="2785" width="8.81640625" style="584" customWidth="1"/>
    <col min="2786" max="2786" width="2.6328125" style="584" customWidth="1"/>
    <col min="2787" max="2787" width="19" style="584" customWidth="1"/>
    <col min="2788" max="2788" width="4.7265625" style="584" customWidth="1"/>
    <col min="2789" max="2789" width="6.6328125" style="584" customWidth="1"/>
    <col min="2790" max="2816" width="6.6328125" style="584"/>
    <col min="2817" max="2817" width="2.6328125" style="584" customWidth="1"/>
    <col min="2818" max="2818" width="32.6328125" style="584" customWidth="1"/>
    <col min="2819" max="2819" width="4.7265625" style="584" customWidth="1"/>
    <col min="2820" max="2827" width="7" style="584" customWidth="1"/>
    <col min="2828" max="2828" width="8" style="584" customWidth="1"/>
    <col min="2829" max="2829" width="6.6328125" style="584" customWidth="1"/>
    <col min="2830" max="2830" width="6.08984375" style="584" customWidth="1"/>
    <col min="2831" max="2831" width="7.08984375" style="584" customWidth="1"/>
    <col min="2832" max="2832" width="8.6328125" style="584" customWidth="1"/>
    <col min="2833" max="3041" width="8.81640625" style="584" customWidth="1"/>
    <col min="3042" max="3042" width="2.6328125" style="584" customWidth="1"/>
    <col min="3043" max="3043" width="19" style="584" customWidth="1"/>
    <col min="3044" max="3044" width="4.7265625" style="584" customWidth="1"/>
    <col min="3045" max="3045" width="6.6328125" style="584" customWidth="1"/>
    <col min="3046" max="3072" width="6.6328125" style="584"/>
    <col min="3073" max="3073" width="2.6328125" style="584" customWidth="1"/>
    <col min="3074" max="3074" width="32.6328125" style="584" customWidth="1"/>
    <col min="3075" max="3075" width="4.7265625" style="584" customWidth="1"/>
    <col min="3076" max="3083" width="7" style="584" customWidth="1"/>
    <col min="3084" max="3084" width="8" style="584" customWidth="1"/>
    <col min="3085" max="3085" width="6.6328125" style="584" customWidth="1"/>
    <col min="3086" max="3086" width="6.08984375" style="584" customWidth="1"/>
    <col min="3087" max="3087" width="7.08984375" style="584" customWidth="1"/>
    <col min="3088" max="3088" width="8.6328125" style="584" customWidth="1"/>
    <col min="3089" max="3297" width="8.81640625" style="584" customWidth="1"/>
    <col min="3298" max="3298" width="2.6328125" style="584" customWidth="1"/>
    <col min="3299" max="3299" width="19" style="584" customWidth="1"/>
    <col min="3300" max="3300" width="4.7265625" style="584" customWidth="1"/>
    <col min="3301" max="3301" width="6.6328125" style="584" customWidth="1"/>
    <col min="3302" max="3328" width="6.6328125" style="584"/>
    <col min="3329" max="3329" width="2.6328125" style="584" customWidth="1"/>
    <col min="3330" max="3330" width="32.6328125" style="584" customWidth="1"/>
    <col min="3331" max="3331" width="4.7265625" style="584" customWidth="1"/>
    <col min="3332" max="3339" width="7" style="584" customWidth="1"/>
    <col min="3340" max="3340" width="8" style="584" customWidth="1"/>
    <col min="3341" max="3341" width="6.6328125" style="584" customWidth="1"/>
    <col min="3342" max="3342" width="6.08984375" style="584" customWidth="1"/>
    <col min="3343" max="3343" width="7.08984375" style="584" customWidth="1"/>
    <col min="3344" max="3344" width="8.6328125" style="584" customWidth="1"/>
    <col min="3345" max="3553" width="8.81640625" style="584" customWidth="1"/>
    <col min="3554" max="3554" width="2.6328125" style="584" customWidth="1"/>
    <col min="3555" max="3555" width="19" style="584" customWidth="1"/>
    <col min="3556" max="3556" width="4.7265625" style="584" customWidth="1"/>
    <col min="3557" max="3557" width="6.6328125" style="584" customWidth="1"/>
    <col min="3558" max="3584" width="6.6328125" style="584"/>
    <col min="3585" max="3585" width="2.6328125" style="584" customWidth="1"/>
    <col min="3586" max="3586" width="32.6328125" style="584" customWidth="1"/>
    <col min="3587" max="3587" width="4.7265625" style="584" customWidth="1"/>
    <col min="3588" max="3595" width="7" style="584" customWidth="1"/>
    <col min="3596" max="3596" width="8" style="584" customWidth="1"/>
    <col min="3597" max="3597" width="6.6328125" style="584" customWidth="1"/>
    <col min="3598" max="3598" width="6.08984375" style="584" customWidth="1"/>
    <col min="3599" max="3599" width="7.08984375" style="584" customWidth="1"/>
    <col min="3600" max="3600" width="8.6328125" style="584" customWidth="1"/>
    <col min="3601" max="3809" width="8.81640625" style="584" customWidth="1"/>
    <col min="3810" max="3810" width="2.6328125" style="584" customWidth="1"/>
    <col min="3811" max="3811" width="19" style="584" customWidth="1"/>
    <col min="3812" max="3812" width="4.7265625" style="584" customWidth="1"/>
    <col min="3813" max="3813" width="6.6328125" style="584" customWidth="1"/>
    <col min="3814" max="3840" width="6.6328125" style="584"/>
    <col min="3841" max="3841" width="2.6328125" style="584" customWidth="1"/>
    <col min="3842" max="3842" width="32.6328125" style="584" customWidth="1"/>
    <col min="3843" max="3843" width="4.7265625" style="584" customWidth="1"/>
    <col min="3844" max="3851" width="7" style="584" customWidth="1"/>
    <col min="3852" max="3852" width="8" style="584" customWidth="1"/>
    <col min="3853" max="3853" width="6.6328125" style="584" customWidth="1"/>
    <col min="3854" max="3854" width="6.08984375" style="584" customWidth="1"/>
    <col min="3855" max="3855" width="7.08984375" style="584" customWidth="1"/>
    <col min="3856" max="3856" width="8.6328125" style="584" customWidth="1"/>
    <col min="3857" max="4065" width="8.81640625" style="584" customWidth="1"/>
    <col min="4066" max="4066" width="2.6328125" style="584" customWidth="1"/>
    <col min="4067" max="4067" width="19" style="584" customWidth="1"/>
    <col min="4068" max="4068" width="4.7265625" style="584" customWidth="1"/>
    <col min="4069" max="4069" width="6.6328125" style="584" customWidth="1"/>
    <col min="4070" max="4096" width="6.6328125" style="584"/>
    <col min="4097" max="4097" width="2.6328125" style="584" customWidth="1"/>
    <col min="4098" max="4098" width="32.6328125" style="584" customWidth="1"/>
    <col min="4099" max="4099" width="4.7265625" style="584" customWidth="1"/>
    <col min="4100" max="4107" width="7" style="584" customWidth="1"/>
    <col min="4108" max="4108" width="8" style="584" customWidth="1"/>
    <col min="4109" max="4109" width="6.6328125" style="584" customWidth="1"/>
    <col min="4110" max="4110" width="6.08984375" style="584" customWidth="1"/>
    <col min="4111" max="4111" width="7.08984375" style="584" customWidth="1"/>
    <col min="4112" max="4112" width="8.6328125" style="584" customWidth="1"/>
    <col min="4113" max="4321" width="8.81640625" style="584" customWidth="1"/>
    <col min="4322" max="4322" width="2.6328125" style="584" customWidth="1"/>
    <col min="4323" max="4323" width="19" style="584" customWidth="1"/>
    <col min="4324" max="4324" width="4.7265625" style="584" customWidth="1"/>
    <col min="4325" max="4325" width="6.6328125" style="584" customWidth="1"/>
    <col min="4326" max="4352" width="6.6328125" style="584"/>
    <col min="4353" max="4353" width="2.6328125" style="584" customWidth="1"/>
    <col min="4354" max="4354" width="32.6328125" style="584" customWidth="1"/>
    <col min="4355" max="4355" width="4.7265625" style="584" customWidth="1"/>
    <col min="4356" max="4363" width="7" style="584" customWidth="1"/>
    <col min="4364" max="4364" width="8" style="584" customWidth="1"/>
    <col min="4365" max="4365" width="6.6328125" style="584" customWidth="1"/>
    <col min="4366" max="4366" width="6.08984375" style="584" customWidth="1"/>
    <col min="4367" max="4367" width="7.08984375" style="584" customWidth="1"/>
    <col min="4368" max="4368" width="8.6328125" style="584" customWidth="1"/>
    <col min="4369" max="4577" width="8.81640625" style="584" customWidth="1"/>
    <col min="4578" max="4578" width="2.6328125" style="584" customWidth="1"/>
    <col min="4579" max="4579" width="19" style="584" customWidth="1"/>
    <col min="4580" max="4580" width="4.7265625" style="584" customWidth="1"/>
    <col min="4581" max="4581" width="6.6328125" style="584" customWidth="1"/>
    <col min="4582" max="4608" width="6.6328125" style="584"/>
    <col min="4609" max="4609" width="2.6328125" style="584" customWidth="1"/>
    <col min="4610" max="4610" width="32.6328125" style="584" customWidth="1"/>
    <col min="4611" max="4611" width="4.7265625" style="584" customWidth="1"/>
    <col min="4612" max="4619" width="7" style="584" customWidth="1"/>
    <col min="4620" max="4620" width="8" style="584" customWidth="1"/>
    <col min="4621" max="4621" width="6.6328125" style="584" customWidth="1"/>
    <col min="4622" max="4622" width="6.08984375" style="584" customWidth="1"/>
    <col min="4623" max="4623" width="7.08984375" style="584" customWidth="1"/>
    <col min="4624" max="4624" width="8.6328125" style="584" customWidth="1"/>
    <col min="4625" max="4833" width="8.81640625" style="584" customWidth="1"/>
    <col min="4834" max="4834" width="2.6328125" style="584" customWidth="1"/>
    <col min="4835" max="4835" width="19" style="584" customWidth="1"/>
    <col min="4836" max="4836" width="4.7265625" style="584" customWidth="1"/>
    <col min="4837" max="4837" width="6.6328125" style="584" customWidth="1"/>
    <col min="4838" max="4864" width="6.6328125" style="584"/>
    <col min="4865" max="4865" width="2.6328125" style="584" customWidth="1"/>
    <col min="4866" max="4866" width="32.6328125" style="584" customWidth="1"/>
    <col min="4867" max="4867" width="4.7265625" style="584" customWidth="1"/>
    <col min="4868" max="4875" width="7" style="584" customWidth="1"/>
    <col min="4876" max="4876" width="8" style="584" customWidth="1"/>
    <col min="4877" max="4877" width="6.6328125" style="584" customWidth="1"/>
    <col min="4878" max="4878" width="6.08984375" style="584" customWidth="1"/>
    <col min="4879" max="4879" width="7.08984375" style="584" customWidth="1"/>
    <col min="4880" max="4880" width="8.6328125" style="584" customWidth="1"/>
    <col min="4881" max="5089" width="8.81640625" style="584" customWidth="1"/>
    <col min="5090" max="5090" width="2.6328125" style="584" customWidth="1"/>
    <col min="5091" max="5091" width="19" style="584" customWidth="1"/>
    <col min="5092" max="5092" width="4.7265625" style="584" customWidth="1"/>
    <col min="5093" max="5093" width="6.6328125" style="584" customWidth="1"/>
    <col min="5094" max="5120" width="6.6328125" style="584"/>
    <col min="5121" max="5121" width="2.6328125" style="584" customWidth="1"/>
    <col min="5122" max="5122" width="32.6328125" style="584" customWidth="1"/>
    <col min="5123" max="5123" width="4.7265625" style="584" customWidth="1"/>
    <col min="5124" max="5131" width="7" style="584" customWidth="1"/>
    <col min="5132" max="5132" width="8" style="584" customWidth="1"/>
    <col min="5133" max="5133" width="6.6328125" style="584" customWidth="1"/>
    <col min="5134" max="5134" width="6.08984375" style="584" customWidth="1"/>
    <col min="5135" max="5135" width="7.08984375" style="584" customWidth="1"/>
    <col min="5136" max="5136" width="8.6328125" style="584" customWidth="1"/>
    <col min="5137" max="5345" width="8.81640625" style="584" customWidth="1"/>
    <col min="5346" max="5346" width="2.6328125" style="584" customWidth="1"/>
    <col min="5347" max="5347" width="19" style="584" customWidth="1"/>
    <col min="5348" max="5348" width="4.7265625" style="584" customWidth="1"/>
    <col min="5349" max="5349" width="6.6328125" style="584" customWidth="1"/>
    <col min="5350" max="5376" width="6.6328125" style="584"/>
    <col min="5377" max="5377" width="2.6328125" style="584" customWidth="1"/>
    <col min="5378" max="5378" width="32.6328125" style="584" customWidth="1"/>
    <col min="5379" max="5379" width="4.7265625" style="584" customWidth="1"/>
    <col min="5380" max="5387" width="7" style="584" customWidth="1"/>
    <col min="5388" max="5388" width="8" style="584" customWidth="1"/>
    <col min="5389" max="5389" width="6.6328125" style="584" customWidth="1"/>
    <col min="5390" max="5390" width="6.08984375" style="584" customWidth="1"/>
    <col min="5391" max="5391" width="7.08984375" style="584" customWidth="1"/>
    <col min="5392" max="5392" width="8.6328125" style="584" customWidth="1"/>
    <col min="5393" max="5601" width="8.81640625" style="584" customWidth="1"/>
    <col min="5602" max="5602" width="2.6328125" style="584" customWidth="1"/>
    <col min="5603" max="5603" width="19" style="584" customWidth="1"/>
    <col min="5604" max="5604" width="4.7265625" style="584" customWidth="1"/>
    <col min="5605" max="5605" width="6.6328125" style="584" customWidth="1"/>
    <col min="5606" max="5632" width="6.6328125" style="584"/>
    <col min="5633" max="5633" width="2.6328125" style="584" customWidth="1"/>
    <col min="5634" max="5634" width="32.6328125" style="584" customWidth="1"/>
    <col min="5635" max="5635" width="4.7265625" style="584" customWidth="1"/>
    <col min="5636" max="5643" width="7" style="584" customWidth="1"/>
    <col min="5644" max="5644" width="8" style="584" customWidth="1"/>
    <col min="5645" max="5645" width="6.6328125" style="584" customWidth="1"/>
    <col min="5646" max="5646" width="6.08984375" style="584" customWidth="1"/>
    <col min="5647" max="5647" width="7.08984375" style="584" customWidth="1"/>
    <col min="5648" max="5648" width="8.6328125" style="584" customWidth="1"/>
    <col min="5649" max="5857" width="8.81640625" style="584" customWidth="1"/>
    <col min="5858" max="5858" width="2.6328125" style="584" customWidth="1"/>
    <col min="5859" max="5859" width="19" style="584" customWidth="1"/>
    <col min="5860" max="5860" width="4.7265625" style="584" customWidth="1"/>
    <col min="5861" max="5861" width="6.6328125" style="584" customWidth="1"/>
    <col min="5862" max="5888" width="6.6328125" style="584"/>
    <col min="5889" max="5889" width="2.6328125" style="584" customWidth="1"/>
    <col min="5890" max="5890" width="32.6328125" style="584" customWidth="1"/>
    <col min="5891" max="5891" width="4.7265625" style="584" customWidth="1"/>
    <col min="5892" max="5899" width="7" style="584" customWidth="1"/>
    <col min="5900" max="5900" width="8" style="584" customWidth="1"/>
    <col min="5901" max="5901" width="6.6328125" style="584" customWidth="1"/>
    <col min="5902" max="5902" width="6.08984375" style="584" customWidth="1"/>
    <col min="5903" max="5903" width="7.08984375" style="584" customWidth="1"/>
    <col min="5904" max="5904" width="8.6328125" style="584" customWidth="1"/>
    <col min="5905" max="6113" width="8.81640625" style="584" customWidth="1"/>
    <col min="6114" max="6114" width="2.6328125" style="584" customWidth="1"/>
    <col min="6115" max="6115" width="19" style="584" customWidth="1"/>
    <col min="6116" max="6116" width="4.7265625" style="584" customWidth="1"/>
    <col min="6117" max="6117" width="6.6328125" style="584" customWidth="1"/>
    <col min="6118" max="6144" width="6.6328125" style="584"/>
    <col min="6145" max="6145" width="2.6328125" style="584" customWidth="1"/>
    <col min="6146" max="6146" width="32.6328125" style="584" customWidth="1"/>
    <col min="6147" max="6147" width="4.7265625" style="584" customWidth="1"/>
    <col min="6148" max="6155" width="7" style="584" customWidth="1"/>
    <col min="6156" max="6156" width="8" style="584" customWidth="1"/>
    <col min="6157" max="6157" width="6.6328125" style="584" customWidth="1"/>
    <col min="6158" max="6158" width="6.08984375" style="584" customWidth="1"/>
    <col min="6159" max="6159" width="7.08984375" style="584" customWidth="1"/>
    <col min="6160" max="6160" width="8.6328125" style="584" customWidth="1"/>
    <col min="6161" max="6369" width="8.81640625" style="584" customWidth="1"/>
    <col min="6370" max="6370" width="2.6328125" style="584" customWidth="1"/>
    <col min="6371" max="6371" width="19" style="584" customWidth="1"/>
    <col min="6372" max="6372" width="4.7265625" style="584" customWidth="1"/>
    <col min="6373" max="6373" width="6.6328125" style="584" customWidth="1"/>
    <col min="6374" max="6400" width="6.6328125" style="584"/>
    <col min="6401" max="6401" width="2.6328125" style="584" customWidth="1"/>
    <col min="6402" max="6402" width="32.6328125" style="584" customWidth="1"/>
    <col min="6403" max="6403" width="4.7265625" style="584" customWidth="1"/>
    <col min="6404" max="6411" width="7" style="584" customWidth="1"/>
    <col min="6412" max="6412" width="8" style="584" customWidth="1"/>
    <col min="6413" max="6413" width="6.6328125" style="584" customWidth="1"/>
    <col min="6414" max="6414" width="6.08984375" style="584" customWidth="1"/>
    <col min="6415" max="6415" width="7.08984375" style="584" customWidth="1"/>
    <col min="6416" max="6416" width="8.6328125" style="584" customWidth="1"/>
    <col min="6417" max="6625" width="8.81640625" style="584" customWidth="1"/>
    <col min="6626" max="6626" width="2.6328125" style="584" customWidth="1"/>
    <col min="6627" max="6627" width="19" style="584" customWidth="1"/>
    <col min="6628" max="6628" width="4.7265625" style="584" customWidth="1"/>
    <col min="6629" max="6629" width="6.6328125" style="584" customWidth="1"/>
    <col min="6630" max="6656" width="6.6328125" style="584"/>
    <col min="6657" max="6657" width="2.6328125" style="584" customWidth="1"/>
    <col min="6658" max="6658" width="32.6328125" style="584" customWidth="1"/>
    <col min="6659" max="6659" width="4.7265625" style="584" customWidth="1"/>
    <col min="6660" max="6667" width="7" style="584" customWidth="1"/>
    <col min="6668" max="6668" width="8" style="584" customWidth="1"/>
    <col min="6669" max="6669" width="6.6328125" style="584" customWidth="1"/>
    <col min="6670" max="6670" width="6.08984375" style="584" customWidth="1"/>
    <col min="6671" max="6671" width="7.08984375" style="584" customWidth="1"/>
    <col min="6672" max="6672" width="8.6328125" style="584" customWidth="1"/>
    <col min="6673" max="6881" width="8.81640625" style="584" customWidth="1"/>
    <col min="6882" max="6882" width="2.6328125" style="584" customWidth="1"/>
    <col min="6883" max="6883" width="19" style="584" customWidth="1"/>
    <col min="6884" max="6884" width="4.7265625" style="584" customWidth="1"/>
    <col min="6885" max="6885" width="6.6328125" style="584" customWidth="1"/>
    <col min="6886" max="6912" width="6.6328125" style="584"/>
    <col min="6913" max="6913" width="2.6328125" style="584" customWidth="1"/>
    <col min="6914" max="6914" width="32.6328125" style="584" customWidth="1"/>
    <col min="6915" max="6915" width="4.7265625" style="584" customWidth="1"/>
    <col min="6916" max="6923" width="7" style="584" customWidth="1"/>
    <col min="6924" max="6924" width="8" style="584" customWidth="1"/>
    <col min="6925" max="6925" width="6.6328125" style="584" customWidth="1"/>
    <col min="6926" max="6926" width="6.08984375" style="584" customWidth="1"/>
    <col min="6927" max="6927" width="7.08984375" style="584" customWidth="1"/>
    <col min="6928" max="6928" width="8.6328125" style="584" customWidth="1"/>
    <col min="6929" max="7137" width="8.81640625" style="584" customWidth="1"/>
    <col min="7138" max="7138" width="2.6328125" style="584" customWidth="1"/>
    <col min="7139" max="7139" width="19" style="584" customWidth="1"/>
    <col min="7140" max="7140" width="4.7265625" style="584" customWidth="1"/>
    <col min="7141" max="7141" width="6.6328125" style="584" customWidth="1"/>
    <col min="7142" max="7168" width="6.6328125" style="584"/>
    <col min="7169" max="7169" width="2.6328125" style="584" customWidth="1"/>
    <col min="7170" max="7170" width="32.6328125" style="584" customWidth="1"/>
    <col min="7171" max="7171" width="4.7265625" style="584" customWidth="1"/>
    <col min="7172" max="7179" width="7" style="584" customWidth="1"/>
    <col min="7180" max="7180" width="8" style="584" customWidth="1"/>
    <col min="7181" max="7181" width="6.6328125" style="584" customWidth="1"/>
    <col min="7182" max="7182" width="6.08984375" style="584" customWidth="1"/>
    <col min="7183" max="7183" width="7.08984375" style="584" customWidth="1"/>
    <col min="7184" max="7184" width="8.6328125" style="584" customWidth="1"/>
    <col min="7185" max="7393" width="8.81640625" style="584" customWidth="1"/>
    <col min="7394" max="7394" width="2.6328125" style="584" customWidth="1"/>
    <col min="7395" max="7395" width="19" style="584" customWidth="1"/>
    <col min="7396" max="7396" width="4.7265625" style="584" customWidth="1"/>
    <col min="7397" max="7397" width="6.6328125" style="584" customWidth="1"/>
    <col min="7398" max="7424" width="6.6328125" style="584"/>
    <col min="7425" max="7425" width="2.6328125" style="584" customWidth="1"/>
    <col min="7426" max="7426" width="32.6328125" style="584" customWidth="1"/>
    <col min="7427" max="7427" width="4.7265625" style="584" customWidth="1"/>
    <col min="7428" max="7435" width="7" style="584" customWidth="1"/>
    <col min="7436" max="7436" width="8" style="584" customWidth="1"/>
    <col min="7437" max="7437" width="6.6328125" style="584" customWidth="1"/>
    <col min="7438" max="7438" width="6.08984375" style="584" customWidth="1"/>
    <col min="7439" max="7439" width="7.08984375" style="584" customWidth="1"/>
    <col min="7440" max="7440" width="8.6328125" style="584" customWidth="1"/>
    <col min="7441" max="7649" width="8.81640625" style="584" customWidth="1"/>
    <col min="7650" max="7650" width="2.6328125" style="584" customWidth="1"/>
    <col min="7651" max="7651" width="19" style="584" customWidth="1"/>
    <col min="7652" max="7652" width="4.7265625" style="584" customWidth="1"/>
    <col min="7653" max="7653" width="6.6328125" style="584" customWidth="1"/>
    <col min="7654" max="7680" width="6.6328125" style="584"/>
    <col min="7681" max="7681" width="2.6328125" style="584" customWidth="1"/>
    <col min="7682" max="7682" width="32.6328125" style="584" customWidth="1"/>
    <col min="7683" max="7683" width="4.7265625" style="584" customWidth="1"/>
    <col min="7684" max="7691" width="7" style="584" customWidth="1"/>
    <col min="7692" max="7692" width="8" style="584" customWidth="1"/>
    <col min="7693" max="7693" width="6.6328125" style="584" customWidth="1"/>
    <col min="7694" max="7694" width="6.08984375" style="584" customWidth="1"/>
    <col min="7695" max="7695" width="7.08984375" style="584" customWidth="1"/>
    <col min="7696" max="7696" width="8.6328125" style="584" customWidth="1"/>
    <col min="7697" max="7905" width="8.81640625" style="584" customWidth="1"/>
    <col min="7906" max="7906" width="2.6328125" style="584" customWidth="1"/>
    <col min="7907" max="7907" width="19" style="584" customWidth="1"/>
    <col min="7908" max="7908" width="4.7265625" style="584" customWidth="1"/>
    <col min="7909" max="7909" width="6.6328125" style="584" customWidth="1"/>
    <col min="7910" max="7936" width="6.6328125" style="584"/>
    <col min="7937" max="7937" width="2.6328125" style="584" customWidth="1"/>
    <col min="7938" max="7938" width="32.6328125" style="584" customWidth="1"/>
    <col min="7939" max="7939" width="4.7265625" style="584" customWidth="1"/>
    <col min="7940" max="7947" width="7" style="584" customWidth="1"/>
    <col min="7948" max="7948" width="8" style="584" customWidth="1"/>
    <col min="7949" max="7949" width="6.6328125" style="584" customWidth="1"/>
    <col min="7950" max="7950" width="6.08984375" style="584" customWidth="1"/>
    <col min="7951" max="7951" width="7.08984375" style="584" customWidth="1"/>
    <col min="7952" max="7952" width="8.6328125" style="584" customWidth="1"/>
    <col min="7953" max="8161" width="8.81640625" style="584" customWidth="1"/>
    <col min="8162" max="8162" width="2.6328125" style="584" customWidth="1"/>
    <col min="8163" max="8163" width="19" style="584" customWidth="1"/>
    <col min="8164" max="8164" width="4.7265625" style="584" customWidth="1"/>
    <col min="8165" max="8165" width="6.6328125" style="584" customWidth="1"/>
    <col min="8166" max="8192" width="6.6328125" style="584"/>
    <col min="8193" max="8193" width="2.6328125" style="584" customWidth="1"/>
    <col min="8194" max="8194" width="32.6328125" style="584" customWidth="1"/>
    <col min="8195" max="8195" width="4.7265625" style="584" customWidth="1"/>
    <col min="8196" max="8203" width="7" style="584" customWidth="1"/>
    <col min="8204" max="8204" width="8" style="584" customWidth="1"/>
    <col min="8205" max="8205" width="6.6328125" style="584" customWidth="1"/>
    <col min="8206" max="8206" width="6.08984375" style="584" customWidth="1"/>
    <col min="8207" max="8207" width="7.08984375" style="584" customWidth="1"/>
    <col min="8208" max="8208" width="8.6328125" style="584" customWidth="1"/>
    <col min="8209" max="8417" width="8.81640625" style="584" customWidth="1"/>
    <col min="8418" max="8418" width="2.6328125" style="584" customWidth="1"/>
    <col min="8419" max="8419" width="19" style="584" customWidth="1"/>
    <col min="8420" max="8420" width="4.7265625" style="584" customWidth="1"/>
    <col min="8421" max="8421" width="6.6328125" style="584" customWidth="1"/>
    <col min="8422" max="8448" width="6.6328125" style="584"/>
    <col min="8449" max="8449" width="2.6328125" style="584" customWidth="1"/>
    <col min="8450" max="8450" width="32.6328125" style="584" customWidth="1"/>
    <col min="8451" max="8451" width="4.7265625" style="584" customWidth="1"/>
    <col min="8452" max="8459" width="7" style="584" customWidth="1"/>
    <col min="8460" max="8460" width="8" style="584" customWidth="1"/>
    <col min="8461" max="8461" width="6.6328125" style="584" customWidth="1"/>
    <col min="8462" max="8462" width="6.08984375" style="584" customWidth="1"/>
    <col min="8463" max="8463" width="7.08984375" style="584" customWidth="1"/>
    <col min="8464" max="8464" width="8.6328125" style="584" customWidth="1"/>
    <col min="8465" max="8673" width="8.81640625" style="584" customWidth="1"/>
    <col min="8674" max="8674" width="2.6328125" style="584" customWidth="1"/>
    <col min="8675" max="8675" width="19" style="584" customWidth="1"/>
    <col min="8676" max="8676" width="4.7265625" style="584" customWidth="1"/>
    <col min="8677" max="8677" width="6.6328125" style="584" customWidth="1"/>
    <col min="8678" max="8704" width="6.6328125" style="584"/>
    <col min="8705" max="8705" width="2.6328125" style="584" customWidth="1"/>
    <col min="8706" max="8706" width="32.6328125" style="584" customWidth="1"/>
    <col min="8707" max="8707" width="4.7265625" style="584" customWidth="1"/>
    <col min="8708" max="8715" width="7" style="584" customWidth="1"/>
    <col min="8716" max="8716" width="8" style="584" customWidth="1"/>
    <col min="8717" max="8717" width="6.6328125" style="584" customWidth="1"/>
    <col min="8718" max="8718" width="6.08984375" style="584" customWidth="1"/>
    <col min="8719" max="8719" width="7.08984375" style="584" customWidth="1"/>
    <col min="8720" max="8720" width="8.6328125" style="584" customWidth="1"/>
    <col min="8721" max="8929" width="8.81640625" style="584" customWidth="1"/>
    <col min="8930" max="8930" width="2.6328125" style="584" customWidth="1"/>
    <col min="8931" max="8931" width="19" style="584" customWidth="1"/>
    <col min="8932" max="8932" width="4.7265625" style="584" customWidth="1"/>
    <col min="8933" max="8933" width="6.6328125" style="584" customWidth="1"/>
    <col min="8934" max="8960" width="6.6328125" style="584"/>
    <col min="8961" max="8961" width="2.6328125" style="584" customWidth="1"/>
    <col min="8962" max="8962" width="32.6328125" style="584" customWidth="1"/>
    <col min="8963" max="8963" width="4.7265625" style="584" customWidth="1"/>
    <col min="8964" max="8971" width="7" style="584" customWidth="1"/>
    <col min="8972" max="8972" width="8" style="584" customWidth="1"/>
    <col min="8973" max="8973" width="6.6328125" style="584" customWidth="1"/>
    <col min="8974" max="8974" width="6.08984375" style="584" customWidth="1"/>
    <col min="8975" max="8975" width="7.08984375" style="584" customWidth="1"/>
    <col min="8976" max="8976" width="8.6328125" style="584" customWidth="1"/>
    <col min="8977" max="9185" width="8.81640625" style="584" customWidth="1"/>
    <col min="9186" max="9186" width="2.6328125" style="584" customWidth="1"/>
    <col min="9187" max="9187" width="19" style="584" customWidth="1"/>
    <col min="9188" max="9188" width="4.7265625" style="584" customWidth="1"/>
    <col min="9189" max="9189" width="6.6328125" style="584" customWidth="1"/>
    <col min="9190" max="9216" width="6.6328125" style="584"/>
    <col min="9217" max="9217" width="2.6328125" style="584" customWidth="1"/>
    <col min="9218" max="9218" width="32.6328125" style="584" customWidth="1"/>
    <col min="9219" max="9219" width="4.7265625" style="584" customWidth="1"/>
    <col min="9220" max="9227" width="7" style="584" customWidth="1"/>
    <col min="9228" max="9228" width="8" style="584" customWidth="1"/>
    <col min="9229" max="9229" width="6.6328125" style="584" customWidth="1"/>
    <col min="9230" max="9230" width="6.08984375" style="584" customWidth="1"/>
    <col min="9231" max="9231" width="7.08984375" style="584" customWidth="1"/>
    <col min="9232" max="9232" width="8.6328125" style="584" customWidth="1"/>
    <col min="9233" max="9441" width="8.81640625" style="584" customWidth="1"/>
    <col min="9442" max="9442" width="2.6328125" style="584" customWidth="1"/>
    <col min="9443" max="9443" width="19" style="584" customWidth="1"/>
    <col min="9444" max="9444" width="4.7265625" style="584" customWidth="1"/>
    <col min="9445" max="9445" width="6.6328125" style="584" customWidth="1"/>
    <col min="9446" max="9472" width="6.6328125" style="584"/>
    <col min="9473" max="9473" width="2.6328125" style="584" customWidth="1"/>
    <col min="9474" max="9474" width="32.6328125" style="584" customWidth="1"/>
    <col min="9475" max="9475" width="4.7265625" style="584" customWidth="1"/>
    <col min="9476" max="9483" width="7" style="584" customWidth="1"/>
    <col min="9484" max="9484" width="8" style="584" customWidth="1"/>
    <col min="9485" max="9485" width="6.6328125" style="584" customWidth="1"/>
    <col min="9486" max="9486" width="6.08984375" style="584" customWidth="1"/>
    <col min="9487" max="9487" width="7.08984375" style="584" customWidth="1"/>
    <col min="9488" max="9488" width="8.6328125" style="584" customWidth="1"/>
    <col min="9489" max="9697" width="8.81640625" style="584" customWidth="1"/>
    <col min="9698" max="9698" width="2.6328125" style="584" customWidth="1"/>
    <col min="9699" max="9699" width="19" style="584" customWidth="1"/>
    <col min="9700" max="9700" width="4.7265625" style="584" customWidth="1"/>
    <col min="9701" max="9701" width="6.6328125" style="584" customWidth="1"/>
    <col min="9702" max="9728" width="6.6328125" style="584"/>
    <col min="9729" max="9729" width="2.6328125" style="584" customWidth="1"/>
    <col min="9730" max="9730" width="32.6328125" style="584" customWidth="1"/>
    <col min="9731" max="9731" width="4.7265625" style="584" customWidth="1"/>
    <col min="9732" max="9739" width="7" style="584" customWidth="1"/>
    <col min="9740" max="9740" width="8" style="584" customWidth="1"/>
    <col min="9741" max="9741" width="6.6328125" style="584" customWidth="1"/>
    <col min="9742" max="9742" width="6.08984375" style="584" customWidth="1"/>
    <col min="9743" max="9743" width="7.08984375" style="584" customWidth="1"/>
    <col min="9744" max="9744" width="8.6328125" style="584" customWidth="1"/>
    <col min="9745" max="9953" width="8.81640625" style="584" customWidth="1"/>
    <col min="9954" max="9954" width="2.6328125" style="584" customWidth="1"/>
    <col min="9955" max="9955" width="19" style="584" customWidth="1"/>
    <col min="9956" max="9956" width="4.7265625" style="584" customWidth="1"/>
    <col min="9957" max="9957" width="6.6328125" style="584" customWidth="1"/>
    <col min="9958" max="9984" width="6.6328125" style="584"/>
    <col min="9985" max="9985" width="2.6328125" style="584" customWidth="1"/>
    <col min="9986" max="9986" width="32.6328125" style="584" customWidth="1"/>
    <col min="9987" max="9987" width="4.7265625" style="584" customWidth="1"/>
    <col min="9988" max="9995" width="7" style="584" customWidth="1"/>
    <col min="9996" max="9996" width="8" style="584" customWidth="1"/>
    <col min="9997" max="9997" width="6.6328125" style="584" customWidth="1"/>
    <col min="9998" max="9998" width="6.08984375" style="584" customWidth="1"/>
    <col min="9999" max="9999" width="7.08984375" style="584" customWidth="1"/>
    <col min="10000" max="10000" width="8.6328125" style="584" customWidth="1"/>
    <col min="10001" max="10209" width="8.81640625" style="584" customWidth="1"/>
    <col min="10210" max="10210" width="2.6328125" style="584" customWidth="1"/>
    <col min="10211" max="10211" width="19" style="584" customWidth="1"/>
    <col min="10212" max="10212" width="4.7265625" style="584" customWidth="1"/>
    <col min="10213" max="10213" width="6.6328125" style="584" customWidth="1"/>
    <col min="10214" max="10240" width="6.6328125" style="584"/>
    <col min="10241" max="10241" width="2.6328125" style="584" customWidth="1"/>
    <col min="10242" max="10242" width="32.6328125" style="584" customWidth="1"/>
    <col min="10243" max="10243" width="4.7265625" style="584" customWidth="1"/>
    <col min="10244" max="10251" width="7" style="584" customWidth="1"/>
    <col min="10252" max="10252" width="8" style="584" customWidth="1"/>
    <col min="10253" max="10253" width="6.6328125" style="584" customWidth="1"/>
    <col min="10254" max="10254" width="6.08984375" style="584" customWidth="1"/>
    <col min="10255" max="10255" width="7.08984375" style="584" customWidth="1"/>
    <col min="10256" max="10256" width="8.6328125" style="584" customWidth="1"/>
    <col min="10257" max="10465" width="8.81640625" style="584" customWidth="1"/>
    <col min="10466" max="10466" width="2.6328125" style="584" customWidth="1"/>
    <col min="10467" max="10467" width="19" style="584" customWidth="1"/>
    <col min="10468" max="10468" width="4.7265625" style="584" customWidth="1"/>
    <col min="10469" max="10469" width="6.6328125" style="584" customWidth="1"/>
    <col min="10470" max="10496" width="6.6328125" style="584"/>
    <col min="10497" max="10497" width="2.6328125" style="584" customWidth="1"/>
    <col min="10498" max="10498" width="32.6328125" style="584" customWidth="1"/>
    <col min="10499" max="10499" width="4.7265625" style="584" customWidth="1"/>
    <col min="10500" max="10507" width="7" style="584" customWidth="1"/>
    <col min="10508" max="10508" width="8" style="584" customWidth="1"/>
    <col min="10509" max="10509" width="6.6328125" style="584" customWidth="1"/>
    <col min="10510" max="10510" width="6.08984375" style="584" customWidth="1"/>
    <col min="10511" max="10511" width="7.08984375" style="584" customWidth="1"/>
    <col min="10512" max="10512" width="8.6328125" style="584" customWidth="1"/>
    <col min="10513" max="10721" width="8.81640625" style="584" customWidth="1"/>
    <col min="10722" max="10722" width="2.6328125" style="584" customWidth="1"/>
    <col min="10723" max="10723" width="19" style="584" customWidth="1"/>
    <col min="10724" max="10724" width="4.7265625" style="584" customWidth="1"/>
    <col min="10725" max="10725" width="6.6328125" style="584" customWidth="1"/>
    <col min="10726" max="10752" width="6.6328125" style="584"/>
    <col min="10753" max="10753" width="2.6328125" style="584" customWidth="1"/>
    <col min="10754" max="10754" width="32.6328125" style="584" customWidth="1"/>
    <col min="10755" max="10755" width="4.7265625" style="584" customWidth="1"/>
    <col min="10756" max="10763" width="7" style="584" customWidth="1"/>
    <col min="10764" max="10764" width="8" style="584" customWidth="1"/>
    <col min="10765" max="10765" width="6.6328125" style="584" customWidth="1"/>
    <col min="10766" max="10766" width="6.08984375" style="584" customWidth="1"/>
    <col min="10767" max="10767" width="7.08984375" style="584" customWidth="1"/>
    <col min="10768" max="10768" width="8.6328125" style="584" customWidth="1"/>
    <col min="10769" max="10977" width="8.81640625" style="584" customWidth="1"/>
    <col min="10978" max="10978" width="2.6328125" style="584" customWidth="1"/>
    <col min="10979" max="10979" width="19" style="584" customWidth="1"/>
    <col min="10980" max="10980" width="4.7265625" style="584" customWidth="1"/>
    <col min="10981" max="10981" width="6.6328125" style="584" customWidth="1"/>
    <col min="10982" max="11008" width="6.6328125" style="584"/>
    <col min="11009" max="11009" width="2.6328125" style="584" customWidth="1"/>
    <col min="11010" max="11010" width="32.6328125" style="584" customWidth="1"/>
    <col min="11011" max="11011" width="4.7265625" style="584" customWidth="1"/>
    <col min="11012" max="11019" width="7" style="584" customWidth="1"/>
    <col min="11020" max="11020" width="8" style="584" customWidth="1"/>
    <col min="11021" max="11021" width="6.6328125" style="584" customWidth="1"/>
    <col min="11022" max="11022" width="6.08984375" style="584" customWidth="1"/>
    <col min="11023" max="11023" width="7.08984375" style="584" customWidth="1"/>
    <col min="11024" max="11024" width="8.6328125" style="584" customWidth="1"/>
    <col min="11025" max="11233" width="8.81640625" style="584" customWidth="1"/>
    <col min="11234" max="11234" width="2.6328125" style="584" customWidth="1"/>
    <col min="11235" max="11235" width="19" style="584" customWidth="1"/>
    <col min="11236" max="11236" width="4.7265625" style="584" customWidth="1"/>
    <col min="11237" max="11237" width="6.6328125" style="584" customWidth="1"/>
    <col min="11238" max="11264" width="6.6328125" style="584"/>
    <col min="11265" max="11265" width="2.6328125" style="584" customWidth="1"/>
    <col min="11266" max="11266" width="32.6328125" style="584" customWidth="1"/>
    <col min="11267" max="11267" width="4.7265625" style="584" customWidth="1"/>
    <col min="11268" max="11275" width="7" style="584" customWidth="1"/>
    <col min="11276" max="11276" width="8" style="584" customWidth="1"/>
    <col min="11277" max="11277" width="6.6328125" style="584" customWidth="1"/>
    <col min="11278" max="11278" width="6.08984375" style="584" customWidth="1"/>
    <col min="11279" max="11279" width="7.08984375" style="584" customWidth="1"/>
    <col min="11280" max="11280" width="8.6328125" style="584" customWidth="1"/>
    <col min="11281" max="11489" width="8.81640625" style="584" customWidth="1"/>
    <col min="11490" max="11490" width="2.6328125" style="584" customWidth="1"/>
    <col min="11491" max="11491" width="19" style="584" customWidth="1"/>
    <col min="11492" max="11492" width="4.7265625" style="584" customWidth="1"/>
    <col min="11493" max="11493" width="6.6328125" style="584" customWidth="1"/>
    <col min="11494" max="11520" width="6.6328125" style="584"/>
    <col min="11521" max="11521" width="2.6328125" style="584" customWidth="1"/>
    <col min="11522" max="11522" width="32.6328125" style="584" customWidth="1"/>
    <col min="11523" max="11523" width="4.7265625" style="584" customWidth="1"/>
    <col min="11524" max="11531" width="7" style="584" customWidth="1"/>
    <col min="11532" max="11532" width="8" style="584" customWidth="1"/>
    <col min="11533" max="11533" width="6.6328125" style="584" customWidth="1"/>
    <col min="11534" max="11534" width="6.08984375" style="584" customWidth="1"/>
    <col min="11535" max="11535" width="7.08984375" style="584" customWidth="1"/>
    <col min="11536" max="11536" width="8.6328125" style="584" customWidth="1"/>
    <col min="11537" max="11745" width="8.81640625" style="584" customWidth="1"/>
    <col min="11746" max="11746" width="2.6328125" style="584" customWidth="1"/>
    <col min="11747" max="11747" width="19" style="584" customWidth="1"/>
    <col min="11748" max="11748" width="4.7265625" style="584" customWidth="1"/>
    <col min="11749" max="11749" width="6.6328125" style="584" customWidth="1"/>
    <col min="11750" max="11776" width="6.6328125" style="584"/>
    <col min="11777" max="11777" width="2.6328125" style="584" customWidth="1"/>
    <col min="11778" max="11778" width="32.6328125" style="584" customWidth="1"/>
    <col min="11779" max="11779" width="4.7265625" style="584" customWidth="1"/>
    <col min="11780" max="11787" width="7" style="584" customWidth="1"/>
    <col min="11788" max="11788" width="8" style="584" customWidth="1"/>
    <col min="11789" max="11789" width="6.6328125" style="584" customWidth="1"/>
    <col min="11790" max="11790" width="6.08984375" style="584" customWidth="1"/>
    <col min="11791" max="11791" width="7.08984375" style="584" customWidth="1"/>
    <col min="11792" max="11792" width="8.6328125" style="584" customWidth="1"/>
    <col min="11793" max="12001" width="8.81640625" style="584" customWidth="1"/>
    <col min="12002" max="12002" width="2.6328125" style="584" customWidth="1"/>
    <col min="12003" max="12003" width="19" style="584" customWidth="1"/>
    <col min="12004" max="12004" width="4.7265625" style="584" customWidth="1"/>
    <col min="12005" max="12005" width="6.6328125" style="584" customWidth="1"/>
    <col min="12006" max="12032" width="6.6328125" style="584"/>
    <col min="12033" max="12033" width="2.6328125" style="584" customWidth="1"/>
    <col min="12034" max="12034" width="32.6328125" style="584" customWidth="1"/>
    <col min="12035" max="12035" width="4.7265625" style="584" customWidth="1"/>
    <col min="12036" max="12043" width="7" style="584" customWidth="1"/>
    <col min="12044" max="12044" width="8" style="584" customWidth="1"/>
    <col min="12045" max="12045" width="6.6328125" style="584" customWidth="1"/>
    <col min="12046" max="12046" width="6.08984375" style="584" customWidth="1"/>
    <col min="12047" max="12047" width="7.08984375" style="584" customWidth="1"/>
    <col min="12048" max="12048" width="8.6328125" style="584" customWidth="1"/>
    <col min="12049" max="12257" width="8.81640625" style="584" customWidth="1"/>
    <col min="12258" max="12258" width="2.6328125" style="584" customWidth="1"/>
    <col min="12259" max="12259" width="19" style="584" customWidth="1"/>
    <col min="12260" max="12260" width="4.7265625" style="584" customWidth="1"/>
    <col min="12261" max="12261" width="6.6328125" style="584" customWidth="1"/>
    <col min="12262" max="12288" width="6.6328125" style="584"/>
    <col min="12289" max="12289" width="2.6328125" style="584" customWidth="1"/>
    <col min="12290" max="12290" width="32.6328125" style="584" customWidth="1"/>
    <col min="12291" max="12291" width="4.7265625" style="584" customWidth="1"/>
    <col min="12292" max="12299" width="7" style="584" customWidth="1"/>
    <col min="12300" max="12300" width="8" style="584" customWidth="1"/>
    <col min="12301" max="12301" width="6.6328125" style="584" customWidth="1"/>
    <col min="12302" max="12302" width="6.08984375" style="584" customWidth="1"/>
    <col min="12303" max="12303" width="7.08984375" style="584" customWidth="1"/>
    <col min="12304" max="12304" width="8.6328125" style="584" customWidth="1"/>
    <col min="12305" max="12513" width="8.81640625" style="584" customWidth="1"/>
    <col min="12514" max="12514" width="2.6328125" style="584" customWidth="1"/>
    <col min="12515" max="12515" width="19" style="584" customWidth="1"/>
    <col min="12516" max="12516" width="4.7265625" style="584" customWidth="1"/>
    <col min="12517" max="12517" width="6.6328125" style="584" customWidth="1"/>
    <col min="12518" max="12544" width="6.6328125" style="584"/>
    <col min="12545" max="12545" width="2.6328125" style="584" customWidth="1"/>
    <col min="12546" max="12546" width="32.6328125" style="584" customWidth="1"/>
    <col min="12547" max="12547" width="4.7265625" style="584" customWidth="1"/>
    <col min="12548" max="12555" width="7" style="584" customWidth="1"/>
    <col min="12556" max="12556" width="8" style="584" customWidth="1"/>
    <col min="12557" max="12557" width="6.6328125" style="584" customWidth="1"/>
    <col min="12558" max="12558" width="6.08984375" style="584" customWidth="1"/>
    <col min="12559" max="12559" width="7.08984375" style="584" customWidth="1"/>
    <col min="12560" max="12560" width="8.6328125" style="584" customWidth="1"/>
    <col min="12561" max="12769" width="8.81640625" style="584" customWidth="1"/>
    <col min="12770" max="12770" width="2.6328125" style="584" customWidth="1"/>
    <col min="12771" max="12771" width="19" style="584" customWidth="1"/>
    <col min="12772" max="12772" width="4.7265625" style="584" customWidth="1"/>
    <col min="12773" max="12773" width="6.6328125" style="584" customWidth="1"/>
    <col min="12774" max="12800" width="6.6328125" style="584"/>
    <col min="12801" max="12801" width="2.6328125" style="584" customWidth="1"/>
    <col min="12802" max="12802" width="32.6328125" style="584" customWidth="1"/>
    <col min="12803" max="12803" width="4.7265625" style="584" customWidth="1"/>
    <col min="12804" max="12811" width="7" style="584" customWidth="1"/>
    <col min="12812" max="12812" width="8" style="584" customWidth="1"/>
    <col min="12813" max="12813" width="6.6328125" style="584" customWidth="1"/>
    <col min="12814" max="12814" width="6.08984375" style="584" customWidth="1"/>
    <col min="12815" max="12815" width="7.08984375" style="584" customWidth="1"/>
    <col min="12816" max="12816" width="8.6328125" style="584" customWidth="1"/>
    <col min="12817" max="13025" width="8.81640625" style="584" customWidth="1"/>
    <col min="13026" max="13026" width="2.6328125" style="584" customWidth="1"/>
    <col min="13027" max="13027" width="19" style="584" customWidth="1"/>
    <col min="13028" max="13028" width="4.7265625" style="584" customWidth="1"/>
    <col min="13029" max="13029" width="6.6328125" style="584" customWidth="1"/>
    <col min="13030" max="13056" width="6.6328125" style="584"/>
    <col min="13057" max="13057" width="2.6328125" style="584" customWidth="1"/>
    <col min="13058" max="13058" width="32.6328125" style="584" customWidth="1"/>
    <col min="13059" max="13059" width="4.7265625" style="584" customWidth="1"/>
    <col min="13060" max="13067" width="7" style="584" customWidth="1"/>
    <col min="13068" max="13068" width="8" style="584" customWidth="1"/>
    <col min="13069" max="13069" width="6.6328125" style="584" customWidth="1"/>
    <col min="13070" max="13070" width="6.08984375" style="584" customWidth="1"/>
    <col min="13071" max="13071" width="7.08984375" style="584" customWidth="1"/>
    <col min="13072" max="13072" width="8.6328125" style="584" customWidth="1"/>
    <col min="13073" max="13281" width="8.81640625" style="584" customWidth="1"/>
    <col min="13282" max="13282" width="2.6328125" style="584" customWidth="1"/>
    <col min="13283" max="13283" width="19" style="584" customWidth="1"/>
    <col min="13284" max="13284" width="4.7265625" style="584" customWidth="1"/>
    <col min="13285" max="13285" width="6.6328125" style="584" customWidth="1"/>
    <col min="13286" max="13312" width="6.6328125" style="584"/>
    <col min="13313" max="13313" width="2.6328125" style="584" customWidth="1"/>
    <col min="13314" max="13314" width="32.6328125" style="584" customWidth="1"/>
    <col min="13315" max="13315" width="4.7265625" style="584" customWidth="1"/>
    <col min="13316" max="13323" width="7" style="584" customWidth="1"/>
    <col min="13324" max="13324" width="8" style="584" customWidth="1"/>
    <col min="13325" max="13325" width="6.6328125" style="584" customWidth="1"/>
    <col min="13326" max="13326" width="6.08984375" style="584" customWidth="1"/>
    <col min="13327" max="13327" width="7.08984375" style="584" customWidth="1"/>
    <col min="13328" max="13328" width="8.6328125" style="584" customWidth="1"/>
    <col min="13329" max="13537" width="8.81640625" style="584" customWidth="1"/>
    <col min="13538" max="13538" width="2.6328125" style="584" customWidth="1"/>
    <col min="13539" max="13539" width="19" style="584" customWidth="1"/>
    <col min="13540" max="13540" width="4.7265625" style="584" customWidth="1"/>
    <col min="13541" max="13541" width="6.6328125" style="584" customWidth="1"/>
    <col min="13542" max="13568" width="6.6328125" style="584"/>
    <col min="13569" max="13569" width="2.6328125" style="584" customWidth="1"/>
    <col min="13570" max="13570" width="32.6328125" style="584" customWidth="1"/>
    <col min="13571" max="13571" width="4.7265625" style="584" customWidth="1"/>
    <col min="13572" max="13579" width="7" style="584" customWidth="1"/>
    <col min="13580" max="13580" width="8" style="584" customWidth="1"/>
    <col min="13581" max="13581" width="6.6328125" style="584" customWidth="1"/>
    <col min="13582" max="13582" width="6.08984375" style="584" customWidth="1"/>
    <col min="13583" max="13583" width="7.08984375" style="584" customWidth="1"/>
    <col min="13584" max="13584" width="8.6328125" style="584" customWidth="1"/>
    <col min="13585" max="13793" width="8.81640625" style="584" customWidth="1"/>
    <col min="13794" max="13794" width="2.6328125" style="584" customWidth="1"/>
    <col min="13795" max="13795" width="19" style="584" customWidth="1"/>
    <col min="13796" max="13796" width="4.7265625" style="584" customWidth="1"/>
    <col min="13797" max="13797" width="6.6328125" style="584" customWidth="1"/>
    <col min="13798" max="13824" width="6.6328125" style="584"/>
    <col min="13825" max="13825" width="2.6328125" style="584" customWidth="1"/>
    <col min="13826" max="13826" width="32.6328125" style="584" customWidth="1"/>
    <col min="13827" max="13827" width="4.7265625" style="584" customWidth="1"/>
    <col min="13828" max="13835" width="7" style="584" customWidth="1"/>
    <col min="13836" max="13836" width="8" style="584" customWidth="1"/>
    <col min="13837" max="13837" width="6.6328125" style="584" customWidth="1"/>
    <col min="13838" max="13838" width="6.08984375" style="584" customWidth="1"/>
    <col min="13839" max="13839" width="7.08984375" style="584" customWidth="1"/>
    <col min="13840" max="13840" width="8.6328125" style="584" customWidth="1"/>
    <col min="13841" max="14049" width="8.81640625" style="584" customWidth="1"/>
    <col min="14050" max="14050" width="2.6328125" style="584" customWidth="1"/>
    <col min="14051" max="14051" width="19" style="584" customWidth="1"/>
    <col min="14052" max="14052" width="4.7265625" style="584" customWidth="1"/>
    <col min="14053" max="14053" width="6.6328125" style="584" customWidth="1"/>
    <col min="14054" max="14080" width="6.6328125" style="584"/>
    <col min="14081" max="14081" width="2.6328125" style="584" customWidth="1"/>
    <col min="14082" max="14082" width="32.6328125" style="584" customWidth="1"/>
    <col min="14083" max="14083" width="4.7265625" style="584" customWidth="1"/>
    <col min="14084" max="14091" width="7" style="584" customWidth="1"/>
    <col min="14092" max="14092" width="8" style="584" customWidth="1"/>
    <col min="14093" max="14093" width="6.6328125" style="584" customWidth="1"/>
    <col min="14094" max="14094" width="6.08984375" style="584" customWidth="1"/>
    <col min="14095" max="14095" width="7.08984375" style="584" customWidth="1"/>
    <col min="14096" max="14096" width="8.6328125" style="584" customWidth="1"/>
    <col min="14097" max="14305" width="8.81640625" style="584" customWidth="1"/>
    <col min="14306" max="14306" width="2.6328125" style="584" customWidth="1"/>
    <col min="14307" max="14307" width="19" style="584" customWidth="1"/>
    <col min="14308" max="14308" width="4.7265625" style="584" customWidth="1"/>
    <col min="14309" max="14309" width="6.6328125" style="584" customWidth="1"/>
    <col min="14310" max="14336" width="6.6328125" style="584"/>
    <col min="14337" max="14337" width="2.6328125" style="584" customWidth="1"/>
    <col min="14338" max="14338" width="32.6328125" style="584" customWidth="1"/>
    <col min="14339" max="14339" width="4.7265625" style="584" customWidth="1"/>
    <col min="14340" max="14347" width="7" style="584" customWidth="1"/>
    <col min="14348" max="14348" width="8" style="584" customWidth="1"/>
    <col min="14349" max="14349" width="6.6328125" style="584" customWidth="1"/>
    <col min="14350" max="14350" width="6.08984375" style="584" customWidth="1"/>
    <col min="14351" max="14351" width="7.08984375" style="584" customWidth="1"/>
    <col min="14352" max="14352" width="8.6328125" style="584" customWidth="1"/>
    <col min="14353" max="14561" width="8.81640625" style="584" customWidth="1"/>
    <col min="14562" max="14562" width="2.6328125" style="584" customWidth="1"/>
    <col min="14563" max="14563" width="19" style="584" customWidth="1"/>
    <col min="14564" max="14564" width="4.7265625" style="584" customWidth="1"/>
    <col min="14565" max="14565" width="6.6328125" style="584" customWidth="1"/>
    <col min="14566" max="14592" width="6.6328125" style="584"/>
    <col min="14593" max="14593" width="2.6328125" style="584" customWidth="1"/>
    <col min="14594" max="14594" width="32.6328125" style="584" customWidth="1"/>
    <col min="14595" max="14595" width="4.7265625" style="584" customWidth="1"/>
    <col min="14596" max="14603" width="7" style="584" customWidth="1"/>
    <col min="14604" max="14604" width="8" style="584" customWidth="1"/>
    <col min="14605" max="14605" width="6.6328125" style="584" customWidth="1"/>
    <col min="14606" max="14606" width="6.08984375" style="584" customWidth="1"/>
    <col min="14607" max="14607" width="7.08984375" style="584" customWidth="1"/>
    <col min="14608" max="14608" width="8.6328125" style="584" customWidth="1"/>
    <col min="14609" max="14817" width="8.81640625" style="584" customWidth="1"/>
    <col min="14818" max="14818" width="2.6328125" style="584" customWidth="1"/>
    <col min="14819" max="14819" width="19" style="584" customWidth="1"/>
    <col min="14820" max="14820" width="4.7265625" style="584" customWidth="1"/>
    <col min="14821" max="14821" width="6.6328125" style="584" customWidth="1"/>
    <col min="14822" max="14848" width="6.6328125" style="584"/>
    <col min="14849" max="14849" width="2.6328125" style="584" customWidth="1"/>
    <col min="14850" max="14850" width="32.6328125" style="584" customWidth="1"/>
    <col min="14851" max="14851" width="4.7265625" style="584" customWidth="1"/>
    <col min="14852" max="14859" width="7" style="584" customWidth="1"/>
    <col min="14860" max="14860" width="8" style="584" customWidth="1"/>
    <col min="14861" max="14861" width="6.6328125" style="584" customWidth="1"/>
    <col min="14862" max="14862" width="6.08984375" style="584" customWidth="1"/>
    <col min="14863" max="14863" width="7.08984375" style="584" customWidth="1"/>
    <col min="14864" max="14864" width="8.6328125" style="584" customWidth="1"/>
    <col min="14865" max="15073" width="8.81640625" style="584" customWidth="1"/>
    <col min="15074" max="15074" width="2.6328125" style="584" customWidth="1"/>
    <col min="15075" max="15075" width="19" style="584" customWidth="1"/>
    <col min="15076" max="15076" width="4.7265625" style="584" customWidth="1"/>
    <col min="15077" max="15077" width="6.6328125" style="584" customWidth="1"/>
    <col min="15078" max="15104" width="6.6328125" style="584"/>
    <col min="15105" max="15105" width="2.6328125" style="584" customWidth="1"/>
    <col min="15106" max="15106" width="32.6328125" style="584" customWidth="1"/>
    <col min="15107" max="15107" width="4.7265625" style="584" customWidth="1"/>
    <col min="15108" max="15115" width="7" style="584" customWidth="1"/>
    <col min="15116" max="15116" width="8" style="584" customWidth="1"/>
    <col min="15117" max="15117" width="6.6328125" style="584" customWidth="1"/>
    <col min="15118" max="15118" width="6.08984375" style="584" customWidth="1"/>
    <col min="15119" max="15119" width="7.08984375" style="584" customWidth="1"/>
    <col min="15120" max="15120" width="8.6328125" style="584" customWidth="1"/>
    <col min="15121" max="15329" width="8.81640625" style="584" customWidth="1"/>
    <col min="15330" max="15330" width="2.6328125" style="584" customWidth="1"/>
    <col min="15331" max="15331" width="19" style="584" customWidth="1"/>
    <col min="15332" max="15332" width="4.7265625" style="584" customWidth="1"/>
    <col min="15333" max="15333" width="6.6328125" style="584" customWidth="1"/>
    <col min="15334" max="15360" width="6.6328125" style="584"/>
    <col min="15361" max="15361" width="2.6328125" style="584" customWidth="1"/>
    <col min="15362" max="15362" width="32.6328125" style="584" customWidth="1"/>
    <col min="15363" max="15363" width="4.7265625" style="584" customWidth="1"/>
    <col min="15364" max="15371" width="7" style="584" customWidth="1"/>
    <col min="15372" max="15372" width="8" style="584" customWidth="1"/>
    <col min="15373" max="15373" width="6.6328125" style="584" customWidth="1"/>
    <col min="15374" max="15374" width="6.08984375" style="584" customWidth="1"/>
    <col min="15375" max="15375" width="7.08984375" style="584" customWidth="1"/>
    <col min="15376" max="15376" width="8.6328125" style="584" customWidth="1"/>
    <col min="15377" max="15585" width="8.81640625" style="584" customWidth="1"/>
    <col min="15586" max="15586" width="2.6328125" style="584" customWidth="1"/>
    <col min="15587" max="15587" width="19" style="584" customWidth="1"/>
    <col min="15588" max="15588" width="4.7265625" style="584" customWidth="1"/>
    <col min="15589" max="15589" width="6.6328125" style="584" customWidth="1"/>
    <col min="15590" max="15616" width="6.6328125" style="584"/>
    <col min="15617" max="15617" width="2.6328125" style="584" customWidth="1"/>
    <col min="15618" max="15618" width="32.6328125" style="584" customWidth="1"/>
    <col min="15619" max="15619" width="4.7265625" style="584" customWidth="1"/>
    <col min="15620" max="15627" width="7" style="584" customWidth="1"/>
    <col min="15628" max="15628" width="8" style="584" customWidth="1"/>
    <col min="15629" max="15629" width="6.6328125" style="584" customWidth="1"/>
    <col min="15630" max="15630" width="6.08984375" style="584" customWidth="1"/>
    <col min="15631" max="15631" width="7.08984375" style="584" customWidth="1"/>
    <col min="15632" max="15632" width="8.6328125" style="584" customWidth="1"/>
    <col min="15633" max="15841" width="8.81640625" style="584" customWidth="1"/>
    <col min="15842" max="15842" width="2.6328125" style="584" customWidth="1"/>
    <col min="15843" max="15843" width="19" style="584" customWidth="1"/>
    <col min="15844" max="15844" width="4.7265625" style="584" customWidth="1"/>
    <col min="15845" max="15845" width="6.6328125" style="584" customWidth="1"/>
    <col min="15846" max="15872" width="6.6328125" style="584"/>
    <col min="15873" max="15873" width="2.6328125" style="584" customWidth="1"/>
    <col min="15874" max="15874" width="32.6328125" style="584" customWidth="1"/>
    <col min="15875" max="15875" width="4.7265625" style="584" customWidth="1"/>
    <col min="15876" max="15883" width="7" style="584" customWidth="1"/>
    <col min="15884" max="15884" width="8" style="584" customWidth="1"/>
    <col min="15885" max="15885" width="6.6328125" style="584" customWidth="1"/>
    <col min="15886" max="15886" width="6.08984375" style="584" customWidth="1"/>
    <col min="15887" max="15887" width="7.08984375" style="584" customWidth="1"/>
    <col min="15888" max="15888" width="8.6328125" style="584" customWidth="1"/>
    <col min="15889" max="16097" width="8.81640625" style="584" customWidth="1"/>
    <col min="16098" max="16098" width="2.6328125" style="584" customWidth="1"/>
    <col min="16099" max="16099" width="19" style="584" customWidth="1"/>
    <col min="16100" max="16100" width="4.7265625" style="584" customWidth="1"/>
    <col min="16101" max="16101" width="6.6328125" style="584" customWidth="1"/>
    <col min="16102" max="16128" width="6.6328125" style="584"/>
    <col min="16129" max="16129" width="2.6328125" style="584" customWidth="1"/>
    <col min="16130" max="16130" width="32.6328125" style="584" customWidth="1"/>
    <col min="16131" max="16131" width="4.7265625" style="584" customWidth="1"/>
    <col min="16132" max="16139" width="7" style="584" customWidth="1"/>
    <col min="16140" max="16140" width="8" style="584" customWidth="1"/>
    <col min="16141" max="16141" width="6.6328125" style="584" customWidth="1"/>
    <col min="16142" max="16142" width="6.08984375" style="584" customWidth="1"/>
    <col min="16143" max="16143" width="7.08984375" style="584" customWidth="1"/>
    <col min="16144" max="16144" width="8.6328125" style="584" customWidth="1"/>
    <col min="16145" max="16353" width="8.81640625" style="584" customWidth="1"/>
    <col min="16354" max="16354" width="2.6328125" style="584" customWidth="1"/>
    <col min="16355" max="16355" width="19" style="584" customWidth="1"/>
    <col min="16356" max="16356" width="4.7265625" style="584" customWidth="1"/>
    <col min="16357" max="16357" width="6.6328125" style="584" customWidth="1"/>
    <col min="16358" max="16384" width="6.6328125" style="584"/>
  </cols>
  <sheetData>
    <row r="1" spans="1:229" ht="28.5" customHeight="1">
      <c r="A1" s="1450" t="s">
        <v>414</v>
      </c>
      <c r="B1" s="1450"/>
      <c r="C1" s="1450"/>
      <c r="D1" s="1450"/>
      <c r="E1" s="1450"/>
      <c r="F1" s="1450"/>
      <c r="G1" s="1450"/>
      <c r="H1" s="1450"/>
      <c r="I1" s="1450"/>
      <c r="J1" s="1450"/>
      <c r="K1" s="1450"/>
      <c r="L1" s="1450"/>
      <c r="M1" s="1450"/>
      <c r="N1" s="1450"/>
      <c r="O1" s="1450"/>
      <c r="P1" s="1450"/>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c r="DF1" s="377"/>
      <c r="DG1" s="377"/>
      <c r="DH1" s="377"/>
      <c r="DI1" s="377"/>
      <c r="DJ1" s="377"/>
      <c r="DK1" s="377"/>
      <c r="DL1" s="377"/>
      <c r="DM1" s="377"/>
      <c r="DN1" s="377"/>
      <c r="DO1" s="377"/>
      <c r="DP1" s="377"/>
      <c r="DQ1" s="377"/>
      <c r="DR1" s="377"/>
      <c r="DS1" s="377"/>
      <c r="DT1" s="377"/>
      <c r="DU1" s="377"/>
      <c r="DV1" s="377"/>
      <c r="DW1" s="377"/>
      <c r="DX1" s="377"/>
      <c r="DY1" s="377"/>
      <c r="DZ1" s="377"/>
      <c r="EA1" s="377"/>
      <c r="EB1" s="377"/>
      <c r="EC1" s="377"/>
      <c r="ED1" s="377"/>
      <c r="EE1" s="377"/>
      <c r="EF1" s="377"/>
      <c r="EG1" s="377"/>
      <c r="EH1" s="377"/>
      <c r="EI1" s="377"/>
      <c r="EJ1" s="377"/>
      <c r="EK1" s="377"/>
      <c r="EL1" s="377"/>
      <c r="EM1" s="377"/>
      <c r="EN1" s="377"/>
      <c r="EO1" s="377"/>
      <c r="EP1" s="377"/>
      <c r="EQ1" s="377"/>
      <c r="ER1" s="377"/>
      <c r="ES1" s="377"/>
      <c r="ET1" s="377"/>
      <c r="EU1" s="377"/>
      <c r="EV1" s="377"/>
      <c r="EW1" s="377"/>
      <c r="EX1" s="377"/>
      <c r="EY1" s="377"/>
      <c r="EZ1" s="377"/>
      <c r="FA1" s="377"/>
      <c r="FB1" s="377"/>
      <c r="FC1" s="377"/>
      <c r="FD1" s="377"/>
      <c r="FE1" s="377"/>
      <c r="FF1" s="377"/>
      <c r="FG1" s="377"/>
      <c r="FH1" s="377"/>
      <c r="FI1" s="377"/>
      <c r="FJ1" s="377"/>
      <c r="FK1" s="377"/>
      <c r="FL1" s="377"/>
      <c r="FM1" s="377"/>
      <c r="FN1" s="377"/>
      <c r="FO1" s="377"/>
      <c r="FP1" s="377"/>
      <c r="FQ1" s="377"/>
      <c r="FR1" s="377"/>
      <c r="FS1" s="377"/>
      <c r="FT1" s="377"/>
      <c r="FU1" s="377"/>
      <c r="FV1" s="377"/>
      <c r="FW1" s="377"/>
      <c r="FX1" s="377"/>
      <c r="FY1" s="377"/>
      <c r="FZ1" s="377"/>
      <c r="GA1" s="377"/>
      <c r="GB1" s="377"/>
      <c r="GC1" s="377"/>
      <c r="GD1" s="377"/>
      <c r="GE1" s="377"/>
      <c r="GF1" s="377"/>
      <c r="GG1" s="377"/>
      <c r="GH1" s="377"/>
      <c r="GI1" s="377"/>
      <c r="GJ1" s="377"/>
      <c r="GK1" s="377"/>
      <c r="GL1" s="377"/>
      <c r="GM1" s="377"/>
      <c r="GN1" s="377"/>
      <c r="GO1" s="377"/>
      <c r="GP1" s="377"/>
      <c r="GQ1" s="377"/>
      <c r="GR1" s="377"/>
      <c r="GS1" s="377"/>
      <c r="GT1" s="377"/>
      <c r="GU1" s="377"/>
      <c r="GV1" s="377"/>
      <c r="GW1" s="377"/>
      <c r="GX1" s="377"/>
      <c r="GY1" s="377"/>
      <c r="GZ1" s="377"/>
      <c r="HA1" s="377"/>
      <c r="HB1" s="377"/>
      <c r="HC1" s="377"/>
      <c r="HD1" s="377"/>
      <c r="HE1" s="377"/>
      <c r="HF1" s="377"/>
      <c r="HG1" s="377"/>
      <c r="HH1" s="377"/>
      <c r="HI1" s="377"/>
      <c r="HJ1" s="377"/>
      <c r="HK1" s="377"/>
      <c r="HL1" s="377"/>
      <c r="HM1" s="377"/>
      <c r="HN1" s="377"/>
      <c r="HO1" s="377"/>
      <c r="HP1" s="377"/>
      <c r="HQ1" s="377"/>
      <c r="HR1" s="377"/>
      <c r="HS1" s="377"/>
      <c r="HT1" s="377"/>
      <c r="HU1" s="377"/>
    </row>
    <row r="2" spans="1:229" ht="14.15" customHeight="1">
      <c r="A2" s="317" t="str">
        <f>"November 2018"</f>
        <v>November 2018</v>
      </c>
      <c r="B2" s="317"/>
      <c r="D2" s="317"/>
      <c r="E2" s="317"/>
      <c r="F2" s="317"/>
      <c r="G2" s="317"/>
      <c r="H2" s="317"/>
      <c r="I2" s="319"/>
      <c r="J2" s="317"/>
      <c r="K2" s="317"/>
      <c r="L2" s="317"/>
      <c r="M2" s="316"/>
      <c r="N2" s="317"/>
      <c r="O2" s="316"/>
      <c r="P2" s="378"/>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6"/>
      <c r="HS2" s="316"/>
      <c r="HT2" s="316"/>
      <c r="HU2" s="316"/>
    </row>
    <row r="3" spans="1:229" ht="14.15" customHeight="1">
      <c r="A3" s="317" t="s">
        <v>0</v>
      </c>
      <c r="B3" s="317"/>
      <c r="D3" s="317"/>
      <c r="E3" s="317"/>
      <c r="F3" s="317"/>
      <c r="G3" s="317"/>
      <c r="H3" s="317"/>
      <c r="I3" s="319"/>
      <c r="J3" s="317"/>
      <c r="K3" s="317"/>
      <c r="L3" s="317"/>
      <c r="M3" s="379"/>
      <c r="N3" s="317"/>
      <c r="O3" s="316"/>
      <c r="P3" s="316"/>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19"/>
      <c r="ER3" s="319"/>
      <c r="ES3" s="319"/>
      <c r="ET3" s="319"/>
      <c r="EU3" s="319"/>
      <c r="EV3" s="319"/>
      <c r="EW3" s="319"/>
      <c r="EX3" s="319"/>
      <c r="EY3" s="319"/>
      <c r="EZ3" s="319"/>
      <c r="FA3" s="319"/>
      <c r="FB3" s="319"/>
      <c r="FC3" s="319"/>
      <c r="FD3" s="319"/>
      <c r="FE3" s="319"/>
      <c r="FF3" s="319"/>
      <c r="FG3" s="319"/>
      <c r="FH3" s="319"/>
      <c r="FI3" s="319"/>
      <c r="FJ3" s="319"/>
      <c r="FK3" s="319"/>
      <c r="FL3" s="319"/>
      <c r="FM3" s="319"/>
      <c r="FN3" s="319"/>
      <c r="FO3" s="319"/>
      <c r="FP3" s="319"/>
      <c r="FQ3" s="319"/>
      <c r="FR3" s="319"/>
      <c r="FS3" s="319"/>
      <c r="FT3" s="319"/>
      <c r="FU3" s="319"/>
      <c r="FV3" s="319"/>
      <c r="FW3" s="319"/>
      <c r="FX3" s="319"/>
      <c r="FY3" s="319"/>
      <c r="FZ3" s="319"/>
      <c r="GA3" s="319"/>
      <c r="GB3" s="319"/>
      <c r="GC3" s="319"/>
      <c r="GD3" s="319"/>
      <c r="GE3" s="319"/>
      <c r="GF3" s="319"/>
      <c r="GG3" s="319"/>
      <c r="GH3" s="319"/>
      <c r="GI3" s="319"/>
      <c r="GJ3" s="319"/>
      <c r="GK3" s="319"/>
      <c r="GL3" s="319"/>
      <c r="GM3" s="319"/>
      <c r="GN3" s="319"/>
      <c r="GO3" s="319"/>
      <c r="GP3" s="319"/>
      <c r="GQ3" s="319"/>
      <c r="GR3" s="319"/>
      <c r="GS3" s="319"/>
      <c r="GT3" s="319"/>
      <c r="GU3" s="319"/>
      <c r="GV3" s="319"/>
      <c r="GW3" s="319"/>
      <c r="GX3" s="319"/>
      <c r="GY3" s="319"/>
      <c r="GZ3" s="319"/>
      <c r="HA3" s="319"/>
      <c r="HB3" s="319"/>
      <c r="HC3" s="319"/>
      <c r="HD3" s="319"/>
      <c r="HE3" s="319"/>
      <c r="HF3" s="319"/>
      <c r="HG3" s="319"/>
      <c r="HH3" s="319"/>
      <c r="HI3" s="319"/>
      <c r="HJ3" s="319"/>
      <c r="HK3" s="319"/>
      <c r="HL3" s="319"/>
      <c r="HM3" s="319"/>
      <c r="HN3" s="319"/>
      <c r="HO3" s="319"/>
      <c r="HP3" s="319"/>
      <c r="HQ3" s="319"/>
      <c r="HR3" s="316"/>
      <c r="HS3" s="316"/>
      <c r="HT3" s="316"/>
      <c r="HU3" s="316"/>
    </row>
    <row r="4" spans="1:229" ht="11.15" customHeight="1">
      <c r="A4" s="317"/>
      <c r="B4" s="317"/>
      <c r="D4" s="379" t="s">
        <v>144</v>
      </c>
      <c r="E4" s="379" t="s">
        <v>4</v>
      </c>
      <c r="F4" s="379" t="s">
        <v>6</v>
      </c>
      <c r="G4" s="379" t="s">
        <v>8</v>
      </c>
      <c r="H4" s="379" t="s">
        <v>10</v>
      </c>
      <c r="I4" s="379" t="s">
        <v>145</v>
      </c>
      <c r="J4" s="379" t="s">
        <v>146</v>
      </c>
      <c r="K4" s="379" t="s">
        <v>147</v>
      </c>
      <c r="L4" s="379" t="s">
        <v>148</v>
      </c>
      <c r="M4" s="379" t="s">
        <v>12</v>
      </c>
      <c r="N4" s="317"/>
      <c r="O4" s="1473" t="s">
        <v>13</v>
      </c>
      <c r="P4" s="1473"/>
    </row>
    <row r="5" spans="1:229" ht="11.15" customHeight="1">
      <c r="A5" s="317"/>
      <c r="B5" s="317"/>
      <c r="C5" s="322" t="s">
        <v>48</v>
      </c>
      <c r="D5" s="380">
        <v>40000</v>
      </c>
      <c r="E5" s="380">
        <v>49999</v>
      </c>
      <c r="F5" s="380">
        <v>59999</v>
      </c>
      <c r="G5" s="380">
        <v>69999</v>
      </c>
      <c r="H5" s="380">
        <v>79999</v>
      </c>
      <c r="I5" s="380">
        <v>89999</v>
      </c>
      <c r="J5" s="380">
        <v>99999</v>
      </c>
      <c r="K5" s="380">
        <v>109999</v>
      </c>
      <c r="L5" s="380">
        <v>110000</v>
      </c>
      <c r="M5" s="380" t="s">
        <v>16</v>
      </c>
      <c r="N5" s="1308" t="s">
        <v>17</v>
      </c>
      <c r="O5" s="325" t="s">
        <v>18</v>
      </c>
      <c r="P5" s="325" t="s">
        <v>19</v>
      </c>
    </row>
    <row r="6" spans="1:229" ht="11.15" customHeight="1">
      <c r="A6" s="332"/>
      <c r="B6" s="332"/>
      <c r="C6" s="322"/>
      <c r="D6" s="381" t="s">
        <v>20</v>
      </c>
      <c r="E6" s="381"/>
      <c r="F6" s="381"/>
      <c r="G6" s="381"/>
      <c r="H6" s="381"/>
      <c r="I6" s="381"/>
      <c r="J6" s="381"/>
      <c r="K6" s="381"/>
      <c r="L6" s="382" t="s">
        <v>21</v>
      </c>
      <c r="M6" s="382" t="s">
        <v>22</v>
      </c>
      <c r="N6" s="382" t="s">
        <v>24</v>
      </c>
      <c r="O6" s="382" t="s">
        <v>23</v>
      </c>
      <c r="P6" s="383" t="s">
        <v>149</v>
      </c>
    </row>
    <row r="7" spans="1:229" ht="11.15" customHeight="1">
      <c r="B7" s="1306" t="s">
        <v>25</v>
      </c>
      <c r="D7" s="331"/>
      <c r="E7" s="331"/>
      <c r="F7" s="331"/>
      <c r="G7" s="331"/>
      <c r="H7" s="331"/>
      <c r="I7" s="331"/>
      <c r="J7" s="331"/>
      <c r="K7" s="331"/>
      <c r="L7" s="211"/>
      <c r="M7" s="211"/>
    </row>
    <row r="8" spans="1:229" ht="11.15" customHeight="1">
      <c r="A8" s="345"/>
      <c r="B8" s="339"/>
      <c r="D8" s="331"/>
      <c r="E8" s="331"/>
      <c r="F8" s="331"/>
      <c r="G8" s="331"/>
      <c r="H8" s="331"/>
      <c r="I8" s="331"/>
      <c r="J8" s="331"/>
      <c r="K8" s="331"/>
      <c r="L8" s="211"/>
      <c r="M8" s="211"/>
    </row>
    <row r="9" spans="1:229" ht="11.15" customHeight="1">
      <c r="B9" s="1307" t="s">
        <v>26</v>
      </c>
      <c r="D9" s="331"/>
      <c r="E9" s="331"/>
      <c r="F9" s="331"/>
      <c r="G9" s="331"/>
      <c r="H9" s="331"/>
      <c r="I9" s="331"/>
      <c r="J9" s="331"/>
      <c r="K9" s="331"/>
      <c r="L9" s="211"/>
      <c r="M9" s="211"/>
    </row>
    <row r="10" spans="1:229" ht="11.15" customHeight="1">
      <c r="A10" s="331"/>
      <c r="B10" s="327" t="s">
        <v>150</v>
      </c>
      <c r="D10" s="723">
        <v>0</v>
      </c>
      <c r="E10" s="723">
        <v>40</v>
      </c>
      <c r="F10" s="723">
        <v>237</v>
      </c>
      <c r="G10" s="723">
        <v>145</v>
      </c>
      <c r="H10" s="723">
        <v>48</v>
      </c>
      <c r="I10" s="723">
        <v>9</v>
      </c>
      <c r="J10" s="723">
        <v>4</v>
      </c>
      <c r="K10" s="723">
        <v>0</v>
      </c>
      <c r="L10" s="723">
        <v>0</v>
      </c>
      <c r="M10" s="723">
        <v>24</v>
      </c>
      <c r="N10" s="723">
        <v>507</v>
      </c>
      <c r="O10" s="349">
        <v>60336.643995858998</v>
      </c>
      <c r="P10" s="349" t="s">
        <v>29</v>
      </c>
      <c r="Q10" s="349"/>
    </row>
    <row r="11" spans="1:229" ht="11.15" customHeight="1">
      <c r="B11" s="327" t="s">
        <v>151</v>
      </c>
      <c r="D11" s="723">
        <v>0</v>
      </c>
      <c r="E11" s="723">
        <v>61</v>
      </c>
      <c r="F11" s="723">
        <v>490</v>
      </c>
      <c r="G11" s="723">
        <v>577</v>
      </c>
      <c r="H11" s="723">
        <v>248</v>
      </c>
      <c r="I11" s="723">
        <v>83</v>
      </c>
      <c r="J11" s="723">
        <v>26</v>
      </c>
      <c r="K11" s="723">
        <v>7</v>
      </c>
      <c r="L11" s="723">
        <v>8</v>
      </c>
      <c r="M11" s="723">
        <v>27</v>
      </c>
      <c r="N11" s="723">
        <v>1527</v>
      </c>
      <c r="O11" s="349">
        <v>64632.349340000001</v>
      </c>
      <c r="P11" s="349" t="s">
        <v>29</v>
      </c>
      <c r="Q11" s="349"/>
    </row>
    <row r="12" spans="1:229" ht="11.15" customHeight="1">
      <c r="B12" s="327" t="s">
        <v>152</v>
      </c>
      <c r="D12" s="723">
        <v>0</v>
      </c>
      <c r="E12" s="723">
        <v>25</v>
      </c>
      <c r="F12" s="723">
        <v>187</v>
      </c>
      <c r="G12" s="723">
        <v>431</v>
      </c>
      <c r="H12" s="723">
        <v>215</v>
      </c>
      <c r="I12" s="723">
        <v>89</v>
      </c>
      <c r="J12" s="723">
        <v>41</v>
      </c>
      <c r="K12" s="723">
        <v>13</v>
      </c>
      <c r="L12" s="723">
        <v>12</v>
      </c>
      <c r="M12" s="723">
        <v>13</v>
      </c>
      <c r="N12" s="723">
        <v>1026</v>
      </c>
      <c r="O12" s="349">
        <v>68979.534234944993</v>
      </c>
      <c r="P12" s="349" t="s">
        <v>29</v>
      </c>
      <c r="Q12" s="349"/>
    </row>
    <row r="13" spans="1:229" ht="11.15" customHeight="1">
      <c r="B13" s="327" t="s">
        <v>37</v>
      </c>
      <c r="D13" s="723">
        <v>0</v>
      </c>
      <c r="E13" s="723">
        <v>2</v>
      </c>
      <c r="F13" s="723">
        <v>6</v>
      </c>
      <c r="G13" s="723">
        <v>42</v>
      </c>
      <c r="H13" s="723">
        <v>29</v>
      </c>
      <c r="I13" s="723">
        <v>13</v>
      </c>
      <c r="J13" s="723">
        <v>9</v>
      </c>
      <c r="K13" s="723">
        <v>1</v>
      </c>
      <c r="L13" s="723">
        <v>1</v>
      </c>
      <c r="M13" s="723">
        <v>3</v>
      </c>
      <c r="N13" s="723">
        <v>106</v>
      </c>
      <c r="O13" s="349">
        <v>73037.556601941003</v>
      </c>
      <c r="P13" s="349" t="s">
        <v>29</v>
      </c>
      <c r="Q13" s="349"/>
    </row>
    <row r="14" spans="1:229" ht="11.15" customHeight="1">
      <c r="A14" s="335"/>
      <c r="B14" s="327" t="s">
        <v>38</v>
      </c>
      <c r="C14" s="318">
        <v>8</v>
      </c>
      <c r="D14" s="723">
        <v>0</v>
      </c>
      <c r="E14" s="723">
        <v>128</v>
      </c>
      <c r="F14" s="723">
        <v>920</v>
      </c>
      <c r="G14" s="723">
        <v>1195</v>
      </c>
      <c r="H14" s="723">
        <v>540</v>
      </c>
      <c r="I14" s="723">
        <v>194</v>
      </c>
      <c r="J14" s="723">
        <v>80</v>
      </c>
      <c r="K14" s="723">
        <v>21</v>
      </c>
      <c r="L14" s="723">
        <v>21</v>
      </c>
      <c r="M14" s="723">
        <v>67</v>
      </c>
      <c r="N14" s="723">
        <v>3166</v>
      </c>
      <c r="O14" s="349">
        <v>65663.200893835994</v>
      </c>
      <c r="P14" s="349">
        <v>63929</v>
      </c>
      <c r="Q14" s="349"/>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c r="EV14" s="335"/>
      <c r="EW14" s="335"/>
      <c r="EX14" s="335"/>
      <c r="EY14" s="335"/>
      <c r="EZ14" s="335"/>
      <c r="FA14" s="335"/>
      <c r="FB14" s="335"/>
      <c r="FC14" s="335"/>
      <c r="FD14" s="335"/>
      <c r="FE14" s="335"/>
      <c r="FF14" s="335"/>
      <c r="FG14" s="335"/>
      <c r="FH14" s="335"/>
      <c r="FI14" s="335"/>
      <c r="FJ14" s="335"/>
      <c r="FK14" s="335"/>
      <c r="FL14" s="335"/>
      <c r="FM14" s="335"/>
      <c r="FN14" s="335"/>
      <c r="FO14" s="335"/>
      <c r="FP14" s="335"/>
      <c r="FQ14" s="335"/>
      <c r="FR14" s="335"/>
      <c r="FS14" s="335"/>
      <c r="FT14" s="335"/>
      <c r="FU14" s="335"/>
      <c r="FV14" s="335"/>
      <c r="FW14" s="335"/>
      <c r="FX14" s="335"/>
      <c r="FY14" s="335"/>
      <c r="FZ14" s="335"/>
      <c r="GA14" s="335"/>
      <c r="GB14" s="335"/>
      <c r="GC14" s="335"/>
      <c r="GD14" s="335"/>
      <c r="GE14" s="335"/>
      <c r="GF14" s="335"/>
      <c r="GG14" s="335"/>
      <c r="GH14" s="335"/>
      <c r="GI14" s="335"/>
      <c r="GJ14" s="335"/>
      <c r="GK14" s="335"/>
      <c r="GL14" s="335"/>
      <c r="GM14" s="335"/>
      <c r="GN14" s="335"/>
      <c r="GO14" s="335"/>
      <c r="GP14" s="335"/>
      <c r="GQ14" s="335"/>
      <c r="GR14" s="335"/>
      <c r="GS14" s="335"/>
      <c r="GT14" s="335"/>
      <c r="GU14" s="335"/>
      <c r="GV14" s="335"/>
      <c r="GW14" s="335"/>
      <c r="GX14" s="335"/>
      <c r="GY14" s="335"/>
      <c r="GZ14" s="335"/>
      <c r="HA14" s="335"/>
      <c r="HB14" s="335"/>
      <c r="HC14" s="335"/>
      <c r="HD14" s="335"/>
      <c r="HE14" s="335"/>
      <c r="HF14" s="335"/>
      <c r="HG14" s="335"/>
      <c r="HH14" s="335"/>
      <c r="HI14" s="335"/>
      <c r="HJ14" s="335"/>
      <c r="HK14" s="335"/>
      <c r="HL14" s="335"/>
      <c r="HM14" s="335"/>
      <c r="HN14" s="335"/>
      <c r="HO14" s="335"/>
      <c r="HP14" s="335"/>
      <c r="HQ14" s="335"/>
      <c r="HR14" s="335"/>
      <c r="HS14" s="335"/>
      <c r="HT14" s="335"/>
      <c r="HU14" s="335"/>
    </row>
    <row r="15" spans="1:229" ht="11.15" customHeight="1">
      <c r="A15" s="335"/>
      <c r="B15" s="336"/>
      <c r="C15" s="330"/>
      <c r="D15" s="1088"/>
      <c r="E15" s="1088"/>
      <c r="F15" s="1088"/>
      <c r="G15" s="1088"/>
      <c r="H15" s="1088"/>
      <c r="I15" s="1088"/>
      <c r="J15" s="1088"/>
      <c r="K15" s="1088"/>
      <c r="L15" s="1089"/>
      <c r="M15" s="1089"/>
      <c r="N15" s="1089"/>
      <c r="O15" s="384"/>
      <c r="P15" s="384"/>
      <c r="Q15" s="384"/>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X15" s="335"/>
      <c r="BY15" s="335"/>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35"/>
      <c r="GZ15" s="335"/>
      <c r="HA15" s="335"/>
      <c r="HB15" s="335"/>
      <c r="HC15" s="335"/>
      <c r="HD15" s="335"/>
      <c r="HE15" s="335"/>
      <c r="HF15" s="335"/>
      <c r="HG15" s="335"/>
      <c r="HH15" s="335"/>
      <c r="HI15" s="335"/>
      <c r="HJ15" s="335"/>
      <c r="HK15" s="335"/>
      <c r="HL15" s="335"/>
      <c r="HM15" s="335"/>
      <c r="HN15" s="335"/>
      <c r="HO15" s="335"/>
      <c r="HP15" s="335"/>
      <c r="HQ15" s="335"/>
      <c r="HR15" s="335"/>
      <c r="HS15" s="335"/>
      <c r="HT15" s="335"/>
      <c r="HU15" s="335"/>
    </row>
    <row r="16" spans="1:229" ht="11.15" customHeight="1">
      <c r="B16" s="1307" t="s">
        <v>39</v>
      </c>
      <c r="C16" s="338"/>
      <c r="D16" s="1089"/>
      <c r="E16" s="1089"/>
      <c r="F16" s="1089"/>
      <c r="G16" s="1089"/>
      <c r="H16" s="1089"/>
      <c r="I16" s="1089"/>
      <c r="J16" s="1089"/>
      <c r="K16" s="1089"/>
      <c r="L16" s="1090"/>
      <c r="M16" s="1090"/>
      <c r="N16" s="1090"/>
      <c r="O16" s="349"/>
      <c r="Q16" s="349"/>
    </row>
    <row r="17" spans="1:229" ht="11.15" customHeight="1">
      <c r="B17" s="327" t="s">
        <v>150</v>
      </c>
      <c r="D17" s="723">
        <v>0</v>
      </c>
      <c r="E17" s="723">
        <v>131</v>
      </c>
      <c r="F17" s="723">
        <v>424</v>
      </c>
      <c r="G17" s="723">
        <v>215</v>
      </c>
      <c r="H17" s="723">
        <v>53</v>
      </c>
      <c r="I17" s="723">
        <v>13</v>
      </c>
      <c r="J17" s="723">
        <v>3</v>
      </c>
      <c r="K17" s="723">
        <v>1</v>
      </c>
      <c r="L17" s="723">
        <v>1</v>
      </c>
      <c r="M17" s="723">
        <v>51</v>
      </c>
      <c r="N17" s="723">
        <v>892</v>
      </c>
      <c r="O17" s="349">
        <v>58120.925588585</v>
      </c>
      <c r="P17" s="349" t="s">
        <v>29</v>
      </c>
      <c r="Q17" s="349"/>
    </row>
    <row r="18" spans="1:229" ht="11.15" customHeight="1">
      <c r="B18" s="327" t="s">
        <v>151</v>
      </c>
      <c r="D18" s="723">
        <v>0</v>
      </c>
      <c r="E18" s="723">
        <v>223</v>
      </c>
      <c r="F18" s="723">
        <v>1403</v>
      </c>
      <c r="G18" s="723">
        <v>1296</v>
      </c>
      <c r="H18" s="723">
        <v>459</v>
      </c>
      <c r="I18" s="723">
        <v>112</v>
      </c>
      <c r="J18" s="723">
        <v>46</v>
      </c>
      <c r="K18" s="723">
        <v>11</v>
      </c>
      <c r="L18" s="723">
        <v>8</v>
      </c>
      <c r="M18" s="723">
        <v>117</v>
      </c>
      <c r="N18" s="723">
        <v>3675</v>
      </c>
      <c r="O18" s="349">
        <v>62510.630118043002</v>
      </c>
      <c r="P18" s="349" t="s">
        <v>29</v>
      </c>
      <c r="Q18" s="349"/>
    </row>
    <row r="19" spans="1:229" ht="11.15" customHeight="1">
      <c r="B19" s="327" t="s">
        <v>152</v>
      </c>
      <c r="D19" s="723">
        <v>0</v>
      </c>
      <c r="E19" s="723">
        <v>156</v>
      </c>
      <c r="F19" s="723">
        <v>1066</v>
      </c>
      <c r="G19" s="723">
        <v>1509</v>
      </c>
      <c r="H19" s="723">
        <v>657</v>
      </c>
      <c r="I19" s="723">
        <v>197</v>
      </c>
      <c r="J19" s="723">
        <v>78</v>
      </c>
      <c r="K19" s="723">
        <v>25</v>
      </c>
      <c r="L19" s="723">
        <v>24</v>
      </c>
      <c r="M19" s="723">
        <v>96</v>
      </c>
      <c r="N19" s="723">
        <v>3808</v>
      </c>
      <c r="O19" s="349">
        <v>65500.330495688999</v>
      </c>
      <c r="P19" s="349" t="s">
        <v>29</v>
      </c>
      <c r="Q19" s="349"/>
    </row>
    <row r="20" spans="1:229" ht="11.15" customHeight="1">
      <c r="B20" s="327" t="s">
        <v>37</v>
      </c>
      <c r="D20" s="723">
        <v>0</v>
      </c>
      <c r="E20" s="723">
        <v>10</v>
      </c>
      <c r="F20" s="723">
        <v>122</v>
      </c>
      <c r="G20" s="723">
        <v>227</v>
      </c>
      <c r="H20" s="723">
        <v>133</v>
      </c>
      <c r="I20" s="723">
        <v>64</v>
      </c>
      <c r="J20" s="723">
        <v>14</v>
      </c>
      <c r="K20" s="723">
        <v>15</v>
      </c>
      <c r="L20" s="723">
        <v>2</v>
      </c>
      <c r="M20" s="723">
        <v>17</v>
      </c>
      <c r="N20" s="723">
        <v>604</v>
      </c>
      <c r="O20" s="349">
        <v>68810.961431004995</v>
      </c>
      <c r="P20" s="349" t="s">
        <v>29</v>
      </c>
      <c r="Q20" s="349"/>
    </row>
    <row r="21" spans="1:229" ht="11.15" customHeight="1">
      <c r="A21" s="335"/>
      <c r="B21" s="327" t="s">
        <v>38</v>
      </c>
      <c r="C21" s="318">
        <v>8</v>
      </c>
      <c r="D21" s="723">
        <v>0</v>
      </c>
      <c r="E21" s="723">
        <v>520</v>
      </c>
      <c r="F21" s="723">
        <v>3015</v>
      </c>
      <c r="G21" s="723">
        <v>3247</v>
      </c>
      <c r="H21" s="723">
        <v>1302</v>
      </c>
      <c r="I21" s="723">
        <v>386</v>
      </c>
      <c r="J21" s="723">
        <v>141</v>
      </c>
      <c r="K21" s="723">
        <v>52</v>
      </c>
      <c r="L21" s="723">
        <v>35</v>
      </c>
      <c r="M21" s="723">
        <v>281</v>
      </c>
      <c r="N21" s="723">
        <v>8979</v>
      </c>
      <c r="O21" s="349">
        <v>63787.282310875999</v>
      </c>
      <c r="P21" s="349">
        <v>62262</v>
      </c>
      <c r="Q21" s="349"/>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c r="BU21" s="335"/>
      <c r="BV21" s="335"/>
      <c r="BW21" s="335"/>
      <c r="BX21" s="335"/>
      <c r="BY21" s="335"/>
      <c r="BZ21" s="335"/>
      <c r="CA21" s="335"/>
      <c r="CB21" s="335"/>
      <c r="CC21" s="335"/>
      <c r="CD21" s="335"/>
      <c r="CE21" s="335"/>
      <c r="CF21" s="335"/>
      <c r="CG21" s="335"/>
      <c r="CH21" s="335"/>
      <c r="CI21" s="335"/>
      <c r="CJ21" s="335"/>
      <c r="CK21" s="335"/>
      <c r="CL21" s="335"/>
      <c r="CM21" s="335"/>
      <c r="CN21" s="335"/>
      <c r="CO21" s="335"/>
      <c r="CP21" s="335"/>
      <c r="CQ21" s="335"/>
      <c r="CR21" s="335"/>
      <c r="CS21" s="335"/>
      <c r="CT21" s="335"/>
      <c r="CU21" s="335"/>
      <c r="CV21" s="335"/>
      <c r="CW21" s="335"/>
      <c r="CX21" s="335"/>
      <c r="CY21" s="335"/>
      <c r="CZ21" s="335"/>
      <c r="DA21" s="335"/>
      <c r="DB21" s="335"/>
      <c r="DC21" s="335"/>
      <c r="DD21" s="335"/>
      <c r="DE21" s="335"/>
      <c r="DF21" s="335"/>
      <c r="DG21" s="335"/>
      <c r="DH21" s="335"/>
      <c r="DI21" s="335"/>
      <c r="DJ21" s="335"/>
      <c r="DK21" s="335"/>
      <c r="DL21" s="335"/>
      <c r="DM21" s="335"/>
      <c r="DN21" s="335"/>
      <c r="DO21" s="335"/>
      <c r="DP21" s="335"/>
      <c r="DQ21" s="335"/>
      <c r="DR21" s="335"/>
      <c r="DS21" s="335"/>
      <c r="DT21" s="335"/>
      <c r="DU21" s="335"/>
      <c r="DV21" s="335"/>
      <c r="DW21" s="335"/>
      <c r="DX21" s="335"/>
      <c r="DY21" s="335"/>
      <c r="DZ21" s="335"/>
      <c r="EA21" s="335"/>
      <c r="EB21" s="335"/>
      <c r="EC21" s="335"/>
      <c r="ED21" s="335"/>
      <c r="EE21" s="335"/>
      <c r="EF21" s="335"/>
      <c r="EG21" s="335"/>
      <c r="EH21" s="335"/>
      <c r="EI21" s="335"/>
      <c r="EJ21" s="335"/>
      <c r="EK21" s="335"/>
      <c r="EL21" s="335"/>
      <c r="EM21" s="335"/>
      <c r="EN21" s="335"/>
      <c r="EO21" s="335"/>
      <c r="EP21" s="335"/>
      <c r="EQ21" s="335"/>
      <c r="ER21" s="335"/>
      <c r="ES21" s="335"/>
      <c r="ET21" s="335"/>
      <c r="EU21" s="335"/>
      <c r="EV21" s="335"/>
      <c r="EW21" s="335"/>
      <c r="EX21" s="335"/>
      <c r="EY21" s="335"/>
      <c r="EZ21" s="335"/>
      <c r="FA21" s="335"/>
      <c r="FB21" s="335"/>
      <c r="FC21" s="335"/>
      <c r="FD21" s="335"/>
      <c r="FE21" s="335"/>
      <c r="FF21" s="335"/>
      <c r="FG21" s="335"/>
      <c r="FH21" s="335"/>
      <c r="FI21" s="335"/>
      <c r="FJ21" s="335"/>
      <c r="FK21" s="335"/>
      <c r="FL21" s="335"/>
      <c r="FM21" s="335"/>
      <c r="FN21" s="335"/>
      <c r="FO21" s="335"/>
      <c r="FP21" s="335"/>
      <c r="FQ21" s="335"/>
      <c r="FR21" s="335"/>
      <c r="FS21" s="335"/>
      <c r="FT21" s="335"/>
      <c r="FU21" s="335"/>
      <c r="FV21" s="335"/>
      <c r="FW21" s="335"/>
      <c r="FX21" s="335"/>
      <c r="FY21" s="335"/>
      <c r="FZ21" s="335"/>
      <c r="GA21" s="335"/>
      <c r="GB21" s="335"/>
      <c r="GC21" s="335"/>
      <c r="GD21" s="335"/>
      <c r="GE21" s="335"/>
      <c r="GF21" s="335"/>
      <c r="GG21" s="335"/>
      <c r="GH21" s="335"/>
      <c r="GI21" s="335"/>
      <c r="GJ21" s="335"/>
      <c r="GK21" s="335"/>
      <c r="GL21" s="335"/>
      <c r="GM21" s="335"/>
      <c r="GN21" s="335"/>
      <c r="GO21" s="335"/>
      <c r="GP21" s="335"/>
      <c r="GQ21" s="335"/>
      <c r="GR21" s="335"/>
      <c r="GS21" s="335"/>
      <c r="GT21" s="335"/>
      <c r="GU21" s="335"/>
      <c r="GV21" s="335"/>
      <c r="GW21" s="335"/>
      <c r="GX21" s="335"/>
      <c r="GY21" s="335"/>
      <c r="GZ21" s="335"/>
      <c r="HA21" s="335"/>
      <c r="HB21" s="335"/>
      <c r="HC21" s="335"/>
      <c r="HD21" s="335"/>
      <c r="HE21" s="335"/>
      <c r="HF21" s="335"/>
      <c r="HG21" s="335"/>
      <c r="HH21" s="335"/>
      <c r="HI21" s="335"/>
      <c r="HJ21" s="335"/>
      <c r="HK21" s="335"/>
      <c r="HL21" s="335"/>
      <c r="HM21" s="335"/>
      <c r="HN21" s="335"/>
      <c r="HO21" s="335"/>
      <c r="HP21" s="335"/>
      <c r="HQ21" s="335"/>
      <c r="HR21" s="335"/>
      <c r="HS21" s="335"/>
      <c r="HT21" s="335"/>
      <c r="HU21" s="335"/>
    </row>
    <row r="22" spans="1:229" ht="11.15" customHeight="1">
      <c r="A22" s="335"/>
      <c r="B22" s="336"/>
      <c r="C22" s="330"/>
      <c r="D22" s="1088"/>
      <c r="E22" s="1088"/>
      <c r="F22" s="1088"/>
      <c r="G22" s="1088"/>
      <c r="H22" s="1088"/>
      <c r="I22" s="1088"/>
      <c r="J22" s="1088"/>
      <c r="K22" s="1088"/>
      <c r="L22" s="1089"/>
      <c r="M22" s="1089"/>
      <c r="N22" s="1089"/>
      <c r="O22" s="384"/>
      <c r="P22" s="384"/>
      <c r="Q22" s="384"/>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335"/>
      <c r="BX22" s="335"/>
      <c r="BY22" s="335"/>
      <c r="BZ22" s="335"/>
      <c r="CA22" s="335"/>
      <c r="CB22" s="335"/>
      <c r="CC22" s="335"/>
      <c r="CD22" s="335"/>
      <c r="CE22" s="335"/>
      <c r="CF22" s="335"/>
      <c r="CG22" s="335"/>
      <c r="CH22" s="335"/>
      <c r="CI22" s="335"/>
      <c r="CJ22" s="335"/>
      <c r="CK22" s="335"/>
      <c r="CL22" s="335"/>
      <c r="CM22" s="335"/>
      <c r="CN22" s="335"/>
      <c r="CO22" s="335"/>
      <c r="CP22" s="335"/>
      <c r="CQ22" s="335"/>
      <c r="CR22" s="335"/>
      <c r="CS22" s="335"/>
      <c r="CT22" s="335"/>
      <c r="CU22" s="335"/>
      <c r="CV22" s="335"/>
      <c r="CW22" s="335"/>
      <c r="CX22" s="335"/>
      <c r="CY22" s="335"/>
      <c r="CZ22" s="335"/>
      <c r="DA22" s="335"/>
      <c r="DB22" s="335"/>
      <c r="DC22" s="335"/>
      <c r="DD22" s="335"/>
      <c r="DE22" s="335"/>
      <c r="DF22" s="335"/>
      <c r="DG22" s="335"/>
      <c r="DH22" s="335"/>
      <c r="DI22" s="335"/>
      <c r="DJ22" s="335"/>
      <c r="DK22" s="335"/>
      <c r="DL22" s="335"/>
      <c r="DM22" s="335"/>
      <c r="DN22" s="335"/>
      <c r="DO22" s="335"/>
      <c r="DP22" s="335"/>
      <c r="DQ22" s="335"/>
      <c r="DR22" s="335"/>
      <c r="DS22" s="335"/>
      <c r="DT22" s="335"/>
      <c r="DU22" s="335"/>
      <c r="DV22" s="335"/>
      <c r="DW22" s="335"/>
      <c r="DX22" s="335"/>
      <c r="DY22" s="335"/>
      <c r="DZ22" s="335"/>
      <c r="EA22" s="335"/>
      <c r="EB22" s="335"/>
      <c r="EC22" s="335"/>
      <c r="ED22" s="335"/>
      <c r="EE22" s="335"/>
      <c r="EF22" s="335"/>
      <c r="EG22" s="335"/>
      <c r="EH22" s="335"/>
      <c r="EI22" s="335"/>
      <c r="EJ22" s="335"/>
      <c r="EK22" s="335"/>
      <c r="EL22" s="335"/>
      <c r="EM22" s="335"/>
      <c r="EN22" s="335"/>
      <c r="EO22" s="335"/>
      <c r="EP22" s="335"/>
      <c r="EQ22" s="335"/>
      <c r="ER22" s="335"/>
      <c r="ES22" s="335"/>
      <c r="ET22" s="335"/>
      <c r="EU22" s="335"/>
      <c r="EV22" s="335"/>
      <c r="EW22" s="335"/>
      <c r="EX22" s="335"/>
      <c r="EY22" s="335"/>
      <c r="EZ22" s="335"/>
      <c r="FA22" s="335"/>
      <c r="FB22" s="335"/>
      <c r="FC22" s="335"/>
      <c r="FD22" s="335"/>
      <c r="FE22" s="335"/>
      <c r="FF22" s="335"/>
      <c r="FG22" s="335"/>
      <c r="FH22" s="335"/>
      <c r="FI22" s="335"/>
      <c r="FJ22" s="335"/>
      <c r="FK22" s="335"/>
      <c r="FL22" s="335"/>
      <c r="FM22" s="335"/>
      <c r="FN22" s="335"/>
      <c r="FO22" s="335"/>
      <c r="FP22" s="335"/>
      <c r="FQ22" s="335"/>
      <c r="FR22" s="335"/>
      <c r="FS22" s="335"/>
      <c r="FT22" s="335"/>
      <c r="FU22" s="335"/>
      <c r="FV22" s="335"/>
      <c r="FW22" s="335"/>
      <c r="FX22" s="335"/>
      <c r="FY22" s="335"/>
      <c r="FZ22" s="335"/>
      <c r="GA22" s="335"/>
      <c r="GB22" s="335"/>
      <c r="GC22" s="335"/>
      <c r="GD22" s="335"/>
      <c r="GE22" s="335"/>
      <c r="GF22" s="335"/>
      <c r="GG22" s="335"/>
      <c r="GH22" s="335"/>
      <c r="GI22" s="335"/>
      <c r="GJ22" s="335"/>
      <c r="GK22" s="335"/>
      <c r="GL22" s="335"/>
      <c r="GM22" s="335"/>
      <c r="GN22" s="335"/>
      <c r="GO22" s="335"/>
      <c r="GP22" s="335"/>
      <c r="GQ22" s="335"/>
      <c r="GR22" s="335"/>
      <c r="GS22" s="335"/>
      <c r="GT22" s="335"/>
      <c r="GU22" s="335"/>
      <c r="GV22" s="335"/>
      <c r="GW22" s="335"/>
      <c r="GX22" s="335"/>
      <c r="GY22" s="335"/>
      <c r="GZ22" s="335"/>
      <c r="HA22" s="335"/>
      <c r="HB22" s="335"/>
      <c r="HC22" s="335"/>
      <c r="HD22" s="335"/>
      <c r="HE22" s="335"/>
      <c r="HF22" s="335"/>
      <c r="HG22" s="335"/>
      <c r="HH22" s="335"/>
      <c r="HI22" s="335"/>
      <c r="HJ22" s="335"/>
      <c r="HK22" s="335"/>
      <c r="HL22" s="335"/>
      <c r="HM22" s="335"/>
      <c r="HN22" s="335"/>
      <c r="HO22" s="335"/>
      <c r="HP22" s="335"/>
      <c r="HQ22" s="335"/>
      <c r="HR22" s="335"/>
      <c r="HS22" s="335"/>
      <c r="HT22" s="335"/>
      <c r="HU22" s="335"/>
    </row>
    <row r="23" spans="1:229" ht="11.15" customHeight="1">
      <c r="B23" s="1307" t="s">
        <v>40</v>
      </c>
      <c r="C23" s="318">
        <v>9</v>
      </c>
      <c r="D23" s="1089"/>
      <c r="E23" s="1089"/>
      <c r="F23" s="1089"/>
      <c r="G23" s="1089"/>
      <c r="H23" s="1089"/>
      <c r="I23" s="1089"/>
      <c r="J23" s="1089"/>
      <c r="K23" s="1089"/>
      <c r="L23" s="1090"/>
      <c r="M23" s="1090"/>
      <c r="N23" s="1090"/>
      <c r="O23" s="349"/>
      <c r="Q23" s="349"/>
    </row>
    <row r="24" spans="1:229" ht="11.15" customHeight="1">
      <c r="B24" s="327" t="s">
        <v>150</v>
      </c>
      <c r="D24" s="723">
        <v>0</v>
      </c>
      <c r="E24" s="723">
        <v>171</v>
      </c>
      <c r="F24" s="723">
        <v>661</v>
      </c>
      <c r="G24" s="723">
        <v>360</v>
      </c>
      <c r="H24" s="723">
        <v>101</v>
      </c>
      <c r="I24" s="723">
        <v>22</v>
      </c>
      <c r="J24" s="723">
        <v>7</v>
      </c>
      <c r="K24" s="723">
        <v>1</v>
      </c>
      <c r="L24" s="723">
        <v>1</v>
      </c>
      <c r="M24" s="723">
        <v>75</v>
      </c>
      <c r="N24" s="723">
        <v>1399</v>
      </c>
      <c r="O24" s="349">
        <v>58929.227696374001</v>
      </c>
      <c r="P24" s="349" t="s">
        <v>29</v>
      </c>
      <c r="Q24" s="349"/>
    </row>
    <row r="25" spans="1:229" ht="11.15" customHeight="1">
      <c r="B25" s="327" t="s">
        <v>151</v>
      </c>
      <c r="D25" s="723">
        <v>0</v>
      </c>
      <c r="E25" s="723">
        <v>284</v>
      </c>
      <c r="F25" s="723">
        <v>1893</v>
      </c>
      <c r="G25" s="723">
        <v>1873</v>
      </c>
      <c r="H25" s="723">
        <v>707</v>
      </c>
      <c r="I25" s="723">
        <v>195</v>
      </c>
      <c r="J25" s="723">
        <v>72</v>
      </c>
      <c r="K25" s="723">
        <v>18</v>
      </c>
      <c r="L25" s="723">
        <v>16</v>
      </c>
      <c r="M25" s="723">
        <v>144</v>
      </c>
      <c r="N25" s="723">
        <v>5202</v>
      </c>
      <c r="O25" s="349">
        <v>63139.846969156999</v>
      </c>
      <c r="P25" s="349" t="s">
        <v>29</v>
      </c>
      <c r="Q25" s="349"/>
    </row>
    <row r="26" spans="1:229" ht="11.15" customHeight="1">
      <c r="B26" s="327" t="s">
        <v>152</v>
      </c>
      <c r="D26" s="723">
        <v>0</v>
      </c>
      <c r="E26" s="723">
        <v>181</v>
      </c>
      <c r="F26" s="723">
        <v>1253</v>
      </c>
      <c r="G26" s="723">
        <v>1940</v>
      </c>
      <c r="H26" s="723">
        <v>872</v>
      </c>
      <c r="I26" s="723">
        <v>286</v>
      </c>
      <c r="J26" s="723">
        <v>119</v>
      </c>
      <c r="K26" s="723">
        <v>38</v>
      </c>
      <c r="L26" s="723">
        <v>36</v>
      </c>
      <c r="M26" s="723">
        <v>109</v>
      </c>
      <c r="N26" s="723">
        <v>4834</v>
      </c>
      <c r="O26" s="349">
        <v>66246.242323808998</v>
      </c>
      <c r="P26" s="349" t="s">
        <v>29</v>
      </c>
      <c r="Q26" s="349"/>
    </row>
    <row r="27" spans="1:229" ht="11.15" customHeight="1">
      <c r="B27" s="327" t="s">
        <v>37</v>
      </c>
      <c r="D27" s="723">
        <v>0</v>
      </c>
      <c r="E27" s="723">
        <v>12</v>
      </c>
      <c r="F27" s="723">
        <v>128</v>
      </c>
      <c r="G27" s="723">
        <v>269</v>
      </c>
      <c r="H27" s="723">
        <v>162</v>
      </c>
      <c r="I27" s="723">
        <v>77</v>
      </c>
      <c r="J27" s="723">
        <v>23</v>
      </c>
      <c r="K27" s="723">
        <v>16</v>
      </c>
      <c r="L27" s="723">
        <v>3</v>
      </c>
      <c r="M27" s="723">
        <v>20</v>
      </c>
      <c r="N27" s="723">
        <v>710</v>
      </c>
      <c r="O27" s="349">
        <v>69441.887956520994</v>
      </c>
      <c r="P27" s="349" t="s">
        <v>29</v>
      </c>
      <c r="Q27" s="349"/>
    </row>
    <row r="28" spans="1:229" ht="11.15" customHeight="1">
      <c r="A28" s="335"/>
      <c r="B28" s="327" t="s">
        <v>38</v>
      </c>
      <c r="C28" s="318">
        <v>8</v>
      </c>
      <c r="D28" s="723">
        <v>0</v>
      </c>
      <c r="E28" s="723">
        <v>648</v>
      </c>
      <c r="F28" s="723">
        <v>3935</v>
      </c>
      <c r="G28" s="723">
        <v>4442</v>
      </c>
      <c r="H28" s="723">
        <v>1842</v>
      </c>
      <c r="I28" s="723">
        <v>580</v>
      </c>
      <c r="J28" s="723">
        <v>221</v>
      </c>
      <c r="K28" s="723">
        <v>73</v>
      </c>
      <c r="L28" s="723">
        <v>56</v>
      </c>
      <c r="M28" s="723">
        <v>348</v>
      </c>
      <c r="N28" s="723">
        <v>12145</v>
      </c>
      <c r="O28" s="349">
        <v>64280.074689326997</v>
      </c>
      <c r="P28" s="349">
        <v>62860</v>
      </c>
      <c r="Q28" s="349"/>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row>
    <row r="29" spans="1:229" ht="11.15" customHeight="1">
      <c r="B29" s="327"/>
      <c r="D29" s="1089"/>
      <c r="E29" s="1089"/>
      <c r="F29" s="1089"/>
      <c r="G29" s="1089"/>
      <c r="H29" s="1089"/>
      <c r="I29" s="1089"/>
      <c r="J29" s="1089"/>
      <c r="K29" s="1089"/>
      <c r="L29" s="1090"/>
      <c r="M29" s="1090"/>
      <c r="N29" s="1090"/>
      <c r="O29" s="349"/>
      <c r="Q29" s="349"/>
    </row>
    <row r="30" spans="1:229" ht="11.15" customHeight="1">
      <c r="B30" s="1307" t="s">
        <v>41</v>
      </c>
      <c r="C30" s="318">
        <v>10</v>
      </c>
      <c r="D30" s="1089"/>
      <c r="E30" s="1089"/>
      <c r="F30" s="1089"/>
      <c r="G30" s="1089"/>
      <c r="H30" s="1089"/>
      <c r="I30" s="1089"/>
      <c r="J30" s="1089"/>
      <c r="K30" s="1089"/>
      <c r="L30" s="1090"/>
      <c r="M30" s="1090"/>
      <c r="N30" s="1090"/>
      <c r="O30" s="349"/>
      <c r="Q30" s="349"/>
    </row>
    <row r="31" spans="1:229" ht="11.15" customHeight="1">
      <c r="A31" s="345"/>
      <c r="B31" s="339"/>
      <c r="D31" s="1089"/>
      <c r="E31" s="1089"/>
      <c r="F31" s="1089"/>
      <c r="G31" s="1089"/>
      <c r="H31" s="1089"/>
      <c r="I31" s="1089"/>
      <c r="J31" s="1089"/>
      <c r="K31" s="1089"/>
      <c r="L31" s="1090"/>
      <c r="M31" s="1090"/>
      <c r="N31" s="1090"/>
      <c r="O31" s="349"/>
      <c r="Q31" s="349"/>
    </row>
    <row r="32" spans="1:229" ht="11.15" customHeight="1">
      <c r="B32" s="1307" t="s">
        <v>26</v>
      </c>
      <c r="D32" s="1089"/>
      <c r="E32" s="1089"/>
      <c r="F32" s="1089"/>
      <c r="G32" s="1089"/>
      <c r="H32" s="1089"/>
      <c r="I32" s="1089"/>
      <c r="J32" s="1089"/>
      <c r="K32" s="1089"/>
      <c r="L32" s="1090"/>
      <c r="M32" s="1090"/>
      <c r="N32" s="1090"/>
      <c r="O32" s="349"/>
      <c r="Q32" s="349"/>
    </row>
    <row r="33" spans="1:229" ht="11.15" customHeight="1">
      <c r="A33" s="331"/>
      <c r="B33" s="327" t="s">
        <v>150</v>
      </c>
      <c r="D33" s="723">
        <v>0</v>
      </c>
      <c r="E33" s="723">
        <v>28</v>
      </c>
      <c r="F33" s="723">
        <v>151</v>
      </c>
      <c r="G33" s="723">
        <v>90</v>
      </c>
      <c r="H33" s="723">
        <v>24</v>
      </c>
      <c r="I33" s="723">
        <v>12</v>
      </c>
      <c r="J33" s="723">
        <v>11</v>
      </c>
      <c r="K33" s="723">
        <v>5</v>
      </c>
      <c r="L33" s="723">
        <v>3</v>
      </c>
      <c r="M33" s="723">
        <v>27</v>
      </c>
      <c r="N33" s="723">
        <v>351</v>
      </c>
      <c r="O33" s="349">
        <v>62391.513549381998</v>
      </c>
      <c r="P33" s="349" t="s">
        <v>29</v>
      </c>
      <c r="Q33" s="349"/>
    </row>
    <row r="34" spans="1:229" ht="11.15" customHeight="1">
      <c r="B34" s="327" t="s">
        <v>151</v>
      </c>
      <c r="D34" s="723">
        <v>0</v>
      </c>
      <c r="E34" s="723">
        <v>20</v>
      </c>
      <c r="F34" s="723">
        <v>210</v>
      </c>
      <c r="G34" s="723">
        <v>272</v>
      </c>
      <c r="H34" s="723">
        <v>136</v>
      </c>
      <c r="I34" s="723">
        <v>70</v>
      </c>
      <c r="J34" s="723">
        <v>20</v>
      </c>
      <c r="K34" s="723">
        <v>13</v>
      </c>
      <c r="L34" s="723">
        <v>14</v>
      </c>
      <c r="M34" s="723">
        <v>23</v>
      </c>
      <c r="N34" s="723">
        <v>778</v>
      </c>
      <c r="O34" s="349">
        <v>68046.660701985995</v>
      </c>
      <c r="P34" s="349" t="s">
        <v>29</v>
      </c>
      <c r="Q34" s="349"/>
    </row>
    <row r="35" spans="1:229" ht="11.15" customHeight="1">
      <c r="B35" s="327" t="s">
        <v>152</v>
      </c>
      <c r="D35" s="723">
        <v>0</v>
      </c>
      <c r="E35" s="723">
        <v>12</v>
      </c>
      <c r="F35" s="723">
        <v>70</v>
      </c>
      <c r="G35" s="723">
        <v>123</v>
      </c>
      <c r="H35" s="723">
        <v>90</v>
      </c>
      <c r="I35" s="723">
        <v>31</v>
      </c>
      <c r="J35" s="723">
        <v>19</v>
      </c>
      <c r="K35" s="723">
        <v>16</v>
      </c>
      <c r="L35" s="723">
        <v>18</v>
      </c>
      <c r="M35" s="723">
        <v>17</v>
      </c>
      <c r="N35" s="723">
        <v>396</v>
      </c>
      <c r="O35" s="349">
        <v>72762.467097625005</v>
      </c>
      <c r="P35" s="349" t="s">
        <v>29</v>
      </c>
      <c r="Q35" s="349"/>
    </row>
    <row r="36" spans="1:229" ht="11.15" customHeight="1">
      <c r="B36" s="327" t="s">
        <v>37</v>
      </c>
      <c r="D36" s="723">
        <v>0</v>
      </c>
      <c r="E36" s="723">
        <v>1</v>
      </c>
      <c r="F36" s="723">
        <v>4</v>
      </c>
      <c r="G36" s="723">
        <v>7</v>
      </c>
      <c r="H36" s="723">
        <v>10</v>
      </c>
      <c r="I36" s="723">
        <v>6</v>
      </c>
      <c r="J36" s="723">
        <v>7</v>
      </c>
      <c r="K36" s="723">
        <v>0</v>
      </c>
      <c r="L36" s="723">
        <v>6</v>
      </c>
      <c r="M36" s="723">
        <v>6</v>
      </c>
      <c r="N36" s="723">
        <v>47</v>
      </c>
      <c r="O36" s="349">
        <v>81346.986341462994</v>
      </c>
      <c r="P36" s="349" t="s">
        <v>29</v>
      </c>
      <c r="Q36" s="333"/>
    </row>
    <row r="37" spans="1:229" ht="11.15" customHeight="1">
      <c r="A37" s="335"/>
      <c r="B37" s="327" t="s">
        <v>38</v>
      </c>
      <c r="C37" s="318">
        <v>8</v>
      </c>
      <c r="D37" s="723">
        <v>0</v>
      </c>
      <c r="E37" s="723">
        <v>61</v>
      </c>
      <c r="F37" s="723">
        <v>435</v>
      </c>
      <c r="G37" s="723">
        <v>492</v>
      </c>
      <c r="H37" s="723">
        <v>260</v>
      </c>
      <c r="I37" s="723">
        <v>119</v>
      </c>
      <c r="J37" s="723">
        <v>57</v>
      </c>
      <c r="K37" s="723">
        <v>34</v>
      </c>
      <c r="L37" s="723">
        <v>41</v>
      </c>
      <c r="M37" s="723">
        <v>73</v>
      </c>
      <c r="N37" s="723">
        <v>1572</v>
      </c>
      <c r="O37" s="349">
        <v>68380.440753835006</v>
      </c>
      <c r="P37" s="349">
        <v>64716</v>
      </c>
      <c r="Q37" s="349"/>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row>
    <row r="38" spans="1:229" ht="11.15" customHeight="1">
      <c r="A38" s="335"/>
      <c r="B38" s="336"/>
      <c r="C38" s="330"/>
      <c r="D38" s="1088"/>
      <c r="E38" s="1088"/>
      <c r="F38" s="1088"/>
      <c r="G38" s="1088"/>
      <c r="H38" s="1088"/>
      <c r="I38" s="1088"/>
      <c r="J38" s="1088"/>
      <c r="K38" s="1088"/>
      <c r="L38" s="1089"/>
      <c r="M38" s="1089"/>
      <c r="N38" s="1089"/>
      <c r="O38" s="349"/>
      <c r="Q38" s="349"/>
    </row>
    <row r="39" spans="1:229" ht="11.15" customHeight="1">
      <c r="B39" s="1307" t="s">
        <v>39</v>
      </c>
      <c r="C39" s="338"/>
      <c r="D39" s="1089"/>
      <c r="E39" s="1089"/>
      <c r="F39" s="1089"/>
      <c r="G39" s="1089"/>
      <c r="H39" s="1089"/>
      <c r="I39" s="1089"/>
      <c r="J39" s="1089"/>
      <c r="K39" s="1089"/>
      <c r="L39" s="1090"/>
      <c r="M39" s="1090"/>
      <c r="N39" s="1090"/>
      <c r="O39" s="349"/>
      <c r="Q39" s="349"/>
    </row>
    <row r="40" spans="1:229" ht="11.15" customHeight="1">
      <c r="B40" s="327" t="s">
        <v>150</v>
      </c>
      <c r="D40" s="723">
        <v>0</v>
      </c>
      <c r="E40" s="723">
        <v>78</v>
      </c>
      <c r="F40" s="723">
        <v>323</v>
      </c>
      <c r="G40" s="723">
        <v>181</v>
      </c>
      <c r="H40" s="723">
        <v>45</v>
      </c>
      <c r="I40" s="723">
        <v>16</v>
      </c>
      <c r="J40" s="723">
        <v>3</v>
      </c>
      <c r="K40" s="723">
        <v>1</v>
      </c>
      <c r="L40" s="723">
        <v>3</v>
      </c>
      <c r="M40" s="723">
        <v>59</v>
      </c>
      <c r="N40" s="723">
        <v>709</v>
      </c>
      <c r="O40" s="349">
        <v>59549.319907691999</v>
      </c>
      <c r="P40" s="349" t="s">
        <v>29</v>
      </c>
      <c r="Q40" s="349"/>
    </row>
    <row r="41" spans="1:229" ht="11.15" customHeight="1">
      <c r="B41" s="327" t="s">
        <v>151</v>
      </c>
      <c r="D41" s="723">
        <v>0</v>
      </c>
      <c r="E41" s="723">
        <v>111</v>
      </c>
      <c r="F41" s="723">
        <v>620</v>
      </c>
      <c r="G41" s="723">
        <v>608</v>
      </c>
      <c r="H41" s="723">
        <v>271</v>
      </c>
      <c r="I41" s="723">
        <v>84</v>
      </c>
      <c r="J41" s="723">
        <v>30</v>
      </c>
      <c r="K41" s="723">
        <v>14</v>
      </c>
      <c r="L41" s="723">
        <v>9</v>
      </c>
      <c r="M41" s="723">
        <v>89</v>
      </c>
      <c r="N41" s="723">
        <v>1836</v>
      </c>
      <c r="O41" s="349">
        <v>63835.896697194999</v>
      </c>
      <c r="P41" s="349" t="s">
        <v>29</v>
      </c>
      <c r="Q41" s="349"/>
    </row>
    <row r="42" spans="1:229" ht="11.15" customHeight="1">
      <c r="B42" s="327" t="s">
        <v>152</v>
      </c>
      <c r="D42" s="723">
        <v>0</v>
      </c>
      <c r="E42" s="723">
        <v>42</v>
      </c>
      <c r="F42" s="723">
        <v>354</v>
      </c>
      <c r="G42" s="723">
        <v>485</v>
      </c>
      <c r="H42" s="723">
        <v>267</v>
      </c>
      <c r="I42" s="723">
        <v>126</v>
      </c>
      <c r="J42" s="723">
        <v>35</v>
      </c>
      <c r="K42" s="723">
        <v>23</v>
      </c>
      <c r="L42" s="723">
        <v>20</v>
      </c>
      <c r="M42" s="723">
        <v>42</v>
      </c>
      <c r="N42" s="723">
        <v>1394</v>
      </c>
      <c r="O42" s="349">
        <v>67937.570865383997</v>
      </c>
      <c r="P42" s="349" t="s">
        <v>29</v>
      </c>
      <c r="Q42" s="349"/>
    </row>
    <row r="43" spans="1:229" ht="11.15" customHeight="1">
      <c r="B43" s="327" t="s">
        <v>37</v>
      </c>
      <c r="D43" s="723">
        <v>0</v>
      </c>
      <c r="E43" s="723">
        <v>2</v>
      </c>
      <c r="F43" s="723">
        <v>31</v>
      </c>
      <c r="G43" s="723">
        <v>57</v>
      </c>
      <c r="H43" s="723">
        <v>39</v>
      </c>
      <c r="I43" s="723">
        <v>16</v>
      </c>
      <c r="J43" s="723">
        <v>14</v>
      </c>
      <c r="K43" s="723">
        <v>9</v>
      </c>
      <c r="L43" s="723">
        <v>10</v>
      </c>
      <c r="M43" s="723">
        <v>10</v>
      </c>
      <c r="N43" s="723">
        <v>188</v>
      </c>
      <c r="O43" s="349">
        <v>74821.977640448997</v>
      </c>
      <c r="P43" s="349" t="s">
        <v>29</v>
      </c>
      <c r="Q43" s="349"/>
    </row>
    <row r="44" spans="1:229" ht="11.15" customHeight="1">
      <c r="A44" s="335"/>
      <c r="B44" s="327" t="s">
        <v>38</v>
      </c>
      <c r="C44" s="318">
        <v>8</v>
      </c>
      <c r="D44" s="723">
        <v>0</v>
      </c>
      <c r="E44" s="723">
        <v>233</v>
      </c>
      <c r="F44" s="723">
        <v>1328</v>
      </c>
      <c r="G44" s="723">
        <v>1331</v>
      </c>
      <c r="H44" s="723">
        <v>622</v>
      </c>
      <c r="I44" s="723">
        <v>242</v>
      </c>
      <c r="J44" s="723">
        <v>82</v>
      </c>
      <c r="K44" s="723">
        <v>47</v>
      </c>
      <c r="L44" s="723">
        <v>42</v>
      </c>
      <c r="M44" s="723">
        <v>200</v>
      </c>
      <c r="N44" s="723">
        <v>4127</v>
      </c>
      <c r="O44" s="349">
        <v>65036.485179525997</v>
      </c>
      <c r="P44" s="349">
        <v>62438</v>
      </c>
      <c r="Q44" s="349"/>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c r="HN44" s="335"/>
      <c r="HO44" s="335"/>
      <c r="HP44" s="335"/>
      <c r="HQ44" s="335"/>
      <c r="HR44" s="335"/>
      <c r="HS44" s="335"/>
      <c r="HT44" s="335"/>
      <c r="HU44" s="335"/>
    </row>
    <row r="45" spans="1:229" ht="11.15" customHeight="1">
      <c r="A45" s="335"/>
      <c r="B45" s="336"/>
      <c r="C45" s="330"/>
      <c r="D45" s="1088"/>
      <c r="E45" s="1088"/>
      <c r="F45" s="1088"/>
      <c r="G45" s="1088"/>
      <c r="H45" s="1088"/>
      <c r="I45" s="1088"/>
      <c r="J45" s="1088"/>
      <c r="K45" s="1088"/>
      <c r="L45" s="1089"/>
      <c r="M45" s="1089"/>
      <c r="N45" s="1089"/>
      <c r="O45" s="349"/>
      <c r="Q45" s="349"/>
    </row>
    <row r="46" spans="1:229" ht="11.15" customHeight="1">
      <c r="B46" s="1307" t="s">
        <v>40</v>
      </c>
      <c r="C46" s="318">
        <v>9</v>
      </c>
      <c r="D46" s="1089"/>
      <c r="E46" s="1089"/>
      <c r="F46" s="1089"/>
      <c r="G46" s="1089"/>
      <c r="H46" s="1089"/>
      <c r="I46" s="1089"/>
      <c r="J46" s="1089"/>
      <c r="K46" s="1089"/>
      <c r="L46" s="1090"/>
      <c r="M46" s="1090"/>
      <c r="N46" s="1090"/>
      <c r="O46" s="349"/>
      <c r="Q46" s="349"/>
    </row>
    <row r="47" spans="1:229" ht="11.15" customHeight="1">
      <c r="B47" s="327" t="s">
        <v>150</v>
      </c>
      <c r="D47" s="723">
        <v>0</v>
      </c>
      <c r="E47" s="723">
        <v>106</v>
      </c>
      <c r="F47" s="723">
        <v>474</v>
      </c>
      <c r="G47" s="723">
        <v>271</v>
      </c>
      <c r="H47" s="723">
        <v>69</v>
      </c>
      <c r="I47" s="723">
        <v>28</v>
      </c>
      <c r="J47" s="723">
        <v>14</v>
      </c>
      <c r="K47" s="723">
        <v>6</v>
      </c>
      <c r="L47" s="723">
        <v>6</v>
      </c>
      <c r="M47" s="723">
        <v>86</v>
      </c>
      <c r="N47" s="723">
        <v>1060</v>
      </c>
      <c r="O47" s="349">
        <v>60494.772412730999</v>
      </c>
      <c r="P47" s="349" t="s">
        <v>29</v>
      </c>
      <c r="Q47" s="349"/>
    </row>
    <row r="48" spans="1:229" ht="11.15" customHeight="1">
      <c r="B48" s="327" t="s">
        <v>151</v>
      </c>
      <c r="D48" s="723">
        <v>0</v>
      </c>
      <c r="E48" s="723">
        <v>131</v>
      </c>
      <c r="F48" s="723">
        <v>830</v>
      </c>
      <c r="G48" s="723">
        <v>881</v>
      </c>
      <c r="H48" s="723">
        <v>408</v>
      </c>
      <c r="I48" s="723">
        <v>154</v>
      </c>
      <c r="J48" s="723">
        <v>50</v>
      </c>
      <c r="K48" s="723">
        <v>27</v>
      </c>
      <c r="L48" s="723">
        <v>23</v>
      </c>
      <c r="M48" s="723">
        <v>112</v>
      </c>
      <c r="N48" s="723">
        <v>2616</v>
      </c>
      <c r="O48" s="349">
        <v>65113.510127795002</v>
      </c>
      <c r="P48" s="349" t="s">
        <v>29</v>
      </c>
      <c r="Q48" s="349"/>
    </row>
    <row r="49" spans="1:229" ht="11.15" customHeight="1">
      <c r="B49" s="327" t="s">
        <v>152</v>
      </c>
      <c r="D49" s="723">
        <v>0</v>
      </c>
      <c r="E49" s="723">
        <v>54</v>
      </c>
      <c r="F49" s="723">
        <v>424</v>
      </c>
      <c r="G49" s="723">
        <v>609</v>
      </c>
      <c r="H49" s="723">
        <v>358</v>
      </c>
      <c r="I49" s="723">
        <v>157</v>
      </c>
      <c r="J49" s="723">
        <v>54</v>
      </c>
      <c r="K49" s="723">
        <v>39</v>
      </c>
      <c r="L49" s="723">
        <v>38</v>
      </c>
      <c r="M49" s="723">
        <v>59</v>
      </c>
      <c r="N49" s="723">
        <v>1792</v>
      </c>
      <c r="O49" s="349">
        <v>68990.536260819004</v>
      </c>
      <c r="P49" s="349" t="s">
        <v>29</v>
      </c>
      <c r="Q49" s="349"/>
    </row>
    <row r="50" spans="1:229" ht="11.15" customHeight="1">
      <c r="B50" s="327" t="s">
        <v>37</v>
      </c>
      <c r="D50" s="723">
        <v>0</v>
      </c>
      <c r="E50" s="723">
        <v>3</v>
      </c>
      <c r="F50" s="723">
        <v>35</v>
      </c>
      <c r="G50" s="723">
        <v>64</v>
      </c>
      <c r="H50" s="723">
        <v>49</v>
      </c>
      <c r="I50" s="723">
        <v>22</v>
      </c>
      <c r="J50" s="723">
        <v>21</v>
      </c>
      <c r="K50" s="723">
        <v>9</v>
      </c>
      <c r="L50" s="723">
        <v>16</v>
      </c>
      <c r="M50" s="723">
        <v>16</v>
      </c>
      <c r="N50" s="723">
        <v>235</v>
      </c>
      <c r="O50" s="349">
        <v>76043.554611871994</v>
      </c>
      <c r="P50" s="349" t="s">
        <v>29</v>
      </c>
      <c r="Q50" s="349"/>
    </row>
    <row r="51" spans="1:229" ht="11.15" customHeight="1">
      <c r="A51" s="335"/>
      <c r="B51" s="327" t="s">
        <v>38</v>
      </c>
      <c r="C51" s="318">
        <v>8</v>
      </c>
      <c r="D51" s="723">
        <v>0</v>
      </c>
      <c r="E51" s="723">
        <v>294</v>
      </c>
      <c r="F51" s="723">
        <v>1763</v>
      </c>
      <c r="G51" s="723">
        <v>1825</v>
      </c>
      <c r="H51" s="723">
        <v>884</v>
      </c>
      <c r="I51" s="723">
        <v>361</v>
      </c>
      <c r="J51" s="723">
        <v>139</v>
      </c>
      <c r="K51" s="723">
        <v>81</v>
      </c>
      <c r="L51" s="723">
        <v>83</v>
      </c>
      <c r="M51" s="723">
        <v>273</v>
      </c>
      <c r="N51" s="723">
        <v>5703</v>
      </c>
      <c r="O51" s="349">
        <v>65963.218322283006</v>
      </c>
      <c r="P51" s="349">
        <v>63366</v>
      </c>
      <c r="Q51" s="349"/>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row>
    <row r="52" spans="1:229" ht="11.15" customHeight="1">
      <c r="A52" s="335"/>
      <c r="B52" s="327"/>
      <c r="D52" s="333"/>
      <c r="E52" s="333"/>
      <c r="F52" s="333"/>
      <c r="G52" s="333"/>
      <c r="H52" s="333"/>
      <c r="I52" s="333"/>
      <c r="J52" s="333"/>
      <c r="K52" s="333"/>
      <c r="L52" s="333"/>
      <c r="M52" s="333"/>
      <c r="N52" s="333"/>
      <c r="O52" s="349"/>
      <c r="Q52" s="339"/>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row>
    <row r="53" spans="1:229" ht="11.15" customHeight="1">
      <c r="B53" s="1307" t="s">
        <v>42</v>
      </c>
      <c r="D53" s="889"/>
      <c r="E53" s="334"/>
      <c r="F53" s="334"/>
      <c r="G53" s="334"/>
      <c r="H53" s="346"/>
      <c r="I53" s="346"/>
      <c r="J53" s="346"/>
      <c r="K53" s="346"/>
      <c r="Q53" s="339"/>
    </row>
    <row r="54" spans="1:229" ht="11.15" customHeight="1">
      <c r="A54" s="345"/>
      <c r="B54" s="889"/>
      <c r="D54" s="889"/>
      <c r="E54" s="334"/>
      <c r="F54" s="334"/>
      <c r="G54" s="334"/>
      <c r="H54" s="346"/>
      <c r="I54" s="346"/>
      <c r="J54" s="346"/>
      <c r="K54" s="346"/>
      <c r="Q54" s="339"/>
    </row>
    <row r="55" spans="1:229" ht="11.15" customHeight="1">
      <c r="B55" s="1307" t="s">
        <v>26</v>
      </c>
      <c r="D55" s="334"/>
      <c r="E55" s="334"/>
      <c r="F55" s="334"/>
      <c r="G55" s="334"/>
      <c r="H55" s="346"/>
      <c r="I55" s="346"/>
      <c r="J55" s="346"/>
      <c r="K55" s="346"/>
      <c r="L55" s="1091"/>
      <c r="M55" s="1091"/>
      <c r="Q55" s="339"/>
    </row>
    <row r="56" spans="1:229" ht="11.15" customHeight="1">
      <c r="A56" s="331"/>
      <c r="B56" s="327" t="s">
        <v>150</v>
      </c>
      <c r="D56" s="723">
        <v>0</v>
      </c>
      <c r="E56" s="723">
        <v>0</v>
      </c>
      <c r="F56" s="723">
        <v>2</v>
      </c>
      <c r="G56" s="723">
        <v>6</v>
      </c>
      <c r="H56" s="723">
        <v>15</v>
      </c>
      <c r="I56" s="723">
        <v>4</v>
      </c>
      <c r="J56" s="723">
        <v>6</v>
      </c>
      <c r="K56" s="723">
        <v>2</v>
      </c>
      <c r="L56" s="723">
        <v>0</v>
      </c>
      <c r="M56" s="723">
        <v>0</v>
      </c>
      <c r="N56" s="723">
        <v>35</v>
      </c>
      <c r="O56" s="349">
        <v>78349.404857141999</v>
      </c>
      <c r="P56" s="349" t="s">
        <v>29</v>
      </c>
      <c r="Q56" s="333"/>
    </row>
    <row r="57" spans="1:229" ht="11.15" customHeight="1">
      <c r="B57" s="327" t="s">
        <v>151</v>
      </c>
      <c r="D57" s="723">
        <v>0</v>
      </c>
      <c r="E57" s="723">
        <v>1</v>
      </c>
      <c r="F57" s="723">
        <v>2</v>
      </c>
      <c r="G57" s="723">
        <v>21</v>
      </c>
      <c r="H57" s="723">
        <v>58</v>
      </c>
      <c r="I57" s="723">
        <v>76</v>
      </c>
      <c r="J57" s="723">
        <v>57</v>
      </c>
      <c r="K57" s="723">
        <v>41</v>
      </c>
      <c r="L57" s="723">
        <v>6</v>
      </c>
      <c r="M57" s="723">
        <v>2</v>
      </c>
      <c r="N57" s="723">
        <v>264</v>
      </c>
      <c r="O57" s="349">
        <v>87146.454389311999</v>
      </c>
      <c r="P57" s="349" t="s">
        <v>29</v>
      </c>
      <c r="Q57" s="349"/>
    </row>
    <row r="58" spans="1:229" ht="11.15" customHeight="1">
      <c r="B58" s="327" t="s">
        <v>152</v>
      </c>
      <c r="D58" s="723">
        <v>0</v>
      </c>
      <c r="E58" s="723">
        <v>0</v>
      </c>
      <c r="F58" s="723">
        <v>1</v>
      </c>
      <c r="G58" s="723">
        <v>4</v>
      </c>
      <c r="H58" s="723">
        <v>29</v>
      </c>
      <c r="I58" s="723">
        <v>57</v>
      </c>
      <c r="J58" s="723">
        <v>55</v>
      </c>
      <c r="K58" s="723">
        <v>57</v>
      </c>
      <c r="L58" s="723">
        <v>27</v>
      </c>
      <c r="M58" s="723">
        <v>3</v>
      </c>
      <c r="N58" s="723">
        <v>233</v>
      </c>
      <c r="O58" s="349">
        <v>95291.814782607995</v>
      </c>
      <c r="P58" s="349" t="s">
        <v>29</v>
      </c>
      <c r="Q58" s="349"/>
    </row>
    <row r="59" spans="1:229" ht="11.15" customHeight="1">
      <c r="B59" s="327" t="s">
        <v>37</v>
      </c>
      <c r="D59" s="723">
        <v>0</v>
      </c>
      <c r="E59" s="723">
        <v>0</v>
      </c>
      <c r="F59" s="723">
        <v>0</v>
      </c>
      <c r="G59" s="723">
        <v>0</v>
      </c>
      <c r="H59" s="723">
        <v>5</v>
      </c>
      <c r="I59" s="723">
        <v>4</v>
      </c>
      <c r="J59" s="723">
        <v>3</v>
      </c>
      <c r="K59" s="723">
        <v>7</v>
      </c>
      <c r="L59" s="723">
        <v>6</v>
      </c>
      <c r="M59" s="723">
        <v>1</v>
      </c>
      <c r="N59" s="723">
        <v>26</v>
      </c>
      <c r="O59" s="349">
        <v>104435.6856</v>
      </c>
      <c r="P59" s="349" t="s">
        <v>29</v>
      </c>
      <c r="Q59" s="333"/>
    </row>
    <row r="60" spans="1:229" ht="11.15" customHeight="1">
      <c r="A60" s="335"/>
      <c r="B60" s="327" t="s">
        <v>38</v>
      </c>
      <c r="C60" s="318">
        <v>8</v>
      </c>
      <c r="D60" s="723">
        <v>0</v>
      </c>
      <c r="E60" s="723">
        <v>1</v>
      </c>
      <c r="F60" s="723">
        <v>5</v>
      </c>
      <c r="G60" s="723">
        <v>31</v>
      </c>
      <c r="H60" s="723">
        <v>107</v>
      </c>
      <c r="I60" s="723">
        <v>141</v>
      </c>
      <c r="J60" s="723">
        <v>121</v>
      </c>
      <c r="K60" s="723">
        <v>107</v>
      </c>
      <c r="L60" s="723">
        <v>39</v>
      </c>
      <c r="M60" s="723">
        <v>6</v>
      </c>
      <c r="N60" s="723">
        <v>558</v>
      </c>
      <c r="O60" s="349">
        <v>90765.597391304007</v>
      </c>
      <c r="P60" s="349">
        <v>89900</v>
      </c>
      <c r="Q60" s="349"/>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row>
    <row r="61" spans="1:229" ht="11.15" customHeight="1">
      <c r="A61" s="335"/>
      <c r="B61" s="336"/>
      <c r="C61" s="330"/>
      <c r="D61" s="1092"/>
      <c r="E61" s="1092"/>
      <c r="F61" s="1092"/>
      <c r="G61" s="1092"/>
      <c r="H61" s="1092"/>
      <c r="I61" s="1092"/>
      <c r="J61" s="1092"/>
      <c r="K61" s="1092"/>
      <c r="L61" s="1092"/>
      <c r="M61" s="1092"/>
      <c r="N61" s="1092"/>
      <c r="O61" s="1307"/>
      <c r="P61" s="384"/>
      <c r="Q61" s="1307"/>
    </row>
    <row r="62" spans="1:229" ht="11.15" customHeight="1">
      <c r="B62" s="1307" t="s">
        <v>39</v>
      </c>
      <c r="C62" s="338"/>
      <c r="D62" s="1089"/>
      <c r="E62" s="1089"/>
      <c r="F62" s="1089"/>
      <c r="G62" s="1089"/>
      <c r="H62" s="1089"/>
      <c r="I62" s="1089"/>
      <c r="J62" s="1089"/>
      <c r="K62" s="1089"/>
      <c r="L62" s="1089"/>
      <c r="M62" s="1089"/>
      <c r="N62" s="1093"/>
      <c r="O62" s="349"/>
      <c r="Q62" s="349"/>
    </row>
    <row r="63" spans="1:229" ht="11.15" customHeight="1">
      <c r="B63" s="327" t="s">
        <v>150</v>
      </c>
      <c r="D63" s="723">
        <v>0</v>
      </c>
      <c r="E63" s="723">
        <v>1</v>
      </c>
      <c r="F63" s="723">
        <v>0</v>
      </c>
      <c r="G63" s="723">
        <v>2</v>
      </c>
      <c r="H63" s="723">
        <v>5</v>
      </c>
      <c r="I63" s="723">
        <v>2</v>
      </c>
      <c r="J63" s="723">
        <v>3</v>
      </c>
      <c r="K63" s="723">
        <v>0</v>
      </c>
      <c r="L63" s="723">
        <v>0</v>
      </c>
      <c r="M63" s="723">
        <v>0</v>
      </c>
      <c r="N63" s="723">
        <v>13</v>
      </c>
      <c r="O63" s="349">
        <v>77167.269230769001</v>
      </c>
      <c r="P63" s="349" t="s">
        <v>29</v>
      </c>
      <c r="Q63" s="333"/>
    </row>
    <row r="64" spans="1:229" ht="11.15" customHeight="1">
      <c r="B64" s="327" t="s">
        <v>151</v>
      </c>
      <c r="D64" s="723">
        <v>0</v>
      </c>
      <c r="E64" s="723">
        <v>1</v>
      </c>
      <c r="F64" s="723">
        <v>6</v>
      </c>
      <c r="G64" s="723">
        <v>10</v>
      </c>
      <c r="H64" s="723">
        <v>31</v>
      </c>
      <c r="I64" s="723">
        <v>40</v>
      </c>
      <c r="J64" s="723">
        <v>28</v>
      </c>
      <c r="K64" s="723">
        <v>12</v>
      </c>
      <c r="L64" s="723">
        <v>7</v>
      </c>
      <c r="M64" s="723">
        <v>3</v>
      </c>
      <c r="N64" s="723">
        <v>138</v>
      </c>
      <c r="O64" s="349">
        <v>85733.303629628994</v>
      </c>
      <c r="P64" s="349" t="s">
        <v>29</v>
      </c>
      <c r="Q64" s="349"/>
    </row>
    <row r="65" spans="1:229" ht="11.15" customHeight="1">
      <c r="B65" s="327" t="s">
        <v>152</v>
      </c>
      <c r="D65" s="723">
        <v>0</v>
      </c>
      <c r="E65" s="723">
        <v>0</v>
      </c>
      <c r="F65" s="723">
        <v>0</v>
      </c>
      <c r="G65" s="723">
        <v>9</v>
      </c>
      <c r="H65" s="723">
        <v>28</v>
      </c>
      <c r="I65" s="723">
        <v>50</v>
      </c>
      <c r="J65" s="723">
        <v>34</v>
      </c>
      <c r="K65" s="723">
        <v>24</v>
      </c>
      <c r="L65" s="723">
        <v>28</v>
      </c>
      <c r="M65" s="723">
        <v>3</v>
      </c>
      <c r="N65" s="723">
        <v>176</v>
      </c>
      <c r="O65" s="349">
        <v>93083.490115605993</v>
      </c>
      <c r="P65" s="349" t="s">
        <v>29</v>
      </c>
      <c r="Q65" s="349"/>
    </row>
    <row r="66" spans="1:229" ht="11.15" customHeight="1">
      <c r="B66" s="327" t="s">
        <v>37</v>
      </c>
      <c r="D66" s="723">
        <v>0</v>
      </c>
      <c r="E66" s="723">
        <v>0</v>
      </c>
      <c r="F66" s="723">
        <v>0</v>
      </c>
      <c r="G66" s="723">
        <v>1</v>
      </c>
      <c r="H66" s="723">
        <v>2</v>
      </c>
      <c r="I66" s="723">
        <v>2</v>
      </c>
      <c r="J66" s="723">
        <v>2</v>
      </c>
      <c r="K66" s="723">
        <v>5</v>
      </c>
      <c r="L66" s="723">
        <v>8</v>
      </c>
      <c r="M66" s="723">
        <v>0</v>
      </c>
      <c r="N66" s="723">
        <v>20</v>
      </c>
      <c r="O66" s="349">
        <v>113207.5505</v>
      </c>
      <c r="P66" s="349" t="s">
        <v>29</v>
      </c>
      <c r="Q66" s="333"/>
    </row>
    <row r="67" spans="1:229" ht="11.15" customHeight="1">
      <c r="A67" s="335"/>
      <c r="B67" s="327" t="s">
        <v>38</v>
      </c>
      <c r="C67" s="318">
        <v>8</v>
      </c>
      <c r="D67" s="723">
        <v>0</v>
      </c>
      <c r="E67" s="723">
        <v>2</v>
      </c>
      <c r="F67" s="723">
        <v>6</v>
      </c>
      <c r="G67" s="723">
        <v>22</v>
      </c>
      <c r="H67" s="723">
        <v>66</v>
      </c>
      <c r="I67" s="723">
        <v>94</v>
      </c>
      <c r="J67" s="723">
        <v>67</v>
      </c>
      <c r="K67" s="723">
        <v>41</v>
      </c>
      <c r="L67" s="723">
        <v>43</v>
      </c>
      <c r="M67" s="723">
        <v>6</v>
      </c>
      <c r="N67" s="723">
        <v>347</v>
      </c>
      <c r="O67" s="349">
        <v>90747.112287390002</v>
      </c>
      <c r="P67" s="349">
        <v>88984</v>
      </c>
      <c r="Q67" s="349"/>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35"/>
      <c r="FQ67" s="335"/>
      <c r="FR67" s="335"/>
      <c r="FS67" s="335"/>
      <c r="FT67" s="335"/>
      <c r="FU67" s="335"/>
      <c r="FV67" s="335"/>
      <c r="FW67" s="335"/>
      <c r="FX67" s="335"/>
      <c r="FY67" s="335"/>
      <c r="FZ67" s="335"/>
      <c r="GA67" s="335"/>
      <c r="GB67" s="335"/>
      <c r="GC67" s="335"/>
      <c r="GD67" s="335"/>
      <c r="GE67" s="335"/>
      <c r="GF67" s="335"/>
      <c r="GG67" s="335"/>
      <c r="GH67" s="335"/>
      <c r="GI67" s="335"/>
      <c r="GJ67" s="335"/>
      <c r="GK67" s="335"/>
      <c r="GL67" s="335"/>
      <c r="GM67" s="335"/>
      <c r="GN67" s="335"/>
      <c r="GO67" s="335"/>
      <c r="GP67" s="335"/>
      <c r="GQ67" s="335"/>
      <c r="GR67" s="335"/>
      <c r="GS67" s="335"/>
      <c r="GT67" s="335"/>
      <c r="GU67" s="335"/>
      <c r="GV67" s="335"/>
      <c r="GW67" s="335"/>
      <c r="GX67" s="335"/>
      <c r="GY67" s="335"/>
      <c r="GZ67" s="335"/>
      <c r="HA67" s="335"/>
      <c r="HB67" s="335"/>
      <c r="HC67" s="335"/>
      <c r="HD67" s="335"/>
      <c r="HE67" s="335"/>
      <c r="HF67" s="335"/>
      <c r="HG67" s="335"/>
      <c r="HH67" s="335"/>
      <c r="HI67" s="335"/>
      <c r="HJ67" s="335"/>
      <c r="HK67" s="335"/>
      <c r="HL67" s="335"/>
      <c r="HM67" s="335"/>
      <c r="HN67" s="335"/>
      <c r="HO67" s="335"/>
      <c r="HP67" s="335"/>
      <c r="HQ67" s="335"/>
      <c r="HR67" s="335"/>
      <c r="HS67" s="335"/>
      <c r="HT67" s="335"/>
      <c r="HU67" s="335"/>
    </row>
    <row r="68" spans="1:229" ht="11.15" customHeight="1">
      <c r="A68" s="335"/>
      <c r="B68" s="336"/>
      <c r="C68" s="330"/>
      <c r="D68" s="1089"/>
      <c r="E68" s="1089"/>
      <c r="F68" s="1089"/>
      <c r="G68" s="1089"/>
      <c r="H68" s="1089"/>
      <c r="I68" s="1089"/>
      <c r="J68" s="1089"/>
      <c r="K68" s="1089"/>
      <c r="L68" s="1089"/>
      <c r="M68" s="1089"/>
      <c r="N68" s="1089"/>
      <c r="O68" s="349"/>
      <c r="Q68" s="349"/>
    </row>
    <row r="69" spans="1:229" ht="11.15" customHeight="1">
      <c r="B69" s="1307" t="s">
        <v>40</v>
      </c>
      <c r="C69" s="318">
        <v>9</v>
      </c>
      <c r="D69" s="1089"/>
      <c r="E69" s="1089"/>
      <c r="F69" s="1089"/>
      <c r="G69" s="1089"/>
      <c r="H69" s="1089"/>
      <c r="I69" s="1089"/>
      <c r="J69" s="1089"/>
      <c r="K69" s="1089"/>
      <c r="L69" s="1090"/>
      <c r="M69" s="1090"/>
      <c r="N69" s="1093"/>
      <c r="O69" s="349"/>
      <c r="Q69" s="349"/>
    </row>
    <row r="70" spans="1:229" ht="11.15" customHeight="1">
      <c r="B70" s="327" t="s">
        <v>150</v>
      </c>
      <c r="D70" s="723">
        <v>0</v>
      </c>
      <c r="E70" s="723">
        <v>1</v>
      </c>
      <c r="F70" s="723">
        <v>2</v>
      </c>
      <c r="G70" s="723">
        <v>8</v>
      </c>
      <c r="H70" s="723">
        <v>20</v>
      </c>
      <c r="I70" s="723">
        <v>6</v>
      </c>
      <c r="J70" s="723">
        <v>9</v>
      </c>
      <c r="K70" s="723">
        <v>2</v>
      </c>
      <c r="L70" s="723">
        <v>0</v>
      </c>
      <c r="M70" s="723">
        <v>0</v>
      </c>
      <c r="N70" s="723">
        <v>48</v>
      </c>
      <c r="O70" s="349">
        <v>78029.243124999994</v>
      </c>
      <c r="P70" s="349" t="s">
        <v>29</v>
      </c>
      <c r="Q70" s="349"/>
    </row>
    <row r="71" spans="1:229" ht="11.15" customHeight="1">
      <c r="B71" s="327" t="s">
        <v>151</v>
      </c>
      <c r="D71" s="723">
        <v>0</v>
      </c>
      <c r="E71" s="723">
        <v>2</v>
      </c>
      <c r="F71" s="723">
        <v>8</v>
      </c>
      <c r="G71" s="723">
        <v>31</v>
      </c>
      <c r="H71" s="723">
        <v>89</v>
      </c>
      <c r="I71" s="723">
        <v>116</v>
      </c>
      <c r="J71" s="723">
        <v>85</v>
      </c>
      <c r="K71" s="723">
        <v>53</v>
      </c>
      <c r="L71" s="723">
        <v>13</v>
      </c>
      <c r="M71" s="723">
        <v>5</v>
      </c>
      <c r="N71" s="723">
        <v>402</v>
      </c>
      <c r="O71" s="349">
        <v>86665.911939546</v>
      </c>
      <c r="P71" s="349" t="s">
        <v>29</v>
      </c>
      <c r="Q71" s="349"/>
    </row>
    <row r="72" spans="1:229" ht="11.15" customHeight="1">
      <c r="B72" s="327" t="s">
        <v>152</v>
      </c>
      <c r="D72" s="723">
        <v>0</v>
      </c>
      <c r="E72" s="723">
        <v>0</v>
      </c>
      <c r="F72" s="723">
        <v>1</v>
      </c>
      <c r="G72" s="723">
        <v>13</v>
      </c>
      <c r="H72" s="723">
        <v>57</v>
      </c>
      <c r="I72" s="723">
        <v>107</v>
      </c>
      <c r="J72" s="723">
        <v>89</v>
      </c>
      <c r="K72" s="723">
        <v>81</v>
      </c>
      <c r="L72" s="723">
        <v>55</v>
      </c>
      <c r="M72" s="723">
        <v>6</v>
      </c>
      <c r="N72" s="723">
        <v>409</v>
      </c>
      <c r="O72" s="349">
        <v>94343.824292802994</v>
      </c>
      <c r="P72" s="349" t="s">
        <v>29</v>
      </c>
      <c r="Q72" s="349"/>
    </row>
    <row r="73" spans="1:229" ht="11.15" customHeight="1">
      <c r="B73" s="327" t="s">
        <v>37</v>
      </c>
      <c r="D73" s="723">
        <v>0</v>
      </c>
      <c r="E73" s="723">
        <v>0</v>
      </c>
      <c r="F73" s="723">
        <v>0</v>
      </c>
      <c r="G73" s="723">
        <v>1</v>
      </c>
      <c r="H73" s="723">
        <v>7</v>
      </c>
      <c r="I73" s="723">
        <v>6</v>
      </c>
      <c r="J73" s="723">
        <v>5</v>
      </c>
      <c r="K73" s="723">
        <v>12</v>
      </c>
      <c r="L73" s="723">
        <v>14</v>
      </c>
      <c r="M73" s="723">
        <v>1</v>
      </c>
      <c r="N73" s="723">
        <v>46</v>
      </c>
      <c r="O73" s="349">
        <v>108334.29222222199</v>
      </c>
      <c r="P73" s="349" t="s">
        <v>29</v>
      </c>
      <c r="Q73" s="349"/>
    </row>
    <row r="74" spans="1:229" ht="11.15" customHeight="1">
      <c r="A74" s="335"/>
      <c r="B74" s="327" t="s">
        <v>38</v>
      </c>
      <c r="C74" s="318">
        <v>8</v>
      </c>
      <c r="D74" s="723">
        <v>0</v>
      </c>
      <c r="E74" s="723">
        <v>3</v>
      </c>
      <c r="F74" s="723">
        <v>11</v>
      </c>
      <c r="G74" s="723">
        <v>53</v>
      </c>
      <c r="H74" s="723">
        <v>173</v>
      </c>
      <c r="I74" s="723">
        <v>235</v>
      </c>
      <c r="J74" s="723">
        <v>188</v>
      </c>
      <c r="K74" s="723">
        <v>148</v>
      </c>
      <c r="L74" s="723">
        <v>82</v>
      </c>
      <c r="M74" s="723">
        <v>12</v>
      </c>
      <c r="N74" s="723">
        <v>905</v>
      </c>
      <c r="O74" s="349">
        <v>90758.538689808993</v>
      </c>
      <c r="P74" s="349">
        <v>89663</v>
      </c>
      <c r="Q74" s="349"/>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35"/>
      <c r="FY74" s="335"/>
      <c r="FZ74" s="335"/>
      <c r="GA74" s="335"/>
      <c r="GB74" s="335"/>
      <c r="GC74" s="335"/>
      <c r="GD74" s="335"/>
      <c r="GE74" s="335"/>
      <c r="GF74" s="335"/>
      <c r="GG74" s="335"/>
      <c r="GH74" s="335"/>
      <c r="GI74" s="335"/>
      <c r="GJ74" s="335"/>
      <c r="GK74" s="335"/>
      <c r="GL74" s="335"/>
      <c r="GM74" s="335"/>
      <c r="GN74" s="335"/>
      <c r="GO74" s="335"/>
      <c r="GP74" s="335"/>
      <c r="GQ74" s="335"/>
      <c r="GR74" s="335"/>
      <c r="GS74" s="335"/>
      <c r="GT74" s="335"/>
      <c r="GU74" s="335"/>
      <c r="GV74" s="335"/>
      <c r="GW74" s="335"/>
      <c r="GX74" s="335"/>
      <c r="GY74" s="335"/>
      <c r="GZ74" s="335"/>
      <c r="HA74" s="335"/>
      <c r="HB74" s="335"/>
      <c r="HC74" s="335"/>
      <c r="HD74" s="335"/>
      <c r="HE74" s="335"/>
      <c r="HF74" s="335"/>
      <c r="HG74" s="335"/>
      <c r="HH74" s="335"/>
      <c r="HI74" s="335"/>
      <c r="HJ74" s="335"/>
      <c r="HK74" s="335"/>
      <c r="HL74" s="335"/>
      <c r="HM74" s="335"/>
      <c r="HN74" s="335"/>
      <c r="HO74" s="335"/>
      <c r="HP74" s="335"/>
      <c r="HQ74" s="335"/>
      <c r="HR74" s="335"/>
      <c r="HS74" s="335"/>
      <c r="HT74" s="335"/>
      <c r="HU74" s="335"/>
    </row>
    <row r="75" spans="1:229" ht="11.15" customHeight="1">
      <c r="A75" s="332"/>
      <c r="B75" s="694"/>
      <c r="C75" s="322"/>
      <c r="D75" s="1094"/>
      <c r="E75" s="1094"/>
      <c r="F75" s="1094"/>
      <c r="G75" s="1094"/>
      <c r="H75" s="1094"/>
      <c r="I75" s="1094"/>
      <c r="J75" s="1094"/>
      <c r="K75" s="1094"/>
      <c r="L75" s="211"/>
      <c r="M75" s="211"/>
      <c r="N75" s="211"/>
      <c r="O75" s="332"/>
    </row>
    <row r="76" spans="1:229" ht="11.15" customHeight="1">
      <c r="B76" s="1307" t="s">
        <v>43</v>
      </c>
      <c r="C76" s="318">
        <v>10</v>
      </c>
      <c r="D76" s="339"/>
      <c r="E76" s="334"/>
      <c r="F76" s="334"/>
      <c r="G76" s="334"/>
      <c r="H76" s="346"/>
      <c r="I76" s="346"/>
      <c r="J76" s="346"/>
      <c r="K76" s="346"/>
      <c r="L76" s="1307"/>
      <c r="M76" s="1307"/>
      <c r="N76" s="339"/>
      <c r="O76" s="349"/>
    </row>
    <row r="77" spans="1:229" ht="11.15" customHeight="1">
      <c r="A77" s="345"/>
      <c r="B77" s="889"/>
      <c r="D77" s="339"/>
      <c r="E77" s="334"/>
      <c r="F77" s="334"/>
      <c r="G77" s="334"/>
      <c r="H77" s="346"/>
      <c r="I77" s="346"/>
      <c r="J77" s="346"/>
      <c r="K77" s="346"/>
      <c r="L77" s="1307"/>
      <c r="M77" s="1307"/>
      <c r="N77" s="339"/>
      <c r="O77" s="349"/>
    </row>
    <row r="78" spans="1:229" ht="11.15" customHeight="1">
      <c r="B78" s="1307" t="s">
        <v>26</v>
      </c>
      <c r="D78" s="334"/>
      <c r="E78" s="334"/>
      <c r="F78" s="334"/>
      <c r="G78" s="334"/>
      <c r="H78" s="346"/>
      <c r="I78" s="346"/>
      <c r="J78" s="346"/>
      <c r="K78" s="346"/>
      <c r="L78" s="1307"/>
      <c r="M78" s="1307"/>
      <c r="N78" s="339"/>
      <c r="O78" s="349"/>
    </row>
    <row r="79" spans="1:229" ht="11.15" customHeight="1">
      <c r="A79" s="331"/>
      <c r="B79" s="327" t="s">
        <v>150</v>
      </c>
      <c r="D79" s="723">
        <v>0</v>
      </c>
      <c r="E79" s="723">
        <v>2</v>
      </c>
      <c r="F79" s="723">
        <v>7</v>
      </c>
      <c r="G79" s="723">
        <v>36</v>
      </c>
      <c r="H79" s="723">
        <v>67</v>
      </c>
      <c r="I79" s="723">
        <v>66</v>
      </c>
      <c r="J79" s="723">
        <v>25</v>
      </c>
      <c r="K79" s="723">
        <v>15</v>
      </c>
      <c r="L79" s="723">
        <v>12</v>
      </c>
      <c r="M79" s="723">
        <v>2</v>
      </c>
      <c r="N79" s="723">
        <v>232</v>
      </c>
      <c r="O79" s="349">
        <v>81572.817695652004</v>
      </c>
      <c r="P79" s="349" t="s">
        <v>29</v>
      </c>
      <c r="Q79" s="348"/>
    </row>
    <row r="80" spans="1:229" ht="11.15" customHeight="1">
      <c r="B80" s="327" t="s">
        <v>151</v>
      </c>
      <c r="D80" s="723">
        <v>0</v>
      </c>
      <c r="E80" s="723">
        <v>0</v>
      </c>
      <c r="F80" s="723">
        <v>10</v>
      </c>
      <c r="G80" s="723">
        <v>47</v>
      </c>
      <c r="H80" s="723">
        <v>162</v>
      </c>
      <c r="I80" s="723">
        <v>253</v>
      </c>
      <c r="J80" s="723">
        <v>188</v>
      </c>
      <c r="K80" s="723">
        <v>116</v>
      </c>
      <c r="L80" s="723">
        <v>98</v>
      </c>
      <c r="M80" s="723">
        <v>13</v>
      </c>
      <c r="N80" s="723">
        <v>887</v>
      </c>
      <c r="O80" s="349">
        <v>91258.378020593998</v>
      </c>
      <c r="P80" s="349" t="s">
        <v>29</v>
      </c>
      <c r="Q80" s="348"/>
    </row>
    <row r="81" spans="1:229" ht="11.15" customHeight="1">
      <c r="B81" s="327" t="s">
        <v>152</v>
      </c>
      <c r="D81" s="723">
        <v>0</v>
      </c>
      <c r="E81" s="723">
        <v>0</v>
      </c>
      <c r="F81" s="723">
        <v>3</v>
      </c>
      <c r="G81" s="723">
        <v>14</v>
      </c>
      <c r="H81" s="723">
        <v>56</v>
      </c>
      <c r="I81" s="723">
        <v>125</v>
      </c>
      <c r="J81" s="723">
        <v>107</v>
      </c>
      <c r="K81" s="723">
        <v>123</v>
      </c>
      <c r="L81" s="723">
        <v>141</v>
      </c>
      <c r="M81" s="723">
        <v>13</v>
      </c>
      <c r="N81" s="723">
        <v>582</v>
      </c>
      <c r="O81" s="349">
        <v>98904.798681897999</v>
      </c>
      <c r="P81" s="349" t="s">
        <v>29</v>
      </c>
      <c r="Q81" s="348"/>
    </row>
    <row r="82" spans="1:229" ht="11.15" customHeight="1">
      <c r="B82" s="327" t="s">
        <v>37</v>
      </c>
      <c r="D82" s="723">
        <v>0</v>
      </c>
      <c r="E82" s="723">
        <v>3</v>
      </c>
      <c r="F82" s="723">
        <v>3</v>
      </c>
      <c r="G82" s="723">
        <v>2</v>
      </c>
      <c r="H82" s="723">
        <v>2</v>
      </c>
      <c r="I82" s="723">
        <v>7</v>
      </c>
      <c r="J82" s="723">
        <v>6</v>
      </c>
      <c r="K82" s="723">
        <v>21</v>
      </c>
      <c r="L82" s="723">
        <v>40</v>
      </c>
      <c r="M82" s="723">
        <v>0</v>
      </c>
      <c r="N82" s="723">
        <v>84</v>
      </c>
      <c r="O82" s="349">
        <v>110964.123333333</v>
      </c>
      <c r="P82" s="349" t="s">
        <v>29</v>
      </c>
      <c r="Q82" s="348"/>
    </row>
    <row r="83" spans="1:229" ht="11.15" customHeight="1">
      <c r="A83" s="335"/>
      <c r="B83" s="327" t="s">
        <v>38</v>
      </c>
      <c r="C83" s="318">
        <v>8</v>
      </c>
      <c r="D83" s="723">
        <v>0</v>
      </c>
      <c r="E83" s="723">
        <v>5</v>
      </c>
      <c r="F83" s="723">
        <v>23</v>
      </c>
      <c r="G83" s="723">
        <v>99</v>
      </c>
      <c r="H83" s="723">
        <v>287</v>
      </c>
      <c r="I83" s="723">
        <v>451</v>
      </c>
      <c r="J83" s="723">
        <v>326</v>
      </c>
      <c r="K83" s="723">
        <v>275</v>
      </c>
      <c r="L83" s="723">
        <v>291</v>
      </c>
      <c r="M83" s="723">
        <v>28</v>
      </c>
      <c r="N83" s="723">
        <v>1785</v>
      </c>
      <c r="O83" s="349">
        <v>93408.871525327006</v>
      </c>
      <c r="P83" s="349">
        <v>90704</v>
      </c>
      <c r="Q83" s="348"/>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row>
    <row r="84" spans="1:229" ht="11.15" customHeight="1">
      <c r="A84" s="335"/>
      <c r="B84" s="336"/>
      <c r="C84" s="330"/>
      <c r="D84" s="1092"/>
      <c r="E84" s="1092"/>
      <c r="F84" s="1092"/>
      <c r="G84" s="1092"/>
      <c r="H84" s="1092"/>
      <c r="I84" s="1092"/>
      <c r="J84" s="1092"/>
      <c r="K84" s="1092"/>
      <c r="L84" s="1092"/>
      <c r="M84" s="1092"/>
      <c r="N84" s="1092"/>
      <c r="O84" s="349"/>
      <c r="Q84" s="348"/>
    </row>
    <row r="85" spans="1:229" ht="11.15" customHeight="1">
      <c r="B85" s="1307" t="s">
        <v>39</v>
      </c>
      <c r="C85" s="338"/>
      <c r="D85" s="1089"/>
      <c r="E85" s="1089"/>
      <c r="F85" s="1089"/>
      <c r="G85" s="1089"/>
      <c r="H85" s="1089"/>
      <c r="I85" s="1089"/>
      <c r="J85" s="1089"/>
      <c r="K85" s="1089"/>
      <c r="L85" s="1089"/>
      <c r="M85" s="1089"/>
      <c r="N85" s="1093"/>
      <c r="O85" s="349"/>
      <c r="Q85" s="348"/>
    </row>
    <row r="86" spans="1:229" ht="11.15" customHeight="1">
      <c r="B86" s="327" t="s">
        <v>150</v>
      </c>
      <c r="D86" s="723">
        <v>0</v>
      </c>
      <c r="E86" s="723">
        <v>2</v>
      </c>
      <c r="F86" s="723">
        <v>4</v>
      </c>
      <c r="G86" s="723">
        <v>21</v>
      </c>
      <c r="H86" s="723">
        <v>35</v>
      </c>
      <c r="I86" s="723">
        <v>27</v>
      </c>
      <c r="J86" s="723">
        <v>10</v>
      </c>
      <c r="K86" s="723">
        <v>11</v>
      </c>
      <c r="L86" s="723">
        <v>2</v>
      </c>
      <c r="M86" s="723">
        <v>3</v>
      </c>
      <c r="N86" s="723">
        <v>115</v>
      </c>
      <c r="O86" s="349">
        <v>80485.013214285005</v>
      </c>
      <c r="P86" s="349" t="s">
        <v>29</v>
      </c>
      <c r="Q86" s="348"/>
    </row>
    <row r="87" spans="1:229" ht="11.15" customHeight="1">
      <c r="B87" s="327" t="s">
        <v>151</v>
      </c>
      <c r="D87" s="723">
        <v>0</v>
      </c>
      <c r="E87" s="723">
        <v>4</v>
      </c>
      <c r="F87" s="723">
        <v>10</v>
      </c>
      <c r="G87" s="723">
        <v>41</v>
      </c>
      <c r="H87" s="723">
        <v>115</v>
      </c>
      <c r="I87" s="723">
        <v>150</v>
      </c>
      <c r="J87" s="723">
        <v>91</v>
      </c>
      <c r="K87" s="723">
        <v>61</v>
      </c>
      <c r="L87" s="723">
        <v>30</v>
      </c>
      <c r="M87" s="723">
        <v>9</v>
      </c>
      <c r="N87" s="723">
        <v>511</v>
      </c>
      <c r="O87" s="349">
        <v>86950.663486054997</v>
      </c>
      <c r="P87" s="349" t="s">
        <v>29</v>
      </c>
      <c r="Q87" s="348"/>
    </row>
    <row r="88" spans="1:229" ht="11.15" customHeight="1">
      <c r="B88" s="327" t="s">
        <v>152</v>
      </c>
      <c r="D88" s="723">
        <v>0</v>
      </c>
      <c r="E88" s="723">
        <v>0</v>
      </c>
      <c r="F88" s="723">
        <v>4</v>
      </c>
      <c r="G88" s="723">
        <v>14</v>
      </c>
      <c r="H88" s="723">
        <v>66</v>
      </c>
      <c r="I88" s="723">
        <v>93</v>
      </c>
      <c r="J88" s="723">
        <v>92</v>
      </c>
      <c r="K88" s="723">
        <v>72</v>
      </c>
      <c r="L88" s="723">
        <v>84</v>
      </c>
      <c r="M88" s="723">
        <v>7</v>
      </c>
      <c r="N88" s="723">
        <v>432</v>
      </c>
      <c r="O88" s="349">
        <v>96366.813764705003</v>
      </c>
      <c r="P88" s="349" t="s">
        <v>29</v>
      </c>
      <c r="Q88" s="348"/>
    </row>
    <row r="89" spans="1:229" ht="11.15" customHeight="1">
      <c r="B89" s="327" t="s">
        <v>37</v>
      </c>
      <c r="D89" s="723">
        <v>0</v>
      </c>
      <c r="E89" s="723">
        <v>0</v>
      </c>
      <c r="F89" s="723">
        <v>0</v>
      </c>
      <c r="G89" s="723">
        <v>2</v>
      </c>
      <c r="H89" s="723">
        <v>7</v>
      </c>
      <c r="I89" s="723">
        <v>7</v>
      </c>
      <c r="J89" s="723">
        <v>10</v>
      </c>
      <c r="K89" s="723">
        <v>13</v>
      </c>
      <c r="L89" s="723">
        <v>29</v>
      </c>
      <c r="M89" s="723">
        <v>3</v>
      </c>
      <c r="N89" s="723">
        <v>71</v>
      </c>
      <c r="O89" s="349">
        <v>109512.69441176399</v>
      </c>
      <c r="P89" s="349" t="s">
        <v>29</v>
      </c>
      <c r="Q89" s="348"/>
    </row>
    <row r="90" spans="1:229" ht="11.15" customHeight="1">
      <c r="A90" s="335"/>
      <c r="B90" s="327" t="s">
        <v>38</v>
      </c>
      <c r="C90" s="318">
        <v>8</v>
      </c>
      <c r="D90" s="723">
        <v>0</v>
      </c>
      <c r="E90" s="723">
        <v>6</v>
      </c>
      <c r="F90" s="723">
        <v>18</v>
      </c>
      <c r="G90" s="723">
        <v>78</v>
      </c>
      <c r="H90" s="723">
        <v>223</v>
      </c>
      <c r="I90" s="723">
        <v>277</v>
      </c>
      <c r="J90" s="723">
        <v>203</v>
      </c>
      <c r="K90" s="723">
        <v>157</v>
      </c>
      <c r="L90" s="723">
        <v>145</v>
      </c>
      <c r="M90" s="723">
        <v>22</v>
      </c>
      <c r="N90" s="723">
        <v>1129</v>
      </c>
      <c r="O90" s="349">
        <v>91297.482944895994</v>
      </c>
      <c r="P90" s="349">
        <v>87732</v>
      </c>
      <c r="Q90" s="348"/>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row>
    <row r="91" spans="1:229" ht="11.15" customHeight="1">
      <c r="A91" s="335"/>
      <c r="B91" s="336"/>
      <c r="C91" s="330"/>
      <c r="D91" s="1089"/>
      <c r="E91" s="1089"/>
      <c r="F91" s="1089"/>
      <c r="G91" s="1089"/>
      <c r="H91" s="1089"/>
      <c r="I91" s="1089"/>
      <c r="J91" s="1089"/>
      <c r="K91" s="1089"/>
      <c r="L91" s="1089"/>
      <c r="M91" s="1089"/>
      <c r="N91" s="1093"/>
      <c r="O91" s="349"/>
      <c r="Q91" s="348"/>
    </row>
    <row r="92" spans="1:229" ht="11.15" customHeight="1">
      <c r="B92" s="1307" t="s">
        <v>40</v>
      </c>
      <c r="C92" s="318">
        <v>9</v>
      </c>
      <c r="D92" s="1089"/>
      <c r="E92" s="1089"/>
      <c r="F92" s="1089"/>
      <c r="G92" s="1089"/>
      <c r="H92" s="1089"/>
      <c r="I92" s="1089"/>
      <c r="J92" s="1089"/>
      <c r="K92" s="1089"/>
      <c r="L92" s="1089"/>
      <c r="M92" s="1089"/>
      <c r="N92" s="1093"/>
      <c r="O92" s="349"/>
      <c r="Q92" s="348"/>
    </row>
    <row r="93" spans="1:229" ht="11.15" customHeight="1">
      <c r="B93" s="327" t="s">
        <v>150</v>
      </c>
      <c r="D93" s="723">
        <v>0</v>
      </c>
      <c r="E93" s="723">
        <v>4</v>
      </c>
      <c r="F93" s="723">
        <v>11</v>
      </c>
      <c r="G93" s="723">
        <v>57</v>
      </c>
      <c r="H93" s="723">
        <v>102</v>
      </c>
      <c r="I93" s="723">
        <v>93</v>
      </c>
      <c r="J93" s="723">
        <v>35</v>
      </c>
      <c r="K93" s="723">
        <v>26</v>
      </c>
      <c r="L93" s="723">
        <v>14</v>
      </c>
      <c r="M93" s="723">
        <v>5</v>
      </c>
      <c r="N93" s="723">
        <v>347</v>
      </c>
      <c r="O93" s="349">
        <v>81216.577631577995</v>
      </c>
      <c r="P93" s="349" t="s">
        <v>29</v>
      </c>
      <c r="Q93" s="348"/>
    </row>
    <row r="94" spans="1:229" ht="11.15" customHeight="1">
      <c r="B94" s="327" t="s">
        <v>151</v>
      </c>
      <c r="D94" s="723">
        <v>0</v>
      </c>
      <c r="E94" s="723">
        <v>4</v>
      </c>
      <c r="F94" s="723">
        <v>20</v>
      </c>
      <c r="G94" s="723">
        <v>88</v>
      </c>
      <c r="H94" s="723">
        <v>277</v>
      </c>
      <c r="I94" s="723">
        <v>404</v>
      </c>
      <c r="J94" s="723">
        <v>279</v>
      </c>
      <c r="K94" s="723">
        <v>177</v>
      </c>
      <c r="L94" s="723">
        <v>128</v>
      </c>
      <c r="M94" s="723">
        <v>22</v>
      </c>
      <c r="N94" s="723">
        <v>1399</v>
      </c>
      <c r="O94" s="349">
        <v>89681.515177922993</v>
      </c>
      <c r="P94" s="349" t="s">
        <v>29</v>
      </c>
      <c r="Q94" s="348"/>
    </row>
    <row r="95" spans="1:229" ht="11.15" customHeight="1">
      <c r="B95" s="327" t="s">
        <v>152</v>
      </c>
      <c r="D95" s="723">
        <v>0</v>
      </c>
      <c r="E95" s="723">
        <v>0</v>
      </c>
      <c r="F95" s="723">
        <v>7</v>
      </c>
      <c r="G95" s="723">
        <v>28</v>
      </c>
      <c r="H95" s="723">
        <v>122</v>
      </c>
      <c r="I95" s="723">
        <v>218</v>
      </c>
      <c r="J95" s="723">
        <v>199</v>
      </c>
      <c r="K95" s="723">
        <v>195</v>
      </c>
      <c r="L95" s="723">
        <v>225</v>
      </c>
      <c r="M95" s="723">
        <v>20</v>
      </c>
      <c r="N95" s="723">
        <v>1014</v>
      </c>
      <c r="O95" s="349">
        <v>97819.644164989004</v>
      </c>
      <c r="P95" s="349" t="s">
        <v>29</v>
      </c>
      <c r="Q95" s="348"/>
    </row>
    <row r="96" spans="1:229" ht="11.15" customHeight="1">
      <c r="B96" s="327" t="s">
        <v>37</v>
      </c>
      <c r="D96" s="723">
        <v>0</v>
      </c>
      <c r="E96" s="723">
        <v>3</v>
      </c>
      <c r="F96" s="723">
        <v>3</v>
      </c>
      <c r="G96" s="723">
        <v>4</v>
      </c>
      <c r="H96" s="723">
        <v>9</v>
      </c>
      <c r="I96" s="723">
        <v>14</v>
      </c>
      <c r="J96" s="723">
        <v>16</v>
      </c>
      <c r="K96" s="723">
        <v>34</v>
      </c>
      <c r="L96" s="723">
        <v>69</v>
      </c>
      <c r="M96" s="723">
        <v>3</v>
      </c>
      <c r="N96" s="723">
        <v>155</v>
      </c>
      <c r="O96" s="349">
        <v>110314.799868421</v>
      </c>
      <c r="P96" s="349" t="s">
        <v>29</v>
      </c>
      <c r="Q96" s="348"/>
    </row>
    <row r="97" spans="1:229" ht="11.15" customHeight="1">
      <c r="A97" s="335"/>
      <c r="B97" s="327" t="s">
        <v>38</v>
      </c>
      <c r="C97" s="318">
        <v>8</v>
      </c>
      <c r="D97" s="723">
        <v>0</v>
      </c>
      <c r="E97" s="723">
        <v>11</v>
      </c>
      <c r="F97" s="723">
        <v>41</v>
      </c>
      <c r="G97" s="723">
        <v>177</v>
      </c>
      <c r="H97" s="723">
        <v>510</v>
      </c>
      <c r="I97" s="723">
        <v>729</v>
      </c>
      <c r="J97" s="723">
        <v>529</v>
      </c>
      <c r="K97" s="723">
        <v>432</v>
      </c>
      <c r="L97" s="723">
        <v>436</v>
      </c>
      <c r="M97" s="723">
        <v>50</v>
      </c>
      <c r="N97" s="723">
        <v>2915</v>
      </c>
      <c r="O97" s="349">
        <v>92589.211808027001</v>
      </c>
      <c r="P97" s="349">
        <v>89900</v>
      </c>
      <c r="Q97" s="348"/>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row>
    <row r="98" spans="1:229" ht="11.15" customHeight="1">
      <c r="A98" s="335"/>
      <c r="B98" s="327"/>
      <c r="D98" s="333"/>
      <c r="E98" s="333"/>
      <c r="F98" s="333"/>
      <c r="G98" s="333"/>
      <c r="H98" s="333"/>
      <c r="I98" s="333"/>
      <c r="J98" s="333"/>
      <c r="K98" s="333"/>
      <c r="L98" s="333"/>
      <c r="M98" s="333"/>
      <c r="N98" s="333"/>
      <c r="O98" s="349"/>
      <c r="Q98" s="348"/>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row>
    <row r="99" spans="1:229" ht="11.15" customHeight="1">
      <c r="A99" s="1471" t="s">
        <v>153</v>
      </c>
      <c r="B99" s="1471"/>
      <c r="C99" s="318">
        <v>10</v>
      </c>
      <c r="D99" s="334"/>
      <c r="E99" s="334"/>
      <c r="F99" s="334"/>
      <c r="G99" s="334"/>
      <c r="H99" s="346"/>
      <c r="I99" s="346"/>
      <c r="J99" s="346"/>
      <c r="K99" s="346"/>
      <c r="Q99" s="348"/>
    </row>
    <row r="100" spans="1:229" ht="11.15" customHeight="1">
      <c r="A100" s="345"/>
      <c r="B100" s="889"/>
      <c r="D100" s="334"/>
      <c r="E100" s="334"/>
      <c r="F100" s="334"/>
      <c r="G100" s="334"/>
      <c r="H100" s="346"/>
      <c r="I100" s="346"/>
      <c r="J100" s="346"/>
      <c r="K100" s="346"/>
      <c r="Q100" s="348"/>
    </row>
    <row r="101" spans="1:229" ht="11.15" customHeight="1">
      <c r="B101" s="1307" t="s">
        <v>26</v>
      </c>
      <c r="D101" s="334"/>
      <c r="E101" s="334"/>
      <c r="F101" s="334"/>
      <c r="G101" s="334"/>
      <c r="H101" s="346"/>
      <c r="I101" s="346"/>
      <c r="J101" s="346"/>
      <c r="K101" s="346"/>
      <c r="Q101" s="348"/>
    </row>
    <row r="102" spans="1:229" ht="11.15" customHeight="1">
      <c r="A102" s="331"/>
      <c r="B102" s="327" t="s">
        <v>150</v>
      </c>
      <c r="D102" s="723">
        <v>0</v>
      </c>
      <c r="E102" s="723">
        <v>0</v>
      </c>
      <c r="F102" s="723">
        <v>14</v>
      </c>
      <c r="G102" s="723">
        <v>17</v>
      </c>
      <c r="H102" s="723">
        <v>24</v>
      </c>
      <c r="I102" s="723">
        <v>11</v>
      </c>
      <c r="J102" s="723">
        <v>3</v>
      </c>
      <c r="K102" s="723">
        <v>0</v>
      </c>
      <c r="L102" s="723">
        <v>1</v>
      </c>
      <c r="M102" s="723">
        <v>3</v>
      </c>
      <c r="N102" s="723">
        <v>73</v>
      </c>
      <c r="O102" s="349">
        <v>71203.246714284993</v>
      </c>
      <c r="P102" s="349" t="s">
        <v>29</v>
      </c>
      <c r="Q102" s="348"/>
    </row>
    <row r="103" spans="1:229" ht="11.15" customHeight="1">
      <c r="B103" s="327" t="s">
        <v>151</v>
      </c>
      <c r="D103" s="723">
        <v>0</v>
      </c>
      <c r="E103" s="723">
        <v>2</v>
      </c>
      <c r="F103" s="723">
        <v>21</v>
      </c>
      <c r="G103" s="723">
        <v>74</v>
      </c>
      <c r="H103" s="723">
        <v>65</v>
      </c>
      <c r="I103" s="723">
        <v>28</v>
      </c>
      <c r="J103" s="723">
        <v>14</v>
      </c>
      <c r="K103" s="723">
        <v>11</v>
      </c>
      <c r="L103" s="723">
        <v>5</v>
      </c>
      <c r="M103" s="723">
        <v>8</v>
      </c>
      <c r="N103" s="723">
        <v>228</v>
      </c>
      <c r="O103" s="349">
        <v>74256.035499999998</v>
      </c>
      <c r="P103" s="349" t="s">
        <v>29</v>
      </c>
      <c r="Q103" s="348"/>
    </row>
    <row r="104" spans="1:229" ht="11.15" customHeight="1">
      <c r="B104" s="327" t="s">
        <v>152</v>
      </c>
      <c r="D104" s="723">
        <v>0</v>
      </c>
      <c r="E104" s="723">
        <v>2</v>
      </c>
      <c r="F104" s="723">
        <v>11</v>
      </c>
      <c r="G104" s="723">
        <v>40</v>
      </c>
      <c r="H104" s="723">
        <v>50</v>
      </c>
      <c r="I104" s="723">
        <v>41</v>
      </c>
      <c r="J104" s="723">
        <v>30</v>
      </c>
      <c r="K104" s="723">
        <v>8</v>
      </c>
      <c r="L104" s="723">
        <v>16</v>
      </c>
      <c r="M104" s="723">
        <v>4</v>
      </c>
      <c r="N104" s="723">
        <v>202</v>
      </c>
      <c r="O104" s="349">
        <v>81897.034393939</v>
      </c>
      <c r="P104" s="349" t="s">
        <v>29</v>
      </c>
      <c r="Q104" s="348"/>
    </row>
    <row r="105" spans="1:229" ht="11.15" customHeight="1">
      <c r="B105" s="327" t="s">
        <v>37</v>
      </c>
      <c r="D105" s="723">
        <v>0</v>
      </c>
      <c r="E105" s="723">
        <v>0</v>
      </c>
      <c r="F105" s="723">
        <v>0</v>
      </c>
      <c r="G105" s="723">
        <v>7</v>
      </c>
      <c r="H105" s="723">
        <v>7</v>
      </c>
      <c r="I105" s="723">
        <v>9</v>
      </c>
      <c r="J105" s="723">
        <v>9</v>
      </c>
      <c r="K105" s="723">
        <v>8</v>
      </c>
      <c r="L105" s="723">
        <v>8</v>
      </c>
      <c r="M105" s="723">
        <v>1</v>
      </c>
      <c r="N105" s="723">
        <v>49</v>
      </c>
      <c r="O105" s="349">
        <v>91635.338749999995</v>
      </c>
      <c r="P105" s="349" t="s">
        <v>29</v>
      </c>
      <c r="Q105" s="348"/>
    </row>
    <row r="106" spans="1:229" ht="11.15" customHeight="1">
      <c r="A106" s="335"/>
      <c r="B106" s="327" t="s">
        <v>38</v>
      </c>
      <c r="C106" s="318">
        <v>8</v>
      </c>
      <c r="D106" s="723">
        <v>0</v>
      </c>
      <c r="E106" s="723">
        <v>4</v>
      </c>
      <c r="F106" s="723">
        <v>46</v>
      </c>
      <c r="G106" s="723">
        <v>138</v>
      </c>
      <c r="H106" s="723">
        <v>146</v>
      </c>
      <c r="I106" s="723">
        <v>89</v>
      </c>
      <c r="J106" s="723">
        <v>56</v>
      </c>
      <c r="K106" s="723">
        <v>27</v>
      </c>
      <c r="L106" s="723">
        <v>30</v>
      </c>
      <c r="M106" s="723">
        <v>16</v>
      </c>
      <c r="N106" s="723">
        <v>552</v>
      </c>
      <c r="O106" s="349">
        <v>78236.313712685995</v>
      </c>
      <c r="P106" s="349">
        <v>74139</v>
      </c>
      <c r="Q106" s="348"/>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35"/>
      <c r="FQ106" s="335"/>
      <c r="FR106" s="335"/>
      <c r="FS106" s="335"/>
      <c r="FT106" s="335"/>
      <c r="FU106" s="335"/>
      <c r="FV106" s="335"/>
      <c r="FW106" s="335"/>
      <c r="FX106" s="335"/>
      <c r="FY106" s="335"/>
      <c r="FZ106" s="335"/>
      <c r="GA106" s="335"/>
      <c r="GB106" s="335"/>
      <c r="GC106" s="335"/>
      <c r="GD106" s="335"/>
      <c r="GE106" s="335"/>
      <c r="GF106" s="335"/>
      <c r="GG106" s="335"/>
      <c r="GH106" s="335"/>
      <c r="GI106" s="335"/>
      <c r="GJ106" s="335"/>
      <c r="GK106" s="335"/>
      <c r="GL106" s="335"/>
      <c r="GM106" s="335"/>
      <c r="GN106" s="335"/>
      <c r="GO106" s="335"/>
      <c r="GP106" s="335"/>
      <c r="GQ106" s="335"/>
      <c r="GR106" s="335"/>
      <c r="GS106" s="335"/>
      <c r="GT106" s="335"/>
      <c r="GU106" s="335"/>
      <c r="GV106" s="335"/>
      <c r="GW106" s="335"/>
      <c r="GX106" s="335"/>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row>
    <row r="107" spans="1:229" ht="11.15" customHeight="1">
      <c r="A107" s="335"/>
      <c r="B107" s="336"/>
      <c r="C107" s="330"/>
      <c r="D107" s="1089"/>
      <c r="E107" s="1089"/>
      <c r="F107" s="1089"/>
      <c r="G107" s="1089"/>
      <c r="H107" s="1089"/>
      <c r="I107" s="1089"/>
      <c r="J107" s="1089"/>
      <c r="K107" s="1089"/>
      <c r="L107" s="1089"/>
      <c r="M107" s="1089"/>
      <c r="N107" s="1093"/>
      <c r="O107" s="349"/>
      <c r="Q107" s="348"/>
    </row>
    <row r="108" spans="1:229" ht="11.15" customHeight="1">
      <c r="B108" s="1307" t="s">
        <v>39</v>
      </c>
      <c r="C108" s="338"/>
      <c r="D108" s="1089"/>
      <c r="E108" s="1089"/>
      <c r="F108" s="1089"/>
      <c r="G108" s="1089"/>
      <c r="H108" s="1089"/>
      <c r="I108" s="1089"/>
      <c r="J108" s="1089"/>
      <c r="K108" s="1089"/>
      <c r="L108" s="1089"/>
      <c r="M108" s="1089"/>
      <c r="N108" s="1093"/>
      <c r="O108" s="349"/>
      <c r="Q108" s="348"/>
    </row>
    <row r="109" spans="1:229" ht="11.15" customHeight="1">
      <c r="B109" s="327" t="s">
        <v>150</v>
      </c>
      <c r="D109" s="723">
        <v>0</v>
      </c>
      <c r="E109" s="723">
        <v>1</v>
      </c>
      <c r="F109" s="723">
        <v>22</v>
      </c>
      <c r="G109" s="723">
        <v>33</v>
      </c>
      <c r="H109" s="723">
        <v>15</v>
      </c>
      <c r="I109" s="723">
        <v>7</v>
      </c>
      <c r="J109" s="723">
        <v>1</v>
      </c>
      <c r="K109" s="723">
        <v>1</v>
      </c>
      <c r="L109" s="723">
        <v>0</v>
      </c>
      <c r="M109" s="723">
        <v>4</v>
      </c>
      <c r="N109" s="723">
        <v>84</v>
      </c>
      <c r="O109" s="349">
        <v>66484.239375000005</v>
      </c>
      <c r="P109" s="349" t="s">
        <v>29</v>
      </c>
      <c r="Q109" s="348"/>
    </row>
    <row r="110" spans="1:229" ht="11.15" customHeight="1">
      <c r="B110" s="327" t="s">
        <v>151</v>
      </c>
      <c r="D110" s="723">
        <v>0</v>
      </c>
      <c r="E110" s="723">
        <v>5</v>
      </c>
      <c r="F110" s="723">
        <v>45</v>
      </c>
      <c r="G110" s="723">
        <v>113</v>
      </c>
      <c r="H110" s="723">
        <v>90</v>
      </c>
      <c r="I110" s="723">
        <v>39</v>
      </c>
      <c r="J110" s="723">
        <v>12</v>
      </c>
      <c r="K110" s="723">
        <v>7</v>
      </c>
      <c r="L110" s="723">
        <v>0</v>
      </c>
      <c r="M110" s="723">
        <v>6</v>
      </c>
      <c r="N110" s="723">
        <v>317</v>
      </c>
      <c r="O110" s="349">
        <v>70633.459710609997</v>
      </c>
      <c r="P110" s="349" t="s">
        <v>29</v>
      </c>
      <c r="Q110" s="348"/>
    </row>
    <row r="111" spans="1:229" ht="11.15" customHeight="1">
      <c r="B111" s="327" t="s">
        <v>152</v>
      </c>
      <c r="D111" s="723">
        <v>0</v>
      </c>
      <c r="E111" s="723">
        <v>5</v>
      </c>
      <c r="F111" s="723">
        <v>31</v>
      </c>
      <c r="G111" s="723">
        <v>106</v>
      </c>
      <c r="H111" s="723">
        <v>107</v>
      </c>
      <c r="I111" s="723">
        <v>83</v>
      </c>
      <c r="J111" s="723">
        <v>34</v>
      </c>
      <c r="K111" s="723">
        <v>22</v>
      </c>
      <c r="L111" s="723">
        <v>13</v>
      </c>
      <c r="M111" s="723">
        <v>8</v>
      </c>
      <c r="N111" s="723">
        <v>409</v>
      </c>
      <c r="O111" s="349">
        <v>77433.045286783003</v>
      </c>
      <c r="P111" s="349" t="s">
        <v>29</v>
      </c>
      <c r="Q111" s="348"/>
    </row>
    <row r="112" spans="1:229" ht="11.15" customHeight="1">
      <c r="B112" s="327" t="s">
        <v>37</v>
      </c>
      <c r="D112" s="723">
        <v>0</v>
      </c>
      <c r="E112" s="723">
        <v>1</v>
      </c>
      <c r="F112" s="723">
        <v>10</v>
      </c>
      <c r="G112" s="723">
        <v>7</v>
      </c>
      <c r="H112" s="723">
        <v>24</v>
      </c>
      <c r="I112" s="723">
        <v>14</v>
      </c>
      <c r="J112" s="723">
        <v>13</v>
      </c>
      <c r="K112" s="723">
        <v>12</v>
      </c>
      <c r="L112" s="723">
        <v>6</v>
      </c>
      <c r="M112" s="723">
        <v>0</v>
      </c>
      <c r="N112" s="723">
        <v>87</v>
      </c>
      <c r="O112" s="349">
        <v>83466.763218389999</v>
      </c>
      <c r="P112" s="349" t="s">
        <v>29</v>
      </c>
      <c r="Q112" s="348"/>
    </row>
    <row r="113" spans="1:229" ht="11.15" customHeight="1">
      <c r="A113" s="335"/>
      <c r="B113" s="327" t="s">
        <v>38</v>
      </c>
      <c r="C113" s="318">
        <v>8</v>
      </c>
      <c r="D113" s="723">
        <v>0</v>
      </c>
      <c r="E113" s="723">
        <v>12</v>
      </c>
      <c r="F113" s="723">
        <v>108</v>
      </c>
      <c r="G113" s="723">
        <v>259</v>
      </c>
      <c r="H113" s="723">
        <v>236</v>
      </c>
      <c r="I113" s="723">
        <v>143</v>
      </c>
      <c r="J113" s="723">
        <v>60</v>
      </c>
      <c r="K113" s="723">
        <v>42</v>
      </c>
      <c r="L113" s="723">
        <v>19</v>
      </c>
      <c r="M113" s="723">
        <v>18</v>
      </c>
      <c r="N113" s="723">
        <v>897</v>
      </c>
      <c r="O113" s="349">
        <v>74627.991672353994</v>
      </c>
      <c r="P113" s="349">
        <v>72119</v>
      </c>
      <c r="Q113" s="348"/>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35"/>
      <c r="FQ113" s="335"/>
      <c r="FR113" s="335"/>
      <c r="FS113" s="335"/>
      <c r="FT113" s="335"/>
      <c r="FU113" s="335"/>
      <c r="FV113" s="335"/>
      <c r="FW113" s="335"/>
      <c r="FX113" s="335"/>
      <c r="FY113" s="335"/>
      <c r="FZ113" s="335"/>
      <c r="GA113" s="335"/>
      <c r="GB113" s="335"/>
      <c r="GC113" s="335"/>
      <c r="GD113" s="335"/>
      <c r="GE113" s="335"/>
      <c r="GF113" s="335"/>
      <c r="GG113" s="335"/>
      <c r="GH113" s="335"/>
      <c r="GI113" s="335"/>
      <c r="GJ113" s="335"/>
      <c r="GK113" s="335"/>
      <c r="GL113" s="335"/>
      <c r="GM113" s="335"/>
      <c r="GN113" s="335"/>
      <c r="GO113" s="335"/>
      <c r="GP113" s="335"/>
      <c r="GQ113" s="335"/>
      <c r="GR113" s="335"/>
      <c r="GS113" s="335"/>
      <c r="GT113" s="335"/>
      <c r="GU113" s="335"/>
      <c r="GV113" s="335"/>
      <c r="GW113" s="335"/>
      <c r="GX113" s="335"/>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row>
    <row r="114" spans="1:229" ht="11.15" customHeight="1">
      <c r="A114" s="335"/>
      <c r="B114" s="336"/>
      <c r="C114" s="330"/>
      <c r="D114" s="1088"/>
      <c r="E114" s="1088"/>
      <c r="F114" s="1088"/>
      <c r="G114" s="1088"/>
      <c r="H114" s="1088"/>
      <c r="I114" s="1088"/>
      <c r="J114" s="1088"/>
      <c r="K114" s="1088"/>
      <c r="L114" s="1088"/>
      <c r="M114" s="1088"/>
      <c r="N114" s="1088"/>
      <c r="O114" s="349"/>
      <c r="Q114" s="348"/>
    </row>
    <row r="115" spans="1:229" ht="11.15" customHeight="1">
      <c r="B115" s="1307" t="s">
        <v>40</v>
      </c>
      <c r="C115" s="318">
        <v>9</v>
      </c>
      <c r="D115" s="1089"/>
      <c r="E115" s="1089"/>
      <c r="F115" s="1089"/>
      <c r="G115" s="1089"/>
      <c r="H115" s="1089"/>
      <c r="I115" s="1089"/>
      <c r="J115" s="1089"/>
      <c r="K115" s="1089"/>
      <c r="L115" s="1089"/>
      <c r="M115" s="1089"/>
      <c r="N115" s="1093"/>
      <c r="O115" s="349"/>
      <c r="Q115" s="348"/>
    </row>
    <row r="116" spans="1:229" ht="11.15" customHeight="1">
      <c r="B116" s="327" t="s">
        <v>150</v>
      </c>
      <c r="D116" s="723">
        <v>0</v>
      </c>
      <c r="E116" s="723">
        <v>1</v>
      </c>
      <c r="F116" s="723">
        <v>36</v>
      </c>
      <c r="G116" s="723">
        <v>50</v>
      </c>
      <c r="H116" s="723">
        <v>39</v>
      </c>
      <c r="I116" s="723">
        <v>18</v>
      </c>
      <c r="J116" s="723">
        <v>4</v>
      </c>
      <c r="K116" s="723">
        <v>1</v>
      </c>
      <c r="L116" s="723">
        <v>1</v>
      </c>
      <c r="M116" s="723">
        <v>7</v>
      </c>
      <c r="N116" s="723">
        <v>157</v>
      </c>
      <c r="O116" s="349">
        <v>68686.442800000004</v>
      </c>
      <c r="P116" s="349" t="s">
        <v>29</v>
      </c>
      <c r="Q116" s="348"/>
    </row>
    <row r="117" spans="1:229" ht="11.15" customHeight="1">
      <c r="B117" s="327" t="s">
        <v>151</v>
      </c>
      <c r="D117" s="723">
        <v>0</v>
      </c>
      <c r="E117" s="723">
        <v>7</v>
      </c>
      <c r="F117" s="723">
        <v>66</v>
      </c>
      <c r="G117" s="723">
        <v>187</v>
      </c>
      <c r="H117" s="723">
        <v>155</v>
      </c>
      <c r="I117" s="723">
        <v>67</v>
      </c>
      <c r="J117" s="723">
        <v>26</v>
      </c>
      <c r="K117" s="723">
        <v>18</v>
      </c>
      <c r="L117" s="723">
        <v>5</v>
      </c>
      <c r="M117" s="723">
        <v>14</v>
      </c>
      <c r="N117" s="723">
        <v>545</v>
      </c>
      <c r="O117" s="349">
        <v>72134.338568738007</v>
      </c>
      <c r="P117" s="349" t="s">
        <v>29</v>
      </c>
      <c r="Q117" s="348"/>
    </row>
    <row r="118" spans="1:229" ht="11.15" customHeight="1">
      <c r="B118" s="327" t="s">
        <v>152</v>
      </c>
      <c r="D118" s="723">
        <v>0</v>
      </c>
      <c r="E118" s="723">
        <v>7</v>
      </c>
      <c r="F118" s="723">
        <v>42</v>
      </c>
      <c r="G118" s="723">
        <v>146</v>
      </c>
      <c r="H118" s="723">
        <v>157</v>
      </c>
      <c r="I118" s="723">
        <v>125</v>
      </c>
      <c r="J118" s="723">
        <v>64</v>
      </c>
      <c r="K118" s="723">
        <v>30</v>
      </c>
      <c r="L118" s="723">
        <v>29</v>
      </c>
      <c r="M118" s="723">
        <v>12</v>
      </c>
      <c r="N118" s="723">
        <v>612</v>
      </c>
      <c r="O118" s="349">
        <v>78921.164950000006</v>
      </c>
      <c r="P118" s="349" t="s">
        <v>29</v>
      </c>
      <c r="Q118" s="348"/>
    </row>
    <row r="119" spans="1:229" ht="11.15" customHeight="1">
      <c r="B119" s="327" t="s">
        <v>37</v>
      </c>
      <c r="D119" s="723">
        <v>0</v>
      </c>
      <c r="E119" s="723">
        <v>1</v>
      </c>
      <c r="F119" s="723">
        <v>10</v>
      </c>
      <c r="G119" s="723">
        <v>14</v>
      </c>
      <c r="H119" s="723">
        <v>31</v>
      </c>
      <c r="I119" s="723">
        <v>23</v>
      </c>
      <c r="J119" s="723">
        <v>22</v>
      </c>
      <c r="K119" s="723">
        <v>20</v>
      </c>
      <c r="L119" s="723">
        <v>14</v>
      </c>
      <c r="M119" s="723">
        <v>1</v>
      </c>
      <c r="N119" s="723">
        <v>136</v>
      </c>
      <c r="O119" s="349">
        <v>86371.145629628998</v>
      </c>
      <c r="P119" s="349" t="s">
        <v>29</v>
      </c>
      <c r="Q119" s="348"/>
    </row>
    <row r="120" spans="1:229" ht="11.15" customHeight="1">
      <c r="A120" s="335"/>
      <c r="B120" s="327" t="s">
        <v>38</v>
      </c>
      <c r="C120" s="318">
        <v>8</v>
      </c>
      <c r="D120" s="723">
        <v>0</v>
      </c>
      <c r="E120" s="723">
        <v>16</v>
      </c>
      <c r="F120" s="723">
        <v>154</v>
      </c>
      <c r="G120" s="723">
        <v>397</v>
      </c>
      <c r="H120" s="723">
        <v>382</v>
      </c>
      <c r="I120" s="723">
        <v>233</v>
      </c>
      <c r="J120" s="723">
        <v>116</v>
      </c>
      <c r="K120" s="723">
        <v>69</v>
      </c>
      <c r="L120" s="723">
        <v>49</v>
      </c>
      <c r="M120" s="723">
        <v>34</v>
      </c>
      <c r="N120" s="723">
        <v>1450</v>
      </c>
      <c r="O120" s="349">
        <v>76002.191970337997</v>
      </c>
      <c r="P120" s="349">
        <v>72810</v>
      </c>
      <c r="Q120" s="348"/>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row>
    <row r="121" spans="1:229" ht="11.15" customHeight="1">
      <c r="A121" s="332"/>
      <c r="B121" s="332"/>
      <c r="C121" s="322"/>
      <c r="D121" s="1095"/>
      <c r="E121" s="1095"/>
      <c r="F121" s="1095"/>
      <c r="G121" s="1095"/>
      <c r="H121" s="1095"/>
      <c r="I121" s="1095"/>
      <c r="J121" s="1095"/>
      <c r="K121" s="1095"/>
      <c r="L121" s="1096"/>
      <c r="M121" s="1096"/>
      <c r="N121" s="1093"/>
      <c r="O121" s="349"/>
      <c r="Q121" s="348"/>
    </row>
    <row r="122" spans="1:229" ht="11.15" customHeight="1">
      <c r="B122" s="1305" t="s">
        <v>45</v>
      </c>
      <c r="D122" s="1093"/>
      <c r="E122" s="1093"/>
      <c r="F122" s="1093"/>
      <c r="G122" s="1093"/>
      <c r="H122" s="1093"/>
      <c r="I122" s="1093"/>
      <c r="J122" s="1093"/>
      <c r="K122" s="1093"/>
      <c r="L122" s="1092"/>
      <c r="M122" s="1092"/>
      <c r="N122" s="1093"/>
      <c r="O122" s="349"/>
      <c r="Q122" s="348"/>
    </row>
    <row r="123" spans="1:229" ht="11.15" customHeight="1">
      <c r="A123" s="385"/>
      <c r="B123" s="889"/>
      <c r="D123" s="1093"/>
      <c r="E123" s="1093"/>
      <c r="F123" s="1093"/>
      <c r="G123" s="1093"/>
      <c r="H123" s="1093"/>
      <c r="I123" s="1093"/>
      <c r="J123" s="1093"/>
      <c r="K123" s="1093"/>
      <c r="L123" s="1092"/>
      <c r="M123" s="1092"/>
      <c r="N123" s="1093"/>
      <c r="O123" s="349"/>
      <c r="Q123" s="348"/>
    </row>
    <row r="124" spans="1:229" ht="11.15" customHeight="1">
      <c r="B124" s="1307" t="s">
        <v>26</v>
      </c>
      <c r="D124" s="1093"/>
      <c r="E124" s="1093"/>
      <c r="F124" s="1093"/>
      <c r="G124" s="1093"/>
      <c r="H124" s="1093"/>
      <c r="I124" s="1093"/>
      <c r="J124" s="1093"/>
      <c r="K124" s="1093"/>
      <c r="L124" s="1092"/>
      <c r="M124" s="1092"/>
      <c r="N124" s="1093"/>
      <c r="O124" s="349"/>
      <c r="Q124" s="348"/>
    </row>
    <row r="125" spans="1:229" ht="11.15" customHeight="1">
      <c r="A125" s="331"/>
      <c r="B125" s="327" t="s">
        <v>150</v>
      </c>
      <c r="D125" s="723">
        <v>0</v>
      </c>
      <c r="E125" s="723">
        <v>0</v>
      </c>
      <c r="F125" s="723">
        <v>1</v>
      </c>
      <c r="G125" s="723">
        <v>0</v>
      </c>
      <c r="H125" s="723">
        <v>1</v>
      </c>
      <c r="I125" s="723">
        <v>0</v>
      </c>
      <c r="J125" s="723">
        <v>0</v>
      </c>
      <c r="K125" s="723">
        <v>0</v>
      </c>
      <c r="L125" s="723">
        <v>0</v>
      </c>
      <c r="M125" s="723">
        <v>0</v>
      </c>
      <c r="N125" s="723">
        <v>2</v>
      </c>
      <c r="O125" s="349">
        <v>63926.5</v>
      </c>
      <c r="P125" s="349" t="s">
        <v>29</v>
      </c>
      <c r="Q125" s="348"/>
    </row>
    <row r="126" spans="1:229" ht="11.15" customHeight="1">
      <c r="B126" s="327" t="s">
        <v>151</v>
      </c>
      <c r="D126" s="723">
        <v>0</v>
      </c>
      <c r="E126" s="723">
        <v>1</v>
      </c>
      <c r="F126" s="723">
        <v>2</v>
      </c>
      <c r="G126" s="723">
        <v>1</v>
      </c>
      <c r="H126" s="723">
        <v>2</v>
      </c>
      <c r="I126" s="723">
        <v>1</v>
      </c>
      <c r="J126" s="723">
        <v>0</v>
      </c>
      <c r="K126" s="723">
        <v>0</v>
      </c>
      <c r="L126" s="723">
        <v>0</v>
      </c>
      <c r="M126" s="723">
        <v>0</v>
      </c>
      <c r="N126" s="723">
        <v>7</v>
      </c>
      <c r="O126" s="349">
        <v>64445.428571427998</v>
      </c>
      <c r="P126" s="349" t="s">
        <v>29</v>
      </c>
      <c r="Q126" s="348"/>
    </row>
    <row r="127" spans="1:229" ht="11.15" customHeight="1">
      <c r="B127" s="327" t="s">
        <v>152</v>
      </c>
      <c r="D127" s="723">
        <v>0</v>
      </c>
      <c r="E127" s="723">
        <v>2</v>
      </c>
      <c r="F127" s="723">
        <v>4</v>
      </c>
      <c r="G127" s="723">
        <v>1</v>
      </c>
      <c r="H127" s="723">
        <v>0</v>
      </c>
      <c r="I127" s="723">
        <v>0</v>
      </c>
      <c r="J127" s="723">
        <v>0</v>
      </c>
      <c r="K127" s="723">
        <v>0</v>
      </c>
      <c r="L127" s="723">
        <v>0</v>
      </c>
      <c r="M127" s="723">
        <v>0</v>
      </c>
      <c r="N127" s="723">
        <v>7</v>
      </c>
      <c r="O127" s="349">
        <v>55718.002857141997</v>
      </c>
      <c r="P127" s="349" t="s">
        <v>29</v>
      </c>
      <c r="Q127" s="348"/>
    </row>
    <row r="128" spans="1:229" ht="11.15" customHeight="1">
      <c r="B128" s="327" t="s">
        <v>37</v>
      </c>
      <c r="D128" s="723">
        <v>0</v>
      </c>
      <c r="E128" s="723">
        <v>0</v>
      </c>
      <c r="F128" s="723">
        <v>1</v>
      </c>
      <c r="G128" s="723">
        <v>0</v>
      </c>
      <c r="H128" s="723">
        <v>0</v>
      </c>
      <c r="I128" s="723">
        <v>0</v>
      </c>
      <c r="J128" s="723">
        <v>0</v>
      </c>
      <c r="K128" s="723">
        <v>0</v>
      </c>
      <c r="L128" s="723">
        <v>0</v>
      </c>
      <c r="M128" s="723">
        <v>0</v>
      </c>
      <c r="N128" s="723">
        <v>1</v>
      </c>
      <c r="O128" s="349">
        <v>54633.68</v>
      </c>
      <c r="P128" s="349" t="s">
        <v>29</v>
      </c>
      <c r="Q128" s="348"/>
    </row>
    <row r="129" spans="1:229" ht="11.15" customHeight="1">
      <c r="A129" s="335"/>
      <c r="B129" s="327" t="s">
        <v>38</v>
      </c>
      <c r="C129" s="318">
        <v>8</v>
      </c>
      <c r="D129" s="723">
        <v>0</v>
      </c>
      <c r="E129" s="723">
        <v>3</v>
      </c>
      <c r="F129" s="723">
        <v>8</v>
      </c>
      <c r="G129" s="723">
        <v>2</v>
      </c>
      <c r="H129" s="723">
        <v>3</v>
      </c>
      <c r="I129" s="723">
        <v>1</v>
      </c>
      <c r="J129" s="723">
        <v>0</v>
      </c>
      <c r="K129" s="723">
        <v>0</v>
      </c>
      <c r="L129" s="723">
        <v>0</v>
      </c>
      <c r="M129" s="723">
        <v>0</v>
      </c>
      <c r="N129" s="723">
        <v>17</v>
      </c>
      <c r="O129" s="349">
        <v>60213.570588235001</v>
      </c>
      <c r="P129" s="349">
        <v>57934</v>
      </c>
      <c r="Q129" s="348"/>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row>
    <row r="130" spans="1:229" ht="11.15" customHeight="1">
      <c r="A130" s="335"/>
      <c r="B130" s="336"/>
      <c r="C130" s="330"/>
      <c r="D130" s="1089"/>
      <c r="E130" s="1089"/>
      <c r="F130" s="1089"/>
      <c r="G130" s="1089"/>
      <c r="H130" s="1089"/>
      <c r="I130" s="1089"/>
      <c r="J130" s="1089"/>
      <c r="K130" s="1089"/>
      <c r="L130" s="1089"/>
      <c r="M130" s="1089"/>
      <c r="N130" s="1093"/>
      <c r="O130" s="349"/>
      <c r="Q130" s="348"/>
    </row>
    <row r="131" spans="1:229" ht="11.15" customHeight="1">
      <c r="B131" s="1307" t="s">
        <v>39</v>
      </c>
      <c r="C131" s="338"/>
      <c r="D131" s="1089"/>
      <c r="E131" s="1089"/>
      <c r="F131" s="1089"/>
      <c r="G131" s="1089"/>
      <c r="H131" s="1089"/>
      <c r="I131" s="1089"/>
      <c r="J131" s="1089"/>
      <c r="K131" s="1089"/>
      <c r="L131" s="1089"/>
      <c r="M131" s="1089"/>
      <c r="N131" s="1093"/>
      <c r="O131" s="349"/>
      <c r="Q131" s="348"/>
    </row>
    <row r="132" spans="1:229" ht="11.15" customHeight="1">
      <c r="B132" s="327" t="s">
        <v>150</v>
      </c>
      <c r="D132" s="723">
        <v>0</v>
      </c>
      <c r="E132" s="723">
        <v>1</v>
      </c>
      <c r="F132" s="723">
        <v>4</v>
      </c>
      <c r="G132" s="723">
        <v>0</v>
      </c>
      <c r="H132" s="723">
        <v>0</v>
      </c>
      <c r="I132" s="723">
        <v>0</v>
      </c>
      <c r="J132" s="723">
        <v>0</v>
      </c>
      <c r="K132" s="723">
        <v>0</v>
      </c>
      <c r="L132" s="723">
        <v>0</v>
      </c>
      <c r="M132" s="723">
        <v>0</v>
      </c>
      <c r="N132" s="723">
        <v>5</v>
      </c>
      <c r="O132" s="349">
        <v>52122.184000000001</v>
      </c>
      <c r="P132" s="349" t="s">
        <v>29</v>
      </c>
      <c r="Q132" s="348"/>
    </row>
    <row r="133" spans="1:229" ht="11.15" customHeight="1">
      <c r="B133" s="327" t="s">
        <v>151</v>
      </c>
      <c r="D133" s="723">
        <v>0</v>
      </c>
      <c r="E133" s="723">
        <v>3</v>
      </c>
      <c r="F133" s="723">
        <v>11</v>
      </c>
      <c r="G133" s="723">
        <v>3</v>
      </c>
      <c r="H133" s="723">
        <v>0</v>
      </c>
      <c r="I133" s="723">
        <v>0</v>
      </c>
      <c r="J133" s="723">
        <v>0</v>
      </c>
      <c r="K133" s="723">
        <v>0</v>
      </c>
      <c r="L133" s="723">
        <v>0</v>
      </c>
      <c r="M133" s="723">
        <v>3</v>
      </c>
      <c r="N133" s="723">
        <v>20</v>
      </c>
      <c r="O133" s="349">
        <v>55437.801764705</v>
      </c>
      <c r="P133" s="349" t="s">
        <v>29</v>
      </c>
      <c r="Q133" s="348"/>
    </row>
    <row r="134" spans="1:229" ht="11.15" customHeight="1">
      <c r="B134" s="327" t="s">
        <v>152</v>
      </c>
      <c r="D134" s="723">
        <v>0</v>
      </c>
      <c r="E134" s="723">
        <v>4</v>
      </c>
      <c r="F134" s="723">
        <v>18</v>
      </c>
      <c r="G134" s="723">
        <v>6</v>
      </c>
      <c r="H134" s="723">
        <v>3</v>
      </c>
      <c r="I134" s="723">
        <v>0</v>
      </c>
      <c r="J134" s="723">
        <v>0</v>
      </c>
      <c r="K134" s="723">
        <v>0</v>
      </c>
      <c r="L134" s="723">
        <v>0</v>
      </c>
      <c r="M134" s="723">
        <v>0</v>
      </c>
      <c r="N134" s="723">
        <v>31</v>
      </c>
      <c r="O134" s="349">
        <v>58161.026451612001</v>
      </c>
      <c r="P134" s="349" t="s">
        <v>29</v>
      </c>
      <c r="Q134" s="348"/>
    </row>
    <row r="135" spans="1:229" ht="11.15" customHeight="1">
      <c r="B135" s="327" t="s">
        <v>37</v>
      </c>
      <c r="D135" s="723">
        <v>0</v>
      </c>
      <c r="E135" s="723">
        <v>0</v>
      </c>
      <c r="F135" s="723">
        <v>6</v>
      </c>
      <c r="G135" s="723">
        <v>2</v>
      </c>
      <c r="H135" s="723">
        <v>1</v>
      </c>
      <c r="I135" s="723">
        <v>2</v>
      </c>
      <c r="J135" s="723">
        <v>0</v>
      </c>
      <c r="K135" s="723">
        <v>0</v>
      </c>
      <c r="L135" s="723">
        <v>0</v>
      </c>
      <c r="M135" s="723">
        <v>0</v>
      </c>
      <c r="N135" s="723">
        <v>11</v>
      </c>
      <c r="O135" s="349">
        <v>63231.764545454003</v>
      </c>
      <c r="P135" s="349" t="s">
        <v>29</v>
      </c>
      <c r="Q135" s="348"/>
    </row>
    <row r="136" spans="1:229" ht="11.15" customHeight="1">
      <c r="A136" s="335"/>
      <c r="B136" s="327" t="s">
        <v>38</v>
      </c>
      <c r="C136" s="318">
        <v>8</v>
      </c>
      <c r="D136" s="723">
        <v>0</v>
      </c>
      <c r="E136" s="723">
        <v>8</v>
      </c>
      <c r="F136" s="723">
        <v>39</v>
      </c>
      <c r="G136" s="723">
        <v>11</v>
      </c>
      <c r="H136" s="723">
        <v>4</v>
      </c>
      <c r="I136" s="723">
        <v>2</v>
      </c>
      <c r="J136" s="723">
        <v>0</v>
      </c>
      <c r="K136" s="723">
        <v>0</v>
      </c>
      <c r="L136" s="723">
        <v>0</v>
      </c>
      <c r="M136" s="723">
        <v>3</v>
      </c>
      <c r="N136" s="723">
        <v>67</v>
      </c>
      <c r="O136" s="349">
        <v>57837.418437499997</v>
      </c>
      <c r="P136" s="349">
        <v>56105</v>
      </c>
      <c r="Q136" s="348"/>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35"/>
      <c r="FQ136" s="335"/>
      <c r="FR136" s="335"/>
      <c r="FS136" s="335"/>
      <c r="FT136" s="335"/>
      <c r="FU136" s="335"/>
      <c r="FV136" s="335"/>
      <c r="FW136" s="335"/>
      <c r="FX136" s="335"/>
      <c r="FY136" s="335"/>
      <c r="FZ136" s="335"/>
      <c r="GA136" s="335"/>
      <c r="GB136" s="335"/>
      <c r="GC136" s="335"/>
      <c r="GD136" s="335"/>
      <c r="GE136" s="335"/>
      <c r="GF136" s="335"/>
      <c r="GG136" s="335"/>
      <c r="GH136" s="335"/>
      <c r="GI136" s="335"/>
      <c r="GJ136" s="335"/>
      <c r="GK136" s="335"/>
      <c r="GL136" s="335"/>
      <c r="GM136" s="335"/>
      <c r="GN136" s="335"/>
      <c r="GO136" s="335"/>
      <c r="GP136" s="335"/>
      <c r="GQ136" s="335"/>
      <c r="GR136" s="335"/>
      <c r="GS136" s="335"/>
      <c r="GT136" s="335"/>
      <c r="GU136" s="335"/>
      <c r="GV136" s="335"/>
      <c r="GW136" s="335"/>
      <c r="GX136" s="335"/>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row>
    <row r="137" spans="1:229" ht="11.15" customHeight="1">
      <c r="A137" s="335"/>
      <c r="B137" s="336"/>
      <c r="C137" s="330"/>
      <c r="D137" s="1089"/>
      <c r="E137" s="1089"/>
      <c r="F137" s="1089"/>
      <c r="G137" s="1089"/>
      <c r="H137" s="1089"/>
      <c r="I137" s="1089"/>
      <c r="J137" s="1089"/>
      <c r="K137" s="1089"/>
      <c r="L137" s="1089"/>
      <c r="M137" s="1089"/>
      <c r="N137" s="1093"/>
      <c r="O137" s="349"/>
      <c r="Q137" s="348"/>
    </row>
    <row r="138" spans="1:229" ht="11.15" customHeight="1">
      <c r="B138" s="1307" t="s">
        <v>40</v>
      </c>
      <c r="C138" s="318">
        <v>9</v>
      </c>
      <c r="D138" s="1089"/>
      <c r="E138" s="1089"/>
      <c r="F138" s="1089"/>
      <c r="G138" s="1089"/>
      <c r="H138" s="1089"/>
      <c r="I138" s="1089"/>
      <c r="J138" s="1089"/>
      <c r="K138" s="1089"/>
      <c r="L138" s="1089"/>
      <c r="M138" s="1089"/>
      <c r="N138" s="1093"/>
      <c r="O138" s="349"/>
      <c r="Q138" s="348"/>
    </row>
    <row r="139" spans="1:229" ht="11.15" customHeight="1">
      <c r="B139" s="327" t="s">
        <v>150</v>
      </c>
      <c r="D139" s="723">
        <v>0</v>
      </c>
      <c r="E139" s="723">
        <v>1</v>
      </c>
      <c r="F139" s="723">
        <v>5</v>
      </c>
      <c r="G139" s="723">
        <v>0</v>
      </c>
      <c r="H139" s="723">
        <v>1</v>
      </c>
      <c r="I139" s="723">
        <v>0</v>
      </c>
      <c r="J139" s="723">
        <v>0</v>
      </c>
      <c r="K139" s="723">
        <v>0</v>
      </c>
      <c r="L139" s="723">
        <v>0</v>
      </c>
      <c r="M139" s="723">
        <v>0</v>
      </c>
      <c r="N139" s="723">
        <v>7</v>
      </c>
      <c r="O139" s="349">
        <v>55494.845714285002</v>
      </c>
      <c r="P139" s="349" t="s">
        <v>29</v>
      </c>
      <c r="Q139" s="348"/>
    </row>
    <row r="140" spans="1:229" ht="11.15" customHeight="1">
      <c r="B140" s="327" t="s">
        <v>151</v>
      </c>
      <c r="D140" s="723">
        <v>0</v>
      </c>
      <c r="E140" s="723">
        <v>4</v>
      </c>
      <c r="F140" s="723">
        <v>13</v>
      </c>
      <c r="G140" s="723">
        <v>4</v>
      </c>
      <c r="H140" s="723">
        <v>2</v>
      </c>
      <c r="I140" s="723">
        <v>1</v>
      </c>
      <c r="J140" s="723">
        <v>0</v>
      </c>
      <c r="K140" s="723">
        <v>0</v>
      </c>
      <c r="L140" s="723">
        <v>0</v>
      </c>
      <c r="M140" s="723">
        <v>3</v>
      </c>
      <c r="N140" s="723">
        <v>27</v>
      </c>
      <c r="O140" s="349">
        <v>58065.026250000003</v>
      </c>
      <c r="P140" s="349" t="s">
        <v>29</v>
      </c>
      <c r="Q140" s="348"/>
    </row>
    <row r="141" spans="1:229" ht="11.15" customHeight="1">
      <c r="B141" s="327" t="s">
        <v>152</v>
      </c>
      <c r="D141" s="723">
        <v>0</v>
      </c>
      <c r="E141" s="723">
        <v>6</v>
      </c>
      <c r="F141" s="723">
        <v>22</v>
      </c>
      <c r="G141" s="723">
        <v>7</v>
      </c>
      <c r="H141" s="723">
        <v>3</v>
      </c>
      <c r="I141" s="723">
        <v>0</v>
      </c>
      <c r="J141" s="723">
        <v>0</v>
      </c>
      <c r="K141" s="723">
        <v>0</v>
      </c>
      <c r="L141" s="723">
        <v>0</v>
      </c>
      <c r="M141" s="723">
        <v>0</v>
      </c>
      <c r="N141" s="723">
        <v>38</v>
      </c>
      <c r="O141" s="349">
        <v>57710.995789473003</v>
      </c>
      <c r="P141" s="349" t="s">
        <v>29</v>
      </c>
      <c r="Q141" s="348"/>
    </row>
    <row r="142" spans="1:229" ht="11.15" customHeight="1">
      <c r="B142" s="327" t="s">
        <v>37</v>
      </c>
      <c r="D142" s="723">
        <v>0</v>
      </c>
      <c r="E142" s="723">
        <v>0</v>
      </c>
      <c r="F142" s="723">
        <v>7</v>
      </c>
      <c r="G142" s="723">
        <v>2</v>
      </c>
      <c r="H142" s="723">
        <v>1</v>
      </c>
      <c r="I142" s="723">
        <v>2</v>
      </c>
      <c r="J142" s="723">
        <v>0</v>
      </c>
      <c r="K142" s="723">
        <v>0</v>
      </c>
      <c r="L142" s="723">
        <v>0</v>
      </c>
      <c r="M142" s="723">
        <v>0</v>
      </c>
      <c r="N142" s="723">
        <v>12</v>
      </c>
      <c r="O142" s="349">
        <v>62515.2575</v>
      </c>
      <c r="P142" s="349" t="s">
        <v>29</v>
      </c>
      <c r="Q142" s="348"/>
    </row>
    <row r="143" spans="1:229" ht="11.15" customHeight="1">
      <c r="A143" s="335"/>
      <c r="B143" s="327" t="s">
        <v>38</v>
      </c>
      <c r="C143" s="318">
        <v>8</v>
      </c>
      <c r="D143" s="723">
        <v>0</v>
      </c>
      <c r="E143" s="723">
        <v>11</v>
      </c>
      <c r="F143" s="723">
        <v>47</v>
      </c>
      <c r="G143" s="723">
        <v>13</v>
      </c>
      <c r="H143" s="723">
        <v>7</v>
      </c>
      <c r="I143" s="723">
        <v>3</v>
      </c>
      <c r="J143" s="723">
        <v>0</v>
      </c>
      <c r="K143" s="723">
        <v>0</v>
      </c>
      <c r="L143" s="723">
        <v>0</v>
      </c>
      <c r="M143" s="723">
        <v>3</v>
      </c>
      <c r="N143" s="723">
        <v>84</v>
      </c>
      <c r="O143" s="349">
        <v>58336.117037037002</v>
      </c>
      <c r="P143" s="349">
        <v>56434</v>
      </c>
      <c r="Q143" s="348"/>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row>
    <row r="144" spans="1:229" ht="11.15" customHeight="1">
      <c r="A144" s="920"/>
      <c r="B144" s="920"/>
      <c r="C144" s="921"/>
      <c r="D144" s="922"/>
      <c r="E144" s="922"/>
      <c r="F144" s="922"/>
      <c r="G144" s="922"/>
      <c r="H144" s="922"/>
      <c r="I144" s="922"/>
      <c r="J144" s="922"/>
      <c r="K144" s="922"/>
      <c r="L144" s="211"/>
      <c r="M144" s="211"/>
      <c r="N144" s="332"/>
      <c r="O144" s="332"/>
    </row>
    <row r="145" spans="1:229" ht="11.15" customHeight="1">
      <c r="A145" s="1471" t="s">
        <v>46</v>
      </c>
      <c r="B145" s="1471"/>
      <c r="D145" s="334"/>
      <c r="E145" s="334"/>
      <c r="F145" s="334"/>
      <c r="G145" s="334"/>
      <c r="H145" s="346"/>
      <c r="I145" s="346"/>
      <c r="J145" s="346"/>
      <c r="K145" s="346"/>
    </row>
    <row r="146" spans="1:229" ht="11.15" customHeight="1">
      <c r="A146" s="345"/>
      <c r="B146" s="889"/>
      <c r="D146" s="334"/>
      <c r="E146" s="334"/>
      <c r="F146" s="334"/>
      <c r="G146" s="334"/>
      <c r="H146" s="346"/>
      <c r="I146" s="346"/>
      <c r="J146" s="346"/>
      <c r="K146" s="346"/>
    </row>
    <row r="147" spans="1:229" ht="11.15" customHeight="1">
      <c r="B147" s="1307" t="s">
        <v>26</v>
      </c>
      <c r="D147" s="334"/>
      <c r="E147" s="334"/>
      <c r="F147" s="334"/>
      <c r="G147" s="334"/>
      <c r="H147" s="346"/>
      <c r="I147" s="346"/>
      <c r="J147" s="346"/>
      <c r="K147" s="346"/>
    </row>
    <row r="148" spans="1:229" ht="11.15" customHeight="1">
      <c r="A148" s="331"/>
      <c r="B148" s="327" t="s">
        <v>150</v>
      </c>
      <c r="D148" s="723">
        <v>0</v>
      </c>
      <c r="E148" s="723">
        <v>70</v>
      </c>
      <c r="F148" s="723">
        <v>412</v>
      </c>
      <c r="G148" s="723">
        <v>294</v>
      </c>
      <c r="H148" s="723">
        <v>179</v>
      </c>
      <c r="I148" s="723">
        <v>102</v>
      </c>
      <c r="J148" s="723">
        <v>49</v>
      </c>
      <c r="K148" s="723">
        <v>22</v>
      </c>
      <c r="L148" s="723">
        <v>16</v>
      </c>
      <c r="M148" s="723">
        <v>56</v>
      </c>
      <c r="N148" s="723">
        <v>1200</v>
      </c>
      <c r="O148" s="349">
        <v>66410.408173075994</v>
      </c>
      <c r="P148" s="349" t="s">
        <v>29</v>
      </c>
      <c r="R148" s="348"/>
    </row>
    <row r="149" spans="1:229" ht="11.15" customHeight="1">
      <c r="B149" s="327" t="s">
        <v>151</v>
      </c>
      <c r="D149" s="723">
        <v>0</v>
      </c>
      <c r="E149" s="723">
        <v>85</v>
      </c>
      <c r="F149" s="723">
        <v>735</v>
      </c>
      <c r="G149" s="723">
        <v>992</v>
      </c>
      <c r="H149" s="723">
        <v>671</v>
      </c>
      <c r="I149" s="723">
        <v>511</v>
      </c>
      <c r="J149" s="723">
        <v>305</v>
      </c>
      <c r="K149" s="723">
        <v>188</v>
      </c>
      <c r="L149" s="723">
        <v>131</v>
      </c>
      <c r="M149" s="723">
        <v>73</v>
      </c>
      <c r="N149" s="723">
        <v>3691</v>
      </c>
      <c r="O149" s="349">
        <v>73992.092893863999</v>
      </c>
      <c r="P149" s="349" t="s">
        <v>29</v>
      </c>
      <c r="R149" s="348"/>
    </row>
    <row r="150" spans="1:229" ht="11.15" customHeight="1">
      <c r="B150" s="327" t="s">
        <v>152</v>
      </c>
      <c r="D150" s="723">
        <v>0</v>
      </c>
      <c r="E150" s="723">
        <v>41</v>
      </c>
      <c r="F150" s="723">
        <v>276</v>
      </c>
      <c r="G150" s="723">
        <v>613</v>
      </c>
      <c r="H150" s="723">
        <v>440</v>
      </c>
      <c r="I150" s="723">
        <v>343</v>
      </c>
      <c r="J150" s="723">
        <v>252</v>
      </c>
      <c r="K150" s="723">
        <v>217</v>
      </c>
      <c r="L150" s="723">
        <v>214</v>
      </c>
      <c r="M150" s="723">
        <v>50</v>
      </c>
      <c r="N150" s="723">
        <v>2446</v>
      </c>
      <c r="O150" s="349">
        <v>80239.077583471997</v>
      </c>
      <c r="P150" s="349" t="s">
        <v>29</v>
      </c>
      <c r="R150" s="348"/>
    </row>
    <row r="151" spans="1:229" ht="11.15" customHeight="1">
      <c r="B151" s="327" t="s">
        <v>37</v>
      </c>
      <c r="D151" s="723">
        <v>0</v>
      </c>
      <c r="E151" s="723">
        <v>6</v>
      </c>
      <c r="F151" s="723">
        <v>14</v>
      </c>
      <c r="G151" s="723">
        <v>58</v>
      </c>
      <c r="H151" s="723">
        <v>53</v>
      </c>
      <c r="I151" s="723">
        <v>39</v>
      </c>
      <c r="J151" s="723">
        <v>34</v>
      </c>
      <c r="K151" s="723">
        <v>37</v>
      </c>
      <c r="L151" s="723">
        <v>61</v>
      </c>
      <c r="M151" s="723">
        <v>11</v>
      </c>
      <c r="N151" s="723">
        <v>313</v>
      </c>
      <c r="O151" s="349">
        <v>90208.951026490002</v>
      </c>
      <c r="P151" s="349" t="s">
        <v>29</v>
      </c>
      <c r="R151" s="348"/>
    </row>
    <row r="152" spans="1:229" ht="11.15" customHeight="1">
      <c r="A152" s="335"/>
      <c r="B152" s="327" t="s">
        <v>38</v>
      </c>
      <c r="C152" s="318">
        <v>7</v>
      </c>
      <c r="D152" s="723">
        <v>0</v>
      </c>
      <c r="E152" s="723">
        <v>202</v>
      </c>
      <c r="F152" s="723">
        <v>1437</v>
      </c>
      <c r="G152" s="723">
        <v>1957</v>
      </c>
      <c r="H152" s="723">
        <v>1343</v>
      </c>
      <c r="I152" s="723">
        <v>995</v>
      </c>
      <c r="J152" s="723">
        <v>640</v>
      </c>
      <c r="K152" s="723">
        <v>464</v>
      </c>
      <c r="L152" s="723">
        <v>422</v>
      </c>
      <c r="M152" s="723">
        <v>190</v>
      </c>
      <c r="N152" s="723">
        <v>7650</v>
      </c>
      <c r="O152" s="349">
        <v>75492.336747989</v>
      </c>
      <c r="P152" s="349">
        <v>70370</v>
      </c>
      <c r="Q152" s="335"/>
      <c r="R152" s="348"/>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row>
    <row r="153" spans="1:229" ht="11.15" customHeight="1">
      <c r="A153" s="335"/>
      <c r="B153" s="336"/>
      <c r="C153" s="330"/>
      <c r="D153" s="1089"/>
      <c r="E153" s="1089"/>
      <c r="F153" s="1089"/>
      <c r="G153" s="1089"/>
      <c r="H153" s="1089"/>
      <c r="I153" s="1089"/>
      <c r="J153" s="1089"/>
      <c r="K153" s="1089"/>
      <c r="L153" s="1089"/>
      <c r="M153" s="1089"/>
      <c r="N153" s="1093"/>
      <c r="O153" s="349"/>
    </row>
    <row r="154" spans="1:229" ht="11.15" customHeight="1">
      <c r="B154" s="1307" t="s">
        <v>39</v>
      </c>
      <c r="C154" s="338"/>
      <c r="D154" s="1089"/>
      <c r="E154" s="1089"/>
      <c r="F154" s="1089"/>
      <c r="G154" s="1089"/>
      <c r="H154" s="1089"/>
      <c r="I154" s="1089"/>
      <c r="J154" s="1089"/>
      <c r="K154" s="1089"/>
      <c r="L154" s="1089"/>
      <c r="M154" s="1089"/>
      <c r="N154" s="1093"/>
      <c r="O154" s="349"/>
    </row>
    <row r="155" spans="1:229" ht="11.15" customHeight="1">
      <c r="B155" s="327" t="s">
        <v>150</v>
      </c>
      <c r="D155" s="723">
        <v>0</v>
      </c>
      <c r="E155" s="723">
        <v>214</v>
      </c>
      <c r="F155" s="723">
        <v>777</v>
      </c>
      <c r="G155" s="723">
        <v>452</v>
      </c>
      <c r="H155" s="723">
        <v>153</v>
      </c>
      <c r="I155" s="723">
        <v>65</v>
      </c>
      <c r="J155" s="723">
        <v>20</v>
      </c>
      <c r="K155" s="723">
        <v>14</v>
      </c>
      <c r="L155" s="723">
        <v>6</v>
      </c>
      <c r="M155" s="723">
        <v>117</v>
      </c>
      <c r="N155" s="723">
        <v>1818</v>
      </c>
      <c r="O155" s="349">
        <v>60660.554032920998</v>
      </c>
      <c r="P155" s="349" t="s">
        <v>29</v>
      </c>
      <c r="R155" s="348"/>
    </row>
    <row r="156" spans="1:229" ht="11.15" customHeight="1">
      <c r="B156" s="327" t="s">
        <v>151</v>
      </c>
      <c r="D156" s="723">
        <v>0</v>
      </c>
      <c r="E156" s="723">
        <v>347</v>
      </c>
      <c r="F156" s="723">
        <v>2095</v>
      </c>
      <c r="G156" s="723">
        <v>2071</v>
      </c>
      <c r="H156" s="723">
        <v>966</v>
      </c>
      <c r="I156" s="723">
        <v>425</v>
      </c>
      <c r="J156" s="723">
        <v>207</v>
      </c>
      <c r="K156" s="723">
        <v>105</v>
      </c>
      <c r="L156" s="723">
        <v>54</v>
      </c>
      <c r="M156" s="723">
        <v>227</v>
      </c>
      <c r="N156" s="723">
        <v>6497</v>
      </c>
      <c r="O156" s="349">
        <v>65720.384553429001</v>
      </c>
      <c r="P156" s="349" t="s">
        <v>29</v>
      </c>
      <c r="R156" s="348"/>
    </row>
    <row r="157" spans="1:229" ht="11.15" customHeight="1">
      <c r="B157" s="327" t="s">
        <v>152</v>
      </c>
      <c r="D157" s="723">
        <v>0</v>
      </c>
      <c r="E157" s="723">
        <v>207</v>
      </c>
      <c r="F157" s="723">
        <v>1473</v>
      </c>
      <c r="G157" s="723">
        <v>2129</v>
      </c>
      <c r="H157" s="723">
        <v>1128</v>
      </c>
      <c r="I157" s="723">
        <v>549</v>
      </c>
      <c r="J157" s="723">
        <v>273</v>
      </c>
      <c r="K157" s="723">
        <v>166</v>
      </c>
      <c r="L157" s="723">
        <v>169</v>
      </c>
      <c r="M157" s="723">
        <v>156</v>
      </c>
      <c r="N157" s="723">
        <v>6250</v>
      </c>
      <c r="O157" s="349">
        <v>69724.615233015997</v>
      </c>
      <c r="P157" s="349" t="s">
        <v>29</v>
      </c>
      <c r="R157" s="348"/>
    </row>
    <row r="158" spans="1:229" ht="11.15" customHeight="1">
      <c r="B158" s="327" t="s">
        <v>37</v>
      </c>
      <c r="D158" s="723">
        <v>0</v>
      </c>
      <c r="E158" s="723">
        <v>13</v>
      </c>
      <c r="F158" s="723">
        <v>169</v>
      </c>
      <c r="G158" s="723">
        <v>296</v>
      </c>
      <c r="H158" s="723">
        <v>206</v>
      </c>
      <c r="I158" s="723">
        <v>105</v>
      </c>
      <c r="J158" s="723">
        <v>53</v>
      </c>
      <c r="K158" s="723">
        <v>54</v>
      </c>
      <c r="L158" s="723">
        <v>55</v>
      </c>
      <c r="M158" s="723">
        <v>30</v>
      </c>
      <c r="N158" s="723">
        <v>981</v>
      </c>
      <c r="O158" s="349">
        <v>75056.275941114</v>
      </c>
      <c r="P158" s="349" t="s">
        <v>29</v>
      </c>
      <c r="R158" s="348"/>
    </row>
    <row r="159" spans="1:229" ht="11.15" customHeight="1">
      <c r="A159" s="335"/>
      <c r="B159" s="327" t="s">
        <v>38</v>
      </c>
      <c r="C159" s="318">
        <v>8</v>
      </c>
      <c r="D159" s="723">
        <v>0</v>
      </c>
      <c r="E159" s="723">
        <v>781</v>
      </c>
      <c r="F159" s="723">
        <v>4514</v>
      </c>
      <c r="G159" s="723">
        <v>4948</v>
      </c>
      <c r="H159" s="723">
        <v>2453</v>
      </c>
      <c r="I159" s="723">
        <v>1144</v>
      </c>
      <c r="J159" s="723">
        <v>553</v>
      </c>
      <c r="K159" s="723">
        <v>339</v>
      </c>
      <c r="L159" s="723">
        <v>284</v>
      </c>
      <c r="M159" s="723">
        <v>530</v>
      </c>
      <c r="N159" s="723">
        <v>15546</v>
      </c>
      <c r="O159" s="349">
        <v>67363.528050744993</v>
      </c>
      <c r="P159" s="349">
        <v>63806</v>
      </c>
      <c r="Q159" s="335"/>
      <c r="R159" s="348"/>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row>
    <row r="160" spans="1:229" ht="11.15" customHeight="1">
      <c r="A160" s="335"/>
      <c r="B160" s="336"/>
      <c r="C160" s="330"/>
      <c r="D160" s="1088"/>
      <c r="E160" s="1088"/>
      <c r="F160" s="1088"/>
      <c r="G160" s="1088"/>
      <c r="H160" s="1088"/>
      <c r="I160" s="1088"/>
      <c r="J160" s="1088"/>
      <c r="K160" s="1088"/>
      <c r="L160" s="1088"/>
      <c r="M160" s="1088"/>
      <c r="N160" s="1088"/>
      <c r="O160" s="349"/>
    </row>
    <row r="161" spans="1:229" ht="11.15" customHeight="1">
      <c r="B161" s="1307" t="s">
        <v>40</v>
      </c>
      <c r="C161" s="318">
        <v>9</v>
      </c>
      <c r="D161" s="1089"/>
      <c r="E161" s="1089"/>
      <c r="F161" s="1089"/>
      <c r="G161" s="1089"/>
      <c r="H161" s="1089"/>
      <c r="I161" s="1089"/>
      <c r="J161" s="1089"/>
      <c r="K161" s="1089"/>
      <c r="L161" s="1089"/>
      <c r="M161" s="1089"/>
      <c r="N161" s="1093"/>
      <c r="O161" s="349"/>
      <c r="P161" s="348"/>
    </row>
    <row r="162" spans="1:229" ht="11.15" customHeight="1">
      <c r="B162" s="327" t="s">
        <v>150</v>
      </c>
      <c r="D162" s="723">
        <v>0</v>
      </c>
      <c r="E162" s="723">
        <v>284</v>
      </c>
      <c r="F162" s="723">
        <v>1189</v>
      </c>
      <c r="G162" s="723">
        <v>746</v>
      </c>
      <c r="H162" s="723">
        <v>332</v>
      </c>
      <c r="I162" s="723">
        <v>167</v>
      </c>
      <c r="J162" s="723">
        <v>69</v>
      </c>
      <c r="K162" s="723">
        <v>36</v>
      </c>
      <c r="L162" s="723">
        <v>22</v>
      </c>
      <c r="M162" s="723">
        <v>173</v>
      </c>
      <c r="N162" s="723">
        <v>3018</v>
      </c>
      <c r="O162" s="349">
        <v>62972.621919156001</v>
      </c>
      <c r="P162" s="349" t="s">
        <v>29</v>
      </c>
      <c r="R162" s="348"/>
    </row>
    <row r="163" spans="1:229" ht="11.15" customHeight="1">
      <c r="B163" s="327" t="s">
        <v>151</v>
      </c>
      <c r="D163" s="723">
        <v>0</v>
      </c>
      <c r="E163" s="723">
        <v>432</v>
      </c>
      <c r="F163" s="723">
        <v>2830</v>
      </c>
      <c r="G163" s="723">
        <v>3064</v>
      </c>
      <c r="H163" s="723">
        <v>1638</v>
      </c>
      <c r="I163" s="723">
        <v>937</v>
      </c>
      <c r="J163" s="723">
        <v>512</v>
      </c>
      <c r="K163" s="723">
        <v>293</v>
      </c>
      <c r="L163" s="723">
        <v>185</v>
      </c>
      <c r="M163" s="723">
        <v>300</v>
      </c>
      <c r="N163" s="723">
        <v>10191</v>
      </c>
      <c r="O163" s="349">
        <v>68749.396742493002</v>
      </c>
      <c r="P163" s="349" t="s">
        <v>29</v>
      </c>
      <c r="R163" s="348"/>
    </row>
    <row r="164" spans="1:229" ht="11.15" customHeight="1">
      <c r="B164" s="327" t="s">
        <v>152</v>
      </c>
      <c r="D164" s="723">
        <v>0</v>
      </c>
      <c r="E164" s="723">
        <v>248</v>
      </c>
      <c r="F164" s="723">
        <v>1749</v>
      </c>
      <c r="G164" s="723">
        <v>2743</v>
      </c>
      <c r="H164" s="723">
        <v>1569</v>
      </c>
      <c r="I164" s="723">
        <v>893</v>
      </c>
      <c r="J164" s="723">
        <v>525</v>
      </c>
      <c r="K164" s="723">
        <v>383</v>
      </c>
      <c r="L164" s="723">
        <v>383</v>
      </c>
      <c r="M164" s="723">
        <v>206</v>
      </c>
      <c r="N164" s="723">
        <v>8699</v>
      </c>
      <c r="O164" s="349">
        <v>72691.993243846999</v>
      </c>
      <c r="P164" s="349" t="s">
        <v>29</v>
      </c>
      <c r="R164" s="348"/>
    </row>
    <row r="165" spans="1:229" ht="11.15" customHeight="1">
      <c r="B165" s="327" t="s">
        <v>37</v>
      </c>
      <c r="D165" s="723">
        <v>0</v>
      </c>
      <c r="E165" s="723">
        <v>19</v>
      </c>
      <c r="F165" s="723">
        <v>183</v>
      </c>
      <c r="G165" s="723">
        <v>354</v>
      </c>
      <c r="H165" s="723">
        <v>259</v>
      </c>
      <c r="I165" s="723">
        <v>144</v>
      </c>
      <c r="J165" s="723">
        <v>87</v>
      </c>
      <c r="K165" s="723">
        <v>91</v>
      </c>
      <c r="L165" s="723">
        <v>116</v>
      </c>
      <c r="M165" s="723">
        <v>41</v>
      </c>
      <c r="N165" s="723">
        <v>1294</v>
      </c>
      <c r="O165" s="349">
        <v>78708.397150837001</v>
      </c>
      <c r="P165" s="349" t="s">
        <v>29</v>
      </c>
      <c r="R165" s="348"/>
    </row>
    <row r="166" spans="1:229" ht="11.15" customHeight="1">
      <c r="A166" s="335"/>
      <c r="B166" s="327" t="s">
        <v>38</v>
      </c>
      <c r="C166" s="318">
        <v>8</v>
      </c>
      <c r="D166" s="723">
        <v>0</v>
      </c>
      <c r="E166" s="723">
        <v>983</v>
      </c>
      <c r="F166" s="723">
        <v>5951</v>
      </c>
      <c r="G166" s="723">
        <v>6907</v>
      </c>
      <c r="H166" s="723">
        <v>3798</v>
      </c>
      <c r="I166" s="723">
        <v>2141</v>
      </c>
      <c r="J166" s="723">
        <v>1193</v>
      </c>
      <c r="K166" s="723">
        <v>803</v>
      </c>
      <c r="L166" s="723">
        <v>706</v>
      </c>
      <c r="M166" s="723">
        <v>720</v>
      </c>
      <c r="N166" s="723">
        <v>23202</v>
      </c>
      <c r="O166" s="349">
        <v>70062.810817097998</v>
      </c>
      <c r="P166" s="349">
        <v>65384</v>
      </c>
      <c r="Q166" s="335"/>
      <c r="R166" s="348"/>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c r="EV166" s="335"/>
      <c r="EW166" s="335"/>
      <c r="EX166" s="335"/>
      <c r="EY166" s="335"/>
      <c r="EZ166" s="335"/>
      <c r="FA166" s="335"/>
      <c r="FB166" s="335"/>
      <c r="FC166" s="335"/>
      <c r="FD166" s="335"/>
      <c r="FE166" s="335"/>
      <c r="FF166" s="335"/>
      <c r="FG166" s="335"/>
      <c r="FH166" s="335"/>
      <c r="FI166" s="335"/>
      <c r="FJ166" s="335"/>
      <c r="FK166" s="335"/>
      <c r="FL166" s="335"/>
      <c r="FM166" s="335"/>
      <c r="FN166" s="335"/>
      <c r="FO166" s="335"/>
      <c r="FP166" s="335"/>
      <c r="FQ166" s="335"/>
      <c r="FR166" s="335"/>
      <c r="FS166" s="335"/>
      <c r="FT166" s="335"/>
      <c r="FU166" s="335"/>
      <c r="FV166" s="335"/>
      <c r="FW166" s="335"/>
      <c r="FX166" s="335"/>
      <c r="FY166" s="335"/>
      <c r="FZ166" s="335"/>
      <c r="GA166" s="335"/>
      <c r="GB166" s="335"/>
      <c r="GC166" s="335"/>
      <c r="GD166" s="335"/>
      <c r="GE166" s="335"/>
      <c r="GF166" s="335"/>
      <c r="GG166" s="335"/>
      <c r="GH166" s="335"/>
      <c r="GI166" s="335"/>
      <c r="GJ166" s="335"/>
      <c r="GK166" s="335"/>
      <c r="GL166" s="335"/>
      <c r="GM166" s="335"/>
      <c r="GN166" s="335"/>
      <c r="GO166" s="335"/>
      <c r="GP166" s="335"/>
      <c r="GQ166" s="335"/>
      <c r="GR166" s="335"/>
      <c r="GS166" s="335"/>
      <c r="GT166" s="335"/>
      <c r="GU166" s="335"/>
      <c r="GV166" s="335"/>
      <c r="GW166" s="335"/>
      <c r="GX166" s="335"/>
      <c r="GY166" s="335"/>
      <c r="GZ166" s="335"/>
      <c r="HA166" s="335"/>
      <c r="HB166" s="335"/>
      <c r="HC166" s="335"/>
      <c r="HD166" s="335"/>
      <c r="HE166" s="335"/>
      <c r="HF166" s="335"/>
      <c r="HG166" s="335"/>
      <c r="HH166" s="335"/>
      <c r="HI166" s="335"/>
      <c r="HJ166" s="335"/>
      <c r="HK166" s="335"/>
      <c r="HL166" s="335"/>
      <c r="HM166" s="335"/>
      <c r="HN166" s="335"/>
      <c r="HO166" s="335"/>
      <c r="HP166" s="335"/>
      <c r="HQ166" s="335"/>
      <c r="HR166" s="335"/>
      <c r="HS166" s="335"/>
      <c r="HT166" s="335"/>
      <c r="HU166" s="335"/>
    </row>
    <row r="167" spans="1:229" ht="11.15" customHeight="1">
      <c r="A167" s="357"/>
      <c r="B167" s="357"/>
      <c r="C167" s="358"/>
      <c r="D167" s="359"/>
      <c r="E167" s="359"/>
      <c r="F167" s="359"/>
      <c r="G167" s="359"/>
      <c r="H167" s="359"/>
      <c r="I167" s="359"/>
      <c r="J167" s="359"/>
      <c r="K167" s="359"/>
      <c r="L167" s="344"/>
      <c r="M167" s="344"/>
      <c r="N167" s="341"/>
      <c r="O167" s="341"/>
    </row>
    <row r="168" spans="1:229" ht="11.15" customHeight="1">
      <c r="A168" s="345"/>
      <c r="B168" s="889"/>
      <c r="D168" s="346"/>
      <c r="E168" s="346"/>
      <c r="F168" s="346"/>
      <c r="G168" s="346"/>
      <c r="H168" s="346"/>
      <c r="I168" s="346"/>
      <c r="J168" s="346"/>
      <c r="K168" s="346"/>
      <c r="N168" s="347"/>
      <c r="O168" s="347"/>
      <c r="P168" s="589" t="s">
        <v>47</v>
      </c>
    </row>
    <row r="169" spans="1:229" ht="11.15" customHeight="1">
      <c r="A169" s="888" t="s">
        <v>48</v>
      </c>
      <c r="B169" s="889"/>
      <c r="D169" s="346"/>
      <c r="E169" s="346"/>
      <c r="F169" s="346"/>
      <c r="G169" s="346"/>
      <c r="H169" s="346"/>
      <c r="I169" s="346"/>
      <c r="J169" s="346"/>
      <c r="K169" s="346"/>
      <c r="M169" s="355"/>
      <c r="N169" s="355"/>
      <c r="O169" s="355"/>
    </row>
    <row r="170" spans="1:229" ht="11.15" customHeight="1">
      <c r="A170" s="42" t="str">
        <f>"1."</f>
        <v>1.</v>
      </c>
      <c r="B170" s="42" t="s">
        <v>154</v>
      </c>
      <c r="C170" s="43"/>
      <c r="D170" s="42"/>
      <c r="E170" s="42"/>
      <c r="F170" s="42"/>
      <c r="G170" s="42"/>
      <c r="J170" s="374"/>
      <c r="K170" s="45"/>
      <c r="L170" s="46"/>
      <c r="M170" s="45"/>
      <c r="N170" s="47"/>
      <c r="O170" s="375"/>
      <c r="P170" s="348"/>
      <c r="Q170" s="316"/>
      <c r="R170" s="316"/>
      <c r="S170" s="316"/>
      <c r="T170" s="316"/>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6"/>
      <c r="AT170" s="316"/>
      <c r="AU170" s="316"/>
      <c r="AV170" s="316"/>
      <c r="AW170" s="316"/>
      <c r="AX170" s="316"/>
      <c r="AY170" s="316"/>
      <c r="AZ170" s="316"/>
      <c r="BA170" s="316"/>
      <c r="BB170" s="316"/>
      <c r="BC170" s="316"/>
      <c r="BD170" s="316"/>
      <c r="BE170" s="316"/>
      <c r="BF170" s="316"/>
      <c r="BG170" s="316"/>
      <c r="BH170" s="316"/>
      <c r="BI170" s="316"/>
      <c r="BJ170" s="316"/>
      <c r="BK170" s="316"/>
      <c r="BL170" s="316"/>
      <c r="BM170" s="316"/>
      <c r="BN170" s="316"/>
      <c r="BO170" s="316"/>
      <c r="BP170" s="316"/>
      <c r="BQ170" s="316"/>
      <c r="BR170" s="316"/>
      <c r="BS170" s="316"/>
      <c r="BT170" s="316"/>
      <c r="BU170" s="316"/>
      <c r="BV170" s="316"/>
      <c r="BW170" s="316"/>
      <c r="BX170" s="316"/>
      <c r="BY170" s="316"/>
      <c r="BZ170" s="316"/>
      <c r="CA170" s="316"/>
      <c r="CB170" s="316"/>
      <c r="CC170" s="316"/>
      <c r="CD170" s="316"/>
      <c r="CE170" s="316"/>
      <c r="CF170" s="316"/>
      <c r="CG170" s="316"/>
      <c r="CH170" s="316"/>
      <c r="CI170" s="316"/>
      <c r="CJ170" s="316"/>
      <c r="CK170" s="316"/>
      <c r="CL170" s="316"/>
      <c r="CM170" s="316"/>
      <c r="CN170" s="316"/>
      <c r="CO170" s="316"/>
      <c r="CP170" s="316"/>
      <c r="CQ170" s="316"/>
      <c r="CR170" s="316"/>
      <c r="CS170" s="316"/>
      <c r="CT170" s="316"/>
      <c r="CU170" s="316"/>
      <c r="CV170" s="316"/>
      <c r="CW170" s="316"/>
      <c r="CX170" s="316"/>
      <c r="CY170" s="316"/>
      <c r="CZ170" s="316"/>
      <c r="DA170" s="316"/>
      <c r="DB170" s="316"/>
      <c r="DC170" s="316"/>
      <c r="DD170" s="316"/>
      <c r="DE170" s="316"/>
      <c r="DF170" s="316"/>
      <c r="DG170" s="316"/>
      <c r="DH170" s="316"/>
      <c r="DI170" s="316"/>
      <c r="DJ170" s="316"/>
      <c r="DK170" s="316"/>
      <c r="DL170" s="316"/>
      <c r="DM170" s="316"/>
      <c r="DN170" s="316"/>
      <c r="DO170" s="316"/>
      <c r="DP170" s="316"/>
      <c r="DQ170" s="316"/>
      <c r="DR170" s="316"/>
      <c r="DS170" s="316"/>
      <c r="DT170" s="316"/>
      <c r="DU170" s="316"/>
      <c r="DV170" s="316"/>
      <c r="DW170" s="316"/>
      <c r="DX170" s="316"/>
      <c r="DY170" s="316"/>
      <c r="DZ170" s="316"/>
      <c r="EA170" s="316"/>
      <c r="EB170" s="316"/>
      <c r="EC170" s="316"/>
      <c r="ED170" s="316"/>
      <c r="EE170" s="316"/>
      <c r="EF170" s="316"/>
      <c r="EG170" s="316"/>
      <c r="EH170" s="316"/>
      <c r="EI170" s="316"/>
      <c r="EJ170" s="316"/>
      <c r="EK170" s="316"/>
      <c r="EL170" s="316"/>
      <c r="EM170" s="316"/>
      <c r="EN170" s="316"/>
      <c r="EO170" s="316"/>
      <c r="EP170" s="316"/>
      <c r="EQ170" s="316"/>
      <c r="ER170" s="316"/>
      <c r="ES170" s="316"/>
      <c r="ET170" s="316"/>
      <c r="EU170" s="316"/>
      <c r="EV170" s="316"/>
      <c r="EW170" s="316"/>
      <c r="EX170" s="316"/>
      <c r="EY170" s="316"/>
      <c r="EZ170" s="316"/>
      <c r="FA170" s="316"/>
      <c r="FB170" s="316"/>
      <c r="FC170" s="316"/>
      <c r="FD170" s="316"/>
      <c r="FE170" s="316"/>
      <c r="FF170" s="316"/>
      <c r="FG170" s="316"/>
      <c r="FH170" s="316"/>
      <c r="FI170" s="316"/>
      <c r="FJ170" s="316"/>
      <c r="FK170" s="316"/>
      <c r="FL170" s="316"/>
      <c r="FM170" s="316"/>
      <c r="FN170" s="316"/>
      <c r="FO170" s="316"/>
      <c r="FP170" s="316"/>
      <c r="FQ170" s="316"/>
      <c r="FR170" s="316"/>
      <c r="FS170" s="316"/>
      <c r="FT170" s="316"/>
      <c r="FU170" s="316"/>
      <c r="FV170" s="316"/>
      <c r="FW170" s="316"/>
      <c r="FX170" s="316"/>
      <c r="FY170" s="316"/>
      <c r="FZ170" s="316"/>
      <c r="GA170" s="316"/>
      <c r="GB170" s="316"/>
      <c r="GC170" s="316"/>
      <c r="GD170" s="316"/>
      <c r="GE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row>
    <row r="171" spans="1:229" ht="11.15" customHeight="1">
      <c r="A171" s="42" t="str">
        <f>"2."</f>
        <v>2.</v>
      </c>
      <c r="B171" s="42" t="s">
        <v>867</v>
      </c>
      <c r="C171" s="374"/>
      <c r="D171" s="374"/>
      <c r="E171" s="374"/>
      <c r="F171" s="374"/>
      <c r="G171" s="374"/>
      <c r="J171" s="374"/>
      <c r="K171" s="374"/>
      <c r="L171" s="374"/>
      <c r="M171" s="374"/>
      <c r="N171" s="374"/>
      <c r="O171" s="374"/>
      <c r="P171" s="348"/>
    </row>
    <row r="172" spans="1:229" ht="11.15" customHeight="1">
      <c r="A172" s="42"/>
      <c r="B172" s="42" t="s">
        <v>868</v>
      </c>
      <c r="C172" s="374"/>
      <c r="D172" s="374"/>
      <c r="E172" s="374"/>
      <c r="F172" s="374"/>
      <c r="G172" s="374"/>
      <c r="J172" s="374"/>
      <c r="K172" s="374"/>
      <c r="L172" s="374"/>
      <c r="M172" s="374"/>
      <c r="N172" s="374"/>
      <c r="O172" s="374"/>
      <c r="P172" s="348"/>
    </row>
    <row r="173" spans="1:229" s="319" customFormat="1" ht="11.15" customHeight="1">
      <c r="A173" s="42" t="str">
        <f>"3."</f>
        <v>3.</v>
      </c>
      <c r="B173" s="42" t="s">
        <v>879</v>
      </c>
      <c r="C173" s="1312"/>
      <c r="D173" s="1312"/>
      <c r="E173" s="1312"/>
      <c r="F173" s="1312"/>
      <c r="G173" s="1312"/>
      <c r="J173" s="374"/>
      <c r="K173" s="374"/>
      <c r="L173" s="374"/>
      <c r="M173" s="374"/>
      <c r="N173" s="374"/>
      <c r="O173" s="374"/>
      <c r="P173" s="348"/>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c r="CH173" s="326"/>
      <c r="CI173" s="326"/>
      <c r="CJ173" s="326"/>
      <c r="CK173" s="326"/>
      <c r="CL173" s="326"/>
      <c r="CM173" s="326"/>
      <c r="CN173" s="326"/>
      <c r="CO173" s="326"/>
      <c r="CP173" s="326"/>
      <c r="CQ173" s="326"/>
      <c r="CR173" s="326"/>
      <c r="CS173" s="326"/>
      <c r="CT173" s="326"/>
      <c r="CU173" s="326"/>
      <c r="CV173" s="326"/>
      <c r="CW173" s="326"/>
      <c r="CX173" s="326"/>
      <c r="CY173" s="326"/>
      <c r="CZ173" s="326"/>
      <c r="DA173" s="326"/>
      <c r="DB173" s="326"/>
      <c r="DC173" s="326"/>
      <c r="DD173" s="326"/>
      <c r="DE173" s="326"/>
      <c r="DF173" s="326"/>
      <c r="DG173" s="326"/>
      <c r="DH173" s="326"/>
      <c r="DI173" s="326"/>
      <c r="DJ173" s="326"/>
      <c r="DK173" s="326"/>
      <c r="DL173" s="326"/>
      <c r="DM173" s="326"/>
      <c r="DN173" s="326"/>
      <c r="DO173" s="326"/>
      <c r="DP173" s="326"/>
      <c r="DQ173" s="326"/>
      <c r="DR173" s="326"/>
      <c r="DS173" s="326"/>
      <c r="DT173" s="326"/>
      <c r="DU173" s="326"/>
      <c r="DV173" s="326"/>
      <c r="DW173" s="326"/>
      <c r="DX173" s="326"/>
      <c r="DY173" s="326"/>
      <c r="DZ173" s="326"/>
      <c r="EA173" s="326"/>
      <c r="EB173" s="326"/>
      <c r="EC173" s="326"/>
      <c r="ED173" s="326"/>
      <c r="EE173" s="326"/>
      <c r="EF173" s="326"/>
      <c r="EG173" s="326"/>
      <c r="EH173" s="326"/>
      <c r="EI173" s="326"/>
      <c r="EJ173" s="326"/>
      <c r="EK173" s="326"/>
      <c r="EL173" s="326"/>
      <c r="EM173" s="326"/>
      <c r="EN173" s="326"/>
      <c r="EO173" s="326"/>
      <c r="EP173" s="326"/>
      <c r="EQ173" s="326"/>
      <c r="ER173" s="326"/>
      <c r="ES173" s="326"/>
      <c r="ET173" s="326"/>
      <c r="EU173" s="326"/>
      <c r="EV173" s="326"/>
      <c r="EW173" s="326"/>
      <c r="EX173" s="326"/>
      <c r="EY173" s="326"/>
      <c r="EZ173" s="326"/>
      <c r="FA173" s="326"/>
      <c r="FB173" s="326"/>
      <c r="FC173" s="326"/>
      <c r="FD173" s="326"/>
      <c r="FE173" s="326"/>
      <c r="FF173" s="326"/>
      <c r="FG173" s="326"/>
      <c r="FH173" s="326"/>
      <c r="FI173" s="326"/>
      <c r="FJ173" s="326"/>
      <c r="FK173" s="326"/>
      <c r="FL173" s="326"/>
      <c r="FM173" s="326"/>
      <c r="FN173" s="326"/>
      <c r="FO173" s="326"/>
      <c r="FP173" s="326"/>
      <c r="FQ173" s="326"/>
      <c r="FR173" s="326"/>
      <c r="FS173" s="326"/>
      <c r="FT173" s="326"/>
      <c r="FU173" s="326"/>
      <c r="FV173" s="326"/>
      <c r="FW173" s="326"/>
      <c r="FX173" s="326"/>
      <c r="FY173" s="326"/>
      <c r="FZ173" s="326"/>
      <c r="GA173" s="326"/>
      <c r="GB173" s="326"/>
      <c r="GC173" s="326"/>
      <c r="GD173" s="326"/>
      <c r="GE173" s="326"/>
      <c r="GF173" s="326"/>
      <c r="GG173" s="326"/>
      <c r="GH173" s="326"/>
      <c r="GI173" s="326"/>
      <c r="GJ173" s="326"/>
      <c r="GK173" s="326"/>
      <c r="GL173" s="326"/>
      <c r="GM173" s="326"/>
      <c r="GN173" s="326"/>
      <c r="GO173" s="326"/>
      <c r="GP173" s="326"/>
      <c r="GQ173" s="326"/>
      <c r="GR173" s="326"/>
      <c r="GS173" s="326"/>
      <c r="GT173" s="326"/>
      <c r="GU173" s="326"/>
      <c r="GV173" s="326"/>
      <c r="GW173" s="326"/>
      <c r="GX173" s="326"/>
      <c r="GY173" s="326"/>
      <c r="GZ173" s="326"/>
      <c r="HA173" s="326"/>
      <c r="HB173" s="326"/>
      <c r="HC173" s="326"/>
      <c r="HD173" s="326"/>
      <c r="HE173" s="326"/>
      <c r="HF173" s="326"/>
      <c r="HG173" s="326"/>
      <c r="HH173" s="326"/>
      <c r="HI173" s="326"/>
      <c r="HJ173" s="326"/>
      <c r="HK173" s="326"/>
      <c r="HL173" s="326"/>
      <c r="HM173" s="326"/>
      <c r="HN173" s="326"/>
      <c r="HO173" s="326"/>
      <c r="HP173" s="326"/>
      <c r="HQ173" s="326"/>
      <c r="HR173" s="326"/>
      <c r="HS173" s="326"/>
      <c r="HT173" s="326"/>
      <c r="HU173" s="326"/>
    </row>
    <row r="174" spans="1:229" s="326" customFormat="1" ht="11.15" customHeight="1">
      <c r="A174" s="42" t="str">
        <f>"4."</f>
        <v>4.</v>
      </c>
      <c r="B174" s="42" t="s">
        <v>870</v>
      </c>
      <c r="C174" s="42"/>
      <c r="D174" s="42"/>
      <c r="E174" s="42"/>
      <c r="F174" s="42"/>
      <c r="G174" s="42"/>
      <c r="J174" s="622"/>
      <c r="K174" s="622"/>
      <c r="L174" s="622"/>
      <c r="M174" s="622"/>
      <c r="N174" s="622"/>
      <c r="O174" s="622"/>
      <c r="P174" s="348"/>
    </row>
    <row r="175" spans="1:229" s="326" customFormat="1" ht="11.15" customHeight="1">
      <c r="A175" s="42" t="str">
        <f>"5."</f>
        <v>5.</v>
      </c>
      <c r="B175" s="42" t="s">
        <v>871</v>
      </c>
      <c r="C175" s="43"/>
      <c r="D175" s="42"/>
      <c r="E175" s="42"/>
      <c r="F175" s="42"/>
      <c r="G175" s="42"/>
      <c r="J175" s="42"/>
      <c r="K175" s="42"/>
      <c r="L175" s="42"/>
      <c r="M175" s="42"/>
      <c r="N175" s="374"/>
      <c r="O175" s="375"/>
      <c r="P175" s="348"/>
    </row>
    <row r="176" spans="1:229" s="326" customFormat="1" ht="11.15" customHeight="1">
      <c r="A176" s="42"/>
      <c r="B176" s="326" t="s">
        <v>872</v>
      </c>
      <c r="C176" s="42"/>
      <c r="D176" s="42"/>
      <c r="E176" s="42"/>
      <c r="F176" s="42"/>
      <c r="G176" s="42"/>
      <c r="J176" s="42"/>
      <c r="K176" s="42"/>
      <c r="L176" s="42"/>
      <c r="M176" s="42"/>
      <c r="N176" s="42"/>
      <c r="O176" s="42"/>
      <c r="P176" s="348"/>
    </row>
    <row r="177" spans="1:16" s="326" customFormat="1" ht="11.15" customHeight="1">
      <c r="A177" s="42" t="str">
        <f>"6."</f>
        <v>6.</v>
      </c>
      <c r="B177" s="42" t="s">
        <v>873</v>
      </c>
      <c r="C177" s="43"/>
      <c r="D177" s="42"/>
      <c r="E177" s="42"/>
      <c r="F177" s="42"/>
      <c r="G177" s="42"/>
      <c r="J177" s="42"/>
      <c r="K177" s="42"/>
      <c r="L177" s="42"/>
      <c r="M177" s="42"/>
      <c r="N177" s="42"/>
      <c r="O177" s="42"/>
      <c r="P177" s="348"/>
    </row>
    <row r="178" spans="1:16" s="326" customFormat="1">
      <c r="A178" s="1362" t="str">
        <f>"7."</f>
        <v>7.</v>
      </c>
      <c r="B178" s="326" t="s">
        <v>874</v>
      </c>
      <c r="C178" s="43"/>
      <c r="D178" s="376"/>
      <c r="E178" s="376"/>
      <c r="F178" s="376"/>
      <c r="G178" s="376"/>
      <c r="H178" s="374"/>
      <c r="J178" s="52"/>
      <c r="K178" s="52"/>
      <c r="L178" s="52"/>
      <c r="M178" s="52"/>
      <c r="N178" s="53"/>
      <c r="O178" s="52"/>
      <c r="P178" s="348"/>
    </row>
    <row r="179" spans="1:16">
      <c r="A179" s="1362" t="str">
        <f>"8."</f>
        <v>8.</v>
      </c>
      <c r="B179" s="42" t="s">
        <v>875</v>
      </c>
      <c r="C179" s="43"/>
    </row>
    <row r="180" spans="1:16">
      <c r="A180" s="1362" t="str">
        <f>"9."</f>
        <v>9.</v>
      </c>
      <c r="B180" s="42" t="s">
        <v>876</v>
      </c>
    </row>
    <row r="181" spans="1:16">
      <c r="A181" s="1362" t="str">
        <f>"10."</f>
        <v>10.</v>
      </c>
      <c r="B181" s="42" t="s">
        <v>877</v>
      </c>
    </row>
    <row r="182" spans="1:16">
      <c r="B182" s="42" t="s">
        <v>880</v>
      </c>
    </row>
    <row r="183" spans="1:16">
      <c r="B183" s="108" t="s">
        <v>413</v>
      </c>
    </row>
    <row r="184" spans="1:16">
      <c r="B184" s="108"/>
    </row>
    <row r="185" spans="1:16">
      <c r="A185" s="768" t="s">
        <v>513</v>
      </c>
    </row>
    <row r="186" spans="1:16">
      <c r="A186" s="523" t="s">
        <v>534</v>
      </c>
    </row>
  </sheetData>
  <mergeCells count="4">
    <mergeCell ref="A145:B145"/>
    <mergeCell ref="A1:P1"/>
    <mergeCell ref="O4:P4"/>
    <mergeCell ref="A99:B99"/>
  </mergeCells>
  <printOptions horizontalCentered="1"/>
  <pageMargins left="7.874015748031496E-2" right="3.937007874015748E-2" top="0.55118110236220474" bottom="0.27559055118110237" header="0.19685039370078741" footer="0.15748031496062992"/>
  <pageSetup paperSize="9" scale="83" fitToHeight="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23"/>
  <sheetViews>
    <sheetView showGridLines="0" zoomScaleNormal="100" workbookViewId="0">
      <selection sqref="A1:M1"/>
    </sheetView>
  </sheetViews>
  <sheetFormatPr defaultColWidth="9" defaultRowHeight="12.75" customHeight="1"/>
  <cols>
    <col min="1" max="1" width="1.81640625" style="779" customWidth="1"/>
    <col min="2" max="2" width="3.26953125" style="779" customWidth="1"/>
    <col min="3" max="3" width="24.08984375" style="779" customWidth="1"/>
    <col min="4" max="4" width="3.7265625" style="793" customWidth="1"/>
    <col min="5" max="13" width="11.08984375" style="779" customWidth="1"/>
    <col min="14" max="16384" width="9" style="779"/>
  </cols>
  <sheetData>
    <row r="1" spans="1:31" s="1415" customFormat="1" ht="25.15" customHeight="1">
      <c r="A1" s="1474" t="s">
        <v>667</v>
      </c>
      <c r="B1" s="1474"/>
      <c r="C1" s="1474"/>
      <c r="D1" s="1474"/>
      <c r="E1" s="1474"/>
      <c r="F1" s="1474"/>
      <c r="G1" s="1474"/>
      <c r="H1" s="1474"/>
      <c r="I1" s="1474"/>
      <c r="J1" s="1474"/>
      <c r="K1" s="1474"/>
      <c r="L1" s="1474"/>
      <c r="M1" s="1474"/>
    </row>
    <row r="2" spans="1:31" ht="12.75" customHeight="1">
      <c r="A2" s="1013" t="str">
        <f>"November 2010 to 2018"</f>
        <v>November 2010 to 2018</v>
      </c>
      <c r="B2" s="1013"/>
      <c r="C2" s="853"/>
      <c r="D2" s="3"/>
      <c r="E2" s="1309"/>
      <c r="F2" s="1309"/>
      <c r="G2" s="1309"/>
      <c r="H2" s="1309"/>
      <c r="I2" s="1309"/>
      <c r="J2" s="5"/>
      <c r="K2" s="1309"/>
      <c r="L2" s="1309"/>
    </row>
    <row r="3" spans="1:31" ht="12.75" customHeight="1">
      <c r="A3" s="1013" t="s">
        <v>0</v>
      </c>
      <c r="B3" s="1013"/>
      <c r="C3" s="853"/>
      <c r="D3" s="3"/>
      <c r="E3" s="1309"/>
      <c r="F3" s="1309"/>
      <c r="G3" s="1309"/>
      <c r="H3" s="1309"/>
      <c r="I3" s="1309"/>
      <c r="J3" s="5"/>
      <c r="K3" s="1309"/>
      <c r="L3" s="1309"/>
    </row>
    <row r="4" spans="1:31" s="861" customFormat="1" ht="12.75" customHeight="1">
      <c r="A4" s="895"/>
      <c r="B4" s="895"/>
      <c r="C4" s="858"/>
      <c r="D4" s="858"/>
      <c r="E4" s="1475" t="s">
        <v>51</v>
      </c>
      <c r="F4" s="1475"/>
      <c r="G4" s="1475"/>
      <c r="H4" s="1475"/>
      <c r="I4" s="1475"/>
      <c r="J4" s="1475"/>
      <c r="K4" s="1475"/>
      <c r="L4" s="1475"/>
      <c r="M4" s="1475"/>
    </row>
    <row r="5" spans="1:31" s="861" customFormat="1" ht="12.75" customHeight="1">
      <c r="E5" s="780">
        <v>2010</v>
      </c>
      <c r="F5" s="780">
        <v>2011</v>
      </c>
      <c r="G5" s="780">
        <v>2012</v>
      </c>
      <c r="H5" s="780">
        <v>2013</v>
      </c>
      <c r="I5" s="780">
        <v>2014</v>
      </c>
      <c r="J5" s="780">
        <v>2015</v>
      </c>
      <c r="K5" s="780">
        <v>2016</v>
      </c>
      <c r="L5" s="780">
        <v>2017</v>
      </c>
      <c r="M5" s="780">
        <v>2018</v>
      </c>
    </row>
    <row r="6" spans="1:31" s="861" customFormat="1" ht="11.15" customHeight="1">
      <c r="D6" s="781" t="s">
        <v>14</v>
      </c>
    </row>
    <row r="7" spans="1:31" s="861" customFormat="1" ht="11.15" customHeight="1">
      <c r="A7" s="305"/>
      <c r="B7" s="305"/>
      <c r="C7" s="305" t="s">
        <v>297</v>
      </c>
      <c r="D7" s="22"/>
    </row>
    <row r="8" spans="1:31" s="861" customFormat="1" ht="11.15" customHeight="1">
      <c r="C8" s="782" t="s">
        <v>531</v>
      </c>
      <c r="D8" s="783"/>
    </row>
    <row r="9" spans="1:31" s="861" customFormat="1" ht="11.15" customHeight="1">
      <c r="C9" s="864" t="s">
        <v>87</v>
      </c>
      <c r="D9" s="781"/>
      <c r="E9" s="19">
        <v>59347.670196681</v>
      </c>
      <c r="F9" s="19">
        <v>59925.952987741497</v>
      </c>
      <c r="G9" s="19">
        <v>60509.531887417201</v>
      </c>
      <c r="H9" s="19">
        <v>61447.1147705025</v>
      </c>
      <c r="I9" s="19">
        <v>62574.2898125953</v>
      </c>
      <c r="J9" s="19">
        <v>63660.898708976303</v>
      </c>
      <c r="K9" s="19">
        <v>64802.998608358503</v>
      </c>
      <c r="L9" s="19">
        <v>65472.121690414497</v>
      </c>
      <c r="M9" s="19">
        <v>66549.051818181804</v>
      </c>
      <c r="W9" s="784"/>
      <c r="X9" s="784"/>
      <c r="Y9" s="784"/>
      <c r="Z9" s="784"/>
      <c r="AA9" s="784"/>
      <c r="AB9" s="784"/>
      <c r="AC9" s="784"/>
      <c r="AD9" s="784"/>
      <c r="AE9" s="784">
        <f t="shared" ref="AE9:AE26" si="0">V9-M9</f>
        <v>-66549.051818181804</v>
      </c>
    </row>
    <row r="10" spans="1:31" s="861" customFormat="1" ht="11.15" customHeight="1">
      <c r="C10" s="864" t="s">
        <v>93</v>
      </c>
      <c r="D10" s="781"/>
      <c r="E10" s="19">
        <v>57503.561870641002</v>
      </c>
      <c r="F10" s="19">
        <v>58025.328827453901</v>
      </c>
      <c r="G10" s="19">
        <v>58393.644616278099</v>
      </c>
      <c r="H10" s="19">
        <v>59256.986201404303</v>
      </c>
      <c r="I10" s="19">
        <v>60346.298976787002</v>
      </c>
      <c r="J10" s="19">
        <v>61398.3516647418</v>
      </c>
      <c r="K10" s="19">
        <v>62428.477126436803</v>
      </c>
      <c r="L10" s="19">
        <v>63069.072930984497</v>
      </c>
      <c r="M10" s="19">
        <v>64175.846244752502</v>
      </c>
      <c r="W10" s="784"/>
      <c r="X10" s="784"/>
      <c r="Y10" s="784"/>
      <c r="Z10" s="784"/>
      <c r="AA10" s="784"/>
      <c r="AB10" s="784"/>
      <c r="AC10" s="784"/>
      <c r="AD10" s="784"/>
      <c r="AE10" s="784">
        <f t="shared" si="0"/>
        <v>-64175.846244752502</v>
      </c>
    </row>
    <row r="11" spans="1:31" s="861" customFormat="1" ht="11.15" customHeight="1">
      <c r="C11" s="864" t="s">
        <v>94</v>
      </c>
      <c r="D11" s="781">
        <v>4</v>
      </c>
      <c r="E11" s="19">
        <v>58034.940710108101</v>
      </c>
      <c r="F11" s="19">
        <v>58566.842106202101</v>
      </c>
      <c r="G11" s="19">
        <v>58996.740537468897</v>
      </c>
      <c r="H11" s="19">
        <v>59872.401461557303</v>
      </c>
      <c r="I11" s="19">
        <v>60959.159388001899</v>
      </c>
      <c r="J11" s="19">
        <v>62020.786046400397</v>
      </c>
      <c r="K11" s="19">
        <v>63076.2061862462</v>
      </c>
      <c r="L11" s="19">
        <v>63711.739889165197</v>
      </c>
      <c r="M11" s="19">
        <v>64810.6064085447</v>
      </c>
      <c r="W11" s="784"/>
      <c r="X11" s="784"/>
      <c r="Y11" s="784"/>
      <c r="Z11" s="784"/>
      <c r="AA11" s="784"/>
      <c r="AB11" s="784"/>
      <c r="AC11" s="784"/>
      <c r="AD11" s="784"/>
      <c r="AE11" s="784">
        <f t="shared" si="0"/>
        <v>-64810.6064085447</v>
      </c>
    </row>
    <row r="12" spans="1:31" s="861" customFormat="1" ht="11.15" customHeight="1">
      <c r="C12" s="864"/>
      <c r="D12" s="781"/>
      <c r="E12" s="19"/>
      <c r="F12" s="19"/>
      <c r="G12" s="19"/>
      <c r="H12" s="19"/>
      <c r="I12" s="19"/>
      <c r="J12" s="19"/>
      <c r="K12" s="19"/>
      <c r="L12" s="19"/>
      <c r="M12" s="19"/>
      <c r="W12" s="784"/>
      <c r="X12" s="784"/>
      <c r="Y12" s="784"/>
      <c r="Z12" s="784"/>
      <c r="AA12" s="784"/>
      <c r="AB12" s="784"/>
      <c r="AC12" s="784"/>
      <c r="AD12" s="784"/>
      <c r="AE12" s="784"/>
    </row>
    <row r="13" spans="1:31" s="861" customFormat="1" ht="11.15" customHeight="1">
      <c r="C13" s="782" t="s">
        <v>532</v>
      </c>
      <c r="D13" s="783"/>
      <c r="E13" s="19"/>
      <c r="F13" s="19"/>
      <c r="G13" s="19"/>
      <c r="H13" s="19"/>
      <c r="I13" s="19"/>
      <c r="J13" s="19"/>
      <c r="K13" s="19"/>
      <c r="L13" s="19"/>
      <c r="M13" s="19"/>
      <c r="W13" s="784"/>
      <c r="X13" s="784"/>
      <c r="Y13" s="784"/>
      <c r="Z13" s="784"/>
      <c r="AA13" s="784"/>
      <c r="AB13" s="784"/>
      <c r="AC13" s="784"/>
      <c r="AD13" s="784"/>
      <c r="AE13" s="784">
        <f t="shared" si="0"/>
        <v>0</v>
      </c>
    </row>
    <row r="14" spans="1:31" s="861" customFormat="1" ht="11.15" customHeight="1">
      <c r="C14" s="864" t="s">
        <v>87</v>
      </c>
      <c r="D14" s="781"/>
      <c r="E14" s="19">
        <v>46485.740808906397</v>
      </c>
      <c r="F14" s="19">
        <v>46543.554841204103</v>
      </c>
      <c r="G14" s="19">
        <v>46588.383924488196</v>
      </c>
      <c r="H14" s="19">
        <v>47117.349859535403</v>
      </c>
      <c r="I14" s="19">
        <v>47666.816777299202</v>
      </c>
      <c r="J14" s="19">
        <v>48172.557292452802</v>
      </c>
      <c r="K14" s="19">
        <v>48788.359945305398</v>
      </c>
      <c r="L14" s="19">
        <v>49233.070647417102</v>
      </c>
      <c r="M14" s="19">
        <v>49903.908868426901</v>
      </c>
      <c r="W14" s="784"/>
      <c r="X14" s="784"/>
      <c r="Y14" s="784"/>
      <c r="Z14" s="784"/>
      <c r="AA14" s="784"/>
      <c r="AB14" s="784"/>
      <c r="AC14" s="784"/>
      <c r="AD14" s="784"/>
      <c r="AE14" s="784">
        <f t="shared" si="0"/>
        <v>-49903.908868426901</v>
      </c>
    </row>
    <row r="15" spans="1:31" s="861" customFormat="1" ht="11.15" customHeight="1">
      <c r="C15" s="864" t="s">
        <v>93</v>
      </c>
      <c r="D15" s="781"/>
      <c r="E15" s="19">
        <v>46034.746879053797</v>
      </c>
      <c r="F15" s="19">
        <v>46094.676082531099</v>
      </c>
      <c r="G15" s="19">
        <v>46191.806108386001</v>
      </c>
      <c r="H15" s="19">
        <v>46768.023965557499</v>
      </c>
      <c r="I15" s="19">
        <v>47278.672325141801</v>
      </c>
      <c r="J15" s="19">
        <v>47847.133185226201</v>
      </c>
      <c r="K15" s="19">
        <v>48394.259702868301</v>
      </c>
      <c r="L15" s="19">
        <v>48929.012259794697</v>
      </c>
      <c r="M15" s="19">
        <v>49791.9228307796</v>
      </c>
      <c r="W15" s="784"/>
      <c r="X15" s="784"/>
      <c r="Y15" s="784"/>
      <c r="Z15" s="784"/>
      <c r="AA15" s="784"/>
      <c r="AB15" s="784"/>
      <c r="AC15" s="784"/>
      <c r="AD15" s="784"/>
      <c r="AE15" s="784">
        <f t="shared" si="0"/>
        <v>-49791.9228307796</v>
      </c>
    </row>
    <row r="16" spans="1:31" s="861" customFormat="1" ht="11.15" customHeight="1">
      <c r="C16" s="864" t="s">
        <v>94</v>
      </c>
      <c r="D16" s="781">
        <v>4</v>
      </c>
      <c r="E16" s="19">
        <v>46116.867417531103</v>
      </c>
      <c r="F16" s="19">
        <v>46175.6634235725</v>
      </c>
      <c r="G16" s="19">
        <v>46264.404951930002</v>
      </c>
      <c r="H16" s="19">
        <v>46830.146538036897</v>
      </c>
      <c r="I16" s="19">
        <v>47346.481185686302</v>
      </c>
      <c r="J16" s="19">
        <v>47904.102592991898</v>
      </c>
      <c r="K16" s="19">
        <v>48463.750487411198</v>
      </c>
      <c r="L16" s="19">
        <v>48982.6715285967</v>
      </c>
      <c r="M16" s="19">
        <v>49811.130058169401</v>
      </c>
      <c r="W16" s="784"/>
      <c r="X16" s="784"/>
      <c r="Y16" s="784"/>
      <c r="Z16" s="784"/>
      <c r="AA16" s="784"/>
      <c r="AB16" s="784"/>
      <c r="AC16" s="784"/>
      <c r="AD16" s="784"/>
      <c r="AE16" s="784">
        <f t="shared" si="0"/>
        <v>-49811.130058169401</v>
      </c>
    </row>
    <row r="17" spans="1:31" s="861" customFormat="1" ht="11.15" customHeight="1">
      <c r="C17" s="864"/>
      <c r="D17" s="781"/>
      <c r="E17" s="19"/>
      <c r="F17" s="19"/>
      <c r="G17" s="19"/>
      <c r="H17" s="19"/>
      <c r="I17" s="19"/>
      <c r="J17" s="19"/>
      <c r="K17" s="19"/>
      <c r="L17" s="19"/>
      <c r="M17" s="19"/>
      <c r="W17" s="784"/>
      <c r="X17" s="784"/>
      <c r="Y17" s="784"/>
      <c r="Z17" s="784"/>
      <c r="AA17" s="784"/>
      <c r="AB17" s="784"/>
      <c r="AC17" s="784"/>
      <c r="AD17" s="784"/>
      <c r="AE17" s="784"/>
    </row>
    <row r="18" spans="1:31" s="861" customFormat="1" ht="11.15" customHeight="1">
      <c r="C18" s="782" t="s">
        <v>533</v>
      </c>
      <c r="D18" s="783"/>
      <c r="E18" s="19"/>
      <c r="F18" s="19"/>
      <c r="G18" s="19"/>
      <c r="H18" s="19"/>
      <c r="I18" s="19"/>
      <c r="J18" s="19"/>
      <c r="K18" s="19"/>
      <c r="L18" s="19"/>
      <c r="M18" s="19"/>
      <c r="W18" s="784"/>
      <c r="X18" s="784"/>
      <c r="Y18" s="784"/>
      <c r="Z18" s="784"/>
      <c r="AA18" s="784"/>
      <c r="AB18" s="784"/>
      <c r="AC18" s="784"/>
      <c r="AD18" s="784"/>
      <c r="AE18" s="784">
        <f t="shared" si="0"/>
        <v>0</v>
      </c>
    </row>
    <row r="19" spans="1:31" s="861" customFormat="1" ht="11.15" customHeight="1">
      <c r="C19" s="864" t="s">
        <v>87</v>
      </c>
      <c r="D19" s="781"/>
      <c r="E19" s="19">
        <v>32249.064661897901</v>
      </c>
      <c r="F19" s="19">
        <v>31956.211728533701</v>
      </c>
      <c r="G19" s="19">
        <v>31524.714758268601</v>
      </c>
      <c r="H19" s="19">
        <v>31669.976575170102</v>
      </c>
      <c r="I19" s="19">
        <v>31528.8257997037</v>
      </c>
      <c r="J19" s="19">
        <v>31633.8219206004</v>
      </c>
      <c r="K19" s="19">
        <v>32166.622078256602</v>
      </c>
      <c r="L19" s="19">
        <v>32532.611218746599</v>
      </c>
      <c r="M19" s="19">
        <v>33562.299441203897</v>
      </c>
      <c r="W19" s="784"/>
      <c r="X19" s="784"/>
      <c r="Y19" s="784"/>
      <c r="Z19" s="784"/>
      <c r="AA19" s="784"/>
      <c r="AB19" s="784"/>
      <c r="AC19" s="784"/>
      <c r="AD19" s="784"/>
      <c r="AE19" s="784">
        <f t="shared" si="0"/>
        <v>-33562.299441203897</v>
      </c>
    </row>
    <row r="20" spans="1:31" s="861" customFormat="1" ht="11.15" customHeight="1">
      <c r="C20" s="864" t="s">
        <v>93</v>
      </c>
      <c r="D20" s="781"/>
      <c r="E20" s="19">
        <v>33067.609511754301</v>
      </c>
      <c r="F20" s="19">
        <v>33061.1654315958</v>
      </c>
      <c r="G20" s="19">
        <v>32830.567572916298</v>
      </c>
      <c r="H20" s="19">
        <v>33107.304699213302</v>
      </c>
      <c r="I20" s="19">
        <v>33157.3251887191</v>
      </c>
      <c r="J20" s="19">
        <v>33327.642349686699</v>
      </c>
      <c r="K20" s="19">
        <v>33706.189333825903</v>
      </c>
      <c r="L20" s="19">
        <v>34005.574285807197</v>
      </c>
      <c r="M20" s="19">
        <v>34812.330003551098</v>
      </c>
      <c r="W20" s="784"/>
      <c r="X20" s="784"/>
      <c r="Y20" s="784"/>
      <c r="Z20" s="784"/>
      <c r="AA20" s="784"/>
      <c r="AB20" s="784"/>
      <c r="AC20" s="784"/>
      <c r="AD20" s="784"/>
      <c r="AE20" s="784">
        <f t="shared" si="0"/>
        <v>-34812.330003551098</v>
      </c>
    </row>
    <row r="21" spans="1:31" s="861" customFormat="1" ht="11.15" customHeight="1">
      <c r="C21" s="864" t="s">
        <v>94</v>
      </c>
      <c r="D21" s="781">
        <v>4</v>
      </c>
      <c r="E21" s="19">
        <v>32978.913045944399</v>
      </c>
      <c r="F21" s="19">
        <v>32936.748984746497</v>
      </c>
      <c r="G21" s="19">
        <v>32679.4980286996</v>
      </c>
      <c r="H21" s="19">
        <v>32940.7221835331</v>
      </c>
      <c r="I21" s="19">
        <v>32963.512246900798</v>
      </c>
      <c r="J21" s="19">
        <v>33119.0667499056</v>
      </c>
      <c r="K21" s="19">
        <v>33515.3314862931</v>
      </c>
      <c r="L21" s="19">
        <v>33819.586190360598</v>
      </c>
      <c r="M21" s="19">
        <v>34652.553006476097</v>
      </c>
      <c r="W21" s="784"/>
      <c r="X21" s="784"/>
      <c r="Y21" s="784"/>
      <c r="Z21" s="784"/>
      <c r="AA21" s="784"/>
      <c r="AB21" s="784"/>
      <c r="AC21" s="784"/>
      <c r="AD21" s="784"/>
      <c r="AE21" s="784">
        <f t="shared" si="0"/>
        <v>-34652.553006476097</v>
      </c>
    </row>
    <row r="22" spans="1:31" s="861" customFormat="1" ht="11.15" customHeight="1">
      <c r="C22" s="864"/>
      <c r="D22" s="781"/>
      <c r="E22" s="19"/>
      <c r="F22" s="19"/>
      <c r="G22" s="19"/>
      <c r="H22" s="19"/>
      <c r="I22" s="19"/>
      <c r="J22" s="19"/>
      <c r="K22" s="19"/>
      <c r="L22" s="19"/>
      <c r="M22" s="19"/>
      <c r="W22" s="784"/>
      <c r="X22" s="784"/>
      <c r="Y22" s="784"/>
      <c r="Z22" s="784"/>
      <c r="AA22" s="784"/>
      <c r="AB22" s="784"/>
      <c r="AC22" s="784"/>
      <c r="AD22" s="784"/>
      <c r="AE22" s="784"/>
    </row>
    <row r="23" spans="1:31" s="861" customFormat="1" ht="11.15" customHeight="1">
      <c r="C23" s="782" t="s">
        <v>166</v>
      </c>
      <c r="D23" s="783"/>
      <c r="E23" s="19"/>
      <c r="F23" s="19"/>
      <c r="G23" s="19"/>
      <c r="H23" s="19"/>
      <c r="I23" s="19"/>
      <c r="J23" s="19"/>
      <c r="K23" s="19"/>
      <c r="L23" s="19"/>
      <c r="M23" s="19"/>
      <c r="W23" s="784"/>
      <c r="X23" s="784"/>
      <c r="Y23" s="784"/>
      <c r="Z23" s="784"/>
      <c r="AA23" s="784"/>
      <c r="AB23" s="784"/>
      <c r="AC23" s="784"/>
      <c r="AD23" s="784"/>
      <c r="AE23" s="784">
        <f t="shared" si="0"/>
        <v>0</v>
      </c>
    </row>
    <row r="24" spans="1:31" s="861" customFormat="1" ht="11.15" customHeight="1">
      <c r="C24" s="864" t="s">
        <v>87</v>
      </c>
      <c r="D24" s="781"/>
      <c r="E24" s="19">
        <v>38809.490367538798</v>
      </c>
      <c r="F24" s="19">
        <v>38440.200039435404</v>
      </c>
      <c r="G24" s="19">
        <v>38009.915078135302</v>
      </c>
      <c r="H24" s="19">
        <v>38191.859835668904</v>
      </c>
      <c r="I24" s="19">
        <v>38077.4658080808</v>
      </c>
      <c r="J24" s="19">
        <v>38179.717004876002</v>
      </c>
      <c r="K24" s="19">
        <v>38868.5524895485</v>
      </c>
      <c r="L24" s="19">
        <v>39102.319540784803</v>
      </c>
      <c r="M24" s="19">
        <v>40033.242869532703</v>
      </c>
      <c r="W24" s="784"/>
      <c r="X24" s="784"/>
      <c r="Y24" s="784"/>
      <c r="Z24" s="784"/>
      <c r="AA24" s="784"/>
      <c r="AB24" s="784"/>
      <c r="AC24" s="784"/>
      <c r="AD24" s="784"/>
      <c r="AE24" s="784">
        <f t="shared" si="0"/>
        <v>-40033.242869532703</v>
      </c>
    </row>
    <row r="25" spans="1:31" s="861" customFormat="1" ht="11.15" customHeight="1">
      <c r="C25" s="864" t="s">
        <v>93</v>
      </c>
      <c r="D25" s="781"/>
      <c r="E25" s="19">
        <v>35646.441764760697</v>
      </c>
      <c r="F25" s="19">
        <v>35676.922084495804</v>
      </c>
      <c r="G25" s="19">
        <v>35483.922454042899</v>
      </c>
      <c r="H25" s="19">
        <v>35892.530800840701</v>
      </c>
      <c r="I25" s="19">
        <v>36072.7574829574</v>
      </c>
      <c r="J25" s="19">
        <v>36379.450567634798</v>
      </c>
      <c r="K25" s="19">
        <v>36882.772355599598</v>
      </c>
      <c r="L25" s="19">
        <v>37227.795999762297</v>
      </c>
      <c r="M25" s="19">
        <v>38045.960774628104</v>
      </c>
      <c r="W25" s="784"/>
      <c r="X25" s="784"/>
      <c r="Y25" s="784"/>
      <c r="Z25" s="784"/>
      <c r="AA25" s="784"/>
      <c r="AB25" s="784"/>
      <c r="AC25" s="784"/>
      <c r="AD25" s="784"/>
      <c r="AE25" s="784">
        <f t="shared" si="0"/>
        <v>-38045.960774628104</v>
      </c>
    </row>
    <row r="26" spans="1:31" s="861" customFormat="1" ht="11.15" customHeight="1">
      <c r="C26" s="864" t="s">
        <v>94</v>
      </c>
      <c r="D26" s="781">
        <v>4</v>
      </c>
      <c r="E26" s="19">
        <v>36042.124743791501</v>
      </c>
      <c r="F26" s="19">
        <v>36029.014082816502</v>
      </c>
      <c r="G26" s="19">
        <v>35809.540953075099</v>
      </c>
      <c r="H26" s="19">
        <v>36197.658814881099</v>
      </c>
      <c r="I26" s="19">
        <v>36344.337429112202</v>
      </c>
      <c r="J26" s="19">
        <v>36628.801200105401</v>
      </c>
      <c r="K26" s="19">
        <v>37159.914317454997</v>
      </c>
      <c r="L26" s="19">
        <v>37492.196901795098</v>
      </c>
      <c r="M26" s="19">
        <v>38326.070082293401</v>
      </c>
      <c r="W26" s="784"/>
      <c r="X26" s="784"/>
      <c r="Y26" s="784"/>
      <c r="Z26" s="784"/>
      <c r="AA26" s="784"/>
      <c r="AB26" s="784"/>
      <c r="AC26" s="784"/>
      <c r="AD26" s="784"/>
      <c r="AE26" s="784">
        <f t="shared" si="0"/>
        <v>-38326.070082293401</v>
      </c>
    </row>
    <row r="27" spans="1:31" s="861" customFormat="1" ht="11.15" customHeight="1">
      <c r="C27" s="864"/>
      <c r="D27" s="781"/>
      <c r="E27" s="19"/>
      <c r="F27" s="19"/>
      <c r="G27" s="19"/>
      <c r="H27" s="19"/>
      <c r="I27" s="19"/>
      <c r="J27" s="19"/>
      <c r="K27" s="19"/>
      <c r="L27" s="19"/>
      <c r="M27" s="19"/>
    </row>
    <row r="28" spans="1:31" s="861" customFormat="1" ht="11.15" customHeight="1">
      <c r="A28" s="782"/>
      <c r="B28" s="782"/>
      <c r="C28" s="782" t="s">
        <v>169</v>
      </c>
      <c r="D28" s="783"/>
      <c r="E28" s="19"/>
      <c r="F28" s="19"/>
      <c r="G28" s="19"/>
      <c r="H28" s="19"/>
      <c r="I28" s="19"/>
      <c r="J28" s="19"/>
      <c r="K28" s="19"/>
      <c r="L28" s="19"/>
      <c r="M28" s="19"/>
    </row>
    <row r="29" spans="1:31" s="861" customFormat="1" ht="11.15" customHeight="1">
      <c r="C29" s="782" t="s">
        <v>531</v>
      </c>
      <c r="D29" s="783"/>
      <c r="E29" s="19"/>
      <c r="F29" s="19"/>
      <c r="G29" s="19"/>
      <c r="H29" s="19"/>
      <c r="I29" s="19"/>
      <c r="J29" s="19"/>
      <c r="K29" s="19"/>
      <c r="L29" s="19"/>
      <c r="M29" s="19"/>
    </row>
    <row r="30" spans="1:31" s="861" customFormat="1" ht="11.15" customHeight="1">
      <c r="C30" s="864" t="s">
        <v>87</v>
      </c>
      <c r="D30" s="781"/>
      <c r="E30" s="19">
        <v>86363.521041562301</v>
      </c>
      <c r="F30" s="19">
        <v>87995.269979746794</v>
      </c>
      <c r="G30" s="19">
        <v>88466.953768257095</v>
      </c>
      <c r="H30" s="19">
        <v>89731.257060264601</v>
      </c>
      <c r="I30" s="19">
        <v>90352.446762041</v>
      </c>
      <c r="J30" s="19">
        <v>91947.811550094499</v>
      </c>
      <c r="K30" s="19">
        <v>92062.618670018303</v>
      </c>
      <c r="L30" s="19">
        <v>92341.835921397404</v>
      </c>
      <c r="M30" s="19">
        <v>92776.958436552595</v>
      </c>
      <c r="W30" s="784"/>
      <c r="X30" s="784"/>
      <c r="Y30" s="784"/>
      <c r="Z30" s="784"/>
      <c r="AA30" s="784"/>
      <c r="AB30" s="784"/>
      <c r="AC30" s="784"/>
      <c r="AD30" s="784"/>
      <c r="AE30" s="784">
        <f t="shared" ref="AE30:AE47" si="1">V30-M30</f>
        <v>-92776.958436552595</v>
      </c>
    </row>
    <row r="31" spans="1:31" s="861" customFormat="1" ht="11.15" customHeight="1">
      <c r="C31" s="864" t="s">
        <v>93</v>
      </c>
      <c r="D31" s="781"/>
      <c r="E31" s="19">
        <v>85381.917190553795</v>
      </c>
      <c r="F31" s="19">
        <v>86813.692832225905</v>
      </c>
      <c r="G31" s="19">
        <v>87774.560188989301</v>
      </c>
      <c r="H31" s="19">
        <v>88208.869174757303</v>
      </c>
      <c r="I31" s="19">
        <v>89523.3990873328</v>
      </c>
      <c r="J31" s="19">
        <v>89672.984263920705</v>
      </c>
      <c r="K31" s="19">
        <v>89859.598845029206</v>
      </c>
      <c r="L31" s="19">
        <v>89996.961186561806</v>
      </c>
      <c r="M31" s="19">
        <v>91167.872175414304</v>
      </c>
      <c r="W31" s="784"/>
      <c r="X31" s="784"/>
      <c r="Y31" s="784"/>
      <c r="Z31" s="784"/>
      <c r="AA31" s="784"/>
      <c r="AB31" s="784"/>
      <c r="AC31" s="784"/>
      <c r="AD31" s="784"/>
      <c r="AE31" s="784">
        <f t="shared" si="1"/>
        <v>-91167.872175414304</v>
      </c>
    </row>
    <row r="32" spans="1:31" s="861" customFormat="1" ht="11.15" customHeight="1">
      <c r="C32" s="864" t="s">
        <v>94</v>
      </c>
      <c r="D32" s="781">
        <v>4</v>
      </c>
      <c r="E32" s="19">
        <v>85989.750644961197</v>
      </c>
      <c r="F32" s="19">
        <v>87537.543461055306</v>
      </c>
      <c r="G32" s="19">
        <v>88209.343561601898</v>
      </c>
      <c r="H32" s="19">
        <v>89158.491751067704</v>
      </c>
      <c r="I32" s="19">
        <v>90020.066467971497</v>
      </c>
      <c r="J32" s="19">
        <v>91082.197240373396</v>
      </c>
      <c r="K32" s="19">
        <v>91215.1127305962</v>
      </c>
      <c r="L32" s="19">
        <v>91452.576026023293</v>
      </c>
      <c r="M32" s="19">
        <v>92154.195550824894</v>
      </c>
      <c r="W32" s="784"/>
      <c r="X32" s="784"/>
      <c r="Y32" s="784"/>
      <c r="Z32" s="784"/>
      <c r="AA32" s="784"/>
      <c r="AB32" s="784"/>
      <c r="AC32" s="784"/>
      <c r="AD32" s="784"/>
      <c r="AE32" s="784">
        <f t="shared" si="1"/>
        <v>-92154.195550824894</v>
      </c>
    </row>
    <row r="33" spans="3:31" s="861" customFormat="1" ht="11.15" customHeight="1">
      <c r="C33" s="864"/>
      <c r="D33" s="781"/>
      <c r="E33" s="19"/>
      <c r="F33" s="19"/>
      <c r="G33" s="19"/>
      <c r="H33" s="19"/>
      <c r="I33" s="19"/>
      <c r="J33" s="19"/>
      <c r="K33" s="19"/>
      <c r="L33" s="19"/>
      <c r="M33" s="19"/>
      <c r="W33" s="784"/>
      <c r="X33" s="784"/>
      <c r="Y33" s="784"/>
      <c r="Z33" s="784"/>
      <c r="AA33" s="784"/>
      <c r="AB33" s="784"/>
      <c r="AC33" s="784"/>
      <c r="AD33" s="784"/>
      <c r="AE33" s="784"/>
    </row>
    <row r="34" spans="3:31" s="861" customFormat="1" ht="11.15" customHeight="1">
      <c r="C34" s="782" t="s">
        <v>532</v>
      </c>
      <c r="D34" s="783"/>
      <c r="E34" s="19"/>
      <c r="F34" s="19"/>
      <c r="G34" s="19"/>
      <c r="H34" s="19"/>
      <c r="I34" s="19"/>
      <c r="J34" s="19"/>
      <c r="K34" s="19"/>
      <c r="L34" s="19"/>
      <c r="M34" s="19"/>
      <c r="W34" s="784"/>
      <c r="X34" s="784"/>
      <c r="Y34" s="784"/>
      <c r="Z34" s="784"/>
      <c r="AA34" s="784"/>
      <c r="AB34" s="784"/>
      <c r="AC34" s="784"/>
      <c r="AD34" s="784"/>
      <c r="AE34" s="784">
        <f t="shared" si="1"/>
        <v>0</v>
      </c>
    </row>
    <row r="35" spans="3:31" s="861" customFormat="1" ht="11.15" customHeight="1">
      <c r="C35" s="864" t="s">
        <v>87</v>
      </c>
      <c r="D35" s="781"/>
      <c r="E35" s="19">
        <v>56586.681269222201</v>
      </c>
      <c r="F35" s="19">
        <v>56834.622179267899</v>
      </c>
      <c r="G35" s="19">
        <v>56859.190984873603</v>
      </c>
      <c r="H35" s="19">
        <v>57279.088882599302</v>
      </c>
      <c r="I35" s="19">
        <v>57402.345481835997</v>
      </c>
      <c r="J35" s="19">
        <v>58006.729056174903</v>
      </c>
      <c r="K35" s="19">
        <v>58375.7354377421</v>
      </c>
      <c r="L35" s="19">
        <v>58784.0933513454</v>
      </c>
      <c r="M35" s="19">
        <v>59393.346544737702</v>
      </c>
      <c r="W35" s="784"/>
      <c r="X35" s="784"/>
      <c r="Y35" s="784"/>
      <c r="Z35" s="784"/>
      <c r="AA35" s="784"/>
      <c r="AB35" s="784"/>
      <c r="AC35" s="784"/>
      <c r="AD35" s="784"/>
      <c r="AE35" s="784">
        <f t="shared" si="1"/>
        <v>-59393.346544737702</v>
      </c>
    </row>
    <row r="36" spans="3:31" s="861" customFormat="1" ht="11.15" customHeight="1">
      <c r="C36" s="864" t="s">
        <v>93</v>
      </c>
      <c r="D36" s="781"/>
      <c r="E36" s="19">
        <v>55649.733506289303</v>
      </c>
      <c r="F36" s="19">
        <v>55976.450452789199</v>
      </c>
      <c r="G36" s="19">
        <v>55929.308078275702</v>
      </c>
      <c r="H36" s="19">
        <v>56243.956405266203</v>
      </c>
      <c r="I36" s="19">
        <v>56453.036081081103</v>
      </c>
      <c r="J36" s="19">
        <v>56929.747945247596</v>
      </c>
      <c r="K36" s="19">
        <v>57293.986794858603</v>
      </c>
      <c r="L36" s="19">
        <v>57650.525420542101</v>
      </c>
      <c r="M36" s="19">
        <v>58197.702736318402</v>
      </c>
      <c r="W36" s="784"/>
      <c r="X36" s="784"/>
      <c r="Y36" s="784"/>
      <c r="Z36" s="784"/>
      <c r="AA36" s="784"/>
      <c r="AB36" s="784"/>
      <c r="AC36" s="784"/>
      <c r="AD36" s="784"/>
      <c r="AE36" s="784">
        <f t="shared" si="1"/>
        <v>-58197.702736318402</v>
      </c>
    </row>
    <row r="37" spans="3:31" s="861" customFormat="1" ht="11.15" customHeight="1">
      <c r="C37" s="864" t="s">
        <v>94</v>
      </c>
      <c r="D37" s="781">
        <v>4</v>
      </c>
      <c r="E37" s="19">
        <v>56136.900135683602</v>
      </c>
      <c r="F37" s="19">
        <v>56415.708355216899</v>
      </c>
      <c r="G37" s="19">
        <v>56399.4734002685</v>
      </c>
      <c r="H37" s="19">
        <v>56765.066143296201</v>
      </c>
      <c r="I37" s="19">
        <v>56919.433888412903</v>
      </c>
      <c r="J37" s="19">
        <v>57452.653051329296</v>
      </c>
      <c r="K37" s="19">
        <v>57812.804226710701</v>
      </c>
      <c r="L37" s="19">
        <v>58192.327277923403</v>
      </c>
      <c r="M37" s="19">
        <v>58760.829373742599</v>
      </c>
      <c r="W37" s="784"/>
      <c r="X37" s="784"/>
      <c r="Y37" s="784"/>
      <c r="Z37" s="784"/>
      <c r="AA37" s="784"/>
      <c r="AB37" s="784"/>
      <c r="AC37" s="784"/>
      <c r="AD37" s="784"/>
      <c r="AE37" s="784">
        <f t="shared" si="1"/>
        <v>-58760.829373742599</v>
      </c>
    </row>
    <row r="38" spans="3:31" s="861" customFormat="1" ht="11.15" customHeight="1">
      <c r="C38" s="864"/>
      <c r="D38" s="781"/>
      <c r="E38" s="19"/>
      <c r="F38" s="19"/>
      <c r="G38" s="19"/>
      <c r="H38" s="19"/>
      <c r="I38" s="19"/>
      <c r="J38" s="19"/>
      <c r="K38" s="19"/>
      <c r="L38" s="19"/>
      <c r="M38" s="19"/>
      <c r="W38" s="784"/>
      <c r="X38" s="784"/>
      <c r="Y38" s="784"/>
      <c r="Z38" s="784"/>
      <c r="AA38" s="784"/>
      <c r="AB38" s="784"/>
      <c r="AC38" s="784"/>
      <c r="AD38" s="784"/>
      <c r="AE38" s="784"/>
    </row>
    <row r="39" spans="3:31" s="861" customFormat="1" ht="11.15" customHeight="1">
      <c r="C39" s="782" t="s">
        <v>533</v>
      </c>
      <c r="D39" s="783"/>
      <c r="E39" s="19"/>
      <c r="F39" s="19"/>
      <c r="G39" s="19"/>
      <c r="H39" s="19"/>
      <c r="I39" s="19"/>
      <c r="J39" s="19"/>
      <c r="K39" s="19"/>
      <c r="L39" s="19"/>
      <c r="M39" s="19"/>
      <c r="W39" s="784"/>
      <c r="X39" s="784"/>
      <c r="Y39" s="784"/>
      <c r="Z39" s="784"/>
      <c r="AA39" s="784"/>
      <c r="AB39" s="784"/>
      <c r="AC39" s="784"/>
      <c r="AD39" s="784"/>
      <c r="AE39" s="784">
        <f t="shared" si="1"/>
        <v>0</v>
      </c>
    </row>
    <row r="40" spans="3:31" s="861" customFormat="1" ht="11.15" customHeight="1">
      <c r="C40" s="864" t="s">
        <v>87</v>
      </c>
      <c r="D40" s="781"/>
      <c r="E40" s="19">
        <v>36342.149749191398</v>
      </c>
      <c r="F40" s="19">
        <v>36236.133816681802</v>
      </c>
      <c r="G40" s="19">
        <v>35772.750309385498</v>
      </c>
      <c r="H40" s="19">
        <v>36041.075314084701</v>
      </c>
      <c r="I40" s="19">
        <v>36172.869760603797</v>
      </c>
      <c r="J40" s="19">
        <v>36521.651623357197</v>
      </c>
      <c r="K40" s="19">
        <v>37285.947869799696</v>
      </c>
      <c r="L40" s="19">
        <v>37505.325793382603</v>
      </c>
      <c r="M40" s="19">
        <v>38229.715606083701</v>
      </c>
      <c r="W40" s="784"/>
      <c r="X40" s="784"/>
      <c r="Y40" s="784"/>
      <c r="Z40" s="784"/>
      <c r="AA40" s="784"/>
      <c r="AB40" s="784"/>
      <c r="AC40" s="784"/>
      <c r="AD40" s="784"/>
      <c r="AE40" s="784">
        <f t="shared" si="1"/>
        <v>-38229.715606083701</v>
      </c>
    </row>
    <row r="41" spans="3:31" s="861" customFormat="1" ht="11.15" customHeight="1">
      <c r="C41" s="864" t="s">
        <v>93</v>
      </c>
      <c r="D41" s="781"/>
      <c r="E41" s="19">
        <v>35179.238928497398</v>
      </c>
      <c r="F41" s="19">
        <v>35149.890131129301</v>
      </c>
      <c r="G41" s="19">
        <v>34771.298464143299</v>
      </c>
      <c r="H41" s="19">
        <v>35117.349435505603</v>
      </c>
      <c r="I41" s="19">
        <v>35276.091537828303</v>
      </c>
      <c r="J41" s="19">
        <v>35655.0646164098</v>
      </c>
      <c r="K41" s="19">
        <v>36419.938572733699</v>
      </c>
      <c r="L41" s="19">
        <v>36658.647220558203</v>
      </c>
      <c r="M41" s="19">
        <v>37478.351988688803</v>
      </c>
      <c r="W41" s="784"/>
      <c r="X41" s="784"/>
      <c r="Y41" s="784"/>
      <c r="Z41" s="784"/>
      <c r="AA41" s="784"/>
      <c r="AB41" s="784"/>
      <c r="AC41" s="784"/>
      <c r="AD41" s="784"/>
      <c r="AE41" s="784">
        <f t="shared" si="1"/>
        <v>-37478.351988688803</v>
      </c>
    </row>
    <row r="42" spans="3:31" s="861" customFormat="1" ht="11.15" customHeight="1">
      <c r="C42" s="864" t="s">
        <v>94</v>
      </c>
      <c r="D42" s="781">
        <v>4</v>
      </c>
      <c r="E42" s="19">
        <v>35592.369670275097</v>
      </c>
      <c r="F42" s="19">
        <v>35526.437456656298</v>
      </c>
      <c r="G42" s="19">
        <v>35116.016578121598</v>
      </c>
      <c r="H42" s="19">
        <v>35435.728664707502</v>
      </c>
      <c r="I42" s="19">
        <v>35581.828883780203</v>
      </c>
      <c r="J42" s="19">
        <v>35948.882380585099</v>
      </c>
      <c r="K42" s="19">
        <v>36714.239472592402</v>
      </c>
      <c r="L42" s="19">
        <v>36948.000357752098</v>
      </c>
      <c r="M42" s="19">
        <v>37733.270406558899</v>
      </c>
      <c r="W42" s="784"/>
      <c r="X42" s="784"/>
      <c r="Y42" s="784"/>
      <c r="Z42" s="784"/>
      <c r="AA42" s="784"/>
      <c r="AB42" s="784"/>
      <c r="AC42" s="784"/>
      <c r="AD42" s="784"/>
      <c r="AE42" s="784">
        <f t="shared" si="1"/>
        <v>-37733.270406558899</v>
      </c>
    </row>
    <row r="43" spans="3:31" s="861" customFormat="1" ht="11.15" customHeight="1">
      <c r="C43" s="864"/>
      <c r="D43" s="781"/>
      <c r="E43" s="19"/>
      <c r="F43" s="19"/>
      <c r="G43" s="19"/>
      <c r="H43" s="19"/>
      <c r="I43" s="19"/>
      <c r="J43" s="19"/>
      <c r="K43" s="19"/>
      <c r="L43" s="19"/>
      <c r="M43" s="19"/>
      <c r="W43" s="784"/>
      <c r="X43" s="784"/>
      <c r="Y43" s="784"/>
      <c r="Z43" s="784"/>
      <c r="AA43" s="784"/>
      <c r="AB43" s="784"/>
      <c r="AC43" s="784"/>
      <c r="AD43" s="784"/>
      <c r="AE43" s="784"/>
    </row>
    <row r="44" spans="3:31" s="861" customFormat="1" ht="11.15" customHeight="1">
      <c r="C44" s="782" t="s">
        <v>166</v>
      </c>
      <c r="D44" s="783"/>
      <c r="E44" s="19"/>
      <c r="F44" s="19"/>
      <c r="G44" s="19"/>
      <c r="H44" s="19"/>
      <c r="I44" s="19"/>
      <c r="J44" s="19"/>
      <c r="K44" s="19"/>
      <c r="L44" s="19"/>
      <c r="M44" s="19"/>
      <c r="W44" s="784"/>
      <c r="X44" s="784"/>
      <c r="Y44" s="784"/>
      <c r="Z44" s="784"/>
      <c r="AA44" s="784"/>
      <c r="AB44" s="784"/>
      <c r="AC44" s="784"/>
      <c r="AD44" s="784"/>
      <c r="AE44" s="784">
        <f t="shared" si="1"/>
        <v>0</v>
      </c>
    </row>
    <row r="45" spans="3:31" s="861" customFormat="1" ht="11.15" customHeight="1">
      <c r="C45" s="864" t="s">
        <v>87</v>
      </c>
      <c r="D45" s="781"/>
      <c r="E45" s="19">
        <v>39696.734896408001</v>
      </c>
      <c r="F45" s="19">
        <v>39674.692981922897</v>
      </c>
      <c r="G45" s="19">
        <v>39366.737230163097</v>
      </c>
      <c r="H45" s="19">
        <v>39826.046781888799</v>
      </c>
      <c r="I45" s="19">
        <v>40108.612467116996</v>
      </c>
      <c r="J45" s="19">
        <v>40561.804446463197</v>
      </c>
      <c r="K45" s="19">
        <v>41354.494852278098</v>
      </c>
      <c r="L45" s="19">
        <v>41624.178478567301</v>
      </c>
      <c r="M45" s="19">
        <v>42371.981143684003</v>
      </c>
      <c r="W45" s="784"/>
      <c r="X45" s="784"/>
      <c r="Y45" s="784"/>
      <c r="Z45" s="784"/>
      <c r="AA45" s="784"/>
      <c r="AB45" s="784"/>
      <c r="AC45" s="784"/>
      <c r="AD45" s="784"/>
      <c r="AE45" s="784">
        <f t="shared" si="1"/>
        <v>-42371.981143684003</v>
      </c>
    </row>
    <row r="46" spans="3:31" s="861" customFormat="1" ht="11.15" customHeight="1">
      <c r="C46" s="864" t="s">
        <v>93</v>
      </c>
      <c r="D46" s="781"/>
      <c r="E46" s="19">
        <v>36832.544036474603</v>
      </c>
      <c r="F46" s="19">
        <v>36836.733212270599</v>
      </c>
      <c r="G46" s="19">
        <v>36527.590877261697</v>
      </c>
      <c r="H46" s="19">
        <v>36949.917473353402</v>
      </c>
      <c r="I46" s="19">
        <v>37224.932127601103</v>
      </c>
      <c r="J46" s="19">
        <v>37662.562572654897</v>
      </c>
      <c r="K46" s="19">
        <v>38451.964406485298</v>
      </c>
      <c r="L46" s="19">
        <v>38718.939273623299</v>
      </c>
      <c r="M46" s="19">
        <v>39570.903771168101</v>
      </c>
      <c r="W46" s="784"/>
      <c r="X46" s="784"/>
      <c r="Y46" s="784"/>
      <c r="Z46" s="784"/>
      <c r="AA46" s="784"/>
      <c r="AB46" s="784"/>
      <c r="AC46" s="784"/>
      <c r="AD46" s="784"/>
      <c r="AE46" s="784">
        <f t="shared" si="1"/>
        <v>-39570.903771168101</v>
      </c>
    </row>
    <row r="47" spans="3:31" s="861" customFormat="1" ht="11.15" customHeight="1">
      <c r="C47" s="864" t="s">
        <v>94</v>
      </c>
      <c r="D47" s="781">
        <v>4</v>
      </c>
      <c r="E47" s="19">
        <v>37902.786369573703</v>
      </c>
      <c r="F47" s="19">
        <v>37880.695504363699</v>
      </c>
      <c r="G47" s="19">
        <v>37563.8568984023</v>
      </c>
      <c r="H47" s="19">
        <v>37996.254876738203</v>
      </c>
      <c r="I47" s="19">
        <v>38265.153833994198</v>
      </c>
      <c r="J47" s="19">
        <v>38702.997121612898</v>
      </c>
      <c r="K47" s="19">
        <v>39492.573289720996</v>
      </c>
      <c r="L47" s="19">
        <v>39761.461109750897</v>
      </c>
      <c r="M47" s="19">
        <v>40570.700898926902</v>
      </c>
      <c r="W47" s="784"/>
      <c r="X47" s="784"/>
      <c r="Y47" s="784"/>
      <c r="Z47" s="784"/>
      <c r="AA47" s="784"/>
      <c r="AB47" s="784"/>
      <c r="AC47" s="784"/>
      <c r="AD47" s="784"/>
      <c r="AE47" s="784">
        <f t="shared" si="1"/>
        <v>-40570.700898926902</v>
      </c>
    </row>
    <row r="48" spans="3:31" s="861" customFormat="1" ht="11.15" customHeight="1">
      <c r="C48" s="864"/>
      <c r="D48" s="781"/>
      <c r="E48" s="19"/>
      <c r="F48" s="19"/>
      <c r="G48" s="19"/>
      <c r="H48" s="19"/>
      <c r="I48" s="19"/>
      <c r="J48" s="19"/>
      <c r="K48" s="19"/>
      <c r="L48" s="19"/>
      <c r="M48" s="19"/>
    </row>
    <row r="49" spans="1:31" s="861" customFormat="1" ht="11.15" customHeight="1">
      <c r="A49" s="429"/>
      <c r="C49" s="782" t="s">
        <v>299</v>
      </c>
      <c r="D49" s="783"/>
      <c r="E49" s="19"/>
      <c r="F49" s="19"/>
      <c r="G49" s="19"/>
      <c r="H49" s="19"/>
      <c r="I49" s="19"/>
      <c r="J49" s="19"/>
      <c r="K49" s="19"/>
      <c r="L49" s="19"/>
      <c r="M49" s="19"/>
    </row>
    <row r="50" spans="1:31" s="861" customFormat="1" ht="11.15" customHeight="1">
      <c r="C50" s="782" t="s">
        <v>531</v>
      </c>
      <c r="D50" s="783"/>
      <c r="E50" s="19"/>
      <c r="F50" s="19"/>
      <c r="G50" s="19"/>
      <c r="H50" s="19"/>
      <c r="I50" s="19"/>
      <c r="J50" s="19"/>
      <c r="K50" s="19"/>
      <c r="L50" s="19"/>
      <c r="M50" s="19"/>
    </row>
    <row r="51" spans="1:31" s="861" customFormat="1" ht="11.15" customHeight="1">
      <c r="C51" s="864" t="s">
        <v>87</v>
      </c>
      <c r="D51" s="781"/>
      <c r="E51" s="19">
        <v>74512.9639066339</v>
      </c>
      <c r="F51" s="19">
        <v>75174.399532019699</v>
      </c>
      <c r="G51" s="19">
        <v>76179.340695876293</v>
      </c>
      <c r="H51" s="19">
        <v>74594.976583333395</v>
      </c>
      <c r="I51" s="19">
        <v>75213.042484848498</v>
      </c>
      <c r="J51" s="19">
        <v>75904.208767123302</v>
      </c>
      <c r="K51" s="19">
        <v>76450.313798449599</v>
      </c>
      <c r="L51" s="19">
        <v>76855.913648148096</v>
      </c>
      <c r="M51" s="19">
        <v>78236.313712686606</v>
      </c>
      <c r="N51" s="785"/>
      <c r="O51" s="785"/>
      <c r="P51" s="785"/>
      <c r="Q51" s="785"/>
      <c r="R51" s="785"/>
      <c r="S51" s="785"/>
      <c r="T51" s="785"/>
      <c r="U51" s="785"/>
      <c r="W51" s="784"/>
      <c r="X51" s="784"/>
      <c r="Y51" s="784"/>
      <c r="Z51" s="784"/>
      <c r="AA51" s="784"/>
      <c r="AB51" s="784"/>
      <c r="AC51" s="784"/>
      <c r="AD51" s="784"/>
      <c r="AE51" s="784">
        <f t="shared" ref="AE51:AE68" si="2">V51-M51</f>
        <v>-78236.313712686606</v>
      </c>
    </row>
    <row r="52" spans="1:31" s="861" customFormat="1" ht="11.15" customHeight="1">
      <c r="C52" s="864" t="s">
        <v>93</v>
      </c>
      <c r="D52" s="781"/>
      <c r="E52" s="19">
        <v>69037.253712121194</v>
      </c>
      <c r="F52" s="19">
        <v>70412.635111940297</v>
      </c>
      <c r="G52" s="19">
        <v>70747.561163636405</v>
      </c>
      <c r="H52" s="19">
        <v>68323.672816711594</v>
      </c>
      <c r="I52" s="19">
        <v>69835.1315926893</v>
      </c>
      <c r="J52" s="19">
        <v>71024.582017654495</v>
      </c>
      <c r="K52" s="19">
        <v>71921.279712574804</v>
      </c>
      <c r="L52" s="19">
        <v>73271.721699650705</v>
      </c>
      <c r="M52" s="19">
        <v>74627.991672354998</v>
      </c>
      <c r="N52" s="785"/>
      <c r="O52" s="785"/>
      <c r="P52" s="785"/>
      <c r="Q52" s="785"/>
      <c r="R52" s="785"/>
      <c r="S52" s="785"/>
      <c r="T52" s="785"/>
      <c r="U52" s="785"/>
      <c r="W52" s="784"/>
      <c r="X52" s="784"/>
      <c r="Y52" s="784"/>
      <c r="Z52" s="784"/>
      <c r="AA52" s="784"/>
      <c r="AB52" s="784"/>
      <c r="AC52" s="784"/>
      <c r="AD52" s="784"/>
      <c r="AE52" s="784">
        <f t="shared" si="2"/>
        <v>-74627.991672354998</v>
      </c>
    </row>
    <row r="53" spans="1:31" s="861" customFormat="1" ht="11.15" customHeight="1">
      <c r="C53" s="864" t="s">
        <v>94</v>
      </c>
      <c r="D53" s="781">
        <v>4</v>
      </c>
      <c r="E53" s="19">
        <v>71420.798149732596</v>
      </c>
      <c r="F53" s="19">
        <v>72451.5245281018</v>
      </c>
      <c r="G53" s="19">
        <v>72994.395341151394</v>
      </c>
      <c r="H53" s="19">
        <v>70787.032725040903</v>
      </c>
      <c r="I53" s="19">
        <v>71946.206843774795</v>
      </c>
      <c r="J53" s="19">
        <v>72937.399632183893</v>
      </c>
      <c r="K53" s="19">
        <v>73651.095840118403</v>
      </c>
      <c r="L53" s="19">
        <v>74655.183924231605</v>
      </c>
      <c r="M53" s="19">
        <v>76002.191970339001</v>
      </c>
      <c r="N53" s="785"/>
      <c r="O53" s="785"/>
      <c r="P53" s="785"/>
      <c r="Q53" s="785"/>
      <c r="R53" s="785"/>
      <c r="S53" s="785"/>
      <c r="T53" s="785"/>
      <c r="U53" s="785"/>
      <c r="W53" s="784"/>
      <c r="X53" s="784"/>
      <c r="Y53" s="784"/>
      <c r="Z53" s="784"/>
      <c r="AA53" s="784"/>
      <c r="AB53" s="784"/>
      <c r="AC53" s="784"/>
      <c r="AD53" s="784"/>
      <c r="AE53" s="784">
        <f t="shared" si="2"/>
        <v>-76002.191970339001</v>
      </c>
    </row>
    <row r="54" spans="1:31" s="861" customFormat="1" ht="11.15" customHeight="1">
      <c r="C54" s="864"/>
      <c r="D54" s="781"/>
      <c r="E54" s="19"/>
      <c r="F54" s="19"/>
      <c r="G54" s="19"/>
      <c r="H54" s="19"/>
      <c r="I54" s="19"/>
      <c r="J54" s="19"/>
      <c r="K54" s="19"/>
      <c r="L54" s="19"/>
      <c r="M54" s="19"/>
      <c r="N54" s="785"/>
      <c r="O54" s="785"/>
      <c r="P54" s="785"/>
      <c r="Q54" s="785"/>
      <c r="R54" s="785"/>
      <c r="S54" s="785"/>
      <c r="T54" s="785"/>
      <c r="U54" s="785"/>
      <c r="W54" s="784"/>
      <c r="X54" s="784"/>
      <c r="Y54" s="784"/>
      <c r="Z54" s="784"/>
      <c r="AA54" s="784"/>
      <c r="AB54" s="784"/>
      <c r="AC54" s="784"/>
      <c r="AD54" s="784"/>
      <c r="AE54" s="784"/>
    </row>
    <row r="55" spans="1:31" s="861" customFormat="1" ht="11.15" customHeight="1">
      <c r="C55" s="782" t="s">
        <v>532</v>
      </c>
      <c r="D55" s="783"/>
      <c r="E55" s="19"/>
      <c r="F55" s="19"/>
      <c r="G55" s="19"/>
      <c r="H55" s="19"/>
      <c r="I55" s="19"/>
      <c r="J55" s="19"/>
      <c r="K55" s="19"/>
      <c r="L55" s="19"/>
      <c r="M55" s="19"/>
      <c r="N55" s="785"/>
      <c r="O55" s="785"/>
      <c r="P55" s="785"/>
      <c r="Q55" s="785"/>
      <c r="R55" s="785"/>
      <c r="S55" s="785"/>
      <c r="T55" s="785"/>
      <c r="U55" s="785"/>
      <c r="W55" s="784"/>
      <c r="X55" s="784"/>
      <c r="Y55" s="784"/>
      <c r="Z55" s="784"/>
      <c r="AA55" s="784"/>
      <c r="AB55" s="784"/>
      <c r="AC55" s="784"/>
      <c r="AD55" s="784"/>
      <c r="AE55" s="784">
        <f t="shared" si="2"/>
        <v>0</v>
      </c>
    </row>
    <row r="56" spans="1:31" s="861" customFormat="1" ht="11.15" customHeight="1">
      <c r="C56" s="864" t="s">
        <v>87</v>
      </c>
      <c r="D56" s="781"/>
      <c r="E56" s="19">
        <v>52446.591806451601</v>
      </c>
      <c r="F56" s="19">
        <v>52916.801452145199</v>
      </c>
      <c r="G56" s="19">
        <v>52599.5220772947</v>
      </c>
      <c r="H56" s="19">
        <v>52661.371884057997</v>
      </c>
      <c r="I56" s="19">
        <v>53189.289256097603</v>
      </c>
      <c r="J56" s="19">
        <v>53683.351218961601</v>
      </c>
      <c r="K56" s="19">
        <v>54127.368815642498</v>
      </c>
      <c r="L56" s="19">
        <v>54645.970965971501</v>
      </c>
      <c r="M56" s="19">
        <v>55227.577557411299</v>
      </c>
      <c r="N56" s="785"/>
      <c r="O56" s="785"/>
      <c r="P56" s="785"/>
      <c r="Q56" s="785"/>
      <c r="R56" s="785"/>
      <c r="S56" s="785"/>
      <c r="T56" s="785"/>
      <c r="U56" s="785"/>
      <c r="W56" s="784"/>
      <c r="X56" s="784"/>
      <c r="Y56" s="784"/>
      <c r="Z56" s="784"/>
      <c r="AA56" s="784"/>
      <c r="AB56" s="784"/>
      <c r="AC56" s="784"/>
      <c r="AD56" s="784"/>
      <c r="AE56" s="784">
        <f t="shared" si="2"/>
        <v>-55227.577557411299</v>
      </c>
    </row>
    <row r="57" spans="1:31" s="861" customFormat="1" ht="11.15" customHeight="1">
      <c r="C57" s="864" t="s">
        <v>93</v>
      </c>
      <c r="D57" s="781"/>
      <c r="E57" s="19">
        <v>51899.425268292704</v>
      </c>
      <c r="F57" s="19">
        <v>52272.057526132397</v>
      </c>
      <c r="G57" s="19">
        <v>52069.0615560027</v>
      </c>
      <c r="H57" s="19">
        <v>51839.559169852597</v>
      </c>
      <c r="I57" s="19">
        <v>52214.050020181603</v>
      </c>
      <c r="J57" s="19">
        <v>52853.232584377998</v>
      </c>
      <c r="K57" s="19">
        <v>53419.090705712901</v>
      </c>
      <c r="L57" s="19">
        <v>53896.928798538102</v>
      </c>
      <c r="M57" s="19">
        <v>55040.091641991901</v>
      </c>
      <c r="N57" s="785"/>
      <c r="O57" s="785"/>
      <c r="P57" s="785"/>
      <c r="Q57" s="785"/>
      <c r="R57" s="785"/>
      <c r="S57" s="785"/>
      <c r="T57" s="785"/>
      <c r="U57" s="785"/>
      <c r="W57" s="784"/>
      <c r="X57" s="784"/>
      <c r="Y57" s="784"/>
      <c r="Z57" s="784"/>
      <c r="AA57" s="784"/>
      <c r="AB57" s="784"/>
      <c r="AC57" s="784"/>
      <c r="AD57" s="784"/>
      <c r="AE57" s="784">
        <f t="shared" si="2"/>
        <v>-55040.091641991901</v>
      </c>
    </row>
    <row r="58" spans="1:31" s="861" customFormat="1" ht="11.15" customHeight="1">
      <c r="C58" s="864" t="s">
        <v>94</v>
      </c>
      <c r="D58" s="781">
        <v>4</v>
      </c>
      <c r="E58" s="19">
        <v>52064.507143552299</v>
      </c>
      <c r="F58" s="19">
        <v>52460.927846679697</v>
      </c>
      <c r="G58" s="19">
        <v>52225.035033143897</v>
      </c>
      <c r="H58" s="19">
        <v>52078.081474334198</v>
      </c>
      <c r="I58" s="19">
        <v>52496.490428112702</v>
      </c>
      <c r="J58" s="19">
        <v>53101.707283783799</v>
      </c>
      <c r="K58" s="19">
        <v>53631.954677636</v>
      </c>
      <c r="L58" s="19">
        <v>54117.050545161299</v>
      </c>
      <c r="M58" s="19">
        <v>55096.4491904612</v>
      </c>
      <c r="N58" s="785"/>
      <c r="O58" s="785"/>
      <c r="P58" s="785"/>
      <c r="Q58" s="785"/>
      <c r="R58" s="785"/>
      <c r="S58" s="785"/>
      <c r="T58" s="785"/>
      <c r="U58" s="785"/>
      <c r="W58" s="784"/>
      <c r="X58" s="784"/>
      <c r="Y58" s="784"/>
      <c r="Z58" s="784"/>
      <c r="AA58" s="784"/>
      <c r="AB58" s="784"/>
      <c r="AC58" s="784"/>
      <c r="AD58" s="784"/>
      <c r="AE58" s="784">
        <f t="shared" si="2"/>
        <v>-55096.4491904612</v>
      </c>
    </row>
    <row r="59" spans="1:31" s="861" customFormat="1" ht="11.15" customHeight="1">
      <c r="C59" s="864"/>
      <c r="D59" s="781"/>
      <c r="E59" s="19"/>
      <c r="F59" s="19"/>
      <c r="G59" s="19"/>
      <c r="H59" s="19"/>
      <c r="I59" s="19"/>
      <c r="J59" s="19"/>
      <c r="K59" s="19"/>
      <c r="L59" s="19"/>
      <c r="M59" s="19"/>
      <c r="N59" s="785"/>
      <c r="O59" s="785"/>
      <c r="P59" s="785"/>
      <c r="Q59" s="785"/>
      <c r="R59" s="785"/>
      <c r="S59" s="785"/>
      <c r="T59" s="785"/>
      <c r="U59" s="785"/>
      <c r="W59" s="784"/>
      <c r="X59" s="784"/>
      <c r="Y59" s="784"/>
      <c r="Z59" s="784"/>
      <c r="AA59" s="784"/>
      <c r="AB59" s="784"/>
      <c r="AC59" s="784"/>
      <c r="AD59" s="784"/>
      <c r="AE59" s="784"/>
    </row>
    <row r="60" spans="1:31" s="861" customFormat="1" ht="11.15" customHeight="1">
      <c r="C60" s="782" t="s">
        <v>533</v>
      </c>
      <c r="D60" s="783"/>
      <c r="E60" s="19"/>
      <c r="F60" s="19"/>
      <c r="G60" s="19"/>
      <c r="H60" s="19"/>
      <c r="I60" s="19"/>
      <c r="J60" s="19"/>
      <c r="K60" s="19"/>
      <c r="L60" s="19"/>
      <c r="M60" s="19"/>
      <c r="N60" s="785"/>
      <c r="O60" s="785"/>
      <c r="P60" s="785"/>
      <c r="Q60" s="785"/>
      <c r="R60" s="785"/>
      <c r="S60" s="785"/>
      <c r="T60" s="785"/>
      <c r="U60" s="785"/>
      <c r="W60" s="784"/>
      <c r="X60" s="784"/>
      <c r="Y60" s="784"/>
      <c r="Z60" s="784"/>
      <c r="AA60" s="784"/>
      <c r="AB60" s="784"/>
      <c r="AC60" s="784"/>
      <c r="AD60" s="784"/>
      <c r="AE60" s="784">
        <f t="shared" si="2"/>
        <v>0</v>
      </c>
    </row>
    <row r="61" spans="1:31" s="861" customFormat="1" ht="11.15" customHeight="1">
      <c r="C61" s="864" t="s">
        <v>87</v>
      </c>
      <c r="D61" s="781"/>
      <c r="E61" s="19">
        <v>36690.332983460597</v>
      </c>
      <c r="F61" s="19">
        <v>36294.815477687</v>
      </c>
      <c r="G61" s="19">
        <v>35388.901866303699</v>
      </c>
      <c r="H61" s="19">
        <v>35407.305902417</v>
      </c>
      <c r="I61" s="19">
        <v>35193.934949182498</v>
      </c>
      <c r="J61" s="19">
        <v>35013.556690036101</v>
      </c>
      <c r="K61" s="19">
        <v>35492.360248550103</v>
      </c>
      <c r="L61" s="19">
        <v>35811.602877150101</v>
      </c>
      <c r="M61" s="19">
        <v>36725.324875935403</v>
      </c>
      <c r="N61" s="785"/>
      <c r="O61" s="785"/>
      <c r="P61" s="785"/>
      <c r="Q61" s="785"/>
      <c r="R61" s="785"/>
      <c r="S61" s="785"/>
      <c r="T61" s="785"/>
      <c r="U61" s="785"/>
      <c r="W61" s="784"/>
      <c r="X61" s="784"/>
      <c r="Y61" s="784"/>
      <c r="Z61" s="784"/>
      <c r="AA61" s="784"/>
      <c r="AB61" s="784"/>
      <c r="AC61" s="784"/>
      <c r="AD61" s="784"/>
      <c r="AE61" s="784">
        <f t="shared" si="2"/>
        <v>-36725.324875935403</v>
      </c>
    </row>
    <row r="62" spans="1:31" s="861" customFormat="1" ht="11.15" customHeight="1">
      <c r="C62" s="864" t="s">
        <v>93</v>
      </c>
      <c r="D62" s="781"/>
      <c r="E62" s="19">
        <v>36659.005477372302</v>
      </c>
      <c r="F62" s="19">
        <v>36702.546227699997</v>
      </c>
      <c r="G62" s="19">
        <v>35854.744562828899</v>
      </c>
      <c r="H62" s="19">
        <v>35974.466446594401</v>
      </c>
      <c r="I62" s="19">
        <v>35763.838517597404</v>
      </c>
      <c r="J62" s="19">
        <v>35725.589869646203</v>
      </c>
      <c r="K62" s="19">
        <v>36065.598757863801</v>
      </c>
      <c r="L62" s="19">
        <v>36380.970079441198</v>
      </c>
      <c r="M62" s="19">
        <v>37090.281967202398</v>
      </c>
      <c r="N62" s="785"/>
      <c r="O62" s="785"/>
      <c r="P62" s="785"/>
      <c r="Q62" s="785"/>
      <c r="R62" s="785"/>
      <c r="S62" s="785"/>
      <c r="T62" s="785"/>
      <c r="U62" s="785"/>
      <c r="W62" s="784"/>
      <c r="X62" s="784"/>
      <c r="Y62" s="784"/>
      <c r="Z62" s="784"/>
      <c r="AA62" s="784"/>
      <c r="AB62" s="784"/>
      <c r="AC62" s="784"/>
      <c r="AD62" s="784"/>
      <c r="AE62" s="784">
        <f t="shared" si="2"/>
        <v>-37090.281967202398</v>
      </c>
    </row>
    <row r="63" spans="1:31" s="861" customFormat="1" ht="11.15" customHeight="1">
      <c r="C63" s="864" t="s">
        <v>94</v>
      </c>
      <c r="D63" s="781">
        <v>4</v>
      </c>
      <c r="E63" s="19">
        <v>36665.454613780297</v>
      </c>
      <c r="F63" s="19">
        <v>36590.163615119804</v>
      </c>
      <c r="G63" s="19">
        <v>35740.684272688697</v>
      </c>
      <c r="H63" s="19">
        <v>35829.143462624597</v>
      </c>
      <c r="I63" s="19">
        <v>35619.876507276502</v>
      </c>
      <c r="J63" s="19">
        <v>35545.523144081402</v>
      </c>
      <c r="K63" s="19">
        <v>35920.407165403703</v>
      </c>
      <c r="L63" s="19">
        <v>36237.787727707699</v>
      </c>
      <c r="M63" s="19">
        <v>36998.997329266</v>
      </c>
      <c r="N63" s="785"/>
      <c r="O63" s="785"/>
      <c r="P63" s="785"/>
      <c r="Q63" s="785"/>
      <c r="R63" s="785"/>
      <c r="S63" s="785"/>
      <c r="T63" s="785"/>
      <c r="U63" s="785"/>
      <c r="W63" s="784"/>
      <c r="X63" s="784"/>
      <c r="Y63" s="784"/>
      <c r="Z63" s="784"/>
      <c r="AA63" s="784"/>
      <c r="AB63" s="784"/>
      <c r="AC63" s="784"/>
      <c r="AD63" s="784"/>
      <c r="AE63" s="784">
        <f t="shared" si="2"/>
        <v>-36998.997329266</v>
      </c>
    </row>
    <row r="64" spans="1:31" s="861" customFormat="1" ht="11.15" customHeight="1">
      <c r="C64" s="864"/>
      <c r="D64" s="781"/>
      <c r="E64" s="19"/>
      <c r="F64" s="19"/>
      <c r="G64" s="19"/>
      <c r="H64" s="19"/>
      <c r="I64" s="19"/>
      <c r="J64" s="19"/>
      <c r="K64" s="19"/>
      <c r="L64" s="19"/>
      <c r="M64" s="19"/>
      <c r="N64" s="785"/>
      <c r="O64" s="785"/>
      <c r="P64" s="785"/>
      <c r="Q64" s="785"/>
      <c r="R64" s="785"/>
      <c r="S64" s="785"/>
      <c r="T64" s="785"/>
      <c r="U64" s="785"/>
      <c r="W64" s="784"/>
      <c r="X64" s="784"/>
      <c r="Y64" s="784"/>
      <c r="Z64" s="784"/>
      <c r="AA64" s="784"/>
      <c r="AB64" s="784"/>
      <c r="AC64" s="784"/>
      <c r="AD64" s="784"/>
      <c r="AE64" s="784"/>
    </row>
    <row r="65" spans="1:31" s="861" customFormat="1" ht="11.15" customHeight="1">
      <c r="C65" s="782" t="s">
        <v>166</v>
      </c>
      <c r="D65" s="783"/>
      <c r="E65" s="19"/>
      <c r="F65" s="19"/>
      <c r="G65" s="19"/>
      <c r="H65" s="19"/>
      <c r="I65" s="19"/>
      <c r="J65" s="19"/>
      <c r="K65" s="19"/>
      <c r="L65" s="19"/>
      <c r="M65" s="19"/>
      <c r="N65" s="785"/>
      <c r="O65" s="785"/>
      <c r="P65" s="785"/>
      <c r="Q65" s="785"/>
      <c r="R65" s="785"/>
      <c r="S65" s="785"/>
      <c r="T65" s="785"/>
      <c r="U65" s="785"/>
      <c r="W65" s="784"/>
      <c r="X65" s="784"/>
      <c r="Y65" s="784"/>
      <c r="Z65" s="784"/>
      <c r="AA65" s="784"/>
      <c r="AB65" s="784"/>
      <c r="AC65" s="784"/>
      <c r="AD65" s="784"/>
      <c r="AE65" s="784">
        <f t="shared" si="2"/>
        <v>0</v>
      </c>
    </row>
    <row r="66" spans="1:31" s="861" customFormat="1" ht="11.15" customHeight="1">
      <c r="C66" s="864" t="s">
        <v>87</v>
      </c>
      <c r="D66" s="781"/>
      <c r="E66" s="19">
        <v>42723.1048022057</v>
      </c>
      <c r="F66" s="19">
        <v>42460.298221268502</v>
      </c>
      <c r="G66" s="19">
        <v>41533.626180764797</v>
      </c>
      <c r="H66" s="19">
        <v>41038.424505824201</v>
      </c>
      <c r="I66" s="19">
        <v>41111.697106659798</v>
      </c>
      <c r="J66" s="19">
        <v>41146.676146789003</v>
      </c>
      <c r="K66" s="19">
        <v>41553.048932521197</v>
      </c>
      <c r="L66" s="19">
        <v>42000.1513734131</v>
      </c>
      <c r="M66" s="19">
        <v>42807.955442787599</v>
      </c>
      <c r="N66" s="785"/>
      <c r="O66" s="785"/>
      <c r="P66" s="785"/>
      <c r="Q66" s="785"/>
      <c r="R66" s="785"/>
      <c r="S66" s="785"/>
      <c r="T66" s="785"/>
      <c r="U66" s="785"/>
      <c r="W66" s="784"/>
      <c r="X66" s="784"/>
      <c r="Y66" s="784"/>
      <c r="Z66" s="784"/>
      <c r="AA66" s="784"/>
      <c r="AB66" s="784"/>
      <c r="AC66" s="784"/>
      <c r="AD66" s="784"/>
      <c r="AE66" s="784">
        <f t="shared" si="2"/>
        <v>-42807.955442787599</v>
      </c>
    </row>
    <row r="67" spans="1:31" s="861" customFormat="1" ht="11.15" customHeight="1">
      <c r="C67" s="864" t="s">
        <v>93</v>
      </c>
      <c r="D67" s="781"/>
      <c r="E67" s="19">
        <v>39842.999387154799</v>
      </c>
      <c r="F67" s="19">
        <v>39962.274900379103</v>
      </c>
      <c r="G67" s="19">
        <v>39223.808870416397</v>
      </c>
      <c r="H67" s="19">
        <v>39398.728752339797</v>
      </c>
      <c r="I67" s="19">
        <v>39428.877519510497</v>
      </c>
      <c r="J67" s="19">
        <v>39499.719750430799</v>
      </c>
      <c r="K67" s="19">
        <v>39902.501760915002</v>
      </c>
      <c r="L67" s="19">
        <v>40348.765505948999</v>
      </c>
      <c r="M67" s="19">
        <v>41068.1478526672</v>
      </c>
      <c r="N67" s="785"/>
      <c r="O67" s="785"/>
      <c r="P67" s="785"/>
      <c r="Q67" s="785"/>
      <c r="R67" s="785"/>
      <c r="S67" s="785"/>
      <c r="T67" s="785"/>
      <c r="U67" s="785"/>
      <c r="W67" s="784"/>
      <c r="X67" s="784"/>
      <c r="Y67" s="784"/>
      <c r="Z67" s="784"/>
      <c r="AA67" s="784"/>
      <c r="AB67" s="784"/>
      <c r="AC67" s="784"/>
      <c r="AD67" s="784"/>
      <c r="AE67" s="784">
        <f t="shared" si="2"/>
        <v>-41068.1478526672</v>
      </c>
    </row>
    <row r="68" spans="1:31" s="861" customFormat="1" ht="11.15" customHeight="1">
      <c r="C68" s="864" t="s">
        <v>94</v>
      </c>
      <c r="D68" s="781">
        <v>4</v>
      </c>
      <c r="E68" s="19">
        <v>40572.935524824898</v>
      </c>
      <c r="F68" s="19">
        <v>40575.296921644003</v>
      </c>
      <c r="G68" s="19">
        <v>39796.907658448697</v>
      </c>
      <c r="H68" s="19">
        <v>39836.870691268203</v>
      </c>
      <c r="I68" s="19">
        <v>39879.180810575897</v>
      </c>
      <c r="J68" s="19">
        <v>39938.9264085459</v>
      </c>
      <c r="K68" s="19">
        <v>40340.759572962801</v>
      </c>
      <c r="L68" s="19">
        <v>40785.659088384396</v>
      </c>
      <c r="M68" s="19">
        <v>41528.427372728504</v>
      </c>
      <c r="N68" s="785"/>
      <c r="O68" s="785"/>
      <c r="P68" s="785"/>
      <c r="Q68" s="785"/>
      <c r="R68" s="785"/>
      <c r="S68" s="785"/>
      <c r="T68" s="785"/>
      <c r="U68" s="785"/>
      <c r="W68" s="784"/>
      <c r="X68" s="784"/>
      <c r="Y68" s="784"/>
      <c r="Z68" s="784"/>
      <c r="AA68" s="784"/>
      <c r="AB68" s="784"/>
      <c r="AC68" s="784"/>
      <c r="AD68" s="784"/>
      <c r="AE68" s="784">
        <f t="shared" si="2"/>
        <v>-41528.427372728504</v>
      </c>
    </row>
    <row r="69" spans="1:31" s="861" customFormat="1" ht="11.15" customHeight="1">
      <c r="A69" s="1097"/>
      <c r="B69" s="1097"/>
      <c r="C69" s="1098"/>
      <c r="D69" s="1099"/>
      <c r="E69" s="315"/>
      <c r="F69" s="315"/>
      <c r="G69" s="315"/>
      <c r="H69" s="315"/>
      <c r="I69" s="315"/>
      <c r="J69" s="1100"/>
      <c r="K69" s="1101"/>
      <c r="L69" s="1100"/>
      <c r="M69" s="19"/>
    </row>
    <row r="70" spans="1:31" s="861" customFormat="1" ht="11.15" customHeight="1">
      <c r="C70" s="782" t="s">
        <v>45</v>
      </c>
      <c r="D70" s="788"/>
      <c r="E70" s="19"/>
      <c r="F70" s="19"/>
      <c r="G70" s="19"/>
      <c r="H70" s="19"/>
      <c r="I70" s="19"/>
      <c r="J70" s="19"/>
      <c r="K70" s="19"/>
      <c r="L70" s="19"/>
      <c r="M70" s="19"/>
    </row>
    <row r="71" spans="1:31" s="861" customFormat="1" ht="11.15" customHeight="1">
      <c r="C71" s="782" t="s">
        <v>531</v>
      </c>
      <c r="D71" s="788"/>
      <c r="E71" s="19"/>
      <c r="F71" s="19"/>
      <c r="G71" s="19"/>
      <c r="H71" s="19"/>
      <c r="I71" s="19"/>
      <c r="J71" s="19"/>
      <c r="K71" s="19"/>
      <c r="L71" s="19"/>
      <c r="M71" s="19"/>
    </row>
    <row r="72" spans="1:31" s="861" customFormat="1" ht="11.15" customHeight="1">
      <c r="C72" s="864" t="s">
        <v>87</v>
      </c>
      <c r="D72" s="787"/>
      <c r="E72" s="19">
        <v>58863.927477477497</v>
      </c>
      <c r="F72" s="19">
        <v>58594.913738317802</v>
      </c>
      <c r="G72" s="19">
        <v>57491.380545454602</v>
      </c>
      <c r="H72" s="19">
        <v>59887.958500000001</v>
      </c>
      <c r="I72" s="21">
        <v>59686.728437500002</v>
      </c>
      <c r="J72" s="21">
        <v>60427.488846153799</v>
      </c>
      <c r="K72" s="21">
        <v>60364.925714285702</v>
      </c>
      <c r="L72" s="21">
        <v>61050.016470588198</v>
      </c>
      <c r="M72" s="21">
        <v>60213.5705882353</v>
      </c>
      <c r="N72" s="785"/>
      <c r="O72" s="785"/>
      <c r="P72" s="785"/>
      <c r="Q72" s="785"/>
      <c r="R72" s="789"/>
      <c r="S72" s="789"/>
      <c r="T72" s="789"/>
      <c r="U72" s="789"/>
    </row>
    <row r="73" spans="1:31" s="861" customFormat="1" ht="11.15" customHeight="1">
      <c r="C73" s="864" t="s">
        <v>93</v>
      </c>
      <c r="D73" s="787"/>
      <c r="E73" s="19">
        <v>55971.256731707297</v>
      </c>
      <c r="F73" s="19">
        <v>57064.636857142803</v>
      </c>
      <c r="G73" s="19">
        <v>56801.659627659603</v>
      </c>
      <c r="H73" s="19">
        <v>58111.694487179499</v>
      </c>
      <c r="I73" s="19">
        <v>58303.892941176498</v>
      </c>
      <c r="J73" s="19">
        <v>61762.3368181818</v>
      </c>
      <c r="K73" s="19">
        <v>56105.83</v>
      </c>
      <c r="L73" s="19">
        <v>58835.360377358498</v>
      </c>
      <c r="M73" s="19">
        <v>57837.418437499997</v>
      </c>
      <c r="N73" s="785"/>
      <c r="O73" s="785"/>
      <c r="P73" s="785"/>
      <c r="Q73" s="785"/>
      <c r="R73" s="785"/>
      <c r="S73" s="785"/>
      <c r="T73" s="785"/>
      <c r="U73" s="785"/>
    </row>
    <row r="74" spans="1:31" s="861" customFormat="1" ht="11.15" customHeight="1">
      <c r="C74" s="864" t="s">
        <v>94</v>
      </c>
      <c r="D74" s="781">
        <v>4</v>
      </c>
      <c r="E74" s="19">
        <v>56987.353101265799</v>
      </c>
      <c r="F74" s="19">
        <v>57581.165646687703</v>
      </c>
      <c r="G74" s="19">
        <v>57056.254597315397</v>
      </c>
      <c r="H74" s="19">
        <v>58883.9831884058</v>
      </c>
      <c r="I74" s="19">
        <v>58746.400300000001</v>
      </c>
      <c r="J74" s="19">
        <v>61385.097173912996</v>
      </c>
      <c r="K74" s="19">
        <v>57596.513500000001</v>
      </c>
      <c r="L74" s="19">
        <v>59373.205428571397</v>
      </c>
      <c r="M74" s="19">
        <v>58336.117037037002</v>
      </c>
      <c r="N74" s="785"/>
      <c r="O74" s="785"/>
      <c r="P74" s="785"/>
      <c r="Q74" s="785"/>
      <c r="R74" s="785"/>
      <c r="S74" s="785"/>
      <c r="T74" s="785"/>
      <c r="U74" s="785"/>
    </row>
    <row r="75" spans="1:31" s="861" customFormat="1" ht="11.15" customHeight="1">
      <c r="C75" s="864"/>
      <c r="D75" s="781"/>
      <c r="E75" s="19"/>
      <c r="F75" s="19"/>
      <c r="G75" s="19"/>
      <c r="H75" s="19"/>
      <c r="I75" s="19"/>
      <c r="J75" s="19"/>
      <c r="K75" s="19"/>
      <c r="L75" s="19"/>
      <c r="M75" s="19"/>
      <c r="N75" s="785"/>
      <c r="O75" s="785"/>
      <c r="P75" s="785"/>
      <c r="Q75" s="785"/>
      <c r="R75" s="785"/>
      <c r="S75" s="785"/>
      <c r="T75" s="785"/>
      <c r="U75" s="785"/>
    </row>
    <row r="76" spans="1:31" s="861" customFormat="1" ht="11.15" customHeight="1">
      <c r="C76" s="782" t="s">
        <v>532</v>
      </c>
      <c r="D76" s="783"/>
      <c r="E76" s="19"/>
      <c r="F76" s="19"/>
      <c r="G76" s="19"/>
      <c r="H76" s="19"/>
      <c r="I76" s="19"/>
      <c r="J76" s="19"/>
      <c r="K76" s="19"/>
      <c r="L76" s="19"/>
      <c r="M76" s="19"/>
      <c r="N76" s="785"/>
      <c r="O76" s="785"/>
      <c r="P76" s="785"/>
      <c r="Q76" s="785"/>
      <c r="R76" s="785"/>
      <c r="S76" s="785"/>
      <c r="T76" s="785"/>
      <c r="U76" s="785"/>
    </row>
    <row r="77" spans="1:31" s="861" customFormat="1" ht="11.15" customHeight="1">
      <c r="C77" s="864" t="s">
        <v>87</v>
      </c>
      <c r="D77" s="781"/>
      <c r="E77" s="19">
        <v>50268.911179624702</v>
      </c>
      <c r="F77" s="19">
        <v>51945.054545454499</v>
      </c>
      <c r="G77" s="19">
        <v>50441.547815789498</v>
      </c>
      <c r="H77" s="19">
        <v>53505.2492957746</v>
      </c>
      <c r="I77" s="19">
        <v>54869.559303482602</v>
      </c>
      <c r="J77" s="19">
        <v>51844.569513513503</v>
      </c>
      <c r="K77" s="19">
        <v>51903.212027027002</v>
      </c>
      <c r="L77" s="19">
        <v>52938.520460526299</v>
      </c>
      <c r="M77" s="19">
        <v>52466.700300751902</v>
      </c>
      <c r="N77" s="785"/>
      <c r="O77" s="785"/>
      <c r="P77" s="785"/>
      <c r="Q77" s="785"/>
      <c r="R77" s="785"/>
      <c r="S77" s="785"/>
      <c r="T77" s="785"/>
      <c r="U77" s="785"/>
    </row>
    <row r="78" spans="1:31" s="861" customFormat="1" ht="11.15" customHeight="1">
      <c r="C78" s="864" t="s">
        <v>93</v>
      </c>
      <c r="D78" s="781"/>
      <c r="E78" s="19">
        <v>48327.329463487302</v>
      </c>
      <c r="F78" s="19">
        <v>50622.213974999999</v>
      </c>
      <c r="G78" s="19">
        <v>49180.182313642799</v>
      </c>
      <c r="H78" s="19">
        <v>51593.100531220902</v>
      </c>
      <c r="I78" s="19">
        <v>51914.982924528304</v>
      </c>
      <c r="J78" s="19">
        <v>49357.722557339497</v>
      </c>
      <c r="K78" s="19">
        <v>49929.869447929697</v>
      </c>
      <c r="L78" s="19">
        <v>50197.050127877199</v>
      </c>
      <c r="M78" s="19">
        <v>49546.103013513501</v>
      </c>
      <c r="N78" s="785"/>
      <c r="O78" s="785"/>
      <c r="P78" s="785"/>
      <c r="Q78" s="785"/>
      <c r="R78" s="785"/>
      <c r="S78" s="785"/>
      <c r="T78" s="785"/>
      <c r="U78" s="785"/>
    </row>
    <row r="79" spans="1:31" s="861" customFormat="1" ht="11.15" customHeight="1">
      <c r="C79" s="864" t="s">
        <v>94</v>
      </c>
      <c r="D79" s="781">
        <v>4</v>
      </c>
      <c r="E79" s="19">
        <v>48749.609335276997</v>
      </c>
      <c r="F79" s="19">
        <v>50907.532529411801</v>
      </c>
      <c r="G79" s="19">
        <v>49446.1750388457</v>
      </c>
      <c r="H79" s="19">
        <v>51993.284944731</v>
      </c>
      <c r="I79" s="19">
        <v>52481.252323809502</v>
      </c>
      <c r="J79" s="19">
        <v>49792.979593188298</v>
      </c>
      <c r="K79" s="19">
        <v>50238.922042327998</v>
      </c>
      <c r="L79" s="19">
        <v>50643.199475374699</v>
      </c>
      <c r="M79" s="19">
        <v>49991.050824742299</v>
      </c>
      <c r="N79" s="785"/>
      <c r="O79" s="785"/>
      <c r="P79" s="785"/>
      <c r="Q79" s="785"/>
      <c r="R79" s="785"/>
      <c r="S79" s="785"/>
      <c r="T79" s="785"/>
      <c r="U79" s="785"/>
    </row>
    <row r="80" spans="1:31" s="861" customFormat="1" ht="11.15" customHeight="1">
      <c r="C80" s="864"/>
      <c r="D80" s="781"/>
      <c r="E80" s="19"/>
      <c r="F80" s="19"/>
      <c r="G80" s="19"/>
      <c r="H80" s="19"/>
      <c r="I80" s="19"/>
      <c r="J80" s="19"/>
      <c r="K80" s="19"/>
      <c r="L80" s="19"/>
      <c r="M80" s="19"/>
      <c r="N80" s="785"/>
      <c r="O80" s="785"/>
      <c r="P80" s="785"/>
      <c r="Q80" s="785"/>
      <c r="R80" s="785"/>
      <c r="S80" s="785"/>
      <c r="T80" s="785"/>
      <c r="U80" s="785"/>
    </row>
    <row r="81" spans="3:30" s="861" customFormat="1" ht="10.9" customHeight="1">
      <c r="C81" s="782" t="s">
        <v>533</v>
      </c>
      <c r="D81" s="783"/>
      <c r="E81" s="19"/>
      <c r="F81" s="19"/>
      <c r="G81" s="19"/>
      <c r="H81" s="19"/>
      <c r="I81" s="19"/>
      <c r="J81" s="19"/>
      <c r="K81" s="19"/>
      <c r="L81" s="19"/>
      <c r="M81" s="19"/>
      <c r="N81" s="785"/>
      <c r="O81" s="785"/>
      <c r="P81" s="785"/>
      <c r="Q81" s="785"/>
      <c r="R81" s="785"/>
      <c r="S81" s="785"/>
      <c r="T81" s="785"/>
      <c r="U81" s="785"/>
    </row>
    <row r="82" spans="3:30" s="861" customFormat="1" ht="11.15" customHeight="1">
      <c r="C82" s="864" t="s">
        <v>87</v>
      </c>
      <c r="D82" s="781"/>
      <c r="E82" s="19">
        <v>33876.656266476697</v>
      </c>
      <c r="F82" s="19">
        <v>33666.969095684799</v>
      </c>
      <c r="G82" s="19">
        <v>34153.966806899502</v>
      </c>
      <c r="H82" s="19">
        <v>35548.051382614598</v>
      </c>
      <c r="I82" s="19">
        <v>34631.681441441397</v>
      </c>
      <c r="J82" s="19">
        <v>33895.787232401199</v>
      </c>
      <c r="K82" s="19">
        <v>33675.763113948902</v>
      </c>
      <c r="L82" s="19">
        <v>34753.401657077098</v>
      </c>
      <c r="M82" s="19">
        <v>34482.914142357098</v>
      </c>
      <c r="N82" s="785"/>
      <c r="O82" s="785"/>
      <c r="P82" s="785"/>
      <c r="Q82" s="785"/>
      <c r="R82" s="785"/>
      <c r="S82" s="785"/>
      <c r="T82" s="785"/>
      <c r="U82" s="785"/>
    </row>
    <row r="83" spans="3:30" s="861" customFormat="1" ht="11.15" customHeight="1">
      <c r="C83" s="864" t="s">
        <v>93</v>
      </c>
      <c r="D83" s="781"/>
      <c r="E83" s="19">
        <v>37030.687027592503</v>
      </c>
      <c r="F83" s="19">
        <v>36613.062357430303</v>
      </c>
      <c r="G83" s="19">
        <v>37334.923015579203</v>
      </c>
      <c r="H83" s="19">
        <v>38950.002925856403</v>
      </c>
      <c r="I83" s="19">
        <v>39427.914921354299</v>
      </c>
      <c r="J83" s="19">
        <v>39318.194246411498</v>
      </c>
      <c r="K83" s="19">
        <v>39556.193689492298</v>
      </c>
      <c r="L83" s="19">
        <v>40649.2606714785</v>
      </c>
      <c r="M83" s="19">
        <v>40323.6428456914</v>
      </c>
      <c r="N83" s="785"/>
      <c r="O83" s="785"/>
      <c r="P83" s="785"/>
      <c r="Q83" s="785"/>
      <c r="R83" s="785"/>
      <c r="S83" s="785"/>
      <c r="T83" s="785"/>
      <c r="U83" s="785"/>
    </row>
    <row r="84" spans="3:30" s="861" customFormat="1" ht="11.15" customHeight="1">
      <c r="C84" s="864" t="s">
        <v>94</v>
      </c>
      <c r="D84" s="781">
        <v>4</v>
      </c>
      <c r="E84" s="19">
        <v>36183.799295963297</v>
      </c>
      <c r="F84" s="19">
        <v>35818.125009622199</v>
      </c>
      <c r="G84" s="19">
        <v>36481.522010157998</v>
      </c>
      <c r="H84" s="19">
        <v>38079.294643605899</v>
      </c>
      <c r="I84" s="19">
        <v>38247.518984516399</v>
      </c>
      <c r="J84" s="19">
        <v>38034.689093814202</v>
      </c>
      <c r="K84" s="19">
        <v>38197.528613254697</v>
      </c>
      <c r="L84" s="19">
        <v>39302.388567505099</v>
      </c>
      <c r="M84" s="19">
        <v>39023.8494157362</v>
      </c>
      <c r="N84" s="785"/>
      <c r="O84" s="785"/>
      <c r="P84" s="785"/>
      <c r="Q84" s="785"/>
      <c r="R84" s="785"/>
      <c r="S84" s="785"/>
      <c r="T84" s="785"/>
      <c r="U84" s="785"/>
    </row>
    <row r="85" spans="3:30" s="861" customFormat="1" ht="11.15" customHeight="1">
      <c r="C85" s="864"/>
      <c r="D85" s="781"/>
      <c r="E85" s="19"/>
      <c r="F85" s="19"/>
      <c r="G85" s="19"/>
      <c r="H85" s="19"/>
      <c r="I85" s="19"/>
      <c r="J85" s="19"/>
      <c r="K85" s="19"/>
      <c r="L85" s="19"/>
      <c r="M85" s="19"/>
      <c r="N85" s="785"/>
      <c r="O85" s="785"/>
      <c r="P85" s="785"/>
      <c r="Q85" s="785"/>
      <c r="R85" s="785"/>
      <c r="S85" s="785"/>
      <c r="T85" s="785"/>
      <c r="U85" s="785"/>
    </row>
    <row r="86" spans="3:30" s="861" customFormat="1" ht="11.15" customHeight="1">
      <c r="C86" s="782" t="s">
        <v>166</v>
      </c>
      <c r="D86" s="783"/>
      <c r="E86" s="19"/>
      <c r="F86" s="19"/>
      <c r="G86" s="19"/>
      <c r="H86" s="19"/>
      <c r="I86" s="19"/>
      <c r="J86" s="19"/>
      <c r="K86" s="19"/>
      <c r="L86" s="19"/>
      <c r="M86" s="19"/>
      <c r="N86" s="785"/>
      <c r="O86" s="785"/>
      <c r="P86" s="785"/>
      <c r="Q86" s="785"/>
      <c r="R86" s="785"/>
      <c r="S86" s="785"/>
      <c r="T86" s="785"/>
      <c r="U86" s="785"/>
    </row>
    <row r="87" spans="3:30" s="861" customFormat="1" ht="11.15" customHeight="1">
      <c r="C87" s="864" t="s">
        <v>87</v>
      </c>
      <c r="D87" s="781"/>
      <c r="E87" s="19">
        <v>36577.324205408702</v>
      </c>
      <c r="F87" s="19">
        <v>37001.230513698603</v>
      </c>
      <c r="G87" s="19">
        <v>37208.168514126301</v>
      </c>
      <c r="H87" s="19">
        <v>39182.532620498598</v>
      </c>
      <c r="I87" s="19">
        <v>37980.770130673998</v>
      </c>
      <c r="J87" s="19">
        <v>37109.207876602602</v>
      </c>
      <c r="K87" s="19">
        <v>36560.988400335002</v>
      </c>
      <c r="L87" s="19">
        <v>37847.024499036597</v>
      </c>
      <c r="M87" s="19">
        <v>37292.511678252202</v>
      </c>
      <c r="N87" s="785"/>
      <c r="O87" s="785"/>
      <c r="P87" s="785"/>
      <c r="Q87" s="785"/>
      <c r="R87" s="785"/>
      <c r="S87" s="785"/>
      <c r="T87" s="785"/>
      <c r="U87" s="785"/>
    </row>
    <row r="88" spans="3:30" s="861" customFormat="1" ht="11.15" customHeight="1">
      <c r="C88" s="864" t="s">
        <v>93</v>
      </c>
      <c r="D88" s="781"/>
      <c r="E88" s="19">
        <v>39101.919455079398</v>
      </c>
      <c r="F88" s="19">
        <v>39575.186482200297</v>
      </c>
      <c r="G88" s="19">
        <v>39868.434099839396</v>
      </c>
      <c r="H88" s="19">
        <v>41732.315076667299</v>
      </c>
      <c r="I88" s="19">
        <v>41971.861819155798</v>
      </c>
      <c r="J88" s="19">
        <v>41708.6151004204</v>
      </c>
      <c r="K88" s="19">
        <v>41710.642749587001</v>
      </c>
      <c r="L88" s="19">
        <v>42885.397180580701</v>
      </c>
      <c r="M88" s="19">
        <v>42415.665531858896</v>
      </c>
      <c r="N88" s="785"/>
      <c r="O88" s="785"/>
      <c r="P88" s="785"/>
      <c r="Q88" s="785"/>
      <c r="R88" s="785"/>
      <c r="S88" s="785"/>
      <c r="T88" s="785"/>
      <c r="U88" s="785"/>
    </row>
    <row r="89" spans="3:30" s="861" customFormat="1" ht="11.15" customHeight="1">
      <c r="C89" s="864" t="s">
        <v>94</v>
      </c>
      <c r="D89" s="781">
        <v>4</v>
      </c>
      <c r="E89" s="19">
        <v>38436.445448938699</v>
      </c>
      <c r="F89" s="19">
        <v>38899.177766966503</v>
      </c>
      <c r="G89" s="19">
        <v>39172.541633211702</v>
      </c>
      <c r="H89" s="19">
        <v>41092.500331070798</v>
      </c>
      <c r="I89" s="19">
        <v>41023.169505144499</v>
      </c>
      <c r="J89" s="19">
        <v>40670.629528028898</v>
      </c>
      <c r="K89" s="19">
        <v>40578.496313754396</v>
      </c>
      <c r="L89" s="19">
        <v>41797.661980197401</v>
      </c>
      <c r="M89" s="19">
        <v>41341.9889594173</v>
      </c>
      <c r="N89" s="785"/>
      <c r="O89" s="785"/>
      <c r="P89" s="785"/>
      <c r="Q89" s="785"/>
      <c r="R89" s="785"/>
      <c r="S89" s="785"/>
      <c r="T89" s="785"/>
      <c r="U89" s="785"/>
    </row>
    <row r="90" spans="3:30" s="861" customFormat="1" ht="11.15" customHeight="1">
      <c r="C90" s="864"/>
      <c r="D90" s="781"/>
      <c r="E90" s="19"/>
      <c r="F90" s="19"/>
      <c r="G90" s="19"/>
      <c r="H90" s="19"/>
      <c r="I90" s="19"/>
      <c r="J90" s="19"/>
      <c r="K90" s="19"/>
      <c r="L90" s="19"/>
      <c r="M90" s="19"/>
    </row>
    <row r="91" spans="3:30" s="861" customFormat="1" ht="11.15" customHeight="1">
      <c r="C91" s="782" t="s">
        <v>46</v>
      </c>
      <c r="D91" s="783"/>
      <c r="E91" s="19"/>
      <c r="F91" s="19"/>
      <c r="G91" s="19"/>
      <c r="H91" s="19"/>
      <c r="I91" s="19"/>
      <c r="J91" s="19"/>
      <c r="K91" s="19"/>
      <c r="L91" s="19"/>
      <c r="M91" s="19"/>
    </row>
    <row r="92" spans="3:30" s="861" customFormat="1" ht="11.15" customHeight="1">
      <c r="C92" s="782" t="s">
        <v>531</v>
      </c>
      <c r="D92" s="783"/>
      <c r="E92" s="19"/>
      <c r="F92" s="19"/>
      <c r="G92" s="19"/>
      <c r="H92" s="19"/>
      <c r="I92" s="19"/>
      <c r="J92" s="19"/>
      <c r="K92" s="19"/>
      <c r="L92" s="19"/>
      <c r="M92" s="19"/>
    </row>
    <row r="93" spans="3:30" s="861" customFormat="1" ht="11.15" customHeight="1">
      <c r="C93" s="864" t="s">
        <v>87</v>
      </c>
      <c r="D93" s="781"/>
      <c r="E93" s="19">
        <v>67469.524338831805</v>
      </c>
      <c r="F93" s="19">
        <v>68347.4499274072</v>
      </c>
      <c r="G93" s="19">
        <v>69064.845228873193</v>
      </c>
      <c r="H93" s="19">
        <v>70355.635069657306</v>
      </c>
      <c r="I93" s="19">
        <v>71504.634430888706</v>
      </c>
      <c r="J93" s="19">
        <v>72763.100301902406</v>
      </c>
      <c r="K93" s="19">
        <v>73689.599814212095</v>
      </c>
      <c r="L93" s="19">
        <v>74511.260272763699</v>
      </c>
      <c r="M93" s="19">
        <v>75492.336747989306</v>
      </c>
      <c r="N93" s="785"/>
      <c r="O93" s="785"/>
      <c r="P93" s="785"/>
      <c r="Q93" s="785"/>
      <c r="R93" s="785"/>
      <c r="S93" s="785"/>
      <c r="T93" s="785"/>
      <c r="U93" s="785"/>
      <c r="W93" s="784"/>
      <c r="X93" s="784"/>
      <c r="Y93" s="784"/>
      <c r="Z93" s="784"/>
      <c r="AA93" s="784"/>
      <c r="AB93" s="784"/>
      <c r="AC93" s="784"/>
      <c r="AD93" s="784"/>
    </row>
    <row r="94" spans="3:30" s="861" customFormat="1" ht="11.15" customHeight="1">
      <c r="C94" s="864" t="s">
        <v>93</v>
      </c>
      <c r="D94" s="781"/>
      <c r="E94" s="19">
        <v>60360.419212424102</v>
      </c>
      <c r="F94" s="19">
        <v>60973.398629940501</v>
      </c>
      <c r="G94" s="19">
        <v>61409.916402055998</v>
      </c>
      <c r="H94" s="19">
        <v>62345.866066695802</v>
      </c>
      <c r="I94" s="19">
        <v>63495.8684606069</v>
      </c>
      <c r="J94" s="19">
        <v>64527.771411978698</v>
      </c>
      <c r="K94" s="19">
        <v>65517.222900951499</v>
      </c>
      <c r="L94" s="19">
        <v>66156.033799153898</v>
      </c>
      <c r="M94" s="19">
        <v>67363.528050745896</v>
      </c>
      <c r="N94" s="785"/>
      <c r="O94" s="785"/>
      <c r="P94" s="785"/>
      <c r="Q94" s="785"/>
      <c r="R94" s="785"/>
      <c r="S94" s="785"/>
      <c r="T94" s="785"/>
      <c r="U94" s="785"/>
      <c r="W94" s="784"/>
      <c r="X94" s="784"/>
      <c r="Y94" s="784"/>
      <c r="Z94" s="784"/>
      <c r="AA94" s="784"/>
      <c r="AB94" s="784"/>
      <c r="AC94" s="784"/>
      <c r="AD94" s="784"/>
    </row>
    <row r="95" spans="3:30" s="861" customFormat="1" ht="11.15" customHeight="1">
      <c r="C95" s="864" t="s">
        <v>94</v>
      </c>
      <c r="D95" s="781">
        <v>4</v>
      </c>
      <c r="E95" s="19">
        <v>62816.466714012</v>
      </c>
      <c r="F95" s="19">
        <v>63506.567857579597</v>
      </c>
      <c r="G95" s="19">
        <v>64048.184857249602</v>
      </c>
      <c r="H95" s="19">
        <v>65091.839452729197</v>
      </c>
      <c r="I95" s="19">
        <v>66207.491213973393</v>
      </c>
      <c r="J95" s="19">
        <v>67302.247595712106</v>
      </c>
      <c r="K95" s="19">
        <v>68257.241944419206</v>
      </c>
      <c r="L95" s="19">
        <v>68938.327805145993</v>
      </c>
      <c r="M95" s="19">
        <v>70062.8108170981</v>
      </c>
      <c r="N95" s="785"/>
      <c r="O95" s="785"/>
      <c r="P95" s="785"/>
      <c r="Q95" s="785"/>
      <c r="R95" s="785"/>
      <c r="S95" s="785"/>
      <c r="T95" s="785"/>
      <c r="U95" s="785"/>
      <c r="W95" s="784"/>
      <c r="X95" s="784"/>
      <c r="Y95" s="784"/>
      <c r="Z95" s="784"/>
      <c r="AA95" s="784"/>
      <c r="AB95" s="784"/>
      <c r="AC95" s="784"/>
      <c r="AD95" s="784"/>
    </row>
    <row r="96" spans="3:30" s="861" customFormat="1" ht="11.15" customHeight="1">
      <c r="C96" s="864"/>
      <c r="D96" s="781"/>
      <c r="E96" s="19"/>
      <c r="F96" s="19"/>
      <c r="G96" s="19"/>
      <c r="H96" s="19"/>
      <c r="I96" s="19"/>
      <c r="J96" s="19"/>
      <c r="K96" s="19"/>
      <c r="L96" s="19"/>
      <c r="M96" s="19"/>
      <c r="N96" s="785"/>
      <c r="O96" s="785"/>
      <c r="P96" s="785"/>
      <c r="Q96" s="785"/>
      <c r="R96" s="785"/>
      <c r="S96" s="785"/>
      <c r="T96" s="785"/>
      <c r="U96" s="785"/>
      <c r="W96" s="784"/>
      <c r="X96" s="784"/>
      <c r="Y96" s="784"/>
      <c r="Z96" s="784"/>
      <c r="AA96" s="784"/>
      <c r="AB96" s="784"/>
      <c r="AC96" s="784"/>
      <c r="AD96" s="784"/>
    </row>
    <row r="97" spans="1:30" s="861" customFormat="1" ht="11.15" customHeight="1">
      <c r="C97" s="782" t="s">
        <v>532</v>
      </c>
      <c r="D97" s="783"/>
      <c r="E97" s="19"/>
      <c r="F97" s="19"/>
      <c r="G97" s="19"/>
      <c r="H97" s="19"/>
      <c r="I97" s="19"/>
      <c r="J97" s="19"/>
      <c r="K97" s="19"/>
      <c r="L97" s="19"/>
      <c r="M97" s="19"/>
      <c r="N97" s="785"/>
      <c r="O97" s="785"/>
      <c r="P97" s="785"/>
      <c r="Q97" s="785"/>
      <c r="R97" s="785"/>
      <c r="S97" s="785"/>
      <c r="T97" s="785"/>
      <c r="U97" s="785"/>
      <c r="W97" s="784"/>
      <c r="X97" s="784"/>
      <c r="Y97" s="784"/>
      <c r="Z97" s="784"/>
      <c r="AA97" s="784"/>
      <c r="AB97" s="784"/>
      <c r="AC97" s="784"/>
      <c r="AD97" s="784"/>
    </row>
    <row r="98" spans="1:30" s="861" customFormat="1" ht="11.15" customHeight="1">
      <c r="C98" s="864" t="s">
        <v>87</v>
      </c>
      <c r="D98" s="781"/>
      <c r="E98" s="19">
        <v>53570.660517203098</v>
      </c>
      <c r="F98" s="19">
        <v>53724.3539483477</v>
      </c>
      <c r="G98" s="19">
        <v>53695.976269628802</v>
      </c>
      <c r="H98" s="19">
        <v>54171.460696715301</v>
      </c>
      <c r="I98" s="19">
        <v>54409.129274819898</v>
      </c>
      <c r="J98" s="19">
        <v>54799.347574570398</v>
      </c>
      <c r="K98" s="19">
        <v>55138.515387114603</v>
      </c>
      <c r="L98" s="19">
        <v>55557.092512359202</v>
      </c>
      <c r="M98" s="19">
        <v>56156.131102586703</v>
      </c>
      <c r="N98" s="785"/>
      <c r="O98" s="785"/>
      <c r="P98" s="785"/>
      <c r="Q98" s="785"/>
      <c r="R98" s="785"/>
      <c r="S98" s="785"/>
      <c r="T98" s="785"/>
      <c r="U98" s="785"/>
      <c r="W98" s="784"/>
      <c r="X98" s="784"/>
      <c r="Y98" s="784"/>
      <c r="Z98" s="784"/>
      <c r="AA98" s="784"/>
      <c r="AB98" s="784"/>
      <c r="AC98" s="784"/>
      <c r="AD98" s="784"/>
    </row>
    <row r="99" spans="1:30" s="861" customFormat="1" ht="11.15" customHeight="1">
      <c r="C99" s="864" t="s">
        <v>93</v>
      </c>
      <c r="D99" s="781"/>
      <c r="E99" s="19">
        <v>49433.542917709499</v>
      </c>
      <c r="F99" s="19">
        <v>49640.229486353397</v>
      </c>
      <c r="G99" s="19">
        <v>49642.137313693303</v>
      </c>
      <c r="H99" s="19">
        <v>50147.896674893098</v>
      </c>
      <c r="I99" s="19">
        <v>50543.528848362897</v>
      </c>
      <c r="J99" s="19">
        <v>50925.931718961103</v>
      </c>
      <c r="K99" s="19">
        <v>51371.243033636398</v>
      </c>
      <c r="L99" s="19">
        <v>51879.626817690398</v>
      </c>
      <c r="M99" s="19">
        <v>52667.177773591597</v>
      </c>
      <c r="N99" s="785"/>
      <c r="O99" s="785"/>
      <c r="P99" s="785"/>
      <c r="Q99" s="785"/>
      <c r="R99" s="785"/>
      <c r="S99" s="785"/>
      <c r="T99" s="785"/>
      <c r="U99" s="785"/>
      <c r="W99" s="784"/>
      <c r="X99" s="784"/>
      <c r="Y99" s="784"/>
      <c r="Z99" s="784"/>
      <c r="AA99" s="784"/>
      <c r="AB99" s="784"/>
      <c r="AC99" s="784"/>
      <c r="AD99" s="784"/>
    </row>
    <row r="100" spans="1:30" s="861" customFormat="1" ht="11.15" customHeight="1">
      <c r="C100" s="864" t="s">
        <v>94</v>
      </c>
      <c r="D100" s="781">
        <v>4</v>
      </c>
      <c r="E100" s="19">
        <v>50820.635441234903</v>
      </c>
      <c r="F100" s="19">
        <v>50974.797163645198</v>
      </c>
      <c r="G100" s="19">
        <v>50959.920570473703</v>
      </c>
      <c r="H100" s="19">
        <v>51438.343575965002</v>
      </c>
      <c r="I100" s="19">
        <v>51760.363228437403</v>
      </c>
      <c r="J100" s="19">
        <v>52121.561137564502</v>
      </c>
      <c r="K100" s="19">
        <v>52518.733394072202</v>
      </c>
      <c r="L100" s="19">
        <v>52993.381741356097</v>
      </c>
      <c r="M100" s="19">
        <v>53721.371131661101</v>
      </c>
      <c r="N100" s="785"/>
      <c r="O100" s="785"/>
      <c r="P100" s="785"/>
      <c r="Q100" s="785"/>
      <c r="R100" s="785"/>
      <c r="S100" s="785"/>
      <c r="T100" s="785"/>
      <c r="U100" s="785"/>
      <c r="W100" s="784"/>
      <c r="X100" s="784"/>
      <c r="Y100" s="784"/>
      <c r="Z100" s="784"/>
      <c r="AA100" s="784"/>
      <c r="AB100" s="784"/>
      <c r="AC100" s="784"/>
      <c r="AD100" s="784"/>
    </row>
    <row r="101" spans="1:30" s="861" customFormat="1" ht="11.15" customHeight="1">
      <c r="C101" s="864"/>
      <c r="D101" s="781"/>
      <c r="E101" s="19"/>
      <c r="F101" s="19"/>
      <c r="G101" s="19"/>
      <c r="H101" s="19"/>
      <c r="I101" s="19"/>
      <c r="J101" s="19"/>
      <c r="K101" s="19"/>
      <c r="L101" s="19"/>
      <c r="M101" s="19"/>
      <c r="N101" s="785"/>
      <c r="O101" s="785"/>
      <c r="P101" s="785"/>
      <c r="Q101" s="785"/>
      <c r="R101" s="785"/>
      <c r="S101" s="785"/>
      <c r="T101" s="785"/>
      <c r="U101" s="785"/>
      <c r="W101" s="784"/>
      <c r="X101" s="784"/>
      <c r="Y101" s="784"/>
      <c r="Z101" s="784"/>
      <c r="AA101" s="784"/>
      <c r="AB101" s="784"/>
      <c r="AC101" s="784"/>
      <c r="AD101" s="784"/>
    </row>
    <row r="102" spans="1:30" s="861" customFormat="1" ht="11.15" customHeight="1">
      <c r="C102" s="782" t="s">
        <v>533</v>
      </c>
      <c r="D102" s="783"/>
      <c r="E102" s="19"/>
      <c r="F102" s="19"/>
      <c r="G102" s="19"/>
      <c r="H102" s="19"/>
      <c r="I102" s="19"/>
      <c r="J102" s="19"/>
      <c r="K102" s="19"/>
      <c r="L102" s="19"/>
      <c r="M102" s="19"/>
      <c r="N102" s="785"/>
      <c r="O102" s="785"/>
      <c r="P102" s="785"/>
      <c r="Q102" s="785"/>
      <c r="R102" s="785"/>
      <c r="S102" s="785"/>
      <c r="T102" s="785"/>
      <c r="U102" s="785"/>
      <c r="W102" s="784"/>
      <c r="X102" s="784"/>
      <c r="Y102" s="784"/>
      <c r="Z102" s="784"/>
      <c r="AA102" s="784"/>
      <c r="AB102" s="784"/>
      <c r="AC102" s="784"/>
      <c r="AD102" s="784"/>
    </row>
    <row r="103" spans="1:30" s="861" customFormat="1" ht="11.15" customHeight="1">
      <c r="C103" s="864" t="s">
        <v>87</v>
      </c>
      <c r="D103" s="781"/>
      <c r="E103" s="19">
        <v>35474.174299673599</v>
      </c>
      <c r="F103" s="19">
        <v>35272.406520299301</v>
      </c>
      <c r="G103" s="19">
        <v>34793.843101190199</v>
      </c>
      <c r="H103" s="19">
        <v>35016.503089580699</v>
      </c>
      <c r="I103" s="19">
        <v>34995.399202708002</v>
      </c>
      <c r="J103" s="19">
        <v>35190.819235348201</v>
      </c>
      <c r="K103" s="19">
        <v>35843.788355823999</v>
      </c>
      <c r="L103" s="19">
        <v>36094.0666298297</v>
      </c>
      <c r="M103" s="19">
        <v>36884.193609577604</v>
      </c>
      <c r="N103" s="785"/>
      <c r="O103" s="785"/>
      <c r="P103" s="785"/>
      <c r="Q103" s="785"/>
      <c r="R103" s="785"/>
      <c r="S103" s="785"/>
      <c r="T103" s="785"/>
      <c r="U103" s="785"/>
      <c r="W103" s="784"/>
      <c r="X103" s="784"/>
      <c r="Y103" s="784"/>
      <c r="Z103" s="784"/>
      <c r="AA103" s="784"/>
      <c r="AB103" s="784"/>
      <c r="AC103" s="784"/>
      <c r="AD103" s="784"/>
    </row>
    <row r="104" spans="1:30" s="861" customFormat="1" ht="11.15" customHeight="1">
      <c r="C104" s="864" t="s">
        <v>93</v>
      </c>
      <c r="D104" s="781"/>
      <c r="E104" s="19">
        <v>34158.671687867201</v>
      </c>
      <c r="F104" s="19">
        <v>34123.686782139303</v>
      </c>
      <c r="G104" s="19">
        <v>33822.2011204152</v>
      </c>
      <c r="H104" s="19">
        <v>34132.327628973602</v>
      </c>
      <c r="I104" s="19">
        <v>34199.476750406997</v>
      </c>
      <c r="J104" s="19">
        <v>34426.391714138001</v>
      </c>
      <c r="K104" s="19">
        <v>34948.385380539403</v>
      </c>
      <c r="L104" s="19">
        <v>35223.095110313603</v>
      </c>
      <c r="M104" s="19">
        <v>36020.297000911298</v>
      </c>
      <c r="N104" s="785"/>
      <c r="O104" s="785"/>
      <c r="P104" s="785"/>
      <c r="Q104" s="785"/>
      <c r="R104" s="785"/>
      <c r="S104" s="785"/>
      <c r="T104" s="785"/>
      <c r="U104" s="785"/>
      <c r="W104" s="784"/>
      <c r="X104" s="784"/>
      <c r="Y104" s="784"/>
      <c r="Z104" s="784"/>
      <c r="AA104" s="784"/>
      <c r="AB104" s="784"/>
      <c r="AC104" s="784"/>
      <c r="AD104" s="784"/>
    </row>
    <row r="105" spans="1:30" s="861" customFormat="1" ht="11.15" customHeight="1">
      <c r="C105" s="864" t="s">
        <v>94</v>
      </c>
      <c r="D105" s="781">
        <v>4</v>
      </c>
      <c r="E105" s="19">
        <v>34469.3353033612</v>
      </c>
      <c r="F105" s="19">
        <v>34389.637642445799</v>
      </c>
      <c r="G105" s="19">
        <v>34045.230050788101</v>
      </c>
      <c r="H105" s="19">
        <v>34338.361233372198</v>
      </c>
      <c r="I105" s="19">
        <v>34383.395550464003</v>
      </c>
      <c r="J105" s="19">
        <v>34602.786677956203</v>
      </c>
      <c r="K105" s="19">
        <v>35154.894730495202</v>
      </c>
      <c r="L105" s="19">
        <v>35425.2708261187</v>
      </c>
      <c r="M105" s="19">
        <v>36218.942725876601</v>
      </c>
      <c r="N105" s="785"/>
      <c r="O105" s="785"/>
      <c r="P105" s="785"/>
      <c r="Q105" s="785"/>
      <c r="R105" s="785"/>
      <c r="S105" s="785"/>
      <c r="T105" s="785"/>
      <c r="U105" s="785"/>
      <c r="W105" s="784"/>
      <c r="X105" s="784"/>
      <c r="Y105" s="784"/>
      <c r="Z105" s="784"/>
      <c r="AA105" s="784"/>
      <c r="AB105" s="784"/>
      <c r="AC105" s="784"/>
      <c r="AD105" s="784"/>
    </row>
    <row r="106" spans="1:30" s="861" customFormat="1" ht="11.15" customHeight="1">
      <c r="C106" s="864"/>
      <c r="D106" s="781"/>
      <c r="E106" s="19"/>
      <c r="F106" s="19"/>
      <c r="G106" s="19"/>
      <c r="H106" s="19"/>
      <c r="I106" s="19"/>
      <c r="J106" s="19"/>
      <c r="K106" s="19"/>
      <c r="L106" s="19"/>
      <c r="M106" s="19"/>
      <c r="N106" s="785"/>
      <c r="O106" s="785"/>
      <c r="P106" s="785"/>
      <c r="Q106" s="785"/>
      <c r="R106" s="785"/>
      <c r="S106" s="785"/>
      <c r="T106" s="785"/>
      <c r="U106" s="785"/>
      <c r="W106" s="784"/>
      <c r="X106" s="784"/>
      <c r="Y106" s="784"/>
      <c r="Z106" s="784"/>
      <c r="AA106" s="784"/>
      <c r="AB106" s="784"/>
      <c r="AC106" s="784"/>
      <c r="AD106" s="784"/>
    </row>
    <row r="107" spans="1:30" s="861" customFormat="1" ht="11.15" customHeight="1">
      <c r="C107" s="782" t="s">
        <v>166</v>
      </c>
      <c r="D107" s="783"/>
      <c r="E107" s="19"/>
      <c r="F107" s="19"/>
      <c r="G107" s="19"/>
      <c r="H107" s="19"/>
      <c r="I107" s="19"/>
      <c r="J107" s="19"/>
      <c r="K107" s="19"/>
      <c r="L107" s="19"/>
      <c r="M107" s="19"/>
      <c r="N107" s="785"/>
      <c r="O107" s="785"/>
      <c r="P107" s="785"/>
      <c r="Q107" s="785"/>
      <c r="R107" s="785"/>
      <c r="S107" s="785"/>
      <c r="T107" s="785"/>
      <c r="U107" s="785"/>
      <c r="W107" s="784"/>
      <c r="X107" s="784"/>
      <c r="Y107" s="784"/>
      <c r="Z107" s="784"/>
      <c r="AA107" s="784"/>
      <c r="AB107" s="784"/>
      <c r="AC107" s="784"/>
      <c r="AD107" s="784"/>
    </row>
    <row r="108" spans="1:30" s="861" customFormat="1" ht="11.15" customHeight="1">
      <c r="C108" s="864" t="s">
        <v>87</v>
      </c>
      <c r="D108" s="781"/>
      <c r="E108" s="19">
        <v>39509.221173841601</v>
      </c>
      <c r="F108" s="19">
        <v>39399.8323049092</v>
      </c>
      <c r="G108" s="19">
        <v>39052.137168869202</v>
      </c>
      <c r="H108" s="19">
        <v>39455.219070181403</v>
      </c>
      <c r="I108" s="19">
        <v>39586.768471642899</v>
      </c>
      <c r="J108" s="19">
        <v>39889.046529220097</v>
      </c>
      <c r="K108" s="19">
        <v>40605.995064369999</v>
      </c>
      <c r="L108" s="19">
        <v>40881.700417857399</v>
      </c>
      <c r="M108" s="19">
        <v>41671.4252319644</v>
      </c>
      <c r="N108" s="785"/>
      <c r="O108" s="785"/>
      <c r="P108" s="785"/>
      <c r="Q108" s="785"/>
      <c r="R108" s="785"/>
      <c r="S108" s="785"/>
      <c r="T108" s="785"/>
      <c r="U108" s="785"/>
      <c r="W108" s="784"/>
      <c r="X108" s="784"/>
      <c r="Y108" s="784"/>
      <c r="Z108" s="784"/>
      <c r="AA108" s="784"/>
      <c r="AB108" s="784"/>
      <c r="AC108" s="784"/>
      <c r="AD108" s="784"/>
    </row>
    <row r="109" spans="1:30" s="861" customFormat="1" ht="11.15" customHeight="1">
      <c r="C109" s="864" t="s">
        <v>93</v>
      </c>
      <c r="D109" s="781"/>
      <c r="E109" s="19">
        <v>36348.626391007303</v>
      </c>
      <c r="F109" s="19">
        <v>36377.674463697796</v>
      </c>
      <c r="G109" s="19">
        <v>36121.317445183202</v>
      </c>
      <c r="H109" s="19">
        <v>36548.446859636599</v>
      </c>
      <c r="I109" s="19">
        <v>36741.280193968101</v>
      </c>
      <c r="J109" s="19">
        <v>37071.683697272303</v>
      </c>
      <c r="K109" s="19">
        <v>37669.035038269503</v>
      </c>
      <c r="L109" s="19">
        <v>37992.650117981597</v>
      </c>
      <c r="M109" s="19">
        <v>38808.8991215809</v>
      </c>
      <c r="N109" s="785"/>
      <c r="O109" s="785"/>
      <c r="P109" s="785"/>
      <c r="Q109" s="785"/>
      <c r="R109" s="785"/>
      <c r="S109" s="785"/>
      <c r="T109" s="785"/>
      <c r="U109" s="785"/>
      <c r="W109" s="784"/>
      <c r="X109" s="784"/>
      <c r="Y109" s="784"/>
      <c r="Z109" s="784"/>
      <c r="AA109" s="784"/>
      <c r="AB109" s="784"/>
      <c r="AC109" s="784"/>
      <c r="AD109" s="784"/>
    </row>
    <row r="110" spans="1:30" s="861" customFormat="1" ht="11.15" customHeight="1">
      <c r="C110" s="864" t="s">
        <v>94</v>
      </c>
      <c r="D110" s="781">
        <v>4</v>
      </c>
      <c r="E110" s="19">
        <v>37140.804043005803</v>
      </c>
      <c r="F110" s="19">
        <v>37125.641125663496</v>
      </c>
      <c r="G110" s="19">
        <v>36842.774930000502</v>
      </c>
      <c r="H110" s="19">
        <v>37266.791396583001</v>
      </c>
      <c r="I110" s="19">
        <v>37438.9465554993</v>
      </c>
      <c r="J110" s="19">
        <v>37759.870432904398</v>
      </c>
      <c r="K110" s="19">
        <v>38383.833660089796</v>
      </c>
      <c r="L110" s="19">
        <v>38697.532354760799</v>
      </c>
      <c r="M110" s="19">
        <v>39503.989226077203</v>
      </c>
      <c r="N110" s="785"/>
      <c r="O110" s="785"/>
      <c r="P110" s="785"/>
      <c r="Q110" s="785"/>
      <c r="R110" s="785"/>
      <c r="S110" s="785"/>
      <c r="T110" s="785"/>
      <c r="U110" s="785"/>
      <c r="W110" s="784"/>
      <c r="X110" s="784"/>
      <c r="Y110" s="784"/>
      <c r="Z110" s="784"/>
      <c r="AA110" s="784"/>
      <c r="AB110" s="784"/>
      <c r="AC110" s="784"/>
      <c r="AD110" s="784"/>
    </row>
    <row r="111" spans="1:30" s="861" customFormat="1" ht="11.15" customHeight="1">
      <c r="A111" s="786"/>
      <c r="B111" s="786"/>
      <c r="C111" s="786"/>
      <c r="D111" s="786"/>
      <c r="E111" s="786"/>
      <c r="F111" s="786"/>
      <c r="G111" s="786"/>
      <c r="H111" s="786"/>
      <c r="I111" s="786"/>
      <c r="J111" s="786"/>
      <c r="K111" s="786"/>
      <c r="L111" s="786"/>
      <c r="M111" s="786"/>
    </row>
    <row r="112" spans="1:30" s="861" customFormat="1" ht="11.15" customHeight="1">
      <c r="L112" s="588"/>
      <c r="M112" s="588" t="s">
        <v>47</v>
      </c>
    </row>
    <row r="113" spans="1:18" s="861" customFormat="1" ht="11.15" customHeight="1">
      <c r="A113" s="219" t="s">
        <v>48</v>
      </c>
      <c r="B113" s="18"/>
      <c r="C113" s="790"/>
      <c r="D113" s="790"/>
      <c r="E113" s="40"/>
      <c r="F113" s="40"/>
      <c r="G113" s="40"/>
      <c r="H113" s="40"/>
      <c r="I113" s="40"/>
      <c r="J113" s="40"/>
      <c r="K113" s="40"/>
      <c r="L113" s="40"/>
      <c r="M113" s="40"/>
      <c r="N113" s="40"/>
      <c r="O113" s="41"/>
      <c r="P113" s="40"/>
      <c r="Q113" s="21"/>
      <c r="R113" s="19"/>
    </row>
    <row r="114" spans="1:18" s="861" customFormat="1" ht="11.15" customHeight="1">
      <c r="A114" s="42" t="str">
        <f>"1."</f>
        <v>1.</v>
      </c>
      <c r="B114" s="42" t="s">
        <v>49</v>
      </c>
      <c r="C114" s="750"/>
      <c r="D114" s="750"/>
      <c r="E114" s="42"/>
      <c r="F114" s="42"/>
      <c r="G114" s="42"/>
      <c r="K114" s="44"/>
      <c r="L114" s="45"/>
      <c r="M114" s="45"/>
      <c r="N114" s="751"/>
      <c r="O114" s="751"/>
      <c r="P114" s="751"/>
      <c r="Q114" s="752"/>
      <c r="R114" s="791"/>
    </row>
    <row r="115" spans="1:18" s="861" customFormat="1" ht="11.15" customHeight="1">
      <c r="A115" s="42" t="str">
        <f>"2."</f>
        <v>2.</v>
      </c>
      <c r="B115" s="42" t="s">
        <v>881</v>
      </c>
      <c r="C115" s="42"/>
      <c r="D115" s="42"/>
      <c r="E115" s="42"/>
      <c r="F115" s="42"/>
      <c r="G115" s="42"/>
      <c r="K115" s="895"/>
      <c r="L115" s="42"/>
      <c r="M115" s="42"/>
      <c r="N115" s="42"/>
      <c r="O115" s="42"/>
      <c r="P115" s="42"/>
      <c r="Q115" s="42"/>
      <c r="R115" s="19"/>
    </row>
    <row r="116" spans="1:18" s="861" customFormat="1" ht="11.15" customHeight="1">
      <c r="A116" s="42"/>
      <c r="B116" s="42" t="s">
        <v>882</v>
      </c>
      <c r="C116" s="42"/>
      <c r="D116" s="42"/>
      <c r="E116" s="42"/>
      <c r="F116" s="42"/>
      <c r="G116" s="42"/>
      <c r="K116" s="45"/>
      <c r="L116" s="42"/>
      <c r="M116" s="42"/>
      <c r="N116" s="42"/>
      <c r="O116" s="42"/>
      <c r="P116" s="42"/>
      <c r="Q116" s="42"/>
      <c r="R116" s="19"/>
    </row>
    <row r="117" spans="1:18" s="861" customFormat="1" ht="11.15" customHeight="1">
      <c r="A117" s="42" t="str">
        <f>"3."</f>
        <v>3.</v>
      </c>
      <c r="B117" s="42" t="s">
        <v>883</v>
      </c>
      <c r="C117" s="42"/>
      <c r="D117" s="42"/>
      <c r="E117" s="42"/>
      <c r="F117" s="42"/>
      <c r="G117" s="42"/>
      <c r="I117" s="42"/>
      <c r="K117" s="42"/>
      <c r="L117" s="42"/>
      <c r="M117" s="42"/>
      <c r="N117" s="42"/>
      <c r="O117" s="42"/>
      <c r="P117" s="42"/>
      <c r="Q117" s="42"/>
      <c r="R117" s="19"/>
    </row>
    <row r="118" spans="1:18" s="861" customFormat="1" ht="11.15" customHeight="1">
      <c r="A118" s="861" t="s">
        <v>884</v>
      </c>
      <c r="B118" s="42"/>
      <c r="C118" s="750"/>
      <c r="D118" s="750"/>
      <c r="E118" s="44"/>
      <c r="F118" s="44"/>
      <c r="G118" s="42"/>
      <c r="I118" s="42"/>
      <c r="K118" s="42"/>
      <c r="L118" s="42"/>
      <c r="M118" s="42"/>
      <c r="N118" s="42"/>
      <c r="O118" s="42"/>
      <c r="P118" s="42"/>
      <c r="Q118" s="42"/>
      <c r="R118" s="19"/>
    </row>
    <row r="119" spans="1:18" s="861" customFormat="1" ht="12.75" customHeight="1">
      <c r="A119" s="861" t="s">
        <v>885</v>
      </c>
      <c r="B119" s="867"/>
      <c r="C119" s="42"/>
      <c r="D119" s="42"/>
      <c r="E119" s="42"/>
      <c r="F119" s="42"/>
      <c r="G119" s="42"/>
      <c r="H119" s="42"/>
      <c r="I119" s="753"/>
      <c r="J119" s="867"/>
      <c r="L119" s="42"/>
      <c r="M119" s="42"/>
      <c r="N119" s="42"/>
      <c r="O119" s="42"/>
      <c r="P119" s="42"/>
      <c r="Q119" s="42"/>
      <c r="R119" s="19"/>
    </row>
    <row r="120" spans="1:18" s="861" customFormat="1" ht="12.75" customHeight="1">
      <c r="A120" s="861" t="s">
        <v>330</v>
      </c>
      <c r="B120" s="867"/>
      <c r="C120" s="750"/>
      <c r="D120" s="750"/>
      <c r="E120" s="42"/>
      <c r="F120" s="42"/>
      <c r="G120" s="42"/>
      <c r="H120" s="42"/>
      <c r="I120" s="1013"/>
      <c r="J120" s="867"/>
      <c r="L120" s="42"/>
      <c r="M120" s="42"/>
      <c r="N120" s="42"/>
      <c r="O120" s="42"/>
      <c r="P120" s="42"/>
      <c r="Q120" s="42"/>
      <c r="R120" s="19"/>
    </row>
    <row r="121" spans="1:18" ht="12.75" customHeight="1">
      <c r="A121" s="1363" t="s">
        <v>513</v>
      </c>
      <c r="B121" s="1312"/>
      <c r="C121" s="754"/>
      <c r="D121" s="43"/>
      <c r="E121" s="753"/>
      <c r="F121" s="753"/>
      <c r="G121" s="1312"/>
      <c r="H121" s="1312"/>
      <c r="J121" s="1312"/>
      <c r="L121" s="1312"/>
      <c r="M121" s="1312"/>
      <c r="N121" s="47"/>
      <c r="O121" s="47"/>
      <c r="P121" s="47"/>
      <c r="Q121" s="48"/>
      <c r="R121" s="792"/>
    </row>
    <row r="122" spans="1:18" ht="12.75" customHeight="1">
      <c r="A122" s="42" t="s">
        <v>534</v>
      </c>
      <c r="B122" s="824"/>
      <c r="C122" s="754"/>
      <c r="D122" s="43"/>
      <c r="E122" s="1013"/>
      <c r="F122" s="1013"/>
      <c r="G122" s="753"/>
      <c r="H122" s="753"/>
      <c r="J122" s="753"/>
      <c r="L122" s="755"/>
      <c r="M122" s="755"/>
      <c r="N122" s="47"/>
      <c r="O122" s="47"/>
      <c r="P122" s="47"/>
      <c r="Q122" s="48"/>
      <c r="R122" s="792"/>
    </row>
    <row r="123" spans="1:18" ht="12.75" customHeight="1">
      <c r="G123" s="1013"/>
      <c r="H123" s="1013"/>
      <c r="J123" s="1013"/>
      <c r="L123" s="1013"/>
      <c r="M123" s="1013"/>
      <c r="N123" s="1013"/>
      <c r="O123" s="1013"/>
      <c r="P123" s="1013"/>
      <c r="Q123" s="1013"/>
      <c r="R123" s="792"/>
    </row>
  </sheetData>
  <mergeCells count="2">
    <mergeCell ref="A1:M1"/>
    <mergeCell ref="E4:M4"/>
  </mergeCells>
  <printOptions horizontalCentered="1"/>
  <pageMargins left="0.23622047244094491" right="0.23622047244094491" top="0.74803149606299213" bottom="0.74803149606299213" header="0.31496062992125984" footer="0.31496062992125984"/>
  <pageSetup paperSize="9" orientation="portrait" r:id="rId1"/>
  <rowBreaks count="1" manualBreakCount="1">
    <brk id="6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5"/>
  <sheetViews>
    <sheetView showGridLines="0" zoomScaleNormal="100" workbookViewId="0">
      <selection sqref="A1:Y1"/>
    </sheetView>
  </sheetViews>
  <sheetFormatPr defaultColWidth="9" defaultRowHeight="12.5"/>
  <cols>
    <col min="1" max="1" width="3" style="1135" customWidth="1"/>
    <col min="2" max="2" width="24.81640625" style="1135" customWidth="1"/>
    <col min="3" max="3" width="6" style="1135" customWidth="1"/>
    <col min="4" max="4" width="9" style="1160" customWidth="1"/>
    <col min="5" max="5" width="9" style="1135" customWidth="1"/>
    <col min="6" max="6" width="1.08984375" style="1135" customWidth="1"/>
    <col min="7" max="7" width="9" style="1160" customWidth="1"/>
    <col min="8" max="8" width="9" style="1135" customWidth="1"/>
    <col min="9" max="9" width="1.08984375" style="1135" customWidth="1"/>
    <col min="10" max="10" width="9" style="1160" customWidth="1"/>
    <col min="11" max="11" width="9" style="1135" customWidth="1"/>
    <col min="12" max="12" width="1.08984375" style="1135" customWidth="1"/>
    <col min="13" max="13" width="9" style="1160" customWidth="1"/>
    <col min="14" max="14" width="9" style="1135" customWidth="1"/>
    <col min="15" max="15" width="1.08984375" style="1135" customWidth="1"/>
    <col min="16" max="16" width="9" style="1160" customWidth="1"/>
    <col min="17" max="17" width="9" style="1135" customWidth="1"/>
    <col min="18" max="18" width="1.08984375" style="1135" customWidth="1"/>
    <col min="19" max="19" width="12.36328125" style="1160" customWidth="1"/>
    <col min="20" max="20" width="10.36328125" style="1135" customWidth="1"/>
    <col min="21" max="21" width="1.08984375" style="1135" customWidth="1"/>
    <col min="22" max="22" width="9" style="1160" customWidth="1"/>
    <col min="23" max="23" width="9" style="1135" customWidth="1"/>
    <col min="24" max="24" width="1.08984375" style="1135" customWidth="1"/>
    <col min="25" max="25" width="12.08984375" style="1135" customWidth="1"/>
    <col min="26" max="26" width="14" style="1135" customWidth="1"/>
    <col min="27" max="16384" width="9" style="1135"/>
  </cols>
  <sheetData>
    <row r="1" spans="1:25" ht="25.5" customHeight="1">
      <c r="A1" s="1484" t="s">
        <v>699</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row>
    <row r="2" spans="1:25" ht="13">
      <c r="A2" s="1489" t="s">
        <v>700</v>
      </c>
      <c r="B2" s="1490"/>
      <c r="C2" s="1490"/>
      <c r="D2" s="874"/>
      <c r="E2" s="875"/>
      <c r="F2" s="1007"/>
      <c r="G2" s="876"/>
      <c r="H2" s="875"/>
      <c r="I2" s="1007"/>
      <c r="J2" s="876"/>
      <c r="K2" s="875"/>
      <c r="L2" s="1007"/>
      <c r="M2" s="876"/>
      <c r="N2" s="875"/>
      <c r="O2" s="1007"/>
      <c r="P2" s="876"/>
      <c r="Q2" s="875"/>
      <c r="R2" s="1007"/>
      <c r="S2" s="876"/>
      <c r="T2" s="1007"/>
      <c r="U2" s="1007"/>
      <c r="V2" s="876"/>
      <c r="W2" s="875"/>
      <c r="X2" s="875"/>
      <c r="Y2" s="877"/>
    </row>
    <row r="3" spans="1:25" ht="13">
      <c r="A3" s="1491" t="s">
        <v>0</v>
      </c>
      <c r="B3" s="1490"/>
      <c r="C3" s="110"/>
      <c r="D3" s="876"/>
      <c r="E3" s="875"/>
      <c r="F3" s="1007"/>
      <c r="G3" s="876"/>
      <c r="H3" s="875"/>
      <c r="I3" s="1007"/>
      <c r="J3" s="876"/>
      <c r="K3" s="875"/>
      <c r="L3" s="1007"/>
      <c r="M3" s="876"/>
      <c r="N3" s="875"/>
      <c r="O3" s="1007"/>
      <c r="P3" s="876"/>
      <c r="Q3" s="875"/>
      <c r="R3" s="1007"/>
      <c r="S3" s="876"/>
      <c r="T3" s="1007"/>
      <c r="U3" s="1007"/>
      <c r="V3" s="876"/>
      <c r="W3" s="875"/>
      <c r="X3" s="875"/>
      <c r="Y3" s="877"/>
    </row>
    <row r="4" spans="1:25">
      <c r="A4" s="1136"/>
      <c r="B4" s="109"/>
      <c r="C4" s="110"/>
      <c r="D4" s="1492" t="s">
        <v>155</v>
      </c>
      <c r="E4" s="1492"/>
      <c r="F4" s="1492"/>
      <c r="G4" s="1492"/>
      <c r="H4" s="1492"/>
      <c r="I4" s="1492"/>
      <c r="J4" s="1492"/>
      <c r="K4" s="1492"/>
      <c r="L4" s="1492"/>
      <c r="M4" s="1492"/>
      <c r="N4" s="1492"/>
      <c r="O4" s="1492"/>
      <c r="P4" s="1492"/>
      <c r="Q4" s="1492"/>
      <c r="R4" s="111"/>
      <c r="S4" s="112"/>
      <c r="T4" s="111"/>
      <c r="U4" s="111"/>
      <c r="V4" s="112"/>
      <c r="W4" s="113"/>
      <c r="X4" s="113"/>
      <c r="Y4" s="114"/>
    </row>
    <row r="5" spans="1:25" ht="14.25" customHeight="1">
      <c r="A5" s="1136"/>
      <c r="B5" s="109"/>
      <c r="C5" s="110"/>
      <c r="D5" s="1488" t="s">
        <v>156</v>
      </c>
      <c r="E5" s="1488"/>
      <c r="F5" s="1488"/>
      <c r="G5" s="1488"/>
      <c r="H5" s="1488"/>
      <c r="I5" s="1488"/>
      <c r="J5" s="1488"/>
      <c r="K5" s="1488"/>
      <c r="L5" s="1488"/>
      <c r="M5" s="1488"/>
      <c r="N5" s="1488"/>
      <c r="O5" s="1488"/>
      <c r="P5" s="1488"/>
      <c r="Q5" s="1488"/>
      <c r="R5" s="111"/>
      <c r="S5" s="112"/>
      <c r="T5" s="111"/>
      <c r="U5" s="111"/>
      <c r="V5" s="112"/>
      <c r="W5" s="113"/>
      <c r="X5" s="113"/>
      <c r="Y5" s="1486" t="s">
        <v>701</v>
      </c>
    </row>
    <row r="6" spans="1:25" ht="42" customHeight="1">
      <c r="A6" s="1136"/>
      <c r="B6" s="109"/>
      <c r="C6" s="110"/>
      <c r="D6" s="1483" t="s">
        <v>157</v>
      </c>
      <c r="E6" s="1483"/>
      <c r="F6" s="151"/>
      <c r="G6" s="1483" t="s">
        <v>158</v>
      </c>
      <c r="H6" s="1483"/>
      <c r="I6" s="151"/>
      <c r="J6" s="1483" t="s">
        <v>159</v>
      </c>
      <c r="K6" s="1483"/>
      <c r="L6" s="151"/>
      <c r="M6" s="1483" t="s">
        <v>160</v>
      </c>
      <c r="N6" s="1483"/>
      <c r="O6" s="151"/>
      <c r="P6" s="1483" t="s">
        <v>161</v>
      </c>
      <c r="Q6" s="1483"/>
      <c r="R6" s="115"/>
      <c r="S6" s="1481" t="s">
        <v>702</v>
      </c>
      <c r="T6" s="1481"/>
      <c r="U6" s="115"/>
      <c r="V6" s="1481" t="s">
        <v>162</v>
      </c>
      <c r="W6" s="1481"/>
      <c r="X6" s="1005"/>
      <c r="Y6" s="1487"/>
    </row>
    <row r="7" spans="1:25" ht="13.4" customHeight="1">
      <c r="A7" s="1136"/>
      <c r="B7" s="109"/>
      <c r="C7" s="18"/>
      <c r="D7" s="1137" t="s">
        <v>163</v>
      </c>
      <c r="E7" s="1138" t="s">
        <v>164</v>
      </c>
      <c r="F7" s="1139"/>
      <c r="G7" s="1137" t="s">
        <v>163</v>
      </c>
      <c r="H7" s="1138" t="s">
        <v>164</v>
      </c>
      <c r="I7" s="1139"/>
      <c r="J7" s="1137" t="s">
        <v>163</v>
      </c>
      <c r="K7" s="1138" t="s">
        <v>164</v>
      </c>
      <c r="L7" s="1139"/>
      <c r="M7" s="1137" t="s">
        <v>163</v>
      </c>
      <c r="N7" s="1140" t="s">
        <v>164</v>
      </c>
      <c r="O7" s="1139"/>
      <c r="P7" s="1137" t="s">
        <v>163</v>
      </c>
      <c r="Q7" s="1138" t="s">
        <v>164</v>
      </c>
      <c r="R7" s="117"/>
      <c r="S7" s="116" t="s">
        <v>163</v>
      </c>
      <c r="T7" s="118" t="s">
        <v>164</v>
      </c>
      <c r="U7" s="117"/>
      <c r="V7" s="116" t="s">
        <v>163</v>
      </c>
      <c r="W7" s="118" t="s">
        <v>164</v>
      </c>
      <c r="X7" s="118"/>
      <c r="Y7" s="118" t="s">
        <v>164</v>
      </c>
    </row>
    <row r="8" spans="1:25" ht="13.4" customHeight="1">
      <c r="A8" s="1141"/>
      <c r="B8" s="119"/>
      <c r="C8" s="110" t="s">
        <v>48</v>
      </c>
      <c r="D8" s="1480" t="s">
        <v>703</v>
      </c>
      <c r="E8" s="1480"/>
      <c r="F8" s="120"/>
      <c r="G8" s="1480" t="s">
        <v>476</v>
      </c>
      <c r="H8" s="1480"/>
      <c r="I8" s="120"/>
      <c r="J8" s="1480" t="s">
        <v>476</v>
      </c>
      <c r="K8" s="1480"/>
      <c r="L8" s="120"/>
      <c r="M8" s="1480" t="s">
        <v>704</v>
      </c>
      <c r="N8" s="1480"/>
      <c r="O8" s="120"/>
      <c r="P8" s="1480" t="s">
        <v>476</v>
      </c>
      <c r="Q8" s="1480"/>
      <c r="R8" s="120"/>
      <c r="S8" s="1480" t="s">
        <v>703</v>
      </c>
      <c r="T8" s="1480"/>
      <c r="U8" s="120"/>
      <c r="V8" s="1480" t="s">
        <v>703</v>
      </c>
      <c r="W8" s="1480"/>
      <c r="X8" s="1142"/>
      <c r="Y8" s="1143"/>
    </row>
    <row r="9" spans="1:25" ht="13.4" customHeight="1">
      <c r="A9" s="1144"/>
      <c r="B9" s="121" t="s">
        <v>165</v>
      </c>
      <c r="C9" s="8"/>
      <c r="D9" s="122"/>
      <c r="E9" s="123"/>
      <c r="F9" s="109"/>
      <c r="G9" s="122"/>
      <c r="H9" s="123"/>
      <c r="I9" s="109"/>
      <c r="J9" s="122"/>
      <c r="K9" s="123"/>
      <c r="L9" s="109"/>
      <c r="M9" s="122"/>
      <c r="N9" s="123"/>
      <c r="O9" s="109"/>
      <c r="P9" s="122"/>
      <c r="Q9" s="123"/>
      <c r="R9" s="109"/>
      <c r="S9" s="122"/>
      <c r="T9" s="109"/>
      <c r="U9" s="109"/>
      <c r="V9" s="122"/>
      <c r="W9" s="123"/>
      <c r="X9" s="123"/>
      <c r="Y9" s="1145"/>
    </row>
    <row r="10" spans="1:25" ht="13.4" customHeight="1">
      <c r="A10" s="1136"/>
      <c r="B10" s="115" t="s">
        <v>105</v>
      </c>
      <c r="C10" s="298"/>
      <c r="D10" s="607">
        <v>246</v>
      </c>
      <c r="E10" s="894">
        <v>74.099999999999994</v>
      </c>
      <c r="F10" s="878"/>
      <c r="G10" s="607">
        <v>80</v>
      </c>
      <c r="H10" s="894">
        <v>24.1</v>
      </c>
      <c r="I10" s="878"/>
      <c r="J10" s="607">
        <v>1</v>
      </c>
      <c r="K10" s="894">
        <v>0.3</v>
      </c>
      <c r="L10" s="878"/>
      <c r="M10" s="607">
        <v>5</v>
      </c>
      <c r="N10" s="894">
        <v>1.5</v>
      </c>
      <c r="O10" s="878"/>
      <c r="P10" s="607">
        <v>0</v>
      </c>
      <c r="Q10" s="894">
        <v>0</v>
      </c>
      <c r="R10" s="878"/>
      <c r="S10" s="607">
        <v>327</v>
      </c>
      <c r="T10" s="894">
        <v>98.493975903614455</v>
      </c>
      <c r="U10" s="878"/>
      <c r="V10" s="607">
        <v>0</v>
      </c>
      <c r="W10" s="894">
        <v>0</v>
      </c>
      <c r="X10" s="878"/>
      <c r="Y10" s="894">
        <v>98.8</v>
      </c>
    </row>
    <row r="11" spans="1:25" ht="13.4" customHeight="1">
      <c r="A11" s="1136"/>
      <c r="B11" s="115" t="s">
        <v>106</v>
      </c>
      <c r="C11" s="1146">
        <v>9</v>
      </c>
      <c r="D11" s="607">
        <v>166</v>
      </c>
      <c r="E11" s="894">
        <v>79.8</v>
      </c>
      <c r="F11" s="878"/>
      <c r="G11" s="607">
        <v>39</v>
      </c>
      <c r="H11" s="894">
        <v>18.8</v>
      </c>
      <c r="I11" s="878"/>
      <c r="J11" s="607">
        <v>1</v>
      </c>
      <c r="K11" s="894">
        <v>0.5</v>
      </c>
      <c r="L11" s="878"/>
      <c r="M11" s="607">
        <v>2</v>
      </c>
      <c r="N11" s="894">
        <v>1</v>
      </c>
      <c r="O11" s="878"/>
      <c r="P11" s="607">
        <v>0</v>
      </c>
      <c r="Q11" s="894">
        <v>0</v>
      </c>
      <c r="R11" s="878"/>
      <c r="S11" s="607">
        <v>206</v>
      </c>
      <c r="T11" s="894">
        <v>99.038461538461547</v>
      </c>
      <c r="U11" s="878"/>
      <c r="V11" s="607">
        <v>0</v>
      </c>
      <c r="W11" s="894">
        <v>0</v>
      </c>
      <c r="X11" s="878"/>
      <c r="Y11" s="894">
        <v>98.6</v>
      </c>
    </row>
    <row r="12" spans="1:25" ht="13.4" customHeight="1">
      <c r="A12" s="1136"/>
      <c r="B12" s="115" t="s">
        <v>107</v>
      </c>
      <c r="C12" s="1146">
        <v>10</v>
      </c>
      <c r="D12" s="607">
        <v>632</v>
      </c>
      <c r="E12" s="894">
        <v>80.2</v>
      </c>
      <c r="F12" s="878"/>
      <c r="G12" s="607">
        <v>127</v>
      </c>
      <c r="H12" s="894">
        <v>16.100000000000001</v>
      </c>
      <c r="I12" s="878"/>
      <c r="J12" s="607">
        <v>12</v>
      </c>
      <c r="K12" s="894">
        <v>1.5</v>
      </c>
      <c r="L12" s="878"/>
      <c r="M12" s="607">
        <v>11</v>
      </c>
      <c r="N12" s="894">
        <v>1.4</v>
      </c>
      <c r="O12" s="878"/>
      <c r="P12" s="607">
        <v>0</v>
      </c>
      <c r="Q12" s="894">
        <v>0</v>
      </c>
      <c r="R12" s="878"/>
      <c r="S12" s="607">
        <v>771</v>
      </c>
      <c r="T12" s="894">
        <v>97.842639593908629</v>
      </c>
      <c r="U12" s="878"/>
      <c r="V12" s="607">
        <v>6</v>
      </c>
      <c r="W12" s="894">
        <v>0.8</v>
      </c>
      <c r="X12" s="878"/>
      <c r="Y12" s="894">
        <v>97.6</v>
      </c>
    </row>
    <row r="13" spans="1:25" ht="13.4" customHeight="1">
      <c r="A13" s="1136"/>
      <c r="B13" s="115" t="s">
        <v>166</v>
      </c>
      <c r="C13" s="1147"/>
      <c r="D13" s="607">
        <v>1044</v>
      </c>
      <c r="E13" s="894">
        <v>78.599999999999994</v>
      </c>
      <c r="F13" s="878"/>
      <c r="G13" s="607">
        <v>246</v>
      </c>
      <c r="H13" s="894">
        <v>18.5</v>
      </c>
      <c r="I13" s="878"/>
      <c r="J13" s="607">
        <v>14</v>
      </c>
      <c r="K13" s="894">
        <v>1.1000000000000001</v>
      </c>
      <c r="L13" s="878"/>
      <c r="M13" s="607">
        <v>18</v>
      </c>
      <c r="N13" s="894">
        <v>1.4</v>
      </c>
      <c r="O13" s="878"/>
      <c r="P13" s="607">
        <v>0</v>
      </c>
      <c r="Q13" s="894">
        <v>0</v>
      </c>
      <c r="R13" s="878"/>
      <c r="S13" s="607">
        <v>1304</v>
      </c>
      <c r="T13" s="894">
        <v>98.192771084337352</v>
      </c>
      <c r="U13" s="878"/>
      <c r="V13" s="607">
        <v>6</v>
      </c>
      <c r="W13" s="894">
        <v>0.5</v>
      </c>
      <c r="X13" s="878"/>
      <c r="Y13" s="894">
        <v>98.1</v>
      </c>
    </row>
    <row r="14" spans="1:25" ht="13.4" customHeight="1">
      <c r="A14" s="1136"/>
      <c r="B14" s="115"/>
      <c r="C14" s="1147"/>
      <c r="D14" s="607"/>
      <c r="E14" s="894"/>
      <c r="F14" s="878"/>
      <c r="G14" s="607"/>
      <c r="H14" s="894"/>
      <c r="I14" s="878"/>
      <c r="J14" s="607"/>
      <c r="K14" s="894"/>
      <c r="L14" s="878"/>
      <c r="M14" s="607"/>
      <c r="N14" s="894"/>
      <c r="O14" s="878"/>
      <c r="P14" s="607"/>
      <c r="Q14" s="894"/>
      <c r="R14" s="878"/>
      <c r="S14" s="607"/>
      <c r="T14" s="894"/>
      <c r="U14" s="878"/>
      <c r="V14" s="607"/>
      <c r="W14" s="894"/>
      <c r="X14" s="878"/>
      <c r="Y14" s="894"/>
    </row>
    <row r="15" spans="1:25" ht="13.4" customHeight="1">
      <c r="A15" s="1144"/>
      <c r="B15" s="121" t="s">
        <v>167</v>
      </c>
      <c r="C15" s="1146"/>
      <c r="D15" s="607"/>
      <c r="E15" s="894"/>
      <c r="F15" s="878"/>
      <c r="G15" s="607"/>
      <c r="H15" s="894"/>
      <c r="I15" s="878"/>
      <c r="J15" s="607"/>
      <c r="K15" s="894"/>
      <c r="L15" s="878"/>
      <c r="M15" s="607"/>
      <c r="N15" s="894"/>
      <c r="O15" s="878"/>
      <c r="P15" s="607"/>
      <c r="Q15" s="894"/>
      <c r="R15" s="878"/>
      <c r="S15" s="607"/>
      <c r="T15" s="894"/>
      <c r="U15" s="878"/>
      <c r="V15" s="607"/>
      <c r="W15" s="894"/>
      <c r="X15" s="878"/>
      <c r="Y15" s="894"/>
    </row>
    <row r="16" spans="1:25" ht="13.4" customHeight="1">
      <c r="A16" s="1136"/>
      <c r="B16" s="115" t="s">
        <v>105</v>
      </c>
      <c r="C16" s="1147"/>
      <c r="D16" s="607">
        <v>7719</v>
      </c>
      <c r="E16" s="894">
        <v>68.400000000000006</v>
      </c>
      <c r="F16" s="878"/>
      <c r="G16" s="607">
        <v>3382</v>
      </c>
      <c r="H16" s="894">
        <v>30</v>
      </c>
      <c r="I16" s="878"/>
      <c r="J16" s="607">
        <v>55</v>
      </c>
      <c r="K16" s="894">
        <v>0.5</v>
      </c>
      <c r="L16" s="878"/>
      <c r="M16" s="607">
        <v>110</v>
      </c>
      <c r="N16" s="894">
        <v>1</v>
      </c>
      <c r="O16" s="878"/>
      <c r="P16" s="607">
        <v>2</v>
      </c>
      <c r="Q16" s="894">
        <v>0</v>
      </c>
      <c r="R16" s="878"/>
      <c r="S16" s="607">
        <v>11156</v>
      </c>
      <c r="T16" s="894">
        <v>98.909477790584276</v>
      </c>
      <c r="U16" s="878"/>
      <c r="V16" s="607">
        <v>11</v>
      </c>
      <c r="W16" s="894">
        <v>0.1</v>
      </c>
      <c r="X16" s="878"/>
      <c r="Y16" s="894">
        <v>99.5</v>
      </c>
    </row>
    <row r="17" spans="1:25" ht="13.4" customHeight="1">
      <c r="A17" s="1136"/>
      <c r="B17" s="115" t="s">
        <v>106</v>
      </c>
      <c r="C17" s="1146">
        <v>9</v>
      </c>
      <c r="D17" s="607">
        <v>13002</v>
      </c>
      <c r="E17" s="894">
        <v>78.2</v>
      </c>
      <c r="F17" s="878"/>
      <c r="G17" s="607">
        <v>3444</v>
      </c>
      <c r="H17" s="894">
        <v>20.7</v>
      </c>
      <c r="I17" s="878"/>
      <c r="J17" s="607">
        <v>51</v>
      </c>
      <c r="K17" s="894">
        <v>0.3</v>
      </c>
      <c r="L17" s="878"/>
      <c r="M17" s="607">
        <v>97</v>
      </c>
      <c r="N17" s="894">
        <v>0.6</v>
      </c>
      <c r="O17" s="878"/>
      <c r="P17" s="607">
        <v>10</v>
      </c>
      <c r="Q17" s="894">
        <v>0.1</v>
      </c>
      <c r="R17" s="878"/>
      <c r="S17" s="607">
        <v>16497</v>
      </c>
      <c r="T17" s="894">
        <v>99.26590047535953</v>
      </c>
      <c r="U17" s="878"/>
      <c r="V17" s="607">
        <v>15</v>
      </c>
      <c r="W17" s="894">
        <v>0.1</v>
      </c>
      <c r="X17" s="878"/>
      <c r="Y17" s="894">
        <v>99.7</v>
      </c>
    </row>
    <row r="18" spans="1:25" ht="13.4" customHeight="1">
      <c r="A18" s="1136"/>
      <c r="B18" s="115" t="s">
        <v>107</v>
      </c>
      <c r="C18" s="1146">
        <v>10</v>
      </c>
      <c r="D18" s="607">
        <v>112800</v>
      </c>
      <c r="E18" s="894">
        <v>82.7</v>
      </c>
      <c r="F18" s="878"/>
      <c r="G18" s="607">
        <v>19311</v>
      </c>
      <c r="H18" s="894">
        <v>14.2</v>
      </c>
      <c r="I18" s="878"/>
      <c r="J18" s="607">
        <v>2432</v>
      </c>
      <c r="K18" s="894">
        <v>1.8</v>
      </c>
      <c r="L18" s="878"/>
      <c r="M18" s="607">
        <v>836</v>
      </c>
      <c r="N18" s="894">
        <v>0.6</v>
      </c>
      <c r="O18" s="878"/>
      <c r="P18" s="607">
        <v>563</v>
      </c>
      <c r="Q18" s="894">
        <v>0.4</v>
      </c>
      <c r="R18" s="878"/>
      <c r="S18" s="607">
        <v>134543</v>
      </c>
      <c r="T18" s="894">
        <v>98.646518414241612</v>
      </c>
      <c r="U18" s="878"/>
      <c r="V18" s="607">
        <v>447</v>
      </c>
      <c r="W18" s="894">
        <v>0.3</v>
      </c>
      <c r="X18" s="878"/>
      <c r="Y18" s="894">
        <v>98.4</v>
      </c>
    </row>
    <row r="19" spans="1:25" ht="13.4" customHeight="1">
      <c r="A19" s="1136"/>
      <c r="B19" s="115" t="s">
        <v>166</v>
      </c>
      <c r="C19" s="1147"/>
      <c r="D19" s="607">
        <v>133521</v>
      </c>
      <c r="E19" s="894">
        <v>81.3</v>
      </c>
      <c r="F19" s="878"/>
      <c r="G19" s="607">
        <v>26137</v>
      </c>
      <c r="H19" s="894">
        <v>15.9</v>
      </c>
      <c r="I19" s="878"/>
      <c r="J19" s="607">
        <v>2538</v>
      </c>
      <c r="K19" s="894">
        <v>1.5</v>
      </c>
      <c r="L19" s="878"/>
      <c r="M19" s="607">
        <v>1043</v>
      </c>
      <c r="N19" s="894">
        <v>0.6</v>
      </c>
      <c r="O19" s="878"/>
      <c r="P19" s="607">
        <v>575</v>
      </c>
      <c r="Q19" s="894">
        <v>0.3</v>
      </c>
      <c r="R19" s="878"/>
      <c r="S19" s="607">
        <v>162196</v>
      </c>
      <c r="T19" s="894">
        <v>98.727227352133767</v>
      </c>
      <c r="U19" s="878"/>
      <c r="V19" s="607">
        <v>473</v>
      </c>
      <c r="W19" s="894">
        <v>0.3</v>
      </c>
      <c r="X19" s="878"/>
      <c r="Y19" s="894">
        <v>98.6</v>
      </c>
    </row>
    <row r="20" spans="1:25" ht="13.4" customHeight="1">
      <c r="A20" s="1136"/>
      <c r="B20" s="115"/>
      <c r="C20" s="1147"/>
      <c r="D20" s="607"/>
      <c r="E20" s="894"/>
      <c r="F20" s="878"/>
      <c r="G20" s="607"/>
      <c r="H20" s="894"/>
      <c r="I20" s="878"/>
      <c r="J20" s="607"/>
      <c r="K20" s="894"/>
      <c r="L20" s="878"/>
      <c r="M20" s="607"/>
      <c r="N20" s="894"/>
      <c r="O20" s="878"/>
      <c r="P20" s="607"/>
      <c r="Q20" s="894"/>
      <c r="R20" s="878"/>
      <c r="S20" s="607"/>
      <c r="T20" s="894"/>
      <c r="U20" s="878"/>
      <c r="V20" s="607"/>
      <c r="W20" s="894"/>
      <c r="X20" s="878"/>
      <c r="Y20" s="894"/>
    </row>
    <row r="21" spans="1:25" ht="13.4" customHeight="1">
      <c r="A21" s="1144"/>
      <c r="B21" s="121" t="s">
        <v>41</v>
      </c>
      <c r="C21" s="1148"/>
      <c r="D21" s="607"/>
      <c r="E21" s="894"/>
      <c r="F21" s="878"/>
      <c r="G21" s="607"/>
      <c r="H21" s="894"/>
      <c r="I21" s="878"/>
      <c r="J21" s="607"/>
      <c r="K21" s="894"/>
      <c r="L21" s="878"/>
      <c r="M21" s="607"/>
      <c r="N21" s="894"/>
      <c r="O21" s="878"/>
      <c r="P21" s="607"/>
      <c r="Q21" s="894"/>
      <c r="R21" s="878"/>
      <c r="S21" s="607"/>
      <c r="T21" s="894"/>
      <c r="U21" s="878"/>
      <c r="V21" s="607"/>
      <c r="W21" s="894"/>
      <c r="X21" s="878"/>
      <c r="Y21" s="894"/>
    </row>
    <row r="22" spans="1:25" ht="13.4" customHeight="1">
      <c r="A22" s="1136"/>
      <c r="B22" s="115" t="s">
        <v>105</v>
      </c>
      <c r="C22" s="1147"/>
      <c r="D22" s="607">
        <v>3835</v>
      </c>
      <c r="E22" s="894">
        <v>71.900000000000006</v>
      </c>
      <c r="F22" s="878"/>
      <c r="G22" s="607">
        <v>1450</v>
      </c>
      <c r="H22" s="894">
        <v>27.2</v>
      </c>
      <c r="I22" s="878"/>
      <c r="J22" s="607">
        <v>12</v>
      </c>
      <c r="K22" s="894">
        <v>0.2</v>
      </c>
      <c r="L22" s="878"/>
      <c r="M22" s="607">
        <v>31</v>
      </c>
      <c r="N22" s="894">
        <v>0.6</v>
      </c>
      <c r="O22" s="878"/>
      <c r="P22" s="607">
        <v>0</v>
      </c>
      <c r="Q22" s="894">
        <v>0</v>
      </c>
      <c r="R22" s="878"/>
      <c r="S22" s="607">
        <v>5297</v>
      </c>
      <c r="T22" s="894">
        <v>99.343585896474124</v>
      </c>
      <c r="U22" s="878"/>
      <c r="V22" s="607">
        <v>4</v>
      </c>
      <c r="W22" s="894">
        <v>0.1</v>
      </c>
      <c r="X22" s="878"/>
      <c r="Y22" s="894">
        <v>99.2</v>
      </c>
    </row>
    <row r="23" spans="1:25" ht="13.4" customHeight="1">
      <c r="A23" s="1136"/>
      <c r="B23" s="115" t="s">
        <v>106</v>
      </c>
      <c r="C23" s="1146">
        <v>9</v>
      </c>
      <c r="D23" s="607">
        <v>6797</v>
      </c>
      <c r="E23" s="894">
        <v>80.400000000000006</v>
      </c>
      <c r="F23" s="878"/>
      <c r="G23" s="607">
        <v>1585</v>
      </c>
      <c r="H23" s="894">
        <v>18.7</v>
      </c>
      <c r="I23" s="878"/>
      <c r="J23" s="607">
        <v>19</v>
      </c>
      <c r="K23" s="894">
        <v>0.2</v>
      </c>
      <c r="L23" s="878"/>
      <c r="M23" s="607">
        <v>35</v>
      </c>
      <c r="N23" s="894">
        <v>0.4</v>
      </c>
      <c r="O23" s="878"/>
      <c r="P23" s="607">
        <v>9</v>
      </c>
      <c r="Q23" s="894">
        <v>0.1</v>
      </c>
      <c r="R23" s="878"/>
      <c r="S23" s="607">
        <v>8401</v>
      </c>
      <c r="T23" s="894">
        <v>99.361324659964524</v>
      </c>
      <c r="U23" s="878"/>
      <c r="V23" s="607">
        <v>10</v>
      </c>
      <c r="W23" s="894">
        <v>0.1</v>
      </c>
      <c r="X23" s="878"/>
      <c r="Y23" s="894">
        <v>99.2</v>
      </c>
    </row>
    <row r="24" spans="1:25" ht="13.4" customHeight="1">
      <c r="A24" s="1136"/>
      <c r="B24" s="115" t="s">
        <v>107</v>
      </c>
      <c r="C24" s="1146">
        <v>10</v>
      </c>
      <c r="D24" s="607">
        <v>53895</v>
      </c>
      <c r="E24" s="894">
        <v>82.7</v>
      </c>
      <c r="F24" s="878"/>
      <c r="G24" s="607">
        <v>8955</v>
      </c>
      <c r="H24" s="894">
        <v>13.7</v>
      </c>
      <c r="I24" s="878"/>
      <c r="J24" s="607">
        <v>1471</v>
      </c>
      <c r="K24" s="894">
        <v>2.2999999999999998</v>
      </c>
      <c r="L24" s="878"/>
      <c r="M24" s="607">
        <v>282</v>
      </c>
      <c r="N24" s="894">
        <v>0.4</v>
      </c>
      <c r="O24" s="878"/>
      <c r="P24" s="607">
        <v>355</v>
      </c>
      <c r="Q24" s="894">
        <v>0.5</v>
      </c>
      <c r="R24" s="878"/>
      <c r="S24" s="607">
        <v>64321</v>
      </c>
      <c r="T24" s="894">
        <v>98.651840490797554</v>
      </c>
      <c r="U24" s="878"/>
      <c r="V24" s="607">
        <v>242</v>
      </c>
      <c r="W24" s="894">
        <v>0.4</v>
      </c>
      <c r="X24" s="878"/>
      <c r="Y24" s="894">
        <v>97.1</v>
      </c>
    </row>
    <row r="25" spans="1:25" ht="13.4" customHeight="1">
      <c r="A25" s="1136"/>
      <c r="B25" s="115" t="s">
        <v>166</v>
      </c>
      <c r="C25" s="1147"/>
      <c r="D25" s="607">
        <v>64527</v>
      </c>
      <c r="E25" s="894">
        <v>81.7</v>
      </c>
      <c r="F25" s="878"/>
      <c r="G25" s="607">
        <v>11990</v>
      </c>
      <c r="H25" s="894">
        <v>15.2</v>
      </c>
      <c r="I25" s="878"/>
      <c r="J25" s="607">
        <v>1502</v>
      </c>
      <c r="K25" s="894">
        <v>1.9</v>
      </c>
      <c r="L25" s="878"/>
      <c r="M25" s="607">
        <v>348</v>
      </c>
      <c r="N25" s="894">
        <v>0.4</v>
      </c>
      <c r="O25" s="878"/>
      <c r="P25" s="607">
        <v>364</v>
      </c>
      <c r="Q25" s="894">
        <v>0.5</v>
      </c>
      <c r="R25" s="878"/>
      <c r="S25" s="607">
        <v>78019</v>
      </c>
      <c r="T25" s="894">
        <v>98.774481876764526</v>
      </c>
      <c r="U25" s="878"/>
      <c r="V25" s="607">
        <v>256</v>
      </c>
      <c r="W25" s="894">
        <v>0.3</v>
      </c>
      <c r="X25" s="878"/>
      <c r="Y25" s="894">
        <v>97.5</v>
      </c>
    </row>
    <row r="26" spans="1:25" ht="13.4" customHeight="1">
      <c r="A26" s="1136"/>
      <c r="B26" s="599"/>
      <c r="C26" s="1148"/>
      <c r="D26" s="607"/>
      <c r="E26" s="894"/>
      <c r="F26" s="878"/>
      <c r="G26" s="607"/>
      <c r="H26" s="894"/>
      <c r="I26" s="878"/>
      <c r="J26" s="607"/>
      <c r="K26" s="894"/>
      <c r="L26" s="878"/>
      <c r="M26" s="607"/>
      <c r="N26" s="894"/>
      <c r="O26" s="878"/>
      <c r="P26" s="607"/>
      <c r="Q26" s="894"/>
      <c r="R26" s="878"/>
      <c r="S26" s="607"/>
      <c r="T26" s="894"/>
      <c r="U26" s="878"/>
      <c r="V26" s="607"/>
      <c r="W26" s="894"/>
      <c r="X26" s="878"/>
      <c r="Y26" s="894"/>
    </row>
    <row r="27" spans="1:25" ht="13.4" customHeight="1">
      <c r="A27" s="1144"/>
      <c r="B27" s="121" t="s">
        <v>168</v>
      </c>
      <c r="C27" s="1146"/>
      <c r="D27" s="607"/>
      <c r="E27" s="894"/>
      <c r="F27" s="878"/>
      <c r="G27" s="607"/>
      <c r="H27" s="894"/>
      <c r="I27" s="878"/>
      <c r="J27" s="607"/>
      <c r="K27" s="894"/>
      <c r="L27" s="878"/>
      <c r="M27" s="607"/>
      <c r="N27" s="894"/>
      <c r="O27" s="878"/>
      <c r="P27" s="607"/>
      <c r="Q27" s="894"/>
      <c r="R27" s="878"/>
      <c r="S27" s="607"/>
      <c r="T27" s="894"/>
      <c r="U27" s="878"/>
      <c r="V27" s="607"/>
      <c r="W27" s="894"/>
      <c r="X27" s="878"/>
      <c r="Y27" s="894"/>
    </row>
    <row r="28" spans="1:25" ht="13.4" customHeight="1">
      <c r="A28" s="1136"/>
      <c r="B28" s="115" t="s">
        <v>105</v>
      </c>
      <c r="C28" s="1147"/>
      <c r="D28" s="607">
        <v>11554</v>
      </c>
      <c r="E28" s="894">
        <v>69.599999999999994</v>
      </c>
      <c r="F28" s="878"/>
      <c r="G28" s="607">
        <v>4832</v>
      </c>
      <c r="H28" s="894">
        <v>29.1</v>
      </c>
      <c r="I28" s="878"/>
      <c r="J28" s="607">
        <v>67</v>
      </c>
      <c r="K28" s="894">
        <v>0.4</v>
      </c>
      <c r="L28" s="878"/>
      <c r="M28" s="607">
        <v>141</v>
      </c>
      <c r="N28" s="894">
        <v>0.9</v>
      </c>
      <c r="O28" s="878"/>
      <c r="P28" s="607">
        <v>2</v>
      </c>
      <c r="Q28" s="894">
        <v>0</v>
      </c>
      <c r="R28" s="878"/>
      <c r="S28" s="607">
        <v>16453</v>
      </c>
      <c r="T28" s="894">
        <v>99.048823069050627</v>
      </c>
      <c r="U28" s="878"/>
      <c r="V28" s="607">
        <v>15</v>
      </c>
      <c r="W28" s="894">
        <v>0.1</v>
      </c>
      <c r="X28" s="878"/>
      <c r="Y28" s="894">
        <v>99.4</v>
      </c>
    </row>
    <row r="29" spans="1:25" ht="13.4" customHeight="1">
      <c r="A29" s="1136"/>
      <c r="B29" s="115" t="s">
        <v>106</v>
      </c>
      <c r="C29" s="1146">
        <v>9</v>
      </c>
      <c r="D29" s="607">
        <v>19799</v>
      </c>
      <c r="E29" s="894">
        <v>79</v>
      </c>
      <c r="F29" s="878"/>
      <c r="G29" s="607">
        <v>5029</v>
      </c>
      <c r="H29" s="894">
        <v>20</v>
      </c>
      <c r="I29" s="878"/>
      <c r="J29" s="607">
        <v>70</v>
      </c>
      <c r="K29" s="894">
        <v>0.3</v>
      </c>
      <c r="L29" s="878"/>
      <c r="M29" s="607">
        <v>132</v>
      </c>
      <c r="N29" s="894">
        <v>0.5</v>
      </c>
      <c r="O29" s="878"/>
      <c r="P29" s="607">
        <v>19</v>
      </c>
      <c r="Q29" s="894">
        <v>0</v>
      </c>
      <c r="R29" s="878"/>
      <c r="S29" s="607">
        <v>24898</v>
      </c>
      <c r="T29" s="894">
        <v>99.298077690037488</v>
      </c>
      <c r="U29" s="878"/>
      <c r="V29" s="607">
        <v>25</v>
      </c>
      <c r="W29" s="894">
        <v>0.1</v>
      </c>
      <c r="X29" s="878"/>
      <c r="Y29" s="894">
        <v>99.5</v>
      </c>
    </row>
    <row r="30" spans="1:25" ht="13.4" customHeight="1">
      <c r="A30" s="1136"/>
      <c r="B30" s="115" t="s">
        <v>107</v>
      </c>
      <c r="C30" s="1146">
        <v>10</v>
      </c>
      <c r="D30" s="607">
        <v>166695</v>
      </c>
      <c r="E30" s="894">
        <v>82.7</v>
      </c>
      <c r="F30" s="878"/>
      <c r="G30" s="607">
        <v>28266</v>
      </c>
      <c r="H30" s="894">
        <v>14</v>
      </c>
      <c r="I30" s="878"/>
      <c r="J30" s="607">
        <v>3903</v>
      </c>
      <c r="K30" s="894">
        <v>1.9</v>
      </c>
      <c r="L30" s="878"/>
      <c r="M30" s="607">
        <v>1118</v>
      </c>
      <c r="N30" s="894">
        <v>0.5</v>
      </c>
      <c r="O30" s="878"/>
      <c r="P30" s="607">
        <v>918</v>
      </c>
      <c r="Q30" s="894">
        <v>0.5</v>
      </c>
      <c r="R30" s="878"/>
      <c r="S30" s="607">
        <v>198864</v>
      </c>
      <c r="T30" s="894">
        <v>98.648239735303022</v>
      </c>
      <c r="U30" s="878"/>
      <c r="V30" s="607">
        <v>689</v>
      </c>
      <c r="W30" s="894">
        <v>0.3</v>
      </c>
      <c r="X30" s="878"/>
      <c r="Y30" s="894">
        <v>98</v>
      </c>
    </row>
    <row r="31" spans="1:25" ht="13.4" customHeight="1">
      <c r="A31" s="1136"/>
      <c r="B31" s="115" t="s">
        <v>166</v>
      </c>
      <c r="C31" s="1147"/>
      <c r="D31" s="607">
        <v>198048</v>
      </c>
      <c r="E31" s="894">
        <v>81.400000000000006</v>
      </c>
      <c r="F31" s="878"/>
      <c r="G31" s="607">
        <v>38127</v>
      </c>
      <c r="H31" s="894">
        <v>15.6</v>
      </c>
      <c r="I31" s="878"/>
      <c r="J31" s="607">
        <v>4040</v>
      </c>
      <c r="K31" s="894">
        <v>1.6</v>
      </c>
      <c r="L31" s="878"/>
      <c r="M31" s="607">
        <v>1391</v>
      </c>
      <c r="N31" s="894">
        <v>0.5</v>
      </c>
      <c r="O31" s="878"/>
      <c r="P31" s="607">
        <v>939</v>
      </c>
      <c r="Q31" s="894">
        <v>0.3</v>
      </c>
      <c r="R31" s="878"/>
      <c r="S31" s="607">
        <v>240215</v>
      </c>
      <c r="T31" s="894">
        <v>98.74257010613546</v>
      </c>
      <c r="U31" s="878"/>
      <c r="V31" s="607">
        <v>729</v>
      </c>
      <c r="W31" s="894">
        <v>0.3</v>
      </c>
      <c r="X31" s="878"/>
      <c r="Y31" s="894">
        <v>98.2</v>
      </c>
    </row>
    <row r="32" spans="1:25" ht="13.4" customHeight="1">
      <c r="A32" s="1136"/>
      <c r="B32" s="115"/>
      <c r="C32" s="1147"/>
      <c r="D32" s="607"/>
      <c r="E32" s="894"/>
      <c r="F32" s="878"/>
      <c r="G32" s="607"/>
      <c r="H32" s="894"/>
      <c r="I32" s="878"/>
      <c r="J32" s="607"/>
      <c r="K32" s="894"/>
      <c r="L32" s="878"/>
      <c r="M32" s="607"/>
      <c r="N32" s="894"/>
      <c r="O32" s="878"/>
      <c r="P32" s="607"/>
      <c r="Q32" s="894"/>
      <c r="R32" s="878"/>
      <c r="S32" s="607"/>
      <c r="T32" s="894"/>
      <c r="U32" s="878"/>
      <c r="V32" s="607"/>
      <c r="W32" s="894"/>
      <c r="X32" s="878"/>
      <c r="Y32" s="894"/>
    </row>
    <row r="33" spans="1:25" ht="13.4" customHeight="1">
      <c r="A33" s="1144"/>
      <c r="B33" s="121" t="s">
        <v>42</v>
      </c>
      <c r="C33" s="1146"/>
      <c r="D33" s="607"/>
      <c r="E33" s="894"/>
      <c r="F33" s="878"/>
      <c r="G33" s="607"/>
      <c r="H33" s="894"/>
      <c r="I33" s="878"/>
      <c r="J33" s="607"/>
      <c r="K33" s="894"/>
      <c r="L33" s="878"/>
      <c r="M33" s="607"/>
      <c r="N33" s="894"/>
      <c r="O33" s="878"/>
      <c r="P33" s="607"/>
      <c r="Q33" s="894"/>
      <c r="R33" s="878"/>
      <c r="S33" s="607"/>
      <c r="T33" s="894"/>
      <c r="U33" s="878"/>
      <c r="V33" s="607"/>
      <c r="W33" s="894"/>
      <c r="X33" s="878"/>
      <c r="Y33" s="894"/>
    </row>
    <row r="34" spans="1:25" ht="13.4" customHeight="1">
      <c r="A34" s="1136"/>
      <c r="B34" s="115" t="s">
        <v>105</v>
      </c>
      <c r="C34" s="1147"/>
      <c r="D34" s="607">
        <v>816</v>
      </c>
      <c r="E34" s="894">
        <v>92</v>
      </c>
      <c r="F34" s="878"/>
      <c r="G34" s="607">
        <v>64</v>
      </c>
      <c r="H34" s="894">
        <v>7.2</v>
      </c>
      <c r="I34" s="878"/>
      <c r="J34" s="607">
        <v>4</v>
      </c>
      <c r="K34" s="894">
        <v>0.5</v>
      </c>
      <c r="L34" s="878"/>
      <c r="M34" s="607">
        <v>2</v>
      </c>
      <c r="N34" s="894">
        <v>0.2</v>
      </c>
      <c r="O34" s="878"/>
      <c r="P34" s="607">
        <v>0</v>
      </c>
      <c r="Q34" s="894">
        <v>0</v>
      </c>
      <c r="R34" s="878"/>
      <c r="S34" s="607">
        <v>884</v>
      </c>
      <c r="T34" s="894">
        <v>99.661781285231115</v>
      </c>
      <c r="U34" s="878"/>
      <c r="V34" s="607">
        <v>1</v>
      </c>
      <c r="W34" s="894">
        <v>0.1</v>
      </c>
      <c r="X34" s="878"/>
      <c r="Y34" s="894">
        <v>99.4</v>
      </c>
    </row>
    <row r="35" spans="1:25" ht="13.4" customHeight="1">
      <c r="A35" s="1136"/>
      <c r="B35" s="115" t="s">
        <v>106</v>
      </c>
      <c r="C35" s="1146">
        <v>9</v>
      </c>
      <c r="D35" s="607">
        <v>4563</v>
      </c>
      <c r="E35" s="894">
        <v>93.3</v>
      </c>
      <c r="F35" s="878"/>
      <c r="G35" s="607">
        <v>293</v>
      </c>
      <c r="H35" s="894">
        <v>6</v>
      </c>
      <c r="I35" s="878"/>
      <c r="J35" s="607">
        <v>23</v>
      </c>
      <c r="K35" s="894">
        <v>0.5</v>
      </c>
      <c r="L35" s="878"/>
      <c r="M35" s="607">
        <v>11</v>
      </c>
      <c r="N35" s="894">
        <v>0.2</v>
      </c>
      <c r="O35" s="878"/>
      <c r="P35" s="607">
        <v>0</v>
      </c>
      <c r="Q35" s="894">
        <v>0</v>
      </c>
      <c r="R35" s="878"/>
      <c r="S35" s="607">
        <v>4879</v>
      </c>
      <c r="T35" s="894">
        <v>99.734260016353232</v>
      </c>
      <c r="U35" s="878"/>
      <c r="V35" s="607">
        <v>2</v>
      </c>
      <c r="W35" s="894">
        <v>0</v>
      </c>
      <c r="X35" s="878"/>
      <c r="Y35" s="894">
        <v>99.3</v>
      </c>
    </row>
    <row r="36" spans="1:25" ht="13.4" customHeight="1">
      <c r="A36" s="1136"/>
      <c r="B36" s="115" t="s">
        <v>107</v>
      </c>
      <c r="C36" s="1146">
        <v>10</v>
      </c>
      <c r="D36" s="607">
        <v>45882</v>
      </c>
      <c r="E36" s="894">
        <v>93.1</v>
      </c>
      <c r="F36" s="878"/>
      <c r="G36" s="607">
        <v>1939</v>
      </c>
      <c r="H36" s="894">
        <v>3.9</v>
      </c>
      <c r="I36" s="878"/>
      <c r="J36" s="607">
        <v>989</v>
      </c>
      <c r="K36" s="894">
        <v>2</v>
      </c>
      <c r="L36" s="878"/>
      <c r="M36" s="607">
        <v>184</v>
      </c>
      <c r="N36" s="894">
        <v>0.4</v>
      </c>
      <c r="O36" s="878"/>
      <c r="P36" s="607">
        <v>149</v>
      </c>
      <c r="Q36" s="894">
        <v>0.3</v>
      </c>
      <c r="R36" s="878"/>
      <c r="S36" s="607">
        <v>48810</v>
      </c>
      <c r="T36" s="894">
        <v>99.046266233766232</v>
      </c>
      <c r="U36" s="878"/>
      <c r="V36" s="607">
        <v>137</v>
      </c>
      <c r="W36" s="894">
        <v>0.3</v>
      </c>
      <c r="X36" s="878"/>
      <c r="Y36" s="894">
        <v>97.4</v>
      </c>
    </row>
    <row r="37" spans="1:25" ht="13.4" customHeight="1">
      <c r="A37" s="1136"/>
      <c r="B37" s="115" t="s">
        <v>166</v>
      </c>
      <c r="C37" s="1147"/>
      <c r="D37" s="607">
        <v>51261</v>
      </c>
      <c r="E37" s="894">
        <v>93.1</v>
      </c>
      <c r="F37" s="878"/>
      <c r="G37" s="607">
        <v>2296</v>
      </c>
      <c r="H37" s="894">
        <v>4.2</v>
      </c>
      <c r="I37" s="878"/>
      <c r="J37" s="607">
        <v>1016</v>
      </c>
      <c r="K37" s="894">
        <v>1.8</v>
      </c>
      <c r="L37" s="878"/>
      <c r="M37" s="607">
        <v>197</v>
      </c>
      <c r="N37" s="894">
        <v>0.4</v>
      </c>
      <c r="O37" s="878"/>
      <c r="P37" s="607">
        <v>149</v>
      </c>
      <c r="Q37" s="894">
        <v>0.3</v>
      </c>
      <c r="R37" s="878"/>
      <c r="S37" s="607">
        <v>54573</v>
      </c>
      <c r="T37" s="894">
        <v>99.117310521440643</v>
      </c>
      <c r="U37" s="878"/>
      <c r="V37" s="607">
        <v>140</v>
      </c>
      <c r="W37" s="894">
        <v>0.3</v>
      </c>
      <c r="X37" s="878"/>
      <c r="Y37" s="894">
        <v>97.6</v>
      </c>
    </row>
    <row r="38" spans="1:25" ht="13.4" customHeight="1">
      <c r="A38" s="1136"/>
      <c r="B38" s="115"/>
      <c r="C38" s="1147"/>
      <c r="D38" s="607"/>
      <c r="E38" s="894"/>
      <c r="F38" s="878"/>
      <c r="G38" s="607"/>
      <c r="H38" s="894"/>
      <c r="I38" s="878"/>
      <c r="J38" s="607"/>
      <c r="K38" s="894"/>
      <c r="L38" s="878"/>
      <c r="M38" s="607"/>
      <c r="N38" s="894"/>
      <c r="O38" s="878"/>
      <c r="P38" s="607"/>
      <c r="Q38" s="894"/>
      <c r="R38" s="878"/>
      <c r="S38" s="607"/>
      <c r="T38" s="894"/>
      <c r="U38" s="878"/>
      <c r="V38" s="607"/>
      <c r="W38" s="894"/>
      <c r="X38" s="878"/>
      <c r="Y38" s="894"/>
    </row>
    <row r="39" spans="1:25" ht="13.4" customHeight="1">
      <c r="A39" s="1144"/>
      <c r="B39" s="121" t="s">
        <v>43</v>
      </c>
      <c r="C39" s="1146"/>
      <c r="D39" s="607"/>
      <c r="E39" s="894"/>
      <c r="F39" s="878"/>
      <c r="G39" s="607"/>
      <c r="H39" s="894"/>
      <c r="I39" s="878"/>
      <c r="J39" s="607"/>
      <c r="K39" s="894"/>
      <c r="L39" s="878"/>
      <c r="M39" s="607"/>
      <c r="N39" s="894"/>
      <c r="O39" s="878"/>
      <c r="P39" s="607"/>
      <c r="Q39" s="894"/>
      <c r="R39" s="878"/>
      <c r="S39" s="607"/>
      <c r="T39" s="894"/>
      <c r="U39" s="878"/>
      <c r="V39" s="607"/>
      <c r="W39" s="894"/>
      <c r="X39" s="878"/>
      <c r="Y39" s="894"/>
    </row>
    <row r="40" spans="1:25" ht="13.4" customHeight="1">
      <c r="A40" s="1136"/>
      <c r="B40" s="115" t="s">
        <v>105</v>
      </c>
      <c r="C40" s="1147"/>
      <c r="D40" s="607">
        <v>2589</v>
      </c>
      <c r="E40" s="894">
        <v>91.6</v>
      </c>
      <c r="F40" s="878"/>
      <c r="G40" s="607">
        <v>213</v>
      </c>
      <c r="H40" s="894">
        <v>7.5</v>
      </c>
      <c r="I40" s="878"/>
      <c r="J40" s="607">
        <v>17</v>
      </c>
      <c r="K40" s="894">
        <v>0.6</v>
      </c>
      <c r="L40" s="878"/>
      <c r="M40" s="607">
        <v>5</v>
      </c>
      <c r="N40" s="894">
        <v>0.2</v>
      </c>
      <c r="O40" s="878"/>
      <c r="P40" s="607">
        <v>0</v>
      </c>
      <c r="Q40" s="894">
        <v>0</v>
      </c>
      <c r="R40" s="878"/>
      <c r="S40" s="607">
        <v>2819</v>
      </c>
      <c r="T40" s="894">
        <v>99.787610619469021</v>
      </c>
      <c r="U40" s="878"/>
      <c r="V40" s="607">
        <v>1</v>
      </c>
      <c r="W40" s="894">
        <v>0</v>
      </c>
      <c r="X40" s="878"/>
      <c r="Y40" s="894">
        <v>99.1</v>
      </c>
    </row>
    <row r="41" spans="1:25" ht="13.4" customHeight="1">
      <c r="A41" s="1136"/>
      <c r="B41" s="115" t="s">
        <v>106</v>
      </c>
      <c r="C41" s="1146">
        <v>9</v>
      </c>
      <c r="D41" s="607">
        <v>13533</v>
      </c>
      <c r="E41" s="894">
        <v>93.9</v>
      </c>
      <c r="F41" s="878"/>
      <c r="G41" s="607">
        <v>802</v>
      </c>
      <c r="H41" s="894">
        <v>5.6</v>
      </c>
      <c r="I41" s="878"/>
      <c r="J41" s="607">
        <v>33</v>
      </c>
      <c r="K41" s="894">
        <v>0.2</v>
      </c>
      <c r="L41" s="878"/>
      <c r="M41" s="607">
        <v>30</v>
      </c>
      <c r="N41" s="894">
        <v>0.2</v>
      </c>
      <c r="O41" s="878"/>
      <c r="P41" s="607">
        <v>10</v>
      </c>
      <c r="Q41" s="894">
        <v>0.1</v>
      </c>
      <c r="R41" s="878"/>
      <c r="S41" s="607">
        <v>14368</v>
      </c>
      <c r="T41" s="894">
        <v>99.646300020805882</v>
      </c>
      <c r="U41" s="878"/>
      <c r="V41" s="607">
        <v>11</v>
      </c>
      <c r="W41" s="894">
        <v>0.1</v>
      </c>
      <c r="X41" s="878"/>
      <c r="Y41" s="894">
        <v>99.3</v>
      </c>
    </row>
    <row r="42" spans="1:25" ht="13.4" customHeight="1">
      <c r="A42" s="1136"/>
      <c r="B42" s="115" t="s">
        <v>107</v>
      </c>
      <c r="C42" s="1146">
        <v>10</v>
      </c>
      <c r="D42" s="607">
        <v>129833</v>
      </c>
      <c r="E42" s="894">
        <v>93.3</v>
      </c>
      <c r="F42" s="878"/>
      <c r="G42" s="607">
        <v>4771</v>
      </c>
      <c r="H42" s="894">
        <v>3.4</v>
      </c>
      <c r="I42" s="878"/>
      <c r="J42" s="607">
        <v>2821</v>
      </c>
      <c r="K42" s="894">
        <v>2</v>
      </c>
      <c r="L42" s="878"/>
      <c r="M42" s="607">
        <v>636</v>
      </c>
      <c r="N42" s="894">
        <v>0.5</v>
      </c>
      <c r="O42" s="878"/>
      <c r="P42" s="607">
        <v>561</v>
      </c>
      <c r="Q42" s="894">
        <v>0.4</v>
      </c>
      <c r="R42" s="878"/>
      <c r="S42" s="607">
        <v>137425</v>
      </c>
      <c r="T42" s="894">
        <v>98.78162737205291</v>
      </c>
      <c r="U42" s="878"/>
      <c r="V42" s="607">
        <v>498</v>
      </c>
      <c r="W42" s="894">
        <v>0.4</v>
      </c>
      <c r="X42" s="878"/>
      <c r="Y42" s="894">
        <v>96.6</v>
      </c>
    </row>
    <row r="43" spans="1:25" ht="13.4" customHeight="1">
      <c r="A43" s="1136"/>
      <c r="B43" s="115" t="s">
        <v>166</v>
      </c>
      <c r="C43" s="1147"/>
      <c r="D43" s="607">
        <v>145955</v>
      </c>
      <c r="E43" s="894">
        <v>93.3</v>
      </c>
      <c r="F43" s="878"/>
      <c r="G43" s="607">
        <v>5786</v>
      </c>
      <c r="H43" s="894">
        <v>3.7</v>
      </c>
      <c r="I43" s="878"/>
      <c r="J43" s="607">
        <v>2871</v>
      </c>
      <c r="K43" s="894">
        <v>1.8</v>
      </c>
      <c r="L43" s="878"/>
      <c r="M43" s="607">
        <v>671</v>
      </c>
      <c r="N43" s="894">
        <v>0.4</v>
      </c>
      <c r="O43" s="878"/>
      <c r="P43" s="607">
        <v>571</v>
      </c>
      <c r="Q43" s="894">
        <v>0.4</v>
      </c>
      <c r="R43" s="878"/>
      <c r="S43" s="607">
        <v>154612</v>
      </c>
      <c r="T43" s="894">
        <v>98.879537489447699</v>
      </c>
      <c r="U43" s="878"/>
      <c r="V43" s="607">
        <v>510</v>
      </c>
      <c r="W43" s="894">
        <v>0.3</v>
      </c>
      <c r="X43" s="878"/>
      <c r="Y43" s="894">
        <v>96.9</v>
      </c>
    </row>
    <row r="44" spans="1:25" ht="13.4" customHeight="1">
      <c r="A44" s="1136"/>
      <c r="B44" s="115"/>
      <c r="C44" s="1147"/>
      <c r="D44" s="607"/>
      <c r="E44" s="894"/>
      <c r="F44" s="878"/>
      <c r="G44" s="607"/>
      <c r="H44" s="894"/>
      <c r="I44" s="878"/>
      <c r="J44" s="607"/>
      <c r="K44" s="894"/>
      <c r="L44" s="878"/>
      <c r="M44" s="607"/>
      <c r="N44" s="894"/>
      <c r="O44" s="878"/>
      <c r="P44" s="607"/>
      <c r="Q44" s="894"/>
      <c r="R44" s="878"/>
      <c r="S44" s="607"/>
      <c r="T44" s="894"/>
      <c r="U44" s="878"/>
      <c r="V44" s="607"/>
      <c r="W44" s="894"/>
      <c r="X44" s="878"/>
      <c r="Y44" s="894"/>
    </row>
    <row r="45" spans="1:25" ht="13.4" customHeight="1">
      <c r="A45" s="1144"/>
      <c r="B45" s="121" t="s">
        <v>169</v>
      </c>
      <c r="C45" s="1146"/>
      <c r="D45" s="607"/>
      <c r="E45" s="894"/>
      <c r="F45" s="878"/>
      <c r="G45" s="607"/>
      <c r="H45" s="894"/>
      <c r="I45" s="878"/>
      <c r="J45" s="607"/>
      <c r="K45" s="894"/>
      <c r="L45" s="878"/>
      <c r="M45" s="607"/>
      <c r="N45" s="894"/>
      <c r="O45" s="878"/>
      <c r="P45" s="607"/>
      <c r="Q45" s="894"/>
      <c r="R45" s="878"/>
      <c r="S45" s="607"/>
      <c r="T45" s="894"/>
      <c r="U45" s="878"/>
      <c r="V45" s="607"/>
      <c r="W45" s="894"/>
      <c r="X45" s="878"/>
      <c r="Y45" s="894"/>
    </row>
    <row r="46" spans="1:25" ht="13.4" customHeight="1">
      <c r="A46" s="1136"/>
      <c r="B46" s="115" t="s">
        <v>105</v>
      </c>
      <c r="C46" s="1147"/>
      <c r="D46" s="607">
        <v>3405</v>
      </c>
      <c r="E46" s="894">
        <v>91.7</v>
      </c>
      <c r="F46" s="878"/>
      <c r="G46" s="607">
        <v>277</v>
      </c>
      <c r="H46" s="894">
        <v>7.4</v>
      </c>
      <c r="I46" s="878"/>
      <c r="J46" s="607">
        <v>21</v>
      </c>
      <c r="K46" s="894">
        <v>0.6</v>
      </c>
      <c r="L46" s="878"/>
      <c r="M46" s="607">
        <v>7</v>
      </c>
      <c r="N46" s="894">
        <v>0.2</v>
      </c>
      <c r="O46" s="878"/>
      <c r="P46" s="607">
        <v>0</v>
      </c>
      <c r="Q46" s="894">
        <v>0</v>
      </c>
      <c r="R46" s="878"/>
      <c r="S46" s="607">
        <v>3703</v>
      </c>
      <c r="T46" s="894">
        <v>99.75754310344827</v>
      </c>
      <c r="U46" s="878"/>
      <c r="V46" s="607">
        <v>2</v>
      </c>
      <c r="W46" s="894">
        <v>0</v>
      </c>
      <c r="X46" s="878"/>
      <c r="Y46" s="894">
        <v>99.1</v>
      </c>
    </row>
    <row r="47" spans="1:25" ht="13.4" customHeight="1">
      <c r="A47" s="1136"/>
      <c r="B47" s="115" t="s">
        <v>106</v>
      </c>
      <c r="C47" s="1146">
        <v>9</v>
      </c>
      <c r="D47" s="607">
        <v>18096</v>
      </c>
      <c r="E47" s="894">
        <v>93.7</v>
      </c>
      <c r="F47" s="878"/>
      <c r="G47" s="607">
        <v>1095</v>
      </c>
      <c r="H47" s="894">
        <v>5.7</v>
      </c>
      <c r="I47" s="878"/>
      <c r="J47" s="607">
        <v>56</v>
      </c>
      <c r="K47" s="894">
        <v>0.3</v>
      </c>
      <c r="L47" s="878"/>
      <c r="M47" s="607">
        <v>41</v>
      </c>
      <c r="N47" s="894">
        <v>0.3</v>
      </c>
      <c r="O47" s="878"/>
      <c r="P47" s="607">
        <v>10</v>
      </c>
      <c r="Q47" s="894">
        <v>0.1</v>
      </c>
      <c r="R47" s="878"/>
      <c r="S47" s="607">
        <v>19247</v>
      </c>
      <c r="T47" s="894">
        <v>99.668582673087883</v>
      </c>
      <c r="U47" s="878"/>
      <c r="V47" s="607">
        <v>13</v>
      </c>
      <c r="W47" s="894">
        <v>0.1</v>
      </c>
      <c r="X47" s="878"/>
      <c r="Y47" s="894">
        <v>99.3</v>
      </c>
    </row>
    <row r="48" spans="1:25" ht="13.4" customHeight="1">
      <c r="A48" s="1136"/>
      <c r="B48" s="115" t="s">
        <v>107</v>
      </c>
      <c r="C48" s="1146">
        <v>10</v>
      </c>
      <c r="D48" s="607">
        <v>175715</v>
      </c>
      <c r="E48" s="894">
        <v>93.3</v>
      </c>
      <c r="F48" s="878"/>
      <c r="G48" s="607">
        <v>6710</v>
      </c>
      <c r="H48" s="894">
        <v>3.5</v>
      </c>
      <c r="I48" s="878"/>
      <c r="J48" s="607">
        <v>3810</v>
      </c>
      <c r="K48" s="894">
        <v>2</v>
      </c>
      <c r="L48" s="878"/>
      <c r="M48" s="607">
        <v>820</v>
      </c>
      <c r="N48" s="894">
        <v>0.4</v>
      </c>
      <c r="O48" s="878"/>
      <c r="P48" s="607">
        <v>710</v>
      </c>
      <c r="Q48" s="894">
        <v>0.4</v>
      </c>
      <c r="R48" s="878"/>
      <c r="S48" s="607">
        <v>186235</v>
      </c>
      <c r="T48" s="894">
        <v>98.850849256900204</v>
      </c>
      <c r="U48" s="878"/>
      <c r="V48" s="607">
        <v>635</v>
      </c>
      <c r="W48" s="894">
        <v>0.4</v>
      </c>
      <c r="X48" s="878"/>
      <c r="Y48" s="894">
        <v>96.8</v>
      </c>
    </row>
    <row r="49" spans="1:25" ht="13.4" customHeight="1">
      <c r="A49" s="1136"/>
      <c r="B49" s="115" t="s">
        <v>166</v>
      </c>
      <c r="C49" s="1147"/>
      <c r="D49" s="607">
        <v>197216</v>
      </c>
      <c r="E49" s="894">
        <v>93.2</v>
      </c>
      <c r="F49" s="878"/>
      <c r="G49" s="607">
        <v>8082</v>
      </c>
      <c r="H49" s="894">
        <v>3.8</v>
      </c>
      <c r="I49" s="878"/>
      <c r="J49" s="607">
        <v>3887</v>
      </c>
      <c r="K49" s="894">
        <v>1.9</v>
      </c>
      <c r="L49" s="878"/>
      <c r="M49" s="607">
        <v>868</v>
      </c>
      <c r="N49" s="894">
        <v>0.4</v>
      </c>
      <c r="O49" s="878"/>
      <c r="P49" s="607">
        <v>720</v>
      </c>
      <c r="Q49" s="894">
        <v>0.4</v>
      </c>
      <c r="R49" s="878"/>
      <c r="S49" s="607">
        <v>209185</v>
      </c>
      <c r="T49" s="894">
        <v>98.941458592489937</v>
      </c>
      <c r="U49" s="878"/>
      <c r="V49" s="607">
        <v>650</v>
      </c>
      <c r="W49" s="894">
        <v>0.3</v>
      </c>
      <c r="X49" s="878"/>
      <c r="Y49" s="894">
        <v>97.1</v>
      </c>
    </row>
    <row r="50" spans="1:25" ht="13.4" customHeight="1">
      <c r="A50" s="1136"/>
      <c r="B50" s="599"/>
      <c r="C50" s="1148"/>
      <c r="D50" s="607"/>
      <c r="E50" s="894"/>
      <c r="F50" s="878"/>
      <c r="G50" s="607"/>
      <c r="H50" s="894"/>
      <c r="I50" s="878"/>
      <c r="J50" s="607"/>
      <c r="K50" s="894"/>
      <c r="L50" s="878"/>
      <c r="M50" s="607"/>
      <c r="N50" s="894"/>
      <c r="O50" s="878"/>
      <c r="P50" s="607"/>
      <c r="Q50" s="894"/>
      <c r="R50" s="878"/>
      <c r="S50" s="607"/>
      <c r="T50" s="894"/>
      <c r="U50" s="878"/>
      <c r="V50" s="607"/>
      <c r="W50" s="894"/>
      <c r="X50" s="878"/>
      <c r="Y50" s="894"/>
    </row>
    <row r="51" spans="1:25" ht="13.4" customHeight="1">
      <c r="A51" s="1478" t="s">
        <v>58</v>
      </c>
      <c r="B51" s="1479"/>
      <c r="C51" s="1146"/>
      <c r="D51" s="607"/>
      <c r="E51" s="894"/>
      <c r="F51" s="878"/>
      <c r="G51" s="607"/>
      <c r="H51" s="894"/>
      <c r="I51" s="878"/>
      <c r="J51" s="607"/>
      <c r="K51" s="894"/>
      <c r="L51" s="878"/>
      <c r="M51" s="607"/>
      <c r="N51" s="894"/>
      <c r="O51" s="878"/>
      <c r="P51" s="607"/>
      <c r="Q51" s="894"/>
      <c r="R51" s="878"/>
      <c r="S51" s="607"/>
      <c r="T51" s="894"/>
      <c r="U51" s="878"/>
      <c r="V51" s="607"/>
      <c r="W51" s="894"/>
      <c r="X51" s="878"/>
      <c r="Y51" s="894"/>
    </row>
    <row r="52" spans="1:25" ht="13.4" customHeight="1">
      <c r="A52" s="1136"/>
      <c r="B52" s="115" t="s">
        <v>105</v>
      </c>
      <c r="C52" s="1147"/>
      <c r="D52" s="607">
        <v>661</v>
      </c>
      <c r="E52" s="894">
        <v>75.8</v>
      </c>
      <c r="F52" s="878"/>
      <c r="G52" s="607">
        <v>192</v>
      </c>
      <c r="H52" s="894">
        <v>22</v>
      </c>
      <c r="I52" s="878"/>
      <c r="J52" s="607">
        <v>11</v>
      </c>
      <c r="K52" s="894">
        <v>1.3</v>
      </c>
      <c r="L52" s="878"/>
      <c r="M52" s="607">
        <v>7</v>
      </c>
      <c r="N52" s="894">
        <v>0.8</v>
      </c>
      <c r="O52" s="878"/>
      <c r="P52" s="607">
        <v>1</v>
      </c>
      <c r="Q52" s="894">
        <v>0.1</v>
      </c>
      <c r="R52" s="878"/>
      <c r="S52" s="607">
        <v>864</v>
      </c>
      <c r="T52" s="894">
        <v>99.082568807339456</v>
      </c>
      <c r="U52" s="878"/>
      <c r="V52" s="607">
        <v>0</v>
      </c>
      <c r="W52" s="894">
        <v>0</v>
      </c>
      <c r="X52" s="878"/>
      <c r="Y52" s="894">
        <v>97.6</v>
      </c>
    </row>
    <row r="53" spans="1:25" ht="13.4" customHeight="1">
      <c r="A53" s="1136"/>
      <c r="B53" s="115" t="s">
        <v>106</v>
      </c>
      <c r="C53" s="1146">
        <v>9</v>
      </c>
      <c r="D53" s="607">
        <v>1704</v>
      </c>
      <c r="E53" s="894">
        <v>81.3</v>
      </c>
      <c r="F53" s="878"/>
      <c r="G53" s="607">
        <v>335</v>
      </c>
      <c r="H53" s="894">
        <v>16</v>
      </c>
      <c r="I53" s="878"/>
      <c r="J53" s="607">
        <v>13</v>
      </c>
      <c r="K53" s="894">
        <v>0.6</v>
      </c>
      <c r="L53" s="878"/>
      <c r="M53" s="607">
        <v>35</v>
      </c>
      <c r="N53" s="894">
        <v>1.7</v>
      </c>
      <c r="O53" s="878"/>
      <c r="P53" s="607">
        <v>3</v>
      </c>
      <c r="Q53" s="894">
        <v>0.1</v>
      </c>
      <c r="R53" s="878"/>
      <c r="S53" s="607">
        <v>2052</v>
      </c>
      <c r="T53" s="894">
        <v>97.94749403341288</v>
      </c>
      <c r="U53" s="878"/>
      <c r="V53" s="607">
        <v>5</v>
      </c>
      <c r="W53" s="894">
        <v>0.2</v>
      </c>
      <c r="X53" s="878"/>
      <c r="Y53" s="894">
        <v>98.1</v>
      </c>
    </row>
    <row r="54" spans="1:25" ht="13.4" customHeight="1">
      <c r="A54" s="1136"/>
      <c r="B54" s="115" t="s">
        <v>107</v>
      </c>
      <c r="C54" s="1146">
        <v>10</v>
      </c>
      <c r="D54" s="607">
        <v>10668</v>
      </c>
      <c r="E54" s="894">
        <v>83.3</v>
      </c>
      <c r="F54" s="878"/>
      <c r="G54" s="607">
        <v>1384</v>
      </c>
      <c r="H54" s="894">
        <v>10.8</v>
      </c>
      <c r="I54" s="878"/>
      <c r="J54" s="607">
        <v>234</v>
      </c>
      <c r="K54" s="894">
        <v>1.8</v>
      </c>
      <c r="L54" s="878"/>
      <c r="M54" s="607">
        <v>253</v>
      </c>
      <c r="N54" s="894">
        <v>2</v>
      </c>
      <c r="O54" s="878"/>
      <c r="P54" s="607">
        <v>117</v>
      </c>
      <c r="Q54" s="894">
        <v>0.9</v>
      </c>
      <c r="R54" s="878"/>
      <c r="S54" s="607">
        <v>12286</v>
      </c>
      <c r="T54" s="894">
        <v>95.97687680649949</v>
      </c>
      <c r="U54" s="878"/>
      <c r="V54" s="607">
        <v>145</v>
      </c>
      <c r="W54" s="894">
        <v>1.1000000000000001</v>
      </c>
      <c r="X54" s="878"/>
      <c r="Y54" s="894">
        <v>92.1</v>
      </c>
    </row>
    <row r="55" spans="1:25" ht="13.4" customHeight="1">
      <c r="A55" s="1136"/>
      <c r="B55" s="115" t="s">
        <v>166</v>
      </c>
      <c r="C55" s="1147"/>
      <c r="D55" s="607">
        <v>13033</v>
      </c>
      <c r="E55" s="894">
        <v>82.7</v>
      </c>
      <c r="F55" s="878"/>
      <c r="G55" s="607">
        <v>1911</v>
      </c>
      <c r="H55" s="894">
        <v>12.1</v>
      </c>
      <c r="I55" s="878"/>
      <c r="J55" s="607">
        <v>258</v>
      </c>
      <c r="K55" s="894">
        <v>1.6</v>
      </c>
      <c r="L55" s="878"/>
      <c r="M55" s="607">
        <v>295</v>
      </c>
      <c r="N55" s="894">
        <v>1.9</v>
      </c>
      <c r="O55" s="878"/>
      <c r="P55" s="607">
        <v>121</v>
      </c>
      <c r="Q55" s="894">
        <v>0.8</v>
      </c>
      <c r="R55" s="878"/>
      <c r="S55" s="607">
        <v>15202</v>
      </c>
      <c r="T55" s="894">
        <v>96.410451547437845</v>
      </c>
      <c r="U55" s="878"/>
      <c r="V55" s="607">
        <v>150</v>
      </c>
      <c r="W55" s="894">
        <v>1</v>
      </c>
      <c r="X55" s="878"/>
      <c r="Y55" s="894">
        <v>93.2</v>
      </c>
    </row>
    <row r="56" spans="1:25" s="1149" customFormat="1" ht="13.4" customHeight="1">
      <c r="A56" s="1136"/>
      <c r="B56" s="115"/>
      <c r="C56" s="298"/>
      <c r="D56" s="607"/>
      <c r="E56" s="894"/>
      <c r="F56" s="878"/>
      <c r="G56" s="607"/>
      <c r="H56" s="894"/>
      <c r="I56" s="878"/>
      <c r="J56" s="607"/>
      <c r="K56" s="894"/>
      <c r="L56" s="878"/>
      <c r="M56" s="607"/>
      <c r="N56" s="894"/>
      <c r="O56" s="878"/>
      <c r="P56" s="607"/>
      <c r="Q56" s="894"/>
      <c r="R56" s="878"/>
      <c r="S56" s="607"/>
      <c r="T56" s="894"/>
      <c r="U56" s="878"/>
      <c r="V56" s="607"/>
      <c r="W56" s="894"/>
      <c r="X56" s="878"/>
      <c r="Y56" s="894"/>
    </row>
    <row r="57" spans="1:25" ht="13.4" customHeight="1">
      <c r="A57" s="1150"/>
      <c r="B57" s="1151" t="s">
        <v>59</v>
      </c>
      <c r="C57" s="1152"/>
      <c r="D57" s="607"/>
      <c r="E57" s="894"/>
      <c r="F57" s="878"/>
      <c r="G57" s="607"/>
      <c r="H57" s="894"/>
      <c r="I57" s="878"/>
      <c r="J57" s="607"/>
      <c r="K57" s="894"/>
      <c r="L57" s="878"/>
      <c r="M57" s="607"/>
      <c r="N57" s="894"/>
      <c r="O57" s="878"/>
      <c r="P57" s="607"/>
      <c r="Q57" s="894"/>
      <c r="R57" s="878"/>
      <c r="S57" s="607"/>
      <c r="T57" s="894"/>
      <c r="U57" s="878"/>
      <c r="V57" s="607"/>
      <c r="W57" s="894"/>
      <c r="X57" s="878"/>
      <c r="Y57" s="894"/>
    </row>
    <row r="58" spans="1:25" ht="13.4" customHeight="1">
      <c r="A58" s="1136"/>
      <c r="B58" s="115" t="s">
        <v>105</v>
      </c>
      <c r="C58" s="1147"/>
      <c r="D58" s="607">
        <v>377</v>
      </c>
      <c r="E58" s="894">
        <v>76.5</v>
      </c>
      <c r="F58" s="878"/>
      <c r="G58" s="607">
        <v>106</v>
      </c>
      <c r="H58" s="894">
        <v>21.5</v>
      </c>
      <c r="I58" s="878"/>
      <c r="J58" s="607">
        <v>2</v>
      </c>
      <c r="K58" s="894">
        <v>0.4</v>
      </c>
      <c r="L58" s="878"/>
      <c r="M58" s="607">
        <v>6</v>
      </c>
      <c r="N58" s="894">
        <v>1.2</v>
      </c>
      <c r="O58" s="878"/>
      <c r="P58" s="607">
        <v>1</v>
      </c>
      <c r="Q58" s="894">
        <v>0.2</v>
      </c>
      <c r="R58" s="878"/>
      <c r="S58" s="607">
        <v>485</v>
      </c>
      <c r="T58" s="894">
        <v>98.377281947261665</v>
      </c>
      <c r="U58" s="878"/>
      <c r="V58" s="607">
        <v>1</v>
      </c>
      <c r="W58" s="894">
        <v>0.2</v>
      </c>
      <c r="X58" s="878"/>
      <c r="Y58" s="894">
        <v>97</v>
      </c>
    </row>
    <row r="59" spans="1:25" ht="13.4" customHeight="1">
      <c r="A59" s="1136"/>
      <c r="B59" s="115" t="s">
        <v>106</v>
      </c>
      <c r="C59" s="1146">
        <v>9</v>
      </c>
      <c r="D59" s="607">
        <v>844</v>
      </c>
      <c r="E59" s="894">
        <v>82.5</v>
      </c>
      <c r="F59" s="878"/>
      <c r="G59" s="607">
        <v>152</v>
      </c>
      <c r="H59" s="894">
        <v>14.9</v>
      </c>
      <c r="I59" s="878"/>
      <c r="J59" s="607">
        <v>5</v>
      </c>
      <c r="K59" s="894">
        <v>0.5</v>
      </c>
      <c r="L59" s="878"/>
      <c r="M59" s="607">
        <v>15</v>
      </c>
      <c r="N59" s="894">
        <v>1.5</v>
      </c>
      <c r="O59" s="878"/>
      <c r="P59" s="607">
        <v>5</v>
      </c>
      <c r="Q59" s="894">
        <v>0.5</v>
      </c>
      <c r="R59" s="878"/>
      <c r="S59" s="607">
        <v>1001</v>
      </c>
      <c r="T59" s="894">
        <v>97.849462365591393</v>
      </c>
      <c r="U59" s="878"/>
      <c r="V59" s="607">
        <v>2</v>
      </c>
      <c r="W59" s="894">
        <v>0.2</v>
      </c>
      <c r="X59" s="878"/>
      <c r="Y59" s="894">
        <v>94.5</v>
      </c>
    </row>
    <row r="60" spans="1:25" ht="13.4" customHeight="1">
      <c r="A60" s="1136"/>
      <c r="B60" s="115" t="s">
        <v>107</v>
      </c>
      <c r="C60" s="1146">
        <v>10</v>
      </c>
      <c r="D60" s="607">
        <v>4854</v>
      </c>
      <c r="E60" s="894">
        <v>83.7</v>
      </c>
      <c r="F60" s="878"/>
      <c r="G60" s="607">
        <v>555</v>
      </c>
      <c r="H60" s="894">
        <v>9.6</v>
      </c>
      <c r="I60" s="878"/>
      <c r="J60" s="607">
        <v>123</v>
      </c>
      <c r="K60" s="894">
        <v>2.1</v>
      </c>
      <c r="L60" s="878"/>
      <c r="M60" s="607">
        <v>129</v>
      </c>
      <c r="N60" s="894">
        <v>2.2000000000000002</v>
      </c>
      <c r="O60" s="878"/>
      <c r="P60" s="607">
        <v>53</v>
      </c>
      <c r="Q60" s="894">
        <v>0.9</v>
      </c>
      <c r="R60" s="878"/>
      <c r="S60" s="607">
        <v>5532</v>
      </c>
      <c r="T60" s="894">
        <v>95.428670001725038</v>
      </c>
      <c r="U60" s="878"/>
      <c r="V60" s="607">
        <v>83</v>
      </c>
      <c r="W60" s="894">
        <v>1.4</v>
      </c>
      <c r="X60" s="878"/>
      <c r="Y60" s="894">
        <v>86.8</v>
      </c>
    </row>
    <row r="61" spans="1:25" ht="13.4" customHeight="1">
      <c r="A61" s="1136"/>
      <c r="B61" s="115" t="s">
        <v>166</v>
      </c>
      <c r="C61" s="1147"/>
      <c r="D61" s="607">
        <v>6075</v>
      </c>
      <c r="E61" s="894">
        <v>83.1</v>
      </c>
      <c r="F61" s="878"/>
      <c r="G61" s="607">
        <v>813</v>
      </c>
      <c r="H61" s="894">
        <v>11.1</v>
      </c>
      <c r="I61" s="878"/>
      <c r="J61" s="607">
        <v>130</v>
      </c>
      <c r="K61" s="894">
        <v>1.8</v>
      </c>
      <c r="L61" s="878"/>
      <c r="M61" s="607">
        <v>150</v>
      </c>
      <c r="N61" s="894">
        <v>2.1</v>
      </c>
      <c r="O61" s="878"/>
      <c r="P61" s="607">
        <v>59</v>
      </c>
      <c r="Q61" s="894">
        <v>0.8</v>
      </c>
      <c r="R61" s="878"/>
      <c r="S61" s="607">
        <v>7018</v>
      </c>
      <c r="T61" s="894">
        <v>95.966087788869132</v>
      </c>
      <c r="U61" s="878"/>
      <c r="V61" s="607">
        <v>86</v>
      </c>
      <c r="W61" s="894">
        <v>1.2</v>
      </c>
      <c r="X61" s="878"/>
      <c r="Y61" s="894">
        <v>88.5</v>
      </c>
    </row>
    <row r="62" spans="1:25" ht="13.4" customHeight="1">
      <c r="A62" s="1136"/>
      <c r="B62" s="115"/>
      <c r="C62" s="1147"/>
      <c r="D62" s="607"/>
      <c r="E62" s="894"/>
      <c r="F62" s="878"/>
      <c r="G62" s="607"/>
      <c r="H62" s="894"/>
      <c r="I62" s="878"/>
      <c r="J62" s="607"/>
      <c r="K62" s="894"/>
      <c r="L62" s="878"/>
      <c r="M62" s="607"/>
      <c r="N62" s="894"/>
      <c r="O62" s="878"/>
      <c r="P62" s="607"/>
      <c r="Q62" s="894"/>
      <c r="R62" s="878"/>
      <c r="S62" s="607"/>
      <c r="T62" s="894"/>
      <c r="U62" s="878"/>
      <c r="V62" s="607"/>
      <c r="W62" s="894"/>
      <c r="X62" s="878"/>
      <c r="Y62" s="894"/>
    </row>
    <row r="63" spans="1:25" ht="13.4" customHeight="1">
      <c r="A63" s="1478" t="s">
        <v>44</v>
      </c>
      <c r="B63" s="1479"/>
      <c r="C63" s="1146"/>
      <c r="D63" s="607"/>
      <c r="E63" s="894"/>
      <c r="F63" s="878"/>
      <c r="G63" s="607"/>
      <c r="H63" s="894"/>
      <c r="I63" s="878"/>
      <c r="J63" s="607"/>
      <c r="K63" s="894"/>
      <c r="L63" s="878"/>
      <c r="M63" s="607"/>
      <c r="N63" s="894"/>
      <c r="O63" s="878"/>
      <c r="P63" s="607"/>
      <c r="Q63" s="894"/>
      <c r="R63" s="878"/>
      <c r="S63" s="607"/>
      <c r="T63" s="894"/>
      <c r="U63" s="878"/>
      <c r="V63" s="607"/>
      <c r="W63" s="894"/>
      <c r="X63" s="878"/>
      <c r="Y63" s="894"/>
    </row>
    <row r="64" spans="1:25" ht="13.4" customHeight="1">
      <c r="A64" s="1136"/>
      <c r="B64" s="115" t="s">
        <v>105</v>
      </c>
      <c r="C64" s="1147"/>
      <c r="D64" s="607">
        <v>1038</v>
      </c>
      <c r="E64" s="894">
        <v>76</v>
      </c>
      <c r="F64" s="878"/>
      <c r="G64" s="607">
        <v>298</v>
      </c>
      <c r="H64" s="894">
        <v>21.9</v>
      </c>
      <c r="I64" s="878"/>
      <c r="J64" s="607">
        <v>13</v>
      </c>
      <c r="K64" s="894">
        <v>0.9</v>
      </c>
      <c r="L64" s="878"/>
      <c r="M64" s="607">
        <v>13</v>
      </c>
      <c r="N64" s="894">
        <v>0.9</v>
      </c>
      <c r="O64" s="878"/>
      <c r="P64" s="607">
        <v>2</v>
      </c>
      <c r="Q64" s="894">
        <v>0.2</v>
      </c>
      <c r="R64" s="878"/>
      <c r="S64" s="607">
        <v>1349</v>
      </c>
      <c r="T64" s="894">
        <v>98.827838827838832</v>
      </c>
      <c r="U64" s="878"/>
      <c r="V64" s="607">
        <v>1</v>
      </c>
      <c r="W64" s="894">
        <v>0.1</v>
      </c>
      <c r="X64" s="878"/>
      <c r="Y64" s="894">
        <v>97.4</v>
      </c>
    </row>
    <row r="65" spans="1:25" ht="13.4" customHeight="1">
      <c r="A65" s="1136"/>
      <c r="B65" s="115" t="s">
        <v>106</v>
      </c>
      <c r="C65" s="1146">
        <v>9</v>
      </c>
      <c r="D65" s="607">
        <v>2548</v>
      </c>
      <c r="E65" s="894">
        <v>81.8</v>
      </c>
      <c r="F65" s="878"/>
      <c r="G65" s="607">
        <v>487</v>
      </c>
      <c r="H65" s="894">
        <v>15.6</v>
      </c>
      <c r="I65" s="878"/>
      <c r="J65" s="607">
        <v>18</v>
      </c>
      <c r="K65" s="894">
        <v>0.6</v>
      </c>
      <c r="L65" s="878"/>
      <c r="M65" s="607">
        <v>50</v>
      </c>
      <c r="N65" s="894">
        <v>1.6</v>
      </c>
      <c r="O65" s="878"/>
      <c r="P65" s="607">
        <v>8</v>
      </c>
      <c r="Q65" s="894">
        <v>0.3</v>
      </c>
      <c r="R65" s="878"/>
      <c r="S65" s="607">
        <v>3053</v>
      </c>
      <c r="T65" s="894">
        <v>97.915330339961514</v>
      </c>
      <c r="U65" s="878"/>
      <c r="V65" s="607">
        <v>7</v>
      </c>
      <c r="W65" s="894">
        <v>0.3</v>
      </c>
      <c r="X65" s="878"/>
      <c r="Y65" s="894">
        <v>96.9</v>
      </c>
    </row>
    <row r="66" spans="1:25" ht="13.4" customHeight="1">
      <c r="A66" s="1136"/>
      <c r="B66" s="115" t="s">
        <v>107</v>
      </c>
      <c r="C66" s="1146">
        <v>10</v>
      </c>
      <c r="D66" s="607">
        <v>15522</v>
      </c>
      <c r="E66" s="894">
        <v>83.5</v>
      </c>
      <c r="F66" s="878"/>
      <c r="G66" s="607">
        <v>1939</v>
      </c>
      <c r="H66" s="894">
        <v>10.4</v>
      </c>
      <c r="I66" s="878"/>
      <c r="J66" s="607">
        <v>357</v>
      </c>
      <c r="K66" s="894">
        <v>2</v>
      </c>
      <c r="L66" s="878"/>
      <c r="M66" s="607">
        <v>382</v>
      </c>
      <c r="N66" s="894">
        <v>2.1</v>
      </c>
      <c r="O66" s="878"/>
      <c r="P66" s="607">
        <v>170</v>
      </c>
      <c r="Q66" s="894">
        <v>0.9</v>
      </c>
      <c r="R66" s="878"/>
      <c r="S66" s="607">
        <v>17818</v>
      </c>
      <c r="T66" s="894">
        <v>95.806000645230668</v>
      </c>
      <c r="U66" s="878"/>
      <c r="V66" s="607">
        <v>228</v>
      </c>
      <c r="W66" s="894">
        <v>1.2</v>
      </c>
      <c r="X66" s="878"/>
      <c r="Y66" s="894">
        <v>90.4</v>
      </c>
    </row>
    <row r="67" spans="1:25" ht="13.4" customHeight="1">
      <c r="A67" s="1136"/>
      <c r="B67" s="115" t="s">
        <v>166</v>
      </c>
      <c r="C67" s="1147"/>
      <c r="D67" s="607">
        <v>19108</v>
      </c>
      <c r="E67" s="894">
        <v>82.8</v>
      </c>
      <c r="F67" s="878"/>
      <c r="G67" s="607">
        <v>2724</v>
      </c>
      <c r="H67" s="894">
        <v>11.8</v>
      </c>
      <c r="I67" s="878"/>
      <c r="J67" s="607">
        <v>388</v>
      </c>
      <c r="K67" s="894">
        <v>1.7</v>
      </c>
      <c r="L67" s="878"/>
      <c r="M67" s="607">
        <v>445</v>
      </c>
      <c r="N67" s="894">
        <v>1.9</v>
      </c>
      <c r="O67" s="878"/>
      <c r="P67" s="607">
        <v>180</v>
      </c>
      <c r="Q67" s="894">
        <v>0.8</v>
      </c>
      <c r="R67" s="878"/>
      <c r="S67" s="607">
        <v>22220</v>
      </c>
      <c r="T67" s="894">
        <v>96.269659026905259</v>
      </c>
      <c r="U67" s="878"/>
      <c r="V67" s="607">
        <v>236</v>
      </c>
      <c r="W67" s="894">
        <v>1</v>
      </c>
      <c r="X67" s="878"/>
      <c r="Y67" s="894">
        <v>91.6</v>
      </c>
    </row>
    <row r="68" spans="1:25" ht="13.4" customHeight="1">
      <c r="A68" s="1136"/>
      <c r="B68" s="115"/>
      <c r="C68" s="1147"/>
      <c r="D68" s="607"/>
      <c r="E68" s="894"/>
      <c r="F68" s="878"/>
      <c r="G68" s="607"/>
      <c r="H68" s="894"/>
      <c r="I68" s="878"/>
      <c r="J68" s="607"/>
      <c r="K68" s="894"/>
      <c r="L68" s="878"/>
      <c r="M68" s="607"/>
      <c r="N68" s="894"/>
      <c r="O68" s="878"/>
      <c r="P68" s="607"/>
      <c r="Q68" s="894"/>
      <c r="R68" s="878"/>
      <c r="S68" s="607"/>
      <c r="T68" s="894"/>
      <c r="U68" s="878"/>
      <c r="V68" s="607"/>
      <c r="W68" s="894"/>
      <c r="X68" s="878"/>
      <c r="Y68" s="894"/>
    </row>
    <row r="69" spans="1:25" ht="13.4" customHeight="1">
      <c r="A69" s="1144"/>
      <c r="B69" s="121" t="s">
        <v>45</v>
      </c>
      <c r="C69" s="1146"/>
      <c r="D69" s="607"/>
      <c r="E69" s="894"/>
      <c r="F69" s="878"/>
      <c r="G69" s="607"/>
      <c r="H69" s="894"/>
      <c r="I69" s="878"/>
      <c r="J69" s="607"/>
      <c r="K69" s="894"/>
      <c r="L69" s="878"/>
      <c r="M69" s="607"/>
      <c r="N69" s="894"/>
      <c r="O69" s="878"/>
      <c r="P69" s="607"/>
      <c r="Q69" s="894"/>
      <c r="R69" s="878"/>
      <c r="S69" s="607"/>
      <c r="T69" s="894"/>
      <c r="U69" s="878"/>
      <c r="V69" s="607"/>
      <c r="W69" s="894"/>
      <c r="X69" s="878"/>
      <c r="Y69" s="894"/>
    </row>
    <row r="70" spans="1:25" ht="13.4" customHeight="1">
      <c r="A70" s="1136"/>
      <c r="B70" s="115" t="s">
        <v>105</v>
      </c>
      <c r="C70" s="1147"/>
      <c r="D70" s="607">
        <v>52</v>
      </c>
      <c r="E70" s="894">
        <v>72.2</v>
      </c>
      <c r="F70" s="878"/>
      <c r="G70" s="607">
        <v>20</v>
      </c>
      <c r="H70" s="894">
        <v>27.8</v>
      </c>
      <c r="I70" s="878"/>
      <c r="J70" s="607">
        <v>0</v>
      </c>
      <c r="K70" s="894">
        <v>0</v>
      </c>
      <c r="L70" s="878"/>
      <c r="M70" s="607">
        <v>0</v>
      </c>
      <c r="N70" s="894">
        <v>0</v>
      </c>
      <c r="O70" s="878"/>
      <c r="P70" s="607">
        <v>0</v>
      </c>
      <c r="Q70" s="894">
        <v>0</v>
      </c>
      <c r="R70" s="878"/>
      <c r="S70" s="607">
        <v>72</v>
      </c>
      <c r="T70" s="894">
        <v>100</v>
      </c>
      <c r="U70" s="878"/>
      <c r="V70" s="607">
        <v>0</v>
      </c>
      <c r="W70" s="894">
        <v>0</v>
      </c>
      <c r="X70" s="878"/>
      <c r="Y70" s="894">
        <v>88.9</v>
      </c>
    </row>
    <row r="71" spans="1:25" ht="13.4" customHeight="1">
      <c r="A71" s="1136"/>
      <c r="B71" s="115" t="s">
        <v>106</v>
      </c>
      <c r="C71" s="1146">
        <v>9</v>
      </c>
      <c r="D71" s="607">
        <v>732</v>
      </c>
      <c r="E71" s="894">
        <v>74.400000000000006</v>
      </c>
      <c r="F71" s="878"/>
      <c r="G71" s="607">
        <v>220</v>
      </c>
      <c r="H71" s="894">
        <v>22.4</v>
      </c>
      <c r="I71" s="878"/>
      <c r="J71" s="607">
        <v>17</v>
      </c>
      <c r="K71" s="894">
        <v>1.7</v>
      </c>
      <c r="L71" s="878"/>
      <c r="M71" s="607">
        <v>11</v>
      </c>
      <c r="N71" s="894">
        <v>1.1000000000000001</v>
      </c>
      <c r="O71" s="878"/>
      <c r="P71" s="607">
        <v>1</v>
      </c>
      <c r="Q71" s="894">
        <v>0.1</v>
      </c>
      <c r="R71" s="878"/>
      <c r="S71" s="607">
        <v>969</v>
      </c>
      <c r="T71" s="894">
        <v>98.475609756097555</v>
      </c>
      <c r="U71" s="878"/>
      <c r="V71" s="607">
        <v>3</v>
      </c>
      <c r="W71" s="894">
        <v>0.3</v>
      </c>
      <c r="X71" s="878"/>
      <c r="Y71" s="894">
        <v>89.1</v>
      </c>
    </row>
    <row r="72" spans="1:25" ht="13.4" customHeight="1">
      <c r="A72" s="1136"/>
      <c r="B72" s="115" t="s">
        <v>107</v>
      </c>
      <c r="C72" s="1146">
        <v>10</v>
      </c>
      <c r="D72" s="607">
        <v>2297</v>
      </c>
      <c r="E72" s="894">
        <v>76.2</v>
      </c>
      <c r="F72" s="878"/>
      <c r="G72" s="607">
        <v>518</v>
      </c>
      <c r="H72" s="894">
        <v>17.2</v>
      </c>
      <c r="I72" s="878"/>
      <c r="J72" s="607">
        <v>101</v>
      </c>
      <c r="K72" s="894">
        <v>3.3</v>
      </c>
      <c r="L72" s="878"/>
      <c r="M72" s="607">
        <v>38</v>
      </c>
      <c r="N72" s="894">
        <v>1.3</v>
      </c>
      <c r="O72" s="878"/>
      <c r="P72" s="607">
        <v>34</v>
      </c>
      <c r="Q72" s="894">
        <v>1.1000000000000001</v>
      </c>
      <c r="R72" s="878"/>
      <c r="S72" s="607">
        <v>2916</v>
      </c>
      <c r="T72" s="894">
        <v>96.71641791044776</v>
      </c>
      <c r="U72" s="878"/>
      <c r="V72" s="607">
        <v>27</v>
      </c>
      <c r="W72" s="894">
        <v>0.9</v>
      </c>
      <c r="X72" s="878"/>
      <c r="Y72" s="894">
        <v>79</v>
      </c>
    </row>
    <row r="73" spans="1:25" ht="13.4" customHeight="1">
      <c r="A73" s="1136"/>
      <c r="B73" s="115" t="s">
        <v>166</v>
      </c>
      <c r="C73" s="1147"/>
      <c r="D73" s="607">
        <v>3081</v>
      </c>
      <c r="E73" s="894">
        <v>75.7</v>
      </c>
      <c r="F73" s="878"/>
      <c r="G73" s="607">
        <v>758</v>
      </c>
      <c r="H73" s="894">
        <v>18.600000000000001</v>
      </c>
      <c r="I73" s="878"/>
      <c r="J73" s="607">
        <v>118</v>
      </c>
      <c r="K73" s="894">
        <v>2.9</v>
      </c>
      <c r="L73" s="878"/>
      <c r="M73" s="607">
        <v>49</v>
      </c>
      <c r="N73" s="894">
        <v>1.2</v>
      </c>
      <c r="O73" s="878"/>
      <c r="P73" s="607">
        <v>35</v>
      </c>
      <c r="Q73" s="894">
        <v>0.9</v>
      </c>
      <c r="R73" s="878"/>
      <c r="S73" s="607">
        <v>3957</v>
      </c>
      <c r="T73" s="894">
        <v>97.199705232129702</v>
      </c>
      <c r="U73" s="878"/>
      <c r="V73" s="607">
        <v>30</v>
      </c>
      <c r="W73" s="894">
        <v>0.7</v>
      </c>
      <c r="X73" s="878"/>
      <c r="Y73" s="894">
        <v>81.400000000000006</v>
      </c>
    </row>
    <row r="74" spans="1:25" ht="13.4" customHeight="1">
      <c r="A74" s="1136"/>
      <c r="B74" s="115"/>
      <c r="C74" s="1147"/>
      <c r="D74" s="607"/>
      <c r="E74" s="894"/>
      <c r="F74" s="878"/>
      <c r="G74" s="607"/>
      <c r="H74" s="894"/>
      <c r="I74" s="878"/>
      <c r="J74" s="607"/>
      <c r="K74" s="894"/>
      <c r="L74" s="878"/>
      <c r="M74" s="607"/>
      <c r="N74" s="894"/>
      <c r="O74" s="878"/>
      <c r="P74" s="607"/>
      <c r="Q74" s="894"/>
      <c r="R74" s="878"/>
      <c r="S74" s="607"/>
      <c r="T74" s="894"/>
      <c r="U74" s="878"/>
      <c r="V74" s="607"/>
      <c r="W74" s="894"/>
      <c r="X74" s="878"/>
      <c r="Y74" s="894"/>
    </row>
    <row r="75" spans="1:25" ht="13.4" customHeight="1">
      <c r="A75" s="1144"/>
      <c r="B75" s="1153" t="s">
        <v>335</v>
      </c>
      <c r="C75" s="1146"/>
      <c r="D75" s="607"/>
      <c r="E75" s="894"/>
      <c r="F75" s="878"/>
      <c r="G75" s="607"/>
      <c r="H75" s="894"/>
      <c r="I75" s="878"/>
      <c r="J75" s="607"/>
      <c r="K75" s="894"/>
      <c r="L75" s="878"/>
      <c r="M75" s="607"/>
      <c r="N75" s="894"/>
      <c r="O75" s="878"/>
      <c r="P75" s="607"/>
      <c r="Q75" s="894"/>
      <c r="R75" s="878"/>
      <c r="S75" s="607"/>
      <c r="T75" s="894"/>
      <c r="U75" s="878"/>
      <c r="V75" s="607"/>
      <c r="W75" s="894"/>
      <c r="X75" s="878"/>
      <c r="Y75" s="894"/>
    </row>
    <row r="76" spans="1:25" ht="13.4" customHeight="1">
      <c r="A76" s="1136"/>
      <c r="B76" s="115" t="s">
        <v>105</v>
      </c>
      <c r="C76" s="1147"/>
      <c r="D76" s="607">
        <v>9494</v>
      </c>
      <c r="E76" s="894">
        <v>70.599999999999994</v>
      </c>
      <c r="F76" s="878"/>
      <c r="G76" s="607">
        <v>3738</v>
      </c>
      <c r="H76" s="894">
        <v>27.8</v>
      </c>
      <c r="I76" s="878"/>
      <c r="J76" s="607">
        <v>71</v>
      </c>
      <c r="K76" s="894">
        <v>0.5</v>
      </c>
      <c r="L76" s="878"/>
      <c r="M76" s="607">
        <v>124</v>
      </c>
      <c r="N76" s="894">
        <v>0.9</v>
      </c>
      <c r="O76" s="878"/>
      <c r="P76" s="607">
        <v>3</v>
      </c>
      <c r="Q76" s="894">
        <v>0</v>
      </c>
      <c r="R76" s="878"/>
      <c r="S76" s="607">
        <v>13303</v>
      </c>
      <c r="T76" s="894">
        <v>98.965927689331949</v>
      </c>
      <c r="U76" s="878"/>
      <c r="V76" s="607">
        <v>12</v>
      </c>
      <c r="W76" s="894">
        <v>0.1</v>
      </c>
      <c r="X76" s="878"/>
      <c r="Y76" s="894">
        <v>99.3</v>
      </c>
    </row>
    <row r="77" spans="1:25" ht="13.4" customHeight="1">
      <c r="A77" s="1136"/>
      <c r="B77" s="115" t="s">
        <v>106</v>
      </c>
      <c r="C77" s="1146">
        <v>9</v>
      </c>
      <c r="D77" s="607">
        <v>20167</v>
      </c>
      <c r="E77" s="894">
        <v>81.400000000000006</v>
      </c>
      <c r="F77" s="878"/>
      <c r="G77" s="607">
        <v>4331</v>
      </c>
      <c r="H77" s="894">
        <v>17.600000000000001</v>
      </c>
      <c r="I77" s="878"/>
      <c r="J77" s="607">
        <v>105</v>
      </c>
      <c r="K77" s="894">
        <v>0.5</v>
      </c>
      <c r="L77" s="878"/>
      <c r="M77" s="607">
        <v>156</v>
      </c>
      <c r="N77" s="894">
        <v>0.5</v>
      </c>
      <c r="O77" s="878"/>
      <c r="P77" s="607">
        <v>14</v>
      </c>
      <c r="Q77" s="894">
        <v>0</v>
      </c>
      <c r="R77" s="878"/>
      <c r="S77" s="607">
        <v>24603</v>
      </c>
      <c r="T77" s="894">
        <v>99.213646261795304</v>
      </c>
      <c r="U77" s="878"/>
      <c r="V77" s="607">
        <v>25</v>
      </c>
      <c r="W77" s="894">
        <v>0.1</v>
      </c>
      <c r="X77" s="878"/>
      <c r="Y77" s="894">
        <v>99</v>
      </c>
    </row>
    <row r="78" spans="1:25" ht="13.4" customHeight="1">
      <c r="A78" s="1136"/>
      <c r="B78" s="115" t="s">
        <v>107</v>
      </c>
      <c r="C78" s="1146">
        <v>10</v>
      </c>
      <c r="D78" s="607">
        <v>172279</v>
      </c>
      <c r="E78" s="894">
        <v>85.2</v>
      </c>
      <c r="F78" s="878"/>
      <c r="G78" s="607">
        <v>23279</v>
      </c>
      <c r="H78" s="894">
        <v>11.6</v>
      </c>
      <c r="I78" s="878"/>
      <c r="J78" s="607">
        <v>3768</v>
      </c>
      <c r="K78" s="894">
        <v>1.8</v>
      </c>
      <c r="L78" s="878"/>
      <c r="M78" s="607">
        <v>1322</v>
      </c>
      <c r="N78" s="894">
        <v>0.6</v>
      </c>
      <c r="O78" s="878"/>
      <c r="P78" s="607">
        <v>863</v>
      </c>
      <c r="Q78" s="894">
        <v>0.5</v>
      </c>
      <c r="R78" s="878"/>
      <c r="S78" s="607">
        <v>199326</v>
      </c>
      <c r="T78" s="894">
        <v>98.543058144191264</v>
      </c>
      <c r="U78" s="878"/>
      <c r="V78" s="607">
        <v>762</v>
      </c>
      <c r="W78" s="894">
        <v>0.4</v>
      </c>
      <c r="X78" s="878"/>
      <c r="Y78" s="894">
        <v>97.4</v>
      </c>
    </row>
    <row r="79" spans="1:25" ht="13.4" customHeight="1">
      <c r="A79" s="1136"/>
      <c r="B79" s="115" t="s">
        <v>166</v>
      </c>
      <c r="C79" s="1147"/>
      <c r="D79" s="607">
        <v>201940</v>
      </c>
      <c r="E79" s="894">
        <v>83.9</v>
      </c>
      <c r="F79" s="878"/>
      <c r="G79" s="607">
        <v>31348</v>
      </c>
      <c r="H79" s="894">
        <v>13.1</v>
      </c>
      <c r="I79" s="878"/>
      <c r="J79" s="607">
        <v>3944</v>
      </c>
      <c r="K79" s="894">
        <v>1.6</v>
      </c>
      <c r="L79" s="878"/>
      <c r="M79" s="607">
        <v>1602</v>
      </c>
      <c r="N79" s="894">
        <v>0.6</v>
      </c>
      <c r="O79" s="878"/>
      <c r="P79" s="607">
        <v>880</v>
      </c>
      <c r="Q79" s="894">
        <v>0.4</v>
      </c>
      <c r="R79" s="878"/>
      <c r="S79" s="607">
        <v>237232</v>
      </c>
      <c r="T79" s="894">
        <v>98.635832574538597</v>
      </c>
      <c r="U79" s="878"/>
      <c r="V79" s="607">
        <v>799</v>
      </c>
      <c r="W79" s="894">
        <v>0.4</v>
      </c>
      <c r="X79" s="878"/>
      <c r="Y79" s="894">
        <v>97.7</v>
      </c>
    </row>
    <row r="80" spans="1:25" ht="13.4" customHeight="1">
      <c r="A80" s="1136"/>
      <c r="B80" s="115"/>
      <c r="C80" s="1147"/>
      <c r="D80" s="607"/>
      <c r="E80" s="894"/>
      <c r="F80" s="878"/>
      <c r="G80" s="607"/>
      <c r="H80" s="894"/>
      <c r="I80" s="878"/>
      <c r="J80" s="607"/>
      <c r="K80" s="894"/>
      <c r="L80" s="878"/>
      <c r="M80" s="607"/>
      <c r="N80" s="894"/>
      <c r="O80" s="878"/>
      <c r="P80" s="607"/>
      <c r="Q80" s="894"/>
      <c r="R80" s="878"/>
      <c r="S80" s="607"/>
      <c r="T80" s="894"/>
      <c r="U80" s="878"/>
      <c r="V80" s="607"/>
      <c r="W80" s="894"/>
      <c r="X80" s="878"/>
      <c r="Y80" s="894"/>
    </row>
    <row r="81" spans="1:26" ht="13.4" customHeight="1">
      <c r="A81" s="1144"/>
      <c r="B81" s="299" t="s">
        <v>62</v>
      </c>
      <c r="C81" s="1154"/>
      <c r="D81" s="607"/>
      <c r="E81" s="894"/>
      <c r="F81" s="878"/>
      <c r="G81" s="607"/>
      <c r="H81" s="894"/>
      <c r="I81" s="878"/>
      <c r="J81" s="607"/>
      <c r="K81" s="894"/>
      <c r="L81" s="878"/>
      <c r="M81" s="607"/>
      <c r="N81" s="894"/>
      <c r="O81" s="878"/>
      <c r="P81" s="607"/>
      <c r="Q81" s="894"/>
      <c r="R81" s="878"/>
      <c r="S81" s="607"/>
      <c r="T81" s="894"/>
      <c r="U81" s="878"/>
      <c r="V81" s="607"/>
      <c r="W81" s="894"/>
      <c r="X81" s="878"/>
      <c r="Y81" s="894"/>
    </row>
    <row r="82" spans="1:26" ht="13.4" customHeight="1">
      <c r="A82" s="1136"/>
      <c r="B82" s="115" t="s">
        <v>105</v>
      </c>
      <c r="C82" s="1147"/>
      <c r="D82" s="607">
        <v>6801</v>
      </c>
      <c r="E82" s="894">
        <v>78.599999999999994</v>
      </c>
      <c r="F82" s="878"/>
      <c r="G82" s="607">
        <v>1769</v>
      </c>
      <c r="H82" s="894">
        <v>20.5</v>
      </c>
      <c r="I82" s="878"/>
      <c r="J82" s="607">
        <v>31</v>
      </c>
      <c r="K82" s="894">
        <v>0.3</v>
      </c>
      <c r="L82" s="878"/>
      <c r="M82" s="607">
        <v>42</v>
      </c>
      <c r="N82" s="894">
        <v>0.6</v>
      </c>
      <c r="O82" s="878"/>
      <c r="P82" s="607">
        <v>1</v>
      </c>
      <c r="Q82" s="894">
        <v>0</v>
      </c>
      <c r="R82" s="878"/>
      <c r="S82" s="607">
        <v>8601</v>
      </c>
      <c r="T82" s="894">
        <v>99.433526011560687</v>
      </c>
      <c r="U82" s="878"/>
      <c r="V82" s="607">
        <v>6</v>
      </c>
      <c r="W82" s="894">
        <v>0</v>
      </c>
      <c r="X82" s="878"/>
      <c r="Y82" s="894">
        <v>99</v>
      </c>
    </row>
    <row r="83" spans="1:26" ht="13.4" customHeight="1">
      <c r="A83" s="1136"/>
      <c r="B83" s="115" t="s">
        <v>106</v>
      </c>
      <c r="C83" s="1146">
        <v>9</v>
      </c>
      <c r="D83" s="607">
        <v>21174</v>
      </c>
      <c r="E83" s="894">
        <v>88.5</v>
      </c>
      <c r="F83" s="878"/>
      <c r="G83" s="607">
        <v>2539</v>
      </c>
      <c r="H83" s="894">
        <v>10.6</v>
      </c>
      <c r="I83" s="878"/>
      <c r="J83" s="607">
        <v>57</v>
      </c>
      <c r="K83" s="894">
        <v>0.2</v>
      </c>
      <c r="L83" s="878"/>
      <c r="M83" s="607">
        <v>80</v>
      </c>
      <c r="N83" s="894">
        <v>0.3</v>
      </c>
      <c r="O83" s="878"/>
      <c r="P83" s="607">
        <v>24</v>
      </c>
      <c r="Q83" s="894">
        <v>0</v>
      </c>
      <c r="R83" s="878"/>
      <c r="S83" s="607">
        <v>23770</v>
      </c>
      <c r="T83" s="894">
        <v>99.468552537975469</v>
      </c>
      <c r="U83" s="878"/>
      <c r="V83" s="607">
        <v>23</v>
      </c>
      <c r="W83" s="894">
        <v>0</v>
      </c>
      <c r="X83" s="878"/>
      <c r="Y83" s="894">
        <v>99</v>
      </c>
    </row>
    <row r="84" spans="1:26" ht="13.4" customHeight="1">
      <c r="A84" s="1136"/>
      <c r="B84" s="115" t="s">
        <v>107</v>
      </c>
      <c r="C84" s="1146">
        <v>10</v>
      </c>
      <c r="D84" s="607">
        <v>188582</v>
      </c>
      <c r="E84" s="894">
        <v>89.7</v>
      </c>
      <c r="F84" s="878"/>
      <c r="G84" s="607">
        <v>14281</v>
      </c>
      <c r="H84" s="894">
        <v>6.9</v>
      </c>
      <c r="I84" s="878"/>
      <c r="J84" s="607">
        <v>4415</v>
      </c>
      <c r="K84" s="894">
        <v>2.1</v>
      </c>
      <c r="L84" s="878"/>
      <c r="M84" s="607">
        <v>1047</v>
      </c>
      <c r="N84" s="894">
        <v>0.5</v>
      </c>
      <c r="O84" s="878"/>
      <c r="P84" s="607">
        <v>969</v>
      </c>
      <c r="Q84" s="894">
        <v>0.5</v>
      </c>
      <c r="R84" s="878"/>
      <c r="S84" s="607">
        <v>207278</v>
      </c>
      <c r="T84" s="894">
        <v>98.648848022768263</v>
      </c>
      <c r="U84" s="878"/>
      <c r="V84" s="607">
        <v>823</v>
      </c>
      <c r="W84" s="894">
        <v>0.3</v>
      </c>
      <c r="X84" s="878"/>
      <c r="Y84" s="894">
        <v>96.5</v>
      </c>
    </row>
    <row r="85" spans="1:26" ht="13.4" customHeight="1">
      <c r="A85" s="1136"/>
      <c r="B85" s="115" t="s">
        <v>166</v>
      </c>
      <c r="C85" s="1147"/>
      <c r="D85" s="607">
        <v>216557</v>
      </c>
      <c r="E85" s="894">
        <v>89.2</v>
      </c>
      <c r="F85" s="878"/>
      <c r="G85" s="607">
        <v>18589</v>
      </c>
      <c r="H85" s="894">
        <v>7.6</v>
      </c>
      <c r="I85" s="878"/>
      <c r="J85" s="607">
        <v>4503</v>
      </c>
      <c r="K85" s="894">
        <v>1.9</v>
      </c>
      <c r="L85" s="878"/>
      <c r="M85" s="607">
        <v>1169</v>
      </c>
      <c r="N85" s="894">
        <v>0.5</v>
      </c>
      <c r="O85" s="878"/>
      <c r="P85" s="607">
        <v>994</v>
      </c>
      <c r="Q85" s="894">
        <v>0.4</v>
      </c>
      <c r="R85" s="878"/>
      <c r="S85" s="607">
        <v>239649</v>
      </c>
      <c r="T85" s="894">
        <v>98.757541291662548</v>
      </c>
      <c r="U85" s="878"/>
      <c r="V85" s="607">
        <v>852</v>
      </c>
      <c r="W85" s="894">
        <v>0.3</v>
      </c>
      <c r="X85" s="878"/>
      <c r="Y85" s="894">
        <v>96.8</v>
      </c>
    </row>
    <row r="86" spans="1:26" ht="13.4" customHeight="1">
      <c r="A86" s="1136"/>
      <c r="B86" s="115"/>
      <c r="C86" s="1147"/>
      <c r="D86" s="607"/>
      <c r="E86" s="894"/>
      <c r="F86" s="878"/>
      <c r="G86" s="607"/>
      <c r="H86" s="894"/>
      <c r="I86" s="878"/>
      <c r="J86" s="607"/>
      <c r="K86" s="894"/>
      <c r="L86" s="878"/>
      <c r="M86" s="607"/>
      <c r="N86" s="894"/>
      <c r="O86" s="878"/>
      <c r="P86" s="607"/>
      <c r="Q86" s="894"/>
      <c r="R86" s="878"/>
      <c r="S86" s="607"/>
      <c r="T86" s="894"/>
      <c r="U86" s="878"/>
      <c r="V86" s="607"/>
      <c r="W86" s="894"/>
      <c r="X86" s="878"/>
      <c r="Y86" s="894"/>
    </row>
    <row r="87" spans="1:26" ht="13.4" customHeight="1">
      <c r="A87" s="1478" t="s">
        <v>46</v>
      </c>
      <c r="B87" s="1479"/>
      <c r="C87" s="1146"/>
      <c r="D87" s="607"/>
      <c r="E87" s="894"/>
      <c r="F87" s="878"/>
      <c r="G87" s="607"/>
      <c r="H87" s="894"/>
      <c r="I87" s="878"/>
      <c r="J87" s="607"/>
      <c r="K87" s="894"/>
      <c r="L87" s="878"/>
      <c r="M87" s="607"/>
      <c r="N87" s="894"/>
      <c r="O87" s="878"/>
      <c r="P87" s="607"/>
      <c r="Q87" s="894"/>
      <c r="R87" s="878"/>
      <c r="S87" s="607"/>
      <c r="T87" s="894"/>
      <c r="U87" s="878"/>
      <c r="V87" s="607"/>
      <c r="W87" s="894"/>
      <c r="X87" s="878"/>
      <c r="Y87" s="894"/>
    </row>
    <row r="88" spans="1:26" ht="13.4" customHeight="1">
      <c r="A88" s="1136"/>
      <c r="B88" s="115" t="s">
        <v>105</v>
      </c>
      <c r="C88" s="1147"/>
      <c r="D88" s="607">
        <v>16295</v>
      </c>
      <c r="E88" s="894">
        <v>73.7</v>
      </c>
      <c r="F88" s="878"/>
      <c r="G88" s="607">
        <v>5507</v>
      </c>
      <c r="H88" s="894">
        <v>25.1</v>
      </c>
      <c r="I88" s="878"/>
      <c r="J88" s="607">
        <v>102</v>
      </c>
      <c r="K88" s="894">
        <v>0.4</v>
      </c>
      <c r="L88" s="878"/>
      <c r="M88" s="607">
        <v>166</v>
      </c>
      <c r="N88" s="894">
        <v>0.6</v>
      </c>
      <c r="O88" s="878"/>
      <c r="P88" s="607">
        <v>4</v>
      </c>
      <c r="Q88" s="894">
        <v>0</v>
      </c>
      <c r="R88" s="878"/>
      <c r="S88" s="607">
        <v>21904</v>
      </c>
      <c r="T88" s="894">
        <v>99.149013217454282</v>
      </c>
      <c r="U88" s="878"/>
      <c r="V88" s="607">
        <v>18</v>
      </c>
      <c r="W88" s="894">
        <v>0</v>
      </c>
      <c r="X88" s="878"/>
      <c r="Y88" s="894">
        <v>99.2</v>
      </c>
    </row>
    <row r="89" spans="1:26" ht="13.4" customHeight="1">
      <c r="A89" s="1136"/>
      <c r="B89" s="115" t="s">
        <v>106</v>
      </c>
      <c r="C89" s="1146">
        <v>9</v>
      </c>
      <c r="D89" s="607">
        <v>41341</v>
      </c>
      <c r="E89" s="894">
        <v>84.9</v>
      </c>
      <c r="F89" s="878"/>
      <c r="G89" s="607">
        <v>6870</v>
      </c>
      <c r="H89" s="894">
        <v>14.2</v>
      </c>
      <c r="I89" s="878"/>
      <c r="J89" s="607">
        <v>162</v>
      </c>
      <c r="K89" s="894">
        <v>0.2</v>
      </c>
      <c r="L89" s="878"/>
      <c r="M89" s="607">
        <v>236</v>
      </c>
      <c r="N89" s="894">
        <v>0.5</v>
      </c>
      <c r="O89" s="878"/>
      <c r="P89" s="607">
        <v>38</v>
      </c>
      <c r="Q89" s="894">
        <v>0</v>
      </c>
      <c r="R89" s="878"/>
      <c r="S89" s="607">
        <v>48373</v>
      </c>
      <c r="T89" s="894">
        <v>99.338741143854605</v>
      </c>
      <c r="U89" s="878"/>
      <c r="V89" s="607">
        <v>48</v>
      </c>
      <c r="W89" s="894">
        <v>0</v>
      </c>
      <c r="X89" s="878"/>
      <c r="Y89" s="894">
        <v>99</v>
      </c>
    </row>
    <row r="90" spans="1:26" ht="13.4" customHeight="1">
      <c r="A90" s="1136"/>
      <c r="B90" s="115" t="s">
        <v>107</v>
      </c>
      <c r="C90" s="1146">
        <v>10</v>
      </c>
      <c r="D90" s="607">
        <v>360861</v>
      </c>
      <c r="E90" s="894">
        <v>87.7</v>
      </c>
      <c r="F90" s="878"/>
      <c r="G90" s="607">
        <v>37560</v>
      </c>
      <c r="H90" s="894">
        <v>9.1</v>
      </c>
      <c r="I90" s="878"/>
      <c r="J90" s="607">
        <v>8183</v>
      </c>
      <c r="K90" s="894">
        <v>2</v>
      </c>
      <c r="L90" s="878"/>
      <c r="M90" s="607">
        <v>2369</v>
      </c>
      <c r="N90" s="894">
        <v>0.6</v>
      </c>
      <c r="O90" s="878"/>
      <c r="P90" s="607">
        <v>1832</v>
      </c>
      <c r="Q90" s="894">
        <v>0.3</v>
      </c>
      <c r="R90" s="878"/>
      <c r="S90" s="607">
        <v>406604</v>
      </c>
      <c r="T90" s="894">
        <v>98.596959189117101</v>
      </c>
      <c r="U90" s="878"/>
      <c r="V90" s="607">
        <v>1585</v>
      </c>
      <c r="W90" s="894">
        <v>0.3</v>
      </c>
      <c r="X90" s="878"/>
      <c r="Y90" s="894">
        <v>96.9</v>
      </c>
    </row>
    <row r="91" spans="1:26" ht="13.4" customHeight="1">
      <c r="A91" s="1136"/>
      <c r="B91" s="115" t="s">
        <v>166</v>
      </c>
      <c r="C91" s="1147"/>
      <c r="D91" s="607">
        <v>418497</v>
      </c>
      <c r="E91" s="894">
        <v>86.6</v>
      </c>
      <c r="F91" s="878"/>
      <c r="G91" s="607">
        <v>49937</v>
      </c>
      <c r="H91" s="894">
        <v>10.5</v>
      </c>
      <c r="I91" s="878"/>
      <c r="J91" s="607">
        <v>8447</v>
      </c>
      <c r="K91" s="894">
        <v>1.7</v>
      </c>
      <c r="L91" s="878"/>
      <c r="M91" s="607">
        <v>2771</v>
      </c>
      <c r="N91" s="894">
        <v>0.5</v>
      </c>
      <c r="O91" s="878"/>
      <c r="P91" s="607">
        <v>1874</v>
      </c>
      <c r="Q91" s="894">
        <v>0.3</v>
      </c>
      <c r="R91" s="878"/>
      <c r="S91" s="607">
        <v>476881</v>
      </c>
      <c r="T91" s="894">
        <v>98.696957843605972</v>
      </c>
      <c r="U91" s="878"/>
      <c r="V91" s="607">
        <v>1651</v>
      </c>
      <c r="W91" s="894">
        <v>0.3</v>
      </c>
      <c r="X91" s="878"/>
      <c r="Y91" s="894">
        <v>97.2</v>
      </c>
    </row>
    <row r="92" spans="1:26" ht="13.4" customHeight="1">
      <c r="A92" s="879"/>
      <c r="B92" s="125"/>
      <c r="C92" s="124"/>
      <c r="D92" s="126"/>
      <c r="E92" s="127"/>
      <c r="F92" s="128"/>
      <c r="G92" s="126"/>
      <c r="H92" s="127"/>
      <c r="I92" s="128"/>
      <c r="J92" s="126"/>
      <c r="K92" s="127"/>
      <c r="L92" s="128"/>
      <c r="M92" s="126"/>
      <c r="N92" s="127"/>
      <c r="O92" s="128"/>
      <c r="P92" s="126"/>
      <c r="Q92" s="127"/>
      <c r="R92" s="128"/>
      <c r="S92" s="126"/>
      <c r="T92" s="128"/>
      <c r="U92" s="128"/>
      <c r="V92" s="126"/>
      <c r="W92" s="127"/>
      <c r="X92" s="127"/>
      <c r="Y92" s="1155"/>
    </row>
    <row r="93" spans="1:26" ht="13.4" customHeight="1">
      <c r="A93" s="1482"/>
      <c r="B93" s="1482"/>
      <c r="C93" s="1482"/>
      <c r="D93" s="1482"/>
      <c r="E93" s="129"/>
      <c r="F93" s="130"/>
      <c r="G93" s="131"/>
      <c r="H93" s="129"/>
      <c r="I93" s="130"/>
      <c r="J93" s="131"/>
      <c r="K93" s="129"/>
      <c r="L93" s="130"/>
      <c r="M93" s="131"/>
      <c r="N93" s="129"/>
      <c r="O93" s="130"/>
      <c r="P93" s="131"/>
      <c r="Q93" s="129"/>
      <c r="R93" s="130"/>
      <c r="S93" s="131"/>
      <c r="T93" s="130"/>
      <c r="U93" s="130"/>
      <c r="V93" s="131"/>
      <c r="W93" s="129"/>
      <c r="X93" s="129"/>
      <c r="Y93" s="883" t="s">
        <v>47</v>
      </c>
    </row>
    <row r="94" spans="1:26" ht="13.4" customHeight="1">
      <c r="A94" s="1476" t="s">
        <v>48</v>
      </c>
      <c r="B94" s="1477"/>
      <c r="C94" s="1148"/>
      <c r="D94" s="882"/>
      <c r="E94" s="1156"/>
      <c r="F94" s="881"/>
      <c r="G94" s="882"/>
      <c r="H94" s="1156"/>
      <c r="I94" s="881"/>
      <c r="J94" s="882"/>
      <c r="K94" s="1156"/>
      <c r="L94" s="881"/>
      <c r="M94" s="882"/>
      <c r="N94" s="1156"/>
      <c r="O94" s="881"/>
      <c r="P94" s="882"/>
      <c r="Q94" s="1156"/>
      <c r="R94" s="881"/>
      <c r="S94" s="882"/>
      <c r="T94" s="881"/>
      <c r="U94" s="881"/>
      <c r="V94" s="882"/>
      <c r="W94" s="1156"/>
      <c r="X94" s="1156"/>
      <c r="Y94" s="1156"/>
      <c r="Z94" s="1156"/>
    </row>
    <row r="95" spans="1:26" ht="13.4" customHeight="1">
      <c r="A95" s="1157" t="str">
        <f>"1."</f>
        <v>1.</v>
      </c>
      <c r="B95" s="1158" t="s">
        <v>705</v>
      </c>
      <c r="C95" s="1158"/>
      <c r="D95" s="1159"/>
      <c r="E95" s="1158"/>
      <c r="F95" s="1158"/>
      <c r="G95" s="1159"/>
      <c r="H95" s="1158"/>
      <c r="I95" s="1158"/>
      <c r="J95" s="1159"/>
      <c r="K95" s="1158"/>
      <c r="L95" s="1158"/>
      <c r="M95" s="1159"/>
      <c r="Q95" s="880"/>
      <c r="R95" s="880"/>
      <c r="S95" s="1161"/>
      <c r="T95" s="880"/>
      <c r="U95" s="880"/>
      <c r="V95" s="1161"/>
      <c r="W95" s="880"/>
      <c r="X95" s="880"/>
      <c r="Y95" s="1006"/>
    </row>
    <row r="96" spans="1:26" ht="13.4" customHeight="1">
      <c r="A96" s="1157" t="str">
        <f>"2."</f>
        <v>2.</v>
      </c>
      <c r="B96" s="1158" t="s">
        <v>170</v>
      </c>
      <c r="C96" s="1158"/>
      <c r="D96" s="1159"/>
      <c r="E96" s="1158"/>
      <c r="F96" s="1158"/>
      <c r="G96" s="1159"/>
      <c r="H96" s="1158"/>
      <c r="I96" s="1158"/>
      <c r="J96" s="1159"/>
      <c r="K96" s="1158"/>
      <c r="L96" s="1162"/>
      <c r="M96" s="1163"/>
      <c r="Q96" s="1162"/>
      <c r="R96" s="1162"/>
      <c r="S96" s="1163"/>
      <c r="T96" s="1162"/>
      <c r="U96" s="1162"/>
      <c r="V96" s="1163"/>
      <c r="W96" s="1162"/>
      <c r="X96" s="1162"/>
      <c r="Y96" s="1162"/>
    </row>
    <row r="97" spans="1:25" ht="13.4" customHeight="1">
      <c r="A97" s="1157" t="str">
        <f>"3."</f>
        <v>3.</v>
      </c>
      <c r="B97" s="1157" t="s">
        <v>706</v>
      </c>
      <c r="C97" s="1157"/>
      <c r="D97" s="1164"/>
      <c r="E97" s="1157"/>
      <c r="F97" s="1157"/>
      <c r="G97" s="1164"/>
      <c r="H97" s="1157"/>
      <c r="I97" s="1157"/>
      <c r="J97" s="1164"/>
      <c r="K97" s="1157"/>
      <c r="L97" s="1157"/>
      <c r="M97" s="1164"/>
      <c r="Q97" s="1157"/>
      <c r="R97" s="1157"/>
      <c r="S97" s="1164"/>
      <c r="T97" s="1157"/>
      <c r="U97" s="1157"/>
      <c r="V97" s="1164"/>
      <c r="W97" s="1157"/>
      <c r="X97" s="1157"/>
      <c r="Y97" s="1157"/>
    </row>
    <row r="98" spans="1:25" s="1167" customFormat="1" ht="13.4" customHeight="1">
      <c r="A98" s="1157" t="str">
        <f>"4."</f>
        <v>4.</v>
      </c>
      <c r="B98" s="1165" t="s">
        <v>707</v>
      </c>
      <c r="C98" s="1165"/>
      <c r="D98" s="1166"/>
      <c r="E98" s="1165"/>
      <c r="F98" s="1165"/>
      <c r="G98" s="1166"/>
      <c r="H98" s="1165"/>
      <c r="I98" s="1165"/>
      <c r="J98" s="1166"/>
      <c r="K98" s="1165"/>
      <c r="L98" s="1165"/>
      <c r="M98" s="1166"/>
      <c r="P98" s="1168"/>
      <c r="Q98" s="1165"/>
      <c r="R98" s="1165"/>
      <c r="S98" s="1166"/>
      <c r="T98" s="1165"/>
      <c r="U98" s="1165"/>
      <c r="V98" s="1166"/>
      <c r="W98" s="1165"/>
      <c r="X98" s="1165"/>
      <c r="Y98" s="1165"/>
    </row>
    <row r="99" spans="1:25" ht="13.4" customHeight="1">
      <c r="A99" s="1157" t="str">
        <f>"5."</f>
        <v>5.</v>
      </c>
      <c r="B99" s="1157" t="s">
        <v>708</v>
      </c>
      <c r="C99" s="1157"/>
      <c r="D99" s="1164"/>
      <c r="E99" s="1157"/>
      <c r="F99" s="1157"/>
      <c r="G99" s="1164"/>
      <c r="H99" s="1157"/>
      <c r="I99" s="1157"/>
      <c r="J99" s="1164"/>
      <c r="K99" s="1157"/>
      <c r="L99" s="1157"/>
      <c r="M99" s="1164"/>
      <c r="Q99" s="1157"/>
      <c r="R99" s="1157"/>
      <c r="S99" s="1164"/>
      <c r="T99" s="1157"/>
      <c r="U99" s="1157"/>
      <c r="V99" s="1164"/>
      <c r="W99" s="1157"/>
      <c r="X99" s="1157"/>
      <c r="Y99" s="1157"/>
    </row>
    <row r="100" spans="1:25" ht="13.4" customHeight="1">
      <c r="A100" s="1157" t="str">
        <f>"6."</f>
        <v>6.</v>
      </c>
      <c r="B100" s="1157" t="s">
        <v>709</v>
      </c>
      <c r="C100" s="1157"/>
      <c r="D100" s="1164"/>
      <c r="E100" s="1157"/>
      <c r="F100" s="1157"/>
      <c r="G100" s="1164"/>
      <c r="H100" s="1157"/>
      <c r="I100" s="1157"/>
      <c r="J100" s="1164"/>
      <c r="K100" s="1157"/>
      <c r="L100" s="1157"/>
      <c r="M100" s="1164"/>
      <c r="Q100" s="1157"/>
      <c r="R100" s="1157"/>
      <c r="S100" s="1164"/>
      <c r="T100" s="1157"/>
      <c r="U100" s="1157"/>
      <c r="V100" s="1164"/>
      <c r="W100" s="1157"/>
      <c r="X100" s="1157"/>
      <c r="Y100" s="1157"/>
    </row>
    <row r="101" spans="1:25" ht="13.4" customHeight="1">
      <c r="A101" s="1157" t="str">
        <f>"7."</f>
        <v>7.</v>
      </c>
      <c r="B101" s="1158" t="s">
        <v>171</v>
      </c>
      <c r="C101" s="1158"/>
      <c r="D101" s="1159"/>
      <c r="E101" s="1158"/>
      <c r="F101" s="1158"/>
      <c r="G101" s="1159"/>
      <c r="H101" s="1158"/>
      <c r="I101" s="1158"/>
      <c r="J101" s="1159"/>
      <c r="K101" s="1157"/>
      <c r="L101" s="1157"/>
      <c r="M101" s="1164"/>
      <c r="N101" s="1157"/>
      <c r="O101" s="1157"/>
      <c r="P101" s="1164"/>
      <c r="Q101" s="1157"/>
      <c r="R101" s="1157"/>
      <c r="S101" s="1164"/>
      <c r="T101" s="1157"/>
      <c r="U101" s="1157"/>
      <c r="V101" s="1164"/>
      <c r="W101" s="1157"/>
      <c r="X101" s="1157"/>
      <c r="Y101" s="1157"/>
    </row>
    <row r="102" spans="1:25" ht="13.4" customHeight="1">
      <c r="A102" s="1157" t="str">
        <f>"8."</f>
        <v>8.</v>
      </c>
      <c r="B102" s="1158" t="s">
        <v>710</v>
      </c>
      <c r="C102" s="880"/>
    </row>
    <row r="103" spans="1:25" ht="13.4" customHeight="1">
      <c r="A103" s="1157" t="str">
        <f>"9."</f>
        <v>9.</v>
      </c>
      <c r="B103" s="880" t="s">
        <v>711</v>
      </c>
      <c r="C103" s="1169"/>
    </row>
    <row r="104" spans="1:25" ht="13.4" customHeight="1">
      <c r="A104" s="1157" t="str">
        <f>"10."</f>
        <v>10.</v>
      </c>
      <c r="B104" s="880" t="s">
        <v>712</v>
      </c>
      <c r="C104" s="1169"/>
    </row>
    <row r="105" spans="1:25" ht="13.4" customHeight="1">
      <c r="A105" s="1157"/>
      <c r="B105" s="1162"/>
      <c r="C105" s="1162"/>
    </row>
  </sheetData>
  <mergeCells count="25">
    <mergeCell ref="A1:Y1"/>
    <mergeCell ref="Y5:Y6"/>
    <mergeCell ref="V6:W6"/>
    <mergeCell ref="G8:H8"/>
    <mergeCell ref="J8:K8"/>
    <mergeCell ref="V8:W8"/>
    <mergeCell ref="D5:Q5"/>
    <mergeCell ref="A2:C2"/>
    <mergeCell ref="A3:B3"/>
    <mergeCell ref="D4:Q4"/>
    <mergeCell ref="J6:K6"/>
    <mergeCell ref="M6:N6"/>
    <mergeCell ref="P6:Q6"/>
    <mergeCell ref="A94:B94"/>
    <mergeCell ref="A51:B51"/>
    <mergeCell ref="P8:Q8"/>
    <mergeCell ref="A63:B63"/>
    <mergeCell ref="S6:T6"/>
    <mergeCell ref="D8:E8"/>
    <mergeCell ref="M8:N8"/>
    <mergeCell ref="A87:B87"/>
    <mergeCell ref="A93:D93"/>
    <mergeCell ref="S8:T8"/>
    <mergeCell ref="D6:E6"/>
    <mergeCell ref="G6:H6"/>
  </mergeCells>
  <pageMargins left="3.937007874015748E-2" right="3.937007874015748E-2" top="0.78740157480314965" bottom="0.19685039370078741" header="0.51181102362204722" footer="0.51181102362204722"/>
  <pageSetup paperSize="9" scale="77" fitToHeight="0" orientation="portrait" r:id="rId1"/>
  <headerFooter alignWithMargins="0"/>
  <rowBreaks count="1" manualBreakCount="1">
    <brk id="58" max="16383" man="1"/>
  </rowBreaks>
  <colBreaks count="1" manualBreakCount="1">
    <brk id="2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22"/>
  <sheetViews>
    <sheetView showGridLines="0" zoomScaleNormal="100" workbookViewId="0">
      <selection sqref="A1:K1"/>
    </sheetView>
  </sheetViews>
  <sheetFormatPr defaultColWidth="8.81640625" defaultRowHeight="12.5"/>
  <cols>
    <col min="1" max="1" width="30.26953125" style="72" customWidth="1"/>
    <col min="2" max="2" width="2.36328125" style="72" customWidth="1"/>
    <col min="3" max="5" width="9" style="72" customWidth="1"/>
    <col min="6" max="7" width="9" style="777" customWidth="1"/>
    <col min="8" max="8" width="9" style="778" customWidth="1"/>
    <col min="9" max="11" width="9" style="777" customWidth="1"/>
    <col min="12" max="16384" width="8.81640625" style="777"/>
  </cols>
  <sheetData>
    <row r="1" spans="1:11" s="571" customFormat="1" ht="28.15" customHeight="1">
      <c r="A1" s="1420" t="s">
        <v>649</v>
      </c>
      <c r="B1" s="1420"/>
      <c r="C1" s="1420"/>
      <c r="D1" s="1420"/>
      <c r="E1" s="1420"/>
      <c r="F1" s="1420"/>
      <c r="G1" s="1420"/>
      <c r="H1" s="1420"/>
      <c r="I1" s="1420"/>
      <c r="J1" s="1420"/>
      <c r="K1" s="1420"/>
    </row>
    <row r="2" spans="1:11" s="572" customFormat="1" ht="16.149999999999999" customHeight="1">
      <c r="A2" s="964" t="s">
        <v>641</v>
      </c>
      <c r="B2" s="997"/>
      <c r="C2" s="54"/>
      <c r="D2" s="55"/>
      <c r="E2" s="55"/>
      <c r="H2" s="583"/>
      <c r="K2" s="583"/>
    </row>
    <row r="3" spans="1:11" s="572" customFormat="1" ht="16.149999999999999" customHeight="1">
      <c r="A3" s="1421" t="s">
        <v>0</v>
      </c>
      <c r="B3" s="1421"/>
      <c r="C3" s="54"/>
      <c r="D3" s="55"/>
      <c r="E3" s="55"/>
      <c r="F3" s="55"/>
      <c r="G3" s="55"/>
      <c r="H3" s="55"/>
      <c r="I3" s="55"/>
      <c r="J3" s="55"/>
      <c r="K3" s="55"/>
    </row>
    <row r="4" spans="1:11" s="523" customFormat="1" ht="15" customHeight="1">
      <c r="A4" s="56"/>
      <c r="B4" s="56"/>
      <c r="C4" s="1422" t="s">
        <v>51</v>
      </c>
      <c r="D4" s="1422"/>
      <c r="E4" s="1422"/>
      <c r="F4" s="1422"/>
      <c r="G4" s="1422"/>
      <c r="H4" s="1422"/>
      <c r="I4" s="1422"/>
      <c r="J4" s="1422"/>
      <c r="K4" s="1422"/>
    </row>
    <row r="5" spans="1:11" s="523" customFormat="1" ht="12.75" customHeight="1">
      <c r="A5" s="57"/>
      <c r="C5" s="525">
        <v>2010</v>
      </c>
      <c r="D5" s="525">
        <v>2011</v>
      </c>
      <c r="E5" s="525">
        <v>2012</v>
      </c>
      <c r="F5" s="525">
        <v>2013</v>
      </c>
      <c r="G5" s="525">
        <v>2014</v>
      </c>
      <c r="H5" s="525">
        <v>2015</v>
      </c>
      <c r="I5" s="525">
        <v>2016</v>
      </c>
      <c r="J5" s="525">
        <v>2017</v>
      </c>
      <c r="K5" s="525">
        <v>2018</v>
      </c>
    </row>
    <row r="6" spans="1:11" s="523" customFormat="1" ht="10.15" customHeight="1">
      <c r="A6" s="56"/>
      <c r="B6" s="58" t="s">
        <v>48</v>
      </c>
      <c r="C6" s="577" t="s">
        <v>771</v>
      </c>
      <c r="D6" s="577" t="s">
        <v>771</v>
      </c>
      <c r="E6" s="577" t="s">
        <v>771</v>
      </c>
      <c r="F6" s="577" t="s">
        <v>771</v>
      </c>
      <c r="G6" s="577" t="s">
        <v>771</v>
      </c>
      <c r="H6" s="577" t="s">
        <v>771</v>
      </c>
      <c r="I6" s="577" t="s">
        <v>771</v>
      </c>
      <c r="J6" s="577" t="s">
        <v>771</v>
      </c>
    </row>
    <row r="7" spans="1:11" s="523" customFormat="1" ht="11.25" customHeight="1">
      <c r="A7" s="299" t="s">
        <v>297</v>
      </c>
      <c r="B7" s="576"/>
      <c r="C7" s="573"/>
      <c r="D7" s="62"/>
      <c r="E7" s="62"/>
      <c r="F7" s="574"/>
      <c r="G7" s="575"/>
      <c r="H7" s="528"/>
    </row>
    <row r="8" spans="1:11" s="523" customFormat="1" ht="11.25" customHeight="1">
      <c r="A8" s="222" t="s">
        <v>298</v>
      </c>
      <c r="B8" s="59">
        <v>3</v>
      </c>
      <c r="C8" s="627">
        <v>196256.16132294133</v>
      </c>
      <c r="D8" s="627">
        <v>199307.08991084583</v>
      </c>
      <c r="E8" s="627">
        <v>204619.41183158694</v>
      </c>
      <c r="F8" s="627">
        <v>209368.51301697062</v>
      </c>
      <c r="G8" s="627">
        <v>215691.99241795167</v>
      </c>
      <c r="H8" s="627">
        <v>219993.61400405358</v>
      </c>
      <c r="I8" s="965">
        <v>222400.14503245943</v>
      </c>
      <c r="J8" s="965">
        <v>221144.99243408858</v>
      </c>
      <c r="K8" s="965">
        <v>222142.84838783188</v>
      </c>
    </row>
    <row r="9" spans="1:11" s="523" customFormat="1" ht="11.25" customHeight="1">
      <c r="A9" s="222" t="s">
        <v>53</v>
      </c>
      <c r="B9" s="577" t="s">
        <v>747</v>
      </c>
      <c r="C9" s="627" t="s">
        <v>29</v>
      </c>
      <c r="D9" s="627">
        <v>136845.49622385678</v>
      </c>
      <c r="E9" s="627">
        <v>147294.7459110991</v>
      </c>
      <c r="F9" s="627">
        <v>156441.17505581051</v>
      </c>
      <c r="G9" s="627">
        <v>166584.14574408511</v>
      </c>
      <c r="H9" s="627">
        <v>174500.46733409198</v>
      </c>
      <c r="I9" s="965">
        <v>177656.79415827012</v>
      </c>
      <c r="J9" s="965">
        <v>176170.61457139681</v>
      </c>
      <c r="K9" s="965">
        <v>176679.0942630333</v>
      </c>
    </row>
    <row r="10" spans="1:11" s="523" customFormat="1" ht="11.25" customHeight="1">
      <c r="A10" s="222" t="s">
        <v>54</v>
      </c>
      <c r="B10" s="577" t="s">
        <v>748</v>
      </c>
      <c r="C10" s="627" t="s">
        <v>29</v>
      </c>
      <c r="D10" s="627">
        <v>90628.22844110911</v>
      </c>
      <c r="E10" s="627">
        <v>93938.563485709325</v>
      </c>
      <c r="F10" s="627">
        <v>96946.402867866127</v>
      </c>
      <c r="G10" s="627">
        <v>101487.439808076</v>
      </c>
      <c r="H10" s="627">
        <v>105177.74546714753</v>
      </c>
      <c r="I10" s="965">
        <v>106061.74242995557</v>
      </c>
      <c r="J10" s="965">
        <v>105962.53268092548</v>
      </c>
      <c r="K10" s="965">
        <v>105576.89746342128</v>
      </c>
    </row>
    <row r="11" spans="1:11" s="523" customFormat="1" ht="11.25" customHeight="1">
      <c r="A11" s="222" t="s">
        <v>55</v>
      </c>
      <c r="B11" s="59">
        <v>8</v>
      </c>
      <c r="C11" s="627" t="s">
        <v>29</v>
      </c>
      <c r="D11" s="627">
        <v>426780.81457581173</v>
      </c>
      <c r="E11" s="627">
        <v>445852.72122839536</v>
      </c>
      <c r="F11" s="627">
        <v>462756.09094064729</v>
      </c>
      <c r="G11" s="627">
        <v>483763.57797011279</v>
      </c>
      <c r="H11" s="627">
        <v>499671.82680529309</v>
      </c>
      <c r="I11" s="965">
        <v>506118.68162068509</v>
      </c>
      <c r="J11" s="965">
        <v>503278.1396864109</v>
      </c>
      <c r="K11" s="965">
        <v>504398.84011428646</v>
      </c>
    </row>
    <row r="12" spans="1:11" s="523" customFormat="1" ht="11.25" customHeight="1">
      <c r="A12" s="56"/>
      <c r="B12" s="59"/>
      <c r="C12" s="627"/>
      <c r="D12" s="966"/>
      <c r="E12" s="966"/>
      <c r="F12" s="624"/>
      <c r="G12" s="624"/>
      <c r="H12" s="967"/>
      <c r="I12" s="965"/>
      <c r="J12" s="965"/>
      <c r="K12" s="965"/>
    </row>
    <row r="13" spans="1:11" s="523" customFormat="1" ht="10.9" customHeight="1">
      <c r="A13" s="299" t="s">
        <v>169</v>
      </c>
      <c r="B13" s="576"/>
      <c r="C13" s="627"/>
      <c r="D13" s="966"/>
      <c r="E13" s="966"/>
      <c r="F13" s="966"/>
      <c r="G13" s="624"/>
      <c r="H13" s="968"/>
      <c r="I13" s="965"/>
      <c r="J13" s="965"/>
      <c r="K13" s="965"/>
    </row>
    <row r="14" spans="1:11" s="523" customFormat="1" ht="12" customHeight="1">
      <c r="A14" s="222" t="s">
        <v>298</v>
      </c>
      <c r="B14" s="59">
        <v>3</v>
      </c>
      <c r="C14" s="310">
        <v>218734.85197661701</v>
      </c>
      <c r="D14" s="310">
        <v>214581.3743420894</v>
      </c>
      <c r="E14" s="310">
        <v>215706.55608058901</v>
      </c>
      <c r="F14" s="310">
        <v>214232.75322546519</v>
      </c>
      <c r="G14" s="310">
        <v>213900.82216371619</v>
      </c>
      <c r="H14" s="627">
        <v>210934.94350628721</v>
      </c>
      <c r="I14" s="965">
        <v>208260.3879857861</v>
      </c>
      <c r="J14" s="965">
        <v>204247.63601915352</v>
      </c>
      <c r="K14" s="965">
        <v>203686.3050544702</v>
      </c>
    </row>
    <row r="15" spans="1:11" s="523" customFormat="1" ht="12" customHeight="1">
      <c r="A15" s="222" t="s">
        <v>53</v>
      </c>
      <c r="B15" s="577" t="s">
        <v>747</v>
      </c>
      <c r="C15" s="627" t="s">
        <v>29</v>
      </c>
      <c r="D15" s="627">
        <v>52829.429595798007</v>
      </c>
      <c r="E15" s="627">
        <v>54399.594695872103</v>
      </c>
      <c r="F15" s="627">
        <v>54306.450886193794</v>
      </c>
      <c r="G15" s="627">
        <v>53427.1758216159</v>
      </c>
      <c r="H15" s="627">
        <v>51598.581746532</v>
      </c>
      <c r="I15" s="965">
        <v>49663.399908801497</v>
      </c>
      <c r="J15" s="965">
        <v>47358.426460842296</v>
      </c>
      <c r="K15" s="965">
        <v>45917.730693789505</v>
      </c>
    </row>
    <row r="16" spans="1:11" s="523" customFormat="1" ht="12" customHeight="1">
      <c r="A16" s="222" t="s">
        <v>54</v>
      </c>
      <c r="B16" s="577" t="s">
        <v>748</v>
      </c>
      <c r="C16" s="627" t="s">
        <v>29</v>
      </c>
      <c r="D16" s="627">
        <v>98843.905739659429</v>
      </c>
      <c r="E16" s="627">
        <v>101621.0087219667</v>
      </c>
      <c r="F16" s="627">
        <v>102375.14144206213</v>
      </c>
      <c r="G16" s="627">
        <v>102935.43151983662</v>
      </c>
      <c r="H16" s="627">
        <v>101216.96755713409</v>
      </c>
      <c r="I16" s="965">
        <v>99617.122299760493</v>
      </c>
      <c r="J16" s="965">
        <v>97002.284897128251</v>
      </c>
      <c r="K16" s="965">
        <v>95815.763692827604</v>
      </c>
    </row>
    <row r="17" spans="1:11" s="523" customFormat="1" ht="12" customHeight="1">
      <c r="A17" s="222" t="s">
        <v>55</v>
      </c>
      <c r="B17" s="59">
        <v>8</v>
      </c>
      <c r="C17" s="627" t="s">
        <v>29</v>
      </c>
      <c r="D17" s="627">
        <v>366254.70967754687</v>
      </c>
      <c r="E17" s="627">
        <v>371727.15949842782</v>
      </c>
      <c r="F17" s="627">
        <v>370914.34555372107</v>
      </c>
      <c r="G17" s="627">
        <v>370263.42950516869</v>
      </c>
      <c r="H17" s="627">
        <v>363750.49280995328</v>
      </c>
      <c r="I17" s="965">
        <v>357540.91019434808</v>
      </c>
      <c r="J17" s="965">
        <v>348608.34737712407</v>
      </c>
      <c r="K17" s="965">
        <v>345419.79944108729</v>
      </c>
    </row>
    <row r="18" spans="1:11" s="523" customFormat="1" ht="11.25" customHeight="1">
      <c r="A18" s="56"/>
      <c r="B18" s="59"/>
      <c r="C18" s="627"/>
      <c r="D18" s="966"/>
      <c r="E18" s="966"/>
      <c r="F18" s="624"/>
      <c r="G18" s="624"/>
      <c r="H18" s="967"/>
      <c r="I18" s="965"/>
      <c r="J18" s="965"/>
      <c r="K18" s="965"/>
    </row>
    <row r="19" spans="1:11" s="523" customFormat="1" ht="11.25" customHeight="1">
      <c r="A19" s="300" t="s">
        <v>299</v>
      </c>
      <c r="B19" s="576"/>
      <c r="C19" s="627"/>
      <c r="D19" s="966"/>
      <c r="E19" s="966"/>
      <c r="F19" s="624"/>
      <c r="G19" s="624"/>
      <c r="H19" s="968"/>
      <c r="I19" s="965"/>
      <c r="J19" s="965"/>
      <c r="K19" s="965"/>
    </row>
    <row r="20" spans="1:11" s="523" customFormat="1" ht="11.25" customHeight="1">
      <c r="A20" s="222" t="s">
        <v>298</v>
      </c>
      <c r="B20" s="59">
        <v>3</v>
      </c>
      <c r="C20" s="310">
        <v>15311.498827331799</v>
      </c>
      <c r="D20" s="310">
        <v>15388.072163705188</v>
      </c>
      <c r="E20" s="310">
        <v>15945.816435243509</v>
      </c>
      <c r="F20" s="310">
        <v>20617.48659746175</v>
      </c>
      <c r="G20" s="310">
        <v>21070.25311128527</v>
      </c>
      <c r="H20" s="627">
        <v>21649.886482684018</v>
      </c>
      <c r="I20" s="965">
        <v>22353.96144047616</v>
      </c>
      <c r="J20" s="965">
        <v>22779.07636382461</v>
      </c>
      <c r="K20" s="965">
        <v>23718.955145410087</v>
      </c>
    </row>
    <row r="21" spans="1:11" s="523" customFormat="1" ht="11.25" customHeight="1">
      <c r="A21" s="222" t="s">
        <v>53</v>
      </c>
      <c r="B21" s="577" t="s">
        <v>747</v>
      </c>
      <c r="C21" s="627" t="s">
        <v>29</v>
      </c>
      <c r="D21" s="627">
        <v>24365.123438109469</v>
      </c>
      <c r="E21" s="627">
        <v>26001.173309733251</v>
      </c>
      <c r="F21" s="627">
        <v>31047.849683629142</v>
      </c>
      <c r="G21" s="627">
        <v>32624.08232200173</v>
      </c>
      <c r="H21" s="627">
        <v>34183.749282728764</v>
      </c>
      <c r="I21" s="965">
        <v>35742.246514993283</v>
      </c>
      <c r="J21" s="965">
        <v>36945.121259306296</v>
      </c>
      <c r="K21" s="965">
        <v>39365.481474722197</v>
      </c>
    </row>
    <row r="22" spans="1:11" s="523" customFormat="1" ht="11.25" customHeight="1">
      <c r="A22" s="222" t="s">
        <v>54</v>
      </c>
      <c r="B22" s="577" t="s">
        <v>748</v>
      </c>
      <c r="C22" s="627" t="s">
        <v>29</v>
      </c>
      <c r="D22" s="627">
        <v>10057.628175995376</v>
      </c>
      <c r="E22" s="627">
        <v>10248.282348471508</v>
      </c>
      <c r="F22" s="627">
        <v>12149.197128377049</v>
      </c>
      <c r="G22" s="627">
        <v>12313.083056161015</v>
      </c>
      <c r="H22" s="627">
        <v>12727.081916288244</v>
      </c>
      <c r="I22" s="965">
        <v>13063.266552045015</v>
      </c>
      <c r="J22" s="965">
        <v>13142.094925381951</v>
      </c>
      <c r="K22" s="965">
        <v>13554.780196797481</v>
      </c>
    </row>
    <row r="23" spans="1:11" s="523" customFormat="1" ht="11.25" customHeight="1">
      <c r="A23" s="222" t="s">
        <v>55</v>
      </c>
      <c r="B23" s="59">
        <v>8</v>
      </c>
      <c r="C23" s="627" t="s">
        <v>29</v>
      </c>
      <c r="D23" s="627">
        <v>49810.823777810037</v>
      </c>
      <c r="E23" s="627">
        <v>52195.272093448264</v>
      </c>
      <c r="F23" s="627">
        <v>63814.533409467935</v>
      </c>
      <c r="G23" s="627">
        <v>66007.418489448013</v>
      </c>
      <c r="H23" s="627">
        <v>68560.717681701019</v>
      </c>
      <c r="I23" s="965">
        <v>71159.47450751446</v>
      </c>
      <c r="J23" s="965">
        <v>72866.292548512865</v>
      </c>
      <c r="K23" s="965">
        <v>76639.216816929766</v>
      </c>
    </row>
    <row r="24" spans="1:11" s="523" customFormat="1" ht="11.25" customHeight="1">
      <c r="A24" s="61"/>
      <c r="B24" s="59"/>
      <c r="C24" s="627"/>
      <c r="D24" s="310"/>
      <c r="E24" s="310"/>
      <c r="F24" s="624"/>
      <c r="G24" s="624"/>
      <c r="H24" s="967"/>
      <c r="I24" s="965"/>
      <c r="J24" s="965"/>
      <c r="K24" s="965"/>
    </row>
    <row r="25" spans="1:11" s="523" customFormat="1" ht="11.25" customHeight="1">
      <c r="A25" s="64" t="s">
        <v>45</v>
      </c>
      <c r="B25" s="59">
        <v>9</v>
      </c>
      <c r="C25" s="627"/>
      <c r="D25" s="966"/>
      <c r="E25" s="966"/>
      <c r="F25" s="624"/>
      <c r="G25" s="624"/>
      <c r="H25" s="967"/>
      <c r="I25" s="965"/>
      <c r="J25" s="965"/>
      <c r="K25" s="965"/>
    </row>
    <row r="26" spans="1:11" s="523" customFormat="1" ht="11.25" customHeight="1">
      <c r="A26" s="222" t="s">
        <v>298</v>
      </c>
      <c r="B26" s="59">
        <v>3</v>
      </c>
      <c r="C26" s="627">
        <v>11052.56633829</v>
      </c>
      <c r="D26" s="627">
        <v>9963.9464231606598</v>
      </c>
      <c r="E26" s="627">
        <v>8944.5086105217306</v>
      </c>
      <c r="F26" s="627">
        <v>5410.9478740000004</v>
      </c>
      <c r="G26" s="627">
        <v>4743.8</v>
      </c>
      <c r="H26" s="627">
        <v>4395.6000000000004</v>
      </c>
      <c r="I26" s="965">
        <v>4334.5200000000004</v>
      </c>
      <c r="J26" s="965">
        <v>3795.82</v>
      </c>
      <c r="K26" s="965">
        <v>3862.87</v>
      </c>
    </row>
    <row r="27" spans="1:11" s="523" customFormat="1" ht="11.25" customHeight="1">
      <c r="A27" s="222" t="s">
        <v>53</v>
      </c>
      <c r="B27" s="577" t="s">
        <v>747</v>
      </c>
      <c r="C27" s="627" t="s">
        <v>29</v>
      </c>
      <c r="D27" s="627">
        <v>4639.5028716475299</v>
      </c>
      <c r="E27" s="627">
        <v>4786.6865026925598</v>
      </c>
      <c r="F27" s="627">
        <v>2642.4073833999901</v>
      </c>
      <c r="G27" s="627">
        <v>2362.5499999999902</v>
      </c>
      <c r="H27" s="627">
        <v>2093.39</v>
      </c>
      <c r="I27" s="965">
        <v>2224.1099999999901</v>
      </c>
      <c r="J27" s="965">
        <v>2209.5</v>
      </c>
      <c r="K27" s="965">
        <v>1950.76999999999</v>
      </c>
    </row>
    <row r="28" spans="1:11" s="523" customFormat="1" ht="11.25" customHeight="1">
      <c r="A28" s="222" t="s">
        <v>54</v>
      </c>
      <c r="B28" s="577" t="s">
        <v>748</v>
      </c>
      <c r="C28" s="627" t="s">
        <v>29</v>
      </c>
      <c r="D28" s="627">
        <v>19133.568845760437</v>
      </c>
      <c r="E28" s="627">
        <v>19402.031811149966</v>
      </c>
      <c r="F28" s="627">
        <v>16747.345410399903</v>
      </c>
      <c r="G28" s="627">
        <v>16178.040000001602</v>
      </c>
      <c r="H28" s="627">
        <v>19096.060000001798</v>
      </c>
      <c r="I28" s="965">
        <v>16393.1200000014</v>
      </c>
      <c r="J28" s="965">
        <v>15924.4600000014</v>
      </c>
      <c r="K28" s="965">
        <v>15002.010000001199</v>
      </c>
    </row>
    <row r="29" spans="1:11" s="523" customFormat="1" ht="11.25" customHeight="1">
      <c r="A29" s="222" t="s">
        <v>55</v>
      </c>
      <c r="B29" s="59">
        <v>8</v>
      </c>
      <c r="C29" s="627" t="s">
        <v>29</v>
      </c>
      <c r="D29" s="627">
        <v>33737.018140568631</v>
      </c>
      <c r="E29" s="627">
        <v>33133.226924364251</v>
      </c>
      <c r="F29" s="627">
        <v>24800.700667799894</v>
      </c>
      <c r="G29" s="627">
        <v>23284.390000001593</v>
      </c>
      <c r="H29" s="627">
        <v>25585.0500000018</v>
      </c>
      <c r="I29" s="965">
        <v>22951.75000000139</v>
      </c>
      <c r="J29" s="965">
        <v>21929.780000001399</v>
      </c>
      <c r="K29" s="965">
        <v>20815.650000001187</v>
      </c>
    </row>
    <row r="30" spans="1:11" s="523" customFormat="1" ht="11.25" customHeight="1">
      <c r="A30" s="61"/>
      <c r="B30" s="59"/>
      <c r="C30" s="627"/>
      <c r="D30" s="310"/>
      <c r="E30" s="310"/>
      <c r="F30" s="624"/>
      <c r="G30" s="624"/>
      <c r="H30" s="967"/>
      <c r="I30" s="965"/>
      <c r="J30" s="965"/>
      <c r="K30" s="965"/>
    </row>
    <row r="31" spans="1:11" s="523" customFormat="1" ht="11.25" customHeight="1">
      <c r="A31" s="64" t="s">
        <v>46</v>
      </c>
      <c r="B31" s="59"/>
      <c r="C31" s="627"/>
      <c r="D31" s="966"/>
      <c r="E31" s="966"/>
      <c r="F31" s="624"/>
      <c r="G31" s="624"/>
      <c r="H31" s="967"/>
      <c r="I31" s="965"/>
      <c r="J31" s="965"/>
      <c r="K31" s="965"/>
    </row>
    <row r="32" spans="1:11" s="523" customFormat="1" ht="11.25" customHeight="1">
      <c r="A32" s="222" t="s">
        <v>298</v>
      </c>
      <c r="B32" s="59">
        <v>3</v>
      </c>
      <c r="C32" s="627">
        <v>441355.07846518012</v>
      </c>
      <c r="D32" s="627">
        <v>439240.48283980112</v>
      </c>
      <c r="E32" s="627">
        <v>445216.29295794119</v>
      </c>
      <c r="F32" s="627">
        <v>449629.70071389759</v>
      </c>
      <c r="G32" s="627">
        <v>455406.86769295321</v>
      </c>
      <c r="H32" s="627">
        <v>456974.0439930248</v>
      </c>
      <c r="I32" s="965">
        <v>457349.01445872174</v>
      </c>
      <c r="J32" s="965">
        <v>451967.52481706673</v>
      </c>
      <c r="K32" s="965">
        <v>453410.97858771216</v>
      </c>
    </row>
    <row r="33" spans="1:17" s="523" customFormat="1" ht="11.25" customHeight="1">
      <c r="A33" s="222" t="s">
        <v>53</v>
      </c>
      <c r="B33" s="577" t="s">
        <v>747</v>
      </c>
      <c r="C33" s="627" t="s">
        <v>29</v>
      </c>
      <c r="D33" s="627">
        <v>218679.55212941178</v>
      </c>
      <c r="E33" s="627">
        <v>232482.20041939701</v>
      </c>
      <c r="F33" s="627">
        <v>244437.88300903345</v>
      </c>
      <c r="G33" s="627">
        <v>254997.95388770272</v>
      </c>
      <c r="H33" s="627">
        <v>262376.18836335273</v>
      </c>
      <c r="I33" s="965">
        <v>265286.5505820649</v>
      </c>
      <c r="J33" s="965">
        <v>262683.66229154542</v>
      </c>
      <c r="K33" s="965">
        <v>263913.07643154502</v>
      </c>
    </row>
    <row r="34" spans="1:17" s="523" customFormat="1" ht="11.25" customHeight="1">
      <c r="A34" s="222" t="s">
        <v>54</v>
      </c>
      <c r="B34" s="577" t="s">
        <v>748</v>
      </c>
      <c r="C34" s="627" t="s">
        <v>29</v>
      </c>
      <c r="D34" s="627">
        <v>218663.33120252434</v>
      </c>
      <c r="E34" s="627">
        <v>225209.8863672975</v>
      </c>
      <c r="F34" s="627">
        <v>228218.08684870519</v>
      </c>
      <c r="G34" s="627">
        <v>232913.99438407522</v>
      </c>
      <c r="H34" s="627">
        <v>238217.85494057165</v>
      </c>
      <c r="I34" s="965">
        <v>235135.25128176247</v>
      </c>
      <c r="J34" s="965">
        <v>232031.37250343707</v>
      </c>
      <c r="K34" s="965">
        <v>229949.45135304757</v>
      </c>
    </row>
    <row r="35" spans="1:17" s="523" customFormat="1" ht="11.25" customHeight="1">
      <c r="A35" s="222" t="s">
        <v>55</v>
      </c>
      <c r="B35" s="59">
        <v>8</v>
      </c>
      <c r="C35" s="627" t="s">
        <v>29</v>
      </c>
      <c r="D35" s="627">
        <v>876583.36617173732</v>
      </c>
      <c r="E35" s="627">
        <v>902908.37974463566</v>
      </c>
      <c r="F35" s="627">
        <v>922285.67057163629</v>
      </c>
      <c r="G35" s="627">
        <v>943318.81596473115</v>
      </c>
      <c r="H35" s="627">
        <v>957568.08729694923</v>
      </c>
      <c r="I35" s="965">
        <v>957770.81632254913</v>
      </c>
      <c r="J35" s="965">
        <v>946682.55961204926</v>
      </c>
      <c r="K35" s="965">
        <v>947273.50637230463</v>
      </c>
    </row>
    <row r="36" spans="1:17" s="523" customFormat="1" ht="11.25" customHeight="1">
      <c r="A36" s="578"/>
      <c r="B36" s="578"/>
      <c r="C36" s="578"/>
      <c r="D36" s="578"/>
      <c r="E36" s="578"/>
      <c r="G36" s="578"/>
      <c r="H36" s="578"/>
      <c r="I36" s="578"/>
      <c r="J36" s="578"/>
      <c r="K36" s="578"/>
    </row>
    <row r="37" spans="1:17" s="523" customFormat="1" ht="11.25" customHeight="1">
      <c r="C37" s="969"/>
      <c r="E37" s="969"/>
      <c r="F37" s="308"/>
      <c r="H37" s="308"/>
      <c r="I37" s="308"/>
      <c r="K37" s="308" t="s">
        <v>47</v>
      </c>
    </row>
    <row r="38" spans="1:17" s="885" customFormat="1" ht="11.25" customHeight="1">
      <c r="A38" s="1423" t="s">
        <v>48</v>
      </c>
      <c r="B38" s="1423"/>
      <c r="C38" s="1423"/>
      <c r="D38" s="884"/>
      <c r="G38" s="884"/>
      <c r="H38" s="884"/>
      <c r="J38" s="886"/>
      <c r="K38" s="886"/>
      <c r="L38" s="886"/>
      <c r="M38" s="887"/>
      <c r="N38" s="887"/>
    </row>
    <row r="39" spans="1:17" s="523" customFormat="1" ht="12" customHeight="1">
      <c r="A39" s="311" t="s">
        <v>749</v>
      </c>
      <c r="B39" s="319"/>
      <c r="C39" s="66"/>
      <c r="D39" s="66"/>
      <c r="E39" s="66"/>
      <c r="G39" s="884"/>
      <c r="H39" s="579"/>
      <c r="I39" s="550"/>
      <c r="J39" s="579"/>
      <c r="K39" s="579"/>
      <c r="L39" s="550"/>
      <c r="M39" s="550"/>
      <c r="N39" s="550"/>
      <c r="O39" s="550"/>
    </row>
    <row r="40" spans="1:17" s="523" customFormat="1" ht="12" customHeight="1">
      <c r="A40" s="66" t="s">
        <v>750</v>
      </c>
      <c r="B40" s="550"/>
      <c r="C40" s="66"/>
      <c r="D40" s="66"/>
      <c r="E40" s="67"/>
      <c r="H40" s="66"/>
      <c r="I40" s="550"/>
      <c r="J40" s="68"/>
      <c r="K40" s="68"/>
      <c r="L40" s="550"/>
      <c r="M40" s="550"/>
      <c r="N40" s="550"/>
      <c r="O40" s="550"/>
    </row>
    <row r="41" spans="1:17" s="523" customFormat="1" ht="12" customHeight="1">
      <c r="A41" s="66" t="s">
        <v>751</v>
      </c>
      <c r="B41" s="550"/>
      <c r="C41" s="66"/>
      <c r="D41" s="66"/>
      <c r="E41" s="67"/>
      <c r="H41" s="66"/>
      <c r="I41" s="550"/>
      <c r="J41" s="68"/>
      <c r="K41" s="68"/>
      <c r="L41" s="550"/>
      <c r="M41" s="550"/>
      <c r="N41" s="550"/>
      <c r="O41" s="550"/>
    </row>
    <row r="42" spans="1:17" s="523" customFormat="1" ht="12" customHeight="1">
      <c r="A42" s="66" t="s">
        <v>752</v>
      </c>
      <c r="C42" s="66"/>
      <c r="D42" s="66"/>
      <c r="E42" s="66"/>
      <c r="G42" s="56"/>
      <c r="I42" s="66"/>
      <c r="J42" s="66"/>
      <c r="K42" s="66"/>
    </row>
    <row r="43" spans="1:17" s="523" customFormat="1" ht="12" customHeight="1">
      <c r="A43" s="66" t="s">
        <v>753</v>
      </c>
      <c r="C43" s="66"/>
      <c r="D43" s="550"/>
      <c r="E43" s="66"/>
      <c r="G43" s="69"/>
      <c r="J43" s="68"/>
      <c r="K43" s="68"/>
    </row>
    <row r="44" spans="1:17" s="523" customFormat="1" ht="12" customHeight="1">
      <c r="A44" s="66" t="s">
        <v>754</v>
      </c>
      <c r="C44" s="579"/>
      <c r="D44" s="581"/>
      <c r="E44" s="66"/>
      <c r="I44" s="65"/>
      <c r="J44" s="70"/>
      <c r="K44" s="70"/>
      <c r="L44" s="550"/>
      <c r="M44" s="550"/>
      <c r="N44" s="550"/>
      <c r="O44" s="550"/>
      <c r="P44" s="550"/>
      <c r="Q44" s="550"/>
    </row>
    <row r="45" spans="1:17" s="523" customFormat="1" ht="12" customHeight="1">
      <c r="A45" s="66" t="s">
        <v>755</v>
      </c>
      <c r="B45" s="66"/>
      <c r="C45" s="66"/>
      <c r="I45" s="68"/>
      <c r="L45" s="550"/>
      <c r="M45" s="550"/>
      <c r="N45" s="550"/>
      <c r="O45" s="550"/>
      <c r="P45" s="550"/>
    </row>
    <row r="46" spans="1:17" s="523" customFormat="1" ht="12" customHeight="1">
      <c r="A46" s="309" t="s">
        <v>756</v>
      </c>
      <c r="C46" s="579"/>
      <c r="D46" s="56"/>
      <c r="E46" s="66"/>
      <c r="F46" s="777"/>
      <c r="G46" s="580"/>
      <c r="J46" s="777"/>
      <c r="K46" s="777"/>
    </row>
    <row r="47" spans="1:17" s="523" customFormat="1" ht="12" customHeight="1">
      <c r="A47" s="579" t="s">
        <v>757</v>
      </c>
      <c r="B47" s="56"/>
      <c r="C47" s="56"/>
      <c r="D47" s="72"/>
      <c r="E47" s="66"/>
      <c r="F47" s="777"/>
      <c r="G47" s="580"/>
      <c r="J47" s="777"/>
      <c r="K47" s="777"/>
      <c r="L47" s="550"/>
      <c r="M47" s="550"/>
      <c r="N47" s="550"/>
      <c r="O47" s="550"/>
      <c r="P47" s="550"/>
    </row>
    <row r="48" spans="1:17" s="523" customFormat="1" ht="12" customHeight="1">
      <c r="A48" s="309" t="s">
        <v>758</v>
      </c>
      <c r="B48" s="579"/>
      <c r="D48" s="72"/>
      <c r="E48" s="776"/>
      <c r="F48" s="777"/>
      <c r="G48" s="580"/>
      <c r="J48" s="777"/>
      <c r="K48" s="777"/>
    </row>
    <row r="49" spans="1:11" s="523" customFormat="1" ht="12" customHeight="1">
      <c r="A49" s="309" t="s">
        <v>759</v>
      </c>
      <c r="D49" s="72"/>
      <c r="E49" s="56"/>
      <c r="F49" s="777"/>
      <c r="G49" s="778"/>
      <c r="I49" s="777"/>
      <c r="J49" s="777"/>
      <c r="K49" s="777"/>
    </row>
    <row r="50" spans="1:11" s="523" customFormat="1" ht="12" customHeight="1">
      <c r="A50" s="309" t="s">
        <v>760</v>
      </c>
      <c r="B50" s="72"/>
      <c r="C50" s="56"/>
      <c r="D50" s="72"/>
      <c r="E50" s="56"/>
      <c r="F50" s="777"/>
      <c r="G50" s="778"/>
      <c r="H50" s="777"/>
      <c r="I50" s="777"/>
      <c r="J50" s="777"/>
      <c r="K50" s="777"/>
    </row>
    <row r="51" spans="1:11" s="523" customFormat="1" ht="10.9" customHeight="1">
      <c r="A51" s="523" t="s">
        <v>787</v>
      </c>
      <c r="B51" s="72"/>
      <c r="C51" s="71"/>
      <c r="D51" s="72"/>
      <c r="E51" s="56"/>
      <c r="F51" s="777"/>
      <c r="G51" s="778"/>
      <c r="H51" s="777"/>
      <c r="I51" s="777"/>
      <c r="J51" s="777"/>
      <c r="K51" s="777"/>
    </row>
    <row r="52" spans="1:11" s="523" customFormat="1" ht="11.25" customHeight="1">
      <c r="A52" s="523" t="s">
        <v>772</v>
      </c>
      <c r="B52" s="72"/>
      <c r="C52" s="72"/>
      <c r="D52" s="72"/>
      <c r="E52" s="56"/>
      <c r="F52" s="777"/>
      <c r="G52" s="778"/>
      <c r="H52" s="777"/>
      <c r="I52" s="777"/>
      <c r="J52" s="777"/>
      <c r="K52" s="777"/>
    </row>
    <row r="53" spans="1:11" s="523" customFormat="1" ht="10.9" customHeight="1">
      <c r="A53" s="66" t="s">
        <v>761</v>
      </c>
      <c r="B53" s="777"/>
      <c r="C53" s="72"/>
      <c r="D53" s="777"/>
      <c r="E53" s="56"/>
      <c r="F53" s="777"/>
      <c r="G53" s="777"/>
      <c r="H53" s="777"/>
      <c r="I53" s="777"/>
      <c r="J53" s="777"/>
      <c r="K53" s="777"/>
    </row>
    <row r="54" spans="1:11" ht="11.25" customHeight="1">
      <c r="A54" s="523" t="s">
        <v>762</v>
      </c>
      <c r="B54" s="777"/>
      <c r="D54" s="777"/>
      <c r="E54" s="56"/>
      <c r="H54" s="777"/>
    </row>
    <row r="55" spans="1:11" s="523" customFormat="1" ht="11.25" customHeight="1">
      <c r="B55" s="72"/>
      <c r="C55" s="72"/>
      <c r="D55" s="72"/>
      <c r="E55" s="56"/>
      <c r="F55" s="777"/>
      <c r="G55" s="778"/>
      <c r="H55" s="777"/>
      <c r="I55" s="777"/>
      <c r="J55" s="777"/>
      <c r="K55" s="777"/>
    </row>
    <row r="56" spans="1:11" ht="11.25" customHeight="1">
      <c r="A56" s="1212" t="s">
        <v>513</v>
      </c>
      <c r="B56" s="777"/>
      <c r="D56" s="777"/>
      <c r="E56" s="56"/>
      <c r="H56" s="777"/>
    </row>
    <row r="57" spans="1:11" ht="10.9" customHeight="1">
      <c r="A57" s="523" t="s">
        <v>534</v>
      </c>
      <c r="B57" s="777"/>
      <c r="C57" s="777"/>
      <c r="D57" s="777"/>
      <c r="E57" s="56"/>
      <c r="H57" s="777"/>
    </row>
    <row r="58" spans="1:11" ht="16.149999999999999" customHeight="1">
      <c r="A58" s="777"/>
      <c r="B58" s="777"/>
      <c r="C58" s="777"/>
      <c r="D58" s="777"/>
      <c r="E58" s="56"/>
      <c r="H58" s="777"/>
    </row>
    <row r="59" spans="1:11" ht="16.149999999999999" customHeight="1">
      <c r="A59" s="777"/>
      <c r="B59" s="777"/>
      <c r="C59" s="777"/>
      <c r="D59" s="777"/>
      <c r="E59" s="71"/>
      <c r="H59" s="777"/>
    </row>
    <row r="60" spans="1:11" ht="15" customHeight="1">
      <c r="A60" s="777"/>
      <c r="B60" s="777"/>
      <c r="C60" s="777"/>
      <c r="D60" s="777"/>
      <c r="H60" s="777"/>
    </row>
    <row r="61" spans="1:11" ht="12.75" customHeight="1">
      <c r="A61" s="777"/>
      <c r="B61" s="777"/>
      <c r="C61" s="777"/>
      <c r="D61" s="777"/>
      <c r="H61" s="777"/>
    </row>
    <row r="62" spans="1:11" ht="4.9000000000000004" customHeight="1">
      <c r="A62" s="777"/>
      <c r="B62" s="777"/>
      <c r="C62" s="777"/>
      <c r="D62" s="777"/>
      <c r="H62" s="777"/>
    </row>
    <row r="63" spans="1:11" ht="11.25" customHeight="1">
      <c r="A63" s="777"/>
      <c r="B63" s="777"/>
      <c r="C63" s="777"/>
      <c r="D63" s="777"/>
      <c r="H63" s="777"/>
    </row>
    <row r="64" spans="1:11" ht="11.25" customHeight="1">
      <c r="A64" s="777"/>
      <c r="B64" s="777"/>
      <c r="C64" s="777"/>
      <c r="D64" s="777"/>
      <c r="H64" s="777"/>
    </row>
    <row r="65" spans="1:8" ht="11.25" customHeight="1">
      <c r="A65" s="777"/>
      <c r="B65" s="777"/>
      <c r="C65" s="777"/>
      <c r="D65" s="777"/>
      <c r="E65" s="777"/>
      <c r="H65" s="777"/>
    </row>
    <row r="66" spans="1:8" ht="11.25" customHeight="1">
      <c r="A66" s="777"/>
      <c r="B66" s="777"/>
      <c r="C66" s="777"/>
      <c r="D66" s="777"/>
      <c r="E66" s="777"/>
      <c r="H66" s="777"/>
    </row>
    <row r="67" spans="1:8" ht="11.25" customHeight="1">
      <c r="A67" s="777"/>
      <c r="B67" s="777"/>
      <c r="C67" s="777"/>
      <c r="D67" s="777"/>
      <c r="E67" s="777"/>
      <c r="H67" s="777"/>
    </row>
    <row r="68" spans="1:8" ht="11.25" customHeight="1">
      <c r="A68" s="777"/>
      <c r="B68" s="777"/>
      <c r="C68" s="777"/>
      <c r="D68" s="777"/>
      <c r="E68" s="777"/>
      <c r="H68" s="777"/>
    </row>
    <row r="69" spans="1:8" ht="11.25" customHeight="1">
      <c r="A69" s="777"/>
      <c r="B69" s="777"/>
      <c r="C69" s="777"/>
      <c r="D69" s="777"/>
      <c r="E69" s="777"/>
      <c r="H69" s="777"/>
    </row>
    <row r="70" spans="1:8" ht="11.25" customHeight="1">
      <c r="A70" s="777"/>
      <c r="B70" s="777"/>
      <c r="C70" s="777"/>
      <c r="D70" s="777"/>
      <c r="E70" s="777"/>
      <c r="H70" s="777"/>
    </row>
    <row r="71" spans="1:8" ht="11.25" customHeight="1">
      <c r="A71" s="777"/>
      <c r="B71" s="777"/>
      <c r="C71" s="777"/>
      <c r="D71" s="777"/>
      <c r="E71" s="777"/>
      <c r="H71" s="777"/>
    </row>
    <row r="72" spans="1:8" ht="11.25" customHeight="1">
      <c r="A72" s="777"/>
      <c r="B72" s="777"/>
      <c r="C72" s="777"/>
      <c r="D72" s="777"/>
      <c r="E72" s="777"/>
      <c r="H72" s="777"/>
    </row>
    <row r="73" spans="1:8" ht="11.25" customHeight="1">
      <c r="A73" s="777"/>
      <c r="B73" s="777"/>
      <c r="C73" s="777"/>
      <c r="D73" s="777"/>
      <c r="E73" s="777"/>
      <c r="H73" s="777"/>
    </row>
    <row r="74" spans="1:8" ht="11.25" customHeight="1">
      <c r="A74" s="777"/>
      <c r="B74" s="777"/>
      <c r="C74" s="777"/>
      <c r="D74" s="777"/>
      <c r="E74" s="777"/>
      <c r="H74" s="777"/>
    </row>
    <row r="75" spans="1:8" ht="11.25" customHeight="1">
      <c r="A75" s="777"/>
      <c r="B75" s="777"/>
      <c r="C75" s="777"/>
      <c r="D75" s="777"/>
      <c r="E75" s="777"/>
      <c r="H75" s="777"/>
    </row>
    <row r="76" spans="1:8" ht="11.25" customHeight="1">
      <c r="A76" s="777"/>
      <c r="B76" s="777"/>
      <c r="C76" s="777"/>
      <c r="D76" s="777"/>
      <c r="E76" s="777"/>
      <c r="H76" s="777"/>
    </row>
    <row r="77" spans="1:8" ht="12.75" customHeight="1">
      <c r="A77" s="777"/>
      <c r="B77" s="777"/>
      <c r="C77" s="777"/>
      <c r="D77" s="777"/>
      <c r="E77" s="777"/>
      <c r="H77" s="777"/>
    </row>
    <row r="78" spans="1:8" ht="11.25" customHeight="1">
      <c r="A78" s="777"/>
      <c r="B78" s="777"/>
      <c r="C78" s="777"/>
      <c r="D78" s="777"/>
      <c r="E78" s="777"/>
      <c r="H78" s="777"/>
    </row>
    <row r="79" spans="1:8" ht="11.25" customHeight="1">
      <c r="A79" s="777"/>
      <c r="B79" s="777"/>
      <c r="C79" s="777"/>
      <c r="D79" s="777"/>
      <c r="E79" s="777"/>
      <c r="H79" s="777"/>
    </row>
    <row r="80" spans="1:8" ht="11.25" customHeight="1">
      <c r="A80" s="777"/>
      <c r="B80" s="777"/>
      <c r="C80" s="777"/>
      <c r="D80" s="777"/>
      <c r="E80" s="777"/>
      <c r="H80" s="777"/>
    </row>
    <row r="81" spans="1:8" ht="12" customHeight="1">
      <c r="A81" s="777"/>
      <c r="B81" s="777"/>
      <c r="C81" s="777"/>
      <c r="D81" s="777"/>
      <c r="E81" s="777"/>
      <c r="H81" s="777"/>
    </row>
    <row r="82" spans="1:8" ht="11.25" customHeight="1">
      <c r="A82" s="777"/>
      <c r="B82" s="777"/>
      <c r="C82" s="777"/>
      <c r="D82" s="777"/>
      <c r="E82" s="777"/>
      <c r="H82" s="777"/>
    </row>
    <row r="83" spans="1:8" ht="11.25" customHeight="1">
      <c r="A83" s="777"/>
      <c r="B83" s="777"/>
      <c r="C83" s="777"/>
      <c r="D83" s="777"/>
      <c r="E83" s="777"/>
      <c r="H83" s="777"/>
    </row>
    <row r="84" spans="1:8" ht="5.25" customHeight="1">
      <c r="A84" s="777"/>
      <c r="B84" s="777"/>
      <c r="C84" s="777"/>
      <c r="D84" s="777"/>
      <c r="E84" s="777"/>
      <c r="H84" s="777"/>
    </row>
    <row r="85" spans="1:8" ht="12" customHeight="1">
      <c r="A85" s="777"/>
      <c r="B85" s="777"/>
      <c r="C85" s="777"/>
      <c r="D85" s="777"/>
      <c r="E85" s="777"/>
      <c r="H85" s="777"/>
    </row>
    <row r="86" spans="1:8" ht="12" customHeight="1">
      <c r="A86" s="777"/>
      <c r="B86" s="777"/>
      <c r="C86" s="777"/>
      <c r="D86" s="777"/>
      <c r="E86" s="777"/>
      <c r="H86" s="777"/>
    </row>
    <row r="87" spans="1:8" ht="12" customHeight="1">
      <c r="A87" s="777"/>
      <c r="B87" s="777"/>
      <c r="C87" s="777"/>
      <c r="D87" s="777"/>
      <c r="E87" s="777"/>
      <c r="H87" s="777"/>
    </row>
    <row r="88" spans="1:8" ht="12" customHeight="1">
      <c r="A88" s="777"/>
      <c r="B88" s="777"/>
      <c r="C88" s="777"/>
      <c r="D88" s="777"/>
      <c r="E88" s="777"/>
      <c r="H88" s="777"/>
    </row>
    <row r="89" spans="1:8" ht="12" customHeight="1">
      <c r="A89" s="777"/>
      <c r="B89" s="777"/>
      <c r="C89" s="777"/>
      <c r="D89" s="777"/>
      <c r="E89" s="777"/>
      <c r="H89" s="777"/>
    </row>
    <row r="90" spans="1:8" ht="11.25" customHeight="1">
      <c r="A90" s="777"/>
      <c r="B90" s="777"/>
      <c r="C90" s="777"/>
      <c r="D90" s="777"/>
      <c r="E90" s="777"/>
      <c r="H90" s="777"/>
    </row>
    <row r="91" spans="1:8" ht="11.25" customHeight="1">
      <c r="A91" s="777"/>
      <c r="B91" s="777"/>
      <c r="C91" s="777"/>
      <c r="D91" s="777"/>
      <c r="E91" s="777"/>
      <c r="H91" s="777"/>
    </row>
    <row r="92" spans="1:8" ht="11.25" customHeight="1">
      <c r="A92" s="777"/>
      <c r="B92" s="777"/>
      <c r="C92" s="777"/>
      <c r="D92" s="777"/>
      <c r="E92" s="777"/>
      <c r="H92" s="777"/>
    </row>
    <row r="93" spans="1:8" ht="11.25" customHeight="1">
      <c r="A93" s="777"/>
      <c r="B93" s="777"/>
      <c r="C93" s="777"/>
      <c r="D93" s="777"/>
      <c r="E93" s="777"/>
      <c r="H93" s="777"/>
    </row>
    <row r="94" spans="1:8" ht="11.25" customHeight="1">
      <c r="A94" s="777"/>
      <c r="B94" s="777"/>
      <c r="C94" s="777"/>
      <c r="D94" s="777"/>
      <c r="E94" s="777"/>
      <c r="H94" s="777"/>
    </row>
    <row r="95" spans="1:8" ht="12" customHeight="1">
      <c r="A95" s="777"/>
      <c r="B95" s="777"/>
      <c r="C95" s="777"/>
      <c r="D95" s="777"/>
      <c r="E95" s="777"/>
      <c r="H95" s="777"/>
    </row>
    <row r="96" spans="1:8" ht="11.25" customHeight="1">
      <c r="A96" s="777"/>
      <c r="B96" s="777"/>
      <c r="C96" s="777"/>
      <c r="D96" s="777"/>
      <c r="E96" s="777"/>
      <c r="H96" s="777"/>
    </row>
    <row r="97" spans="1:8" ht="11.25" customHeight="1">
      <c r="A97" s="777"/>
      <c r="B97" s="777"/>
      <c r="C97" s="777"/>
      <c r="D97" s="777"/>
      <c r="E97" s="777"/>
      <c r="H97" s="777"/>
    </row>
    <row r="98" spans="1:8" ht="5.25" customHeight="1">
      <c r="A98" s="777"/>
      <c r="B98" s="777"/>
      <c r="C98" s="777"/>
      <c r="D98" s="777"/>
      <c r="E98" s="777"/>
      <c r="H98" s="777"/>
    </row>
    <row r="99" spans="1:8" ht="12" customHeight="1">
      <c r="A99" s="777"/>
      <c r="B99" s="777"/>
      <c r="C99" s="777"/>
      <c r="D99" s="777"/>
      <c r="E99" s="777"/>
      <c r="H99" s="777"/>
    </row>
    <row r="100" spans="1:8" ht="12" customHeight="1">
      <c r="A100" s="777"/>
      <c r="B100" s="777"/>
      <c r="C100" s="777"/>
      <c r="D100" s="777"/>
      <c r="E100" s="777"/>
      <c r="H100" s="777"/>
    </row>
    <row r="101" spans="1:8" ht="12" customHeight="1">
      <c r="A101" s="777"/>
      <c r="B101" s="777"/>
      <c r="C101" s="777"/>
      <c r="D101" s="777"/>
      <c r="E101" s="777"/>
      <c r="H101" s="777"/>
    </row>
    <row r="102" spans="1:8" ht="12" customHeight="1">
      <c r="A102" s="777"/>
      <c r="B102" s="777"/>
      <c r="C102" s="777"/>
      <c r="D102" s="777"/>
      <c r="E102" s="777"/>
      <c r="H102" s="777"/>
    </row>
    <row r="103" spans="1:8" ht="12" customHeight="1">
      <c r="A103" s="777"/>
      <c r="B103" s="777"/>
      <c r="C103" s="777"/>
      <c r="D103" s="777"/>
      <c r="E103" s="777"/>
      <c r="H103" s="777"/>
    </row>
    <row r="104" spans="1:8" ht="11.25" customHeight="1">
      <c r="A104" s="777"/>
      <c r="B104" s="777"/>
      <c r="C104" s="777"/>
      <c r="D104" s="777"/>
      <c r="E104" s="777"/>
      <c r="H104" s="777"/>
    </row>
    <row r="105" spans="1:8" ht="12.75" customHeight="1">
      <c r="A105" s="777"/>
      <c r="B105" s="777"/>
      <c r="C105" s="777"/>
      <c r="D105" s="777"/>
      <c r="E105" s="777"/>
      <c r="H105" s="777"/>
    </row>
    <row r="106" spans="1:8" ht="11.25" customHeight="1">
      <c r="A106" s="777"/>
      <c r="B106" s="777"/>
      <c r="C106" s="777"/>
      <c r="D106" s="777"/>
      <c r="E106" s="777"/>
      <c r="H106" s="777"/>
    </row>
    <row r="107" spans="1:8" ht="11.25" customHeight="1">
      <c r="A107" s="777"/>
      <c r="B107" s="777"/>
      <c r="C107" s="777"/>
      <c r="D107" s="777"/>
      <c r="E107" s="777"/>
      <c r="H107" s="777"/>
    </row>
    <row r="108" spans="1:8" ht="11.25" customHeight="1">
      <c r="A108" s="777"/>
      <c r="B108" s="777"/>
      <c r="C108" s="777"/>
      <c r="D108" s="777"/>
      <c r="E108" s="777"/>
      <c r="H108" s="777"/>
    </row>
    <row r="109" spans="1:8" ht="12" customHeight="1">
      <c r="A109" s="777"/>
      <c r="B109" s="777"/>
      <c r="C109" s="777"/>
      <c r="D109" s="777"/>
      <c r="E109" s="777"/>
      <c r="H109" s="777"/>
    </row>
    <row r="110" spans="1:8" ht="11.25" customHeight="1">
      <c r="A110" s="777"/>
      <c r="B110" s="777"/>
      <c r="C110" s="777"/>
      <c r="D110" s="777"/>
      <c r="E110" s="777"/>
      <c r="H110" s="777"/>
    </row>
    <row r="111" spans="1:8" ht="11.25" customHeight="1">
      <c r="A111" s="777"/>
      <c r="B111" s="777"/>
      <c r="C111" s="777"/>
      <c r="D111" s="777"/>
      <c r="E111" s="777"/>
      <c r="H111" s="777"/>
    </row>
    <row r="112" spans="1:8">
      <c r="A112" s="777"/>
      <c r="B112" s="777"/>
      <c r="C112" s="777"/>
      <c r="D112" s="777"/>
      <c r="E112" s="777"/>
      <c r="H112" s="777"/>
    </row>
    <row r="113" spans="1:8" ht="12" customHeight="1">
      <c r="A113" s="777"/>
      <c r="B113" s="777"/>
      <c r="C113" s="777"/>
      <c r="D113" s="777"/>
      <c r="E113" s="777"/>
      <c r="H113" s="777"/>
    </row>
    <row r="114" spans="1:8" ht="12" customHeight="1">
      <c r="A114" s="777"/>
      <c r="B114" s="777"/>
      <c r="C114" s="777"/>
      <c r="D114" s="777"/>
      <c r="E114" s="777"/>
      <c r="H114" s="777"/>
    </row>
    <row r="115" spans="1:8" ht="12" customHeight="1">
      <c r="A115" s="777"/>
      <c r="B115" s="777"/>
      <c r="C115" s="777"/>
      <c r="D115" s="777"/>
      <c r="E115" s="777"/>
      <c r="H115" s="777"/>
    </row>
    <row r="116" spans="1:8" ht="12" customHeight="1">
      <c r="A116" s="777"/>
      <c r="B116" s="777"/>
      <c r="C116" s="777"/>
      <c r="D116" s="777"/>
      <c r="E116" s="777"/>
      <c r="H116" s="777"/>
    </row>
    <row r="117" spans="1:8" ht="12" customHeight="1">
      <c r="A117" s="777"/>
      <c r="B117" s="777"/>
      <c r="C117" s="777"/>
      <c r="D117" s="777"/>
      <c r="E117" s="777"/>
      <c r="H117" s="777"/>
    </row>
    <row r="118" spans="1:8" ht="12" customHeight="1">
      <c r="A118" s="777"/>
      <c r="B118" s="777"/>
      <c r="C118" s="777"/>
      <c r="D118" s="777"/>
      <c r="E118" s="777"/>
      <c r="H118" s="777"/>
    </row>
    <row r="119" spans="1:8" ht="12.75" customHeight="1">
      <c r="A119" s="777"/>
      <c r="B119" s="777"/>
      <c r="C119" s="777"/>
      <c r="D119" s="777"/>
      <c r="E119" s="777"/>
      <c r="H119" s="777"/>
    </row>
    <row r="120" spans="1:8" ht="11.25" customHeight="1">
      <c r="A120" s="777"/>
      <c r="B120" s="777"/>
      <c r="C120" s="777"/>
      <c r="D120" s="777"/>
      <c r="E120" s="777"/>
      <c r="H120" s="777"/>
    </row>
    <row r="121" spans="1:8" ht="11.25" customHeight="1">
      <c r="A121" s="777"/>
      <c r="B121" s="777"/>
      <c r="C121" s="777"/>
      <c r="D121" s="777"/>
      <c r="E121" s="777"/>
      <c r="H121" s="777"/>
    </row>
    <row r="122" spans="1:8" ht="11.25" customHeight="1">
      <c r="A122" s="777"/>
      <c r="B122" s="777"/>
      <c r="C122" s="777"/>
      <c r="D122" s="777"/>
      <c r="E122" s="777"/>
      <c r="H122" s="777"/>
    </row>
    <row r="123" spans="1:8" ht="12" customHeight="1">
      <c r="A123" s="777"/>
      <c r="B123" s="777"/>
      <c r="C123" s="777"/>
      <c r="D123" s="777"/>
      <c r="E123" s="777"/>
      <c r="H123" s="777"/>
    </row>
    <row r="124" spans="1:8" ht="11.25" customHeight="1">
      <c r="A124" s="777"/>
      <c r="B124" s="777"/>
      <c r="C124" s="777"/>
      <c r="D124" s="777"/>
      <c r="E124" s="777"/>
      <c r="H124" s="777"/>
    </row>
    <row r="125" spans="1:8" ht="11.25" customHeight="1">
      <c r="A125" s="777"/>
      <c r="B125" s="777"/>
      <c r="C125" s="777"/>
      <c r="D125" s="777"/>
      <c r="E125" s="777"/>
      <c r="H125" s="777"/>
    </row>
    <row r="126" spans="1:8">
      <c r="A126" s="777"/>
      <c r="B126" s="777"/>
      <c r="C126" s="777"/>
      <c r="D126" s="777"/>
      <c r="E126" s="777"/>
      <c r="H126" s="777"/>
    </row>
    <row r="127" spans="1:8" ht="12" customHeight="1">
      <c r="A127" s="777"/>
      <c r="B127" s="777"/>
      <c r="C127" s="777"/>
      <c r="D127" s="777"/>
      <c r="E127" s="777"/>
      <c r="H127" s="777"/>
    </row>
    <row r="128" spans="1:8" ht="12" customHeight="1">
      <c r="A128" s="777"/>
      <c r="B128" s="777"/>
      <c r="C128" s="777"/>
      <c r="D128" s="777"/>
      <c r="E128" s="777"/>
      <c r="H128" s="777"/>
    </row>
    <row r="129" spans="1:8" ht="12" customHeight="1">
      <c r="A129" s="777"/>
      <c r="B129" s="777"/>
      <c r="C129" s="777"/>
      <c r="D129" s="777"/>
      <c r="E129" s="777"/>
      <c r="H129" s="777"/>
    </row>
    <row r="130" spans="1:8" ht="12" customHeight="1">
      <c r="A130" s="777"/>
      <c r="B130" s="777"/>
      <c r="C130" s="777"/>
      <c r="D130" s="777"/>
      <c r="E130" s="777"/>
      <c r="H130" s="777"/>
    </row>
    <row r="131" spans="1:8" ht="12" customHeight="1">
      <c r="A131" s="777"/>
      <c r="B131" s="777"/>
      <c r="C131" s="777"/>
      <c r="D131" s="777"/>
      <c r="E131" s="777"/>
      <c r="H131" s="777"/>
    </row>
    <row r="132" spans="1:8" ht="8.25" customHeight="1">
      <c r="A132" s="777"/>
      <c r="B132" s="777"/>
      <c r="C132" s="777"/>
      <c r="D132" s="777"/>
      <c r="E132" s="777"/>
      <c r="H132" s="777"/>
    </row>
    <row r="133" spans="1:8" ht="11.25" customHeight="1">
      <c r="A133" s="777"/>
      <c r="B133" s="777"/>
      <c r="C133" s="777"/>
      <c r="D133" s="777"/>
      <c r="E133" s="777"/>
      <c r="H133" s="777"/>
    </row>
    <row r="134" spans="1:8" ht="19.899999999999999" customHeight="1">
      <c r="A134" s="777"/>
      <c r="B134" s="777"/>
      <c r="C134" s="777"/>
      <c r="D134" s="777"/>
      <c r="E134" s="777"/>
      <c r="H134" s="777"/>
    </row>
    <row r="135" spans="1:8" ht="16.149999999999999" customHeight="1">
      <c r="A135" s="777"/>
      <c r="B135" s="777"/>
      <c r="C135" s="777"/>
      <c r="D135" s="777"/>
      <c r="E135" s="777"/>
      <c r="H135" s="777"/>
    </row>
    <row r="136" spans="1:8" ht="16.149999999999999" customHeight="1">
      <c r="A136" s="777"/>
      <c r="B136" s="777"/>
      <c r="C136" s="777"/>
      <c r="D136" s="777"/>
      <c r="E136" s="777"/>
      <c r="H136" s="777"/>
    </row>
    <row r="137" spans="1:8" ht="15" customHeight="1">
      <c r="A137" s="777"/>
      <c r="B137" s="777"/>
      <c r="C137" s="777"/>
      <c r="D137" s="777"/>
      <c r="E137" s="777"/>
      <c r="H137" s="777"/>
    </row>
    <row r="138" spans="1:8" ht="12.75" customHeight="1">
      <c r="A138" s="777"/>
      <c r="B138" s="777"/>
      <c r="C138" s="777"/>
      <c r="D138" s="777"/>
      <c r="E138" s="777"/>
      <c r="H138" s="777"/>
    </row>
    <row r="139" spans="1:8" ht="4.9000000000000004" customHeight="1">
      <c r="A139" s="777"/>
      <c r="B139" s="777"/>
      <c r="C139" s="777"/>
      <c r="D139" s="777"/>
      <c r="E139" s="777"/>
      <c r="H139" s="777"/>
    </row>
    <row r="140" spans="1:8" ht="11.25" customHeight="1">
      <c r="A140" s="777"/>
      <c r="B140" s="777"/>
      <c r="C140" s="777"/>
      <c r="D140" s="777"/>
      <c r="E140" s="777"/>
      <c r="H140" s="777"/>
    </row>
    <row r="141" spans="1:8" ht="11.25" customHeight="1">
      <c r="A141" s="777"/>
      <c r="B141" s="777"/>
      <c r="C141" s="777"/>
      <c r="D141" s="777"/>
      <c r="E141" s="777"/>
      <c r="H141" s="777"/>
    </row>
    <row r="142" spans="1:8" ht="11.25" customHeight="1">
      <c r="A142" s="777"/>
      <c r="B142" s="777"/>
      <c r="C142" s="777"/>
      <c r="D142" s="777"/>
      <c r="E142" s="777"/>
      <c r="H142" s="777"/>
    </row>
    <row r="143" spans="1:8" ht="11.25" customHeight="1">
      <c r="A143" s="777"/>
      <c r="B143" s="777"/>
      <c r="C143" s="777"/>
      <c r="D143" s="777"/>
      <c r="E143" s="777"/>
      <c r="H143" s="777"/>
    </row>
    <row r="144" spans="1:8" ht="12" customHeight="1">
      <c r="A144" s="777"/>
      <c r="B144" s="777"/>
      <c r="C144" s="777"/>
      <c r="D144" s="777"/>
      <c r="E144" s="777"/>
      <c r="H144" s="777"/>
    </row>
    <row r="145" spans="1:8" ht="11.25" customHeight="1">
      <c r="A145" s="777"/>
      <c r="B145" s="777"/>
      <c r="C145" s="777"/>
      <c r="D145" s="777"/>
      <c r="E145" s="777"/>
      <c r="H145" s="777"/>
    </row>
    <row r="146" spans="1:8" ht="11.25" customHeight="1">
      <c r="A146" s="777"/>
      <c r="B146" s="777"/>
      <c r="C146" s="777"/>
      <c r="D146" s="777"/>
      <c r="E146" s="777"/>
      <c r="H146" s="777"/>
    </row>
    <row r="147" spans="1:8">
      <c r="A147" s="777"/>
      <c r="B147" s="777"/>
      <c r="C147" s="777"/>
      <c r="D147" s="777"/>
      <c r="E147" s="777"/>
      <c r="H147" s="777"/>
    </row>
    <row r="148" spans="1:8" ht="12" customHeight="1">
      <c r="A148" s="777"/>
      <c r="B148" s="777"/>
      <c r="C148" s="777"/>
      <c r="D148" s="777"/>
      <c r="E148" s="777"/>
      <c r="H148" s="777"/>
    </row>
    <row r="149" spans="1:8" ht="12" customHeight="1">
      <c r="A149" s="777"/>
      <c r="B149" s="777"/>
      <c r="C149" s="777"/>
      <c r="D149" s="777"/>
      <c r="E149" s="777"/>
      <c r="H149" s="777"/>
    </row>
    <row r="150" spans="1:8" ht="12" customHeight="1">
      <c r="A150" s="777"/>
      <c r="B150" s="777"/>
      <c r="C150" s="777"/>
      <c r="D150" s="777"/>
      <c r="E150" s="777"/>
      <c r="H150" s="777"/>
    </row>
    <row r="151" spans="1:8" ht="12" customHeight="1">
      <c r="A151" s="777"/>
      <c r="B151" s="777"/>
      <c r="C151" s="777"/>
      <c r="D151" s="777"/>
      <c r="E151" s="777"/>
      <c r="H151" s="777"/>
    </row>
    <row r="152" spans="1:8" ht="12" customHeight="1">
      <c r="A152" s="777"/>
      <c r="B152" s="777"/>
      <c r="C152" s="777"/>
      <c r="D152" s="777"/>
      <c r="E152" s="777"/>
      <c r="H152" s="777"/>
    </row>
    <row r="153" spans="1:8" ht="10.5" customHeight="1">
      <c r="A153" s="777"/>
      <c r="B153" s="777"/>
      <c r="C153" s="777"/>
      <c r="D153" s="777"/>
      <c r="E153" s="777"/>
      <c r="H153" s="777"/>
    </row>
    <row r="154" spans="1:8" ht="12.75" customHeight="1">
      <c r="A154" s="777"/>
      <c r="B154" s="777"/>
      <c r="C154" s="777"/>
      <c r="D154" s="777"/>
      <c r="E154" s="777"/>
      <c r="H154" s="777"/>
    </row>
    <row r="155" spans="1:8" ht="11.25" customHeight="1">
      <c r="A155" s="777"/>
      <c r="B155" s="777"/>
      <c r="C155" s="777"/>
      <c r="D155" s="777"/>
      <c r="E155" s="777"/>
      <c r="H155" s="777"/>
    </row>
    <row r="156" spans="1:8" ht="11.25" customHeight="1">
      <c r="A156" s="777"/>
      <c r="B156" s="777"/>
      <c r="C156" s="777"/>
      <c r="D156" s="777"/>
      <c r="E156" s="777"/>
      <c r="H156" s="777"/>
    </row>
    <row r="157" spans="1:8" ht="11.25" customHeight="1">
      <c r="A157" s="777"/>
      <c r="B157" s="777"/>
      <c r="C157" s="777"/>
      <c r="D157" s="777"/>
      <c r="E157" s="777"/>
      <c r="H157" s="777"/>
    </row>
    <row r="158" spans="1:8" ht="12" customHeight="1">
      <c r="A158" s="777"/>
      <c r="B158" s="777"/>
      <c r="C158" s="777"/>
      <c r="D158" s="777"/>
      <c r="E158" s="777"/>
      <c r="H158" s="777"/>
    </row>
    <row r="159" spans="1:8" ht="11.25" customHeight="1">
      <c r="A159" s="777"/>
      <c r="B159" s="777"/>
      <c r="C159" s="777"/>
      <c r="D159" s="777"/>
      <c r="E159" s="777"/>
      <c r="H159" s="777"/>
    </row>
    <row r="160" spans="1:8">
      <c r="A160" s="777"/>
      <c r="B160" s="777"/>
      <c r="C160" s="777"/>
      <c r="D160" s="777"/>
      <c r="E160" s="777"/>
      <c r="H160" s="777"/>
    </row>
    <row r="161" spans="1:8">
      <c r="A161" s="777"/>
      <c r="B161" s="777"/>
      <c r="C161" s="777"/>
      <c r="D161" s="777"/>
      <c r="E161" s="777"/>
      <c r="H161" s="777"/>
    </row>
    <row r="162" spans="1:8" ht="12" customHeight="1">
      <c r="A162" s="777"/>
      <c r="B162" s="777"/>
      <c r="C162" s="777"/>
      <c r="D162" s="777"/>
      <c r="E162" s="777"/>
      <c r="H162" s="777"/>
    </row>
    <row r="163" spans="1:8" ht="12" customHeight="1">
      <c r="A163" s="777"/>
      <c r="B163" s="777"/>
      <c r="C163" s="777"/>
      <c r="D163" s="777"/>
      <c r="E163" s="777"/>
      <c r="H163" s="777"/>
    </row>
    <row r="164" spans="1:8" ht="12" customHeight="1">
      <c r="A164" s="777"/>
      <c r="B164" s="777"/>
      <c r="C164" s="777"/>
      <c r="D164" s="777"/>
      <c r="E164" s="777"/>
      <c r="H164" s="777"/>
    </row>
    <row r="165" spans="1:8" ht="12" customHeight="1">
      <c r="A165" s="777"/>
      <c r="B165" s="777"/>
      <c r="C165" s="777"/>
      <c r="D165" s="777"/>
      <c r="E165" s="777"/>
      <c r="H165" s="777"/>
    </row>
    <row r="166" spans="1:8" ht="12" customHeight="1">
      <c r="A166" s="777"/>
      <c r="B166" s="777"/>
      <c r="C166" s="777"/>
      <c r="D166" s="777"/>
      <c r="E166" s="777"/>
      <c r="H166" s="777"/>
    </row>
    <row r="167" spans="1:8" ht="12" customHeight="1">
      <c r="A167" s="777"/>
      <c r="B167" s="777"/>
      <c r="C167" s="777"/>
      <c r="D167" s="777"/>
      <c r="E167" s="777"/>
      <c r="H167" s="777"/>
    </row>
    <row r="168" spans="1:8" ht="12.75" customHeight="1">
      <c r="A168" s="777"/>
      <c r="B168" s="777"/>
      <c r="C168" s="777"/>
      <c r="D168" s="777"/>
      <c r="E168" s="777"/>
      <c r="H168" s="777"/>
    </row>
    <row r="169" spans="1:8" ht="11.25" customHeight="1">
      <c r="A169" s="777"/>
      <c r="B169" s="777"/>
      <c r="C169" s="777"/>
      <c r="D169" s="777"/>
      <c r="E169" s="777"/>
      <c r="H169" s="777"/>
    </row>
    <row r="170" spans="1:8" ht="11.25" customHeight="1">
      <c r="A170" s="777"/>
      <c r="B170" s="777"/>
      <c r="C170" s="777"/>
      <c r="D170" s="777"/>
      <c r="E170" s="777"/>
      <c r="H170" s="777"/>
    </row>
    <row r="171" spans="1:8" ht="11.25" customHeight="1">
      <c r="A171" s="777"/>
      <c r="B171" s="777"/>
      <c r="C171" s="777"/>
      <c r="D171" s="777"/>
      <c r="E171" s="777"/>
      <c r="H171" s="777"/>
    </row>
    <row r="172" spans="1:8" ht="12" customHeight="1">
      <c r="A172" s="777"/>
      <c r="B172" s="777"/>
      <c r="C172" s="777"/>
      <c r="D172" s="777"/>
      <c r="E172" s="777"/>
      <c r="H172" s="777"/>
    </row>
    <row r="173" spans="1:8" ht="11.25" customHeight="1">
      <c r="A173" s="777"/>
      <c r="B173" s="777"/>
      <c r="C173" s="777"/>
      <c r="D173" s="777"/>
      <c r="E173" s="777"/>
      <c r="H173" s="777"/>
    </row>
    <row r="174" spans="1:8" ht="11.25" customHeight="1">
      <c r="A174" s="777"/>
      <c r="B174" s="777"/>
      <c r="C174" s="777"/>
      <c r="D174" s="777"/>
      <c r="E174" s="777"/>
      <c r="H174" s="777"/>
    </row>
    <row r="175" spans="1:8">
      <c r="A175" s="777"/>
      <c r="B175" s="777"/>
      <c r="C175" s="777"/>
      <c r="D175" s="777"/>
      <c r="E175" s="777"/>
      <c r="H175" s="777"/>
    </row>
    <row r="176" spans="1:8" ht="12" customHeight="1">
      <c r="A176" s="777"/>
      <c r="B176" s="777"/>
      <c r="C176" s="777"/>
      <c r="D176" s="777"/>
      <c r="E176" s="777"/>
      <c r="H176" s="777"/>
    </row>
    <row r="177" spans="1:8" ht="12" customHeight="1">
      <c r="A177" s="777"/>
      <c r="B177" s="777"/>
      <c r="C177" s="777"/>
      <c r="D177" s="777"/>
      <c r="E177" s="777"/>
      <c r="H177" s="777"/>
    </row>
    <row r="178" spans="1:8" ht="12" customHeight="1">
      <c r="A178" s="777"/>
      <c r="B178" s="777"/>
      <c r="C178" s="777"/>
      <c r="D178" s="777"/>
      <c r="E178" s="777"/>
      <c r="H178" s="777"/>
    </row>
    <row r="179" spans="1:8" ht="12" customHeight="1">
      <c r="A179" s="777"/>
      <c r="B179" s="777"/>
      <c r="C179" s="777"/>
      <c r="D179" s="777"/>
      <c r="E179" s="777"/>
      <c r="H179" s="777"/>
    </row>
    <row r="180" spans="1:8" ht="12" customHeight="1">
      <c r="A180" s="777"/>
      <c r="B180" s="777"/>
      <c r="C180" s="777"/>
      <c r="D180" s="777"/>
      <c r="E180" s="777"/>
      <c r="H180" s="777"/>
    </row>
    <row r="181" spans="1:8" ht="2.25" customHeight="1">
      <c r="A181" s="777"/>
      <c r="B181" s="777"/>
      <c r="C181" s="777"/>
      <c r="D181" s="777"/>
      <c r="E181" s="777"/>
      <c r="H181" s="777"/>
    </row>
    <row r="182" spans="1:8" ht="11.25" customHeight="1">
      <c r="A182" s="777"/>
      <c r="B182" s="777"/>
      <c r="C182" s="777"/>
      <c r="D182" s="777"/>
      <c r="E182" s="777"/>
      <c r="H182" s="777"/>
    </row>
    <row r="183" spans="1:8" ht="12.75" customHeight="1">
      <c r="A183" s="777"/>
      <c r="B183" s="777"/>
      <c r="C183" s="777"/>
      <c r="D183" s="777"/>
      <c r="E183" s="777"/>
      <c r="H183" s="777"/>
    </row>
    <row r="184" spans="1:8" ht="12.75" customHeight="1">
      <c r="A184" s="777"/>
      <c r="B184" s="777"/>
      <c r="C184" s="777"/>
      <c r="D184" s="777"/>
      <c r="E184" s="777"/>
      <c r="H184" s="777"/>
    </row>
    <row r="185" spans="1:8" ht="12.75" customHeight="1">
      <c r="A185" s="777"/>
      <c r="B185" s="777"/>
      <c r="C185" s="777"/>
      <c r="D185" s="777"/>
      <c r="E185" s="777"/>
      <c r="H185" s="777"/>
    </row>
    <row r="186" spans="1:8" ht="12.75" customHeight="1">
      <c r="A186" s="777"/>
      <c r="B186" s="777"/>
      <c r="C186" s="777"/>
      <c r="D186" s="777"/>
      <c r="E186" s="777"/>
      <c r="H186" s="777"/>
    </row>
    <row r="187" spans="1:8" ht="12.75" customHeight="1">
      <c r="A187" s="777"/>
      <c r="B187" s="777"/>
      <c r="C187" s="777"/>
      <c r="D187" s="777"/>
      <c r="E187" s="777"/>
      <c r="H187" s="777"/>
    </row>
    <row r="188" spans="1:8" ht="12.75" customHeight="1">
      <c r="A188" s="777"/>
      <c r="B188" s="777"/>
      <c r="C188" s="777"/>
      <c r="D188" s="777"/>
      <c r="E188" s="777"/>
      <c r="H188" s="777"/>
    </row>
    <row r="189" spans="1:8" ht="12.75" customHeight="1">
      <c r="A189" s="777"/>
      <c r="B189" s="777"/>
      <c r="C189" s="777"/>
      <c r="D189" s="777"/>
      <c r="E189" s="777"/>
      <c r="H189" s="777"/>
    </row>
    <row r="190" spans="1:8" ht="12.75" customHeight="1">
      <c r="A190" s="777"/>
      <c r="B190" s="777"/>
      <c r="C190" s="777"/>
      <c r="D190" s="777"/>
      <c r="E190" s="777"/>
      <c r="H190" s="777"/>
    </row>
    <row r="191" spans="1:8" ht="12.75" customHeight="1">
      <c r="A191" s="777"/>
      <c r="B191" s="777"/>
      <c r="C191" s="777"/>
      <c r="D191" s="777"/>
      <c r="E191" s="777"/>
      <c r="H191" s="777"/>
    </row>
    <row r="192" spans="1:8" ht="12.75" customHeight="1">
      <c r="A192" s="777"/>
      <c r="B192" s="777"/>
      <c r="C192" s="777"/>
      <c r="D192" s="777"/>
      <c r="E192" s="777"/>
      <c r="H192" s="777"/>
    </row>
    <row r="193" spans="1:8" ht="12.75" customHeight="1">
      <c r="A193" s="777"/>
      <c r="B193" s="777"/>
      <c r="C193" s="777"/>
      <c r="D193" s="777"/>
      <c r="E193" s="777"/>
      <c r="H193" s="777"/>
    </row>
    <row r="194" spans="1:8" ht="12.75" customHeight="1">
      <c r="A194" s="777"/>
      <c r="B194" s="777"/>
      <c r="C194" s="777"/>
      <c r="D194" s="777"/>
      <c r="E194" s="777"/>
      <c r="H194" s="777"/>
    </row>
    <row r="195" spans="1:8" ht="12.75" customHeight="1">
      <c r="A195" s="777"/>
      <c r="B195" s="777"/>
      <c r="C195" s="777"/>
      <c r="D195" s="777"/>
      <c r="E195" s="777"/>
      <c r="H195" s="777"/>
    </row>
    <row r="196" spans="1:8" ht="12.75" customHeight="1">
      <c r="A196" s="777"/>
      <c r="B196" s="777"/>
      <c r="C196" s="777"/>
      <c r="D196" s="777"/>
      <c r="E196" s="777"/>
      <c r="H196" s="777"/>
    </row>
    <row r="197" spans="1:8" ht="12.75" customHeight="1">
      <c r="A197" s="777"/>
      <c r="B197" s="777"/>
      <c r="C197" s="777"/>
      <c r="D197" s="777"/>
      <c r="E197" s="777"/>
      <c r="H197" s="777"/>
    </row>
    <row r="198" spans="1:8" ht="12.75" customHeight="1">
      <c r="A198" s="777"/>
      <c r="B198" s="777"/>
      <c r="C198" s="777"/>
      <c r="D198" s="777"/>
      <c r="E198" s="777"/>
      <c r="H198" s="777"/>
    </row>
    <row r="199" spans="1:8" ht="12.75" customHeight="1">
      <c r="A199" s="777"/>
      <c r="B199" s="777"/>
      <c r="C199" s="777"/>
      <c r="D199" s="777"/>
      <c r="E199" s="777"/>
      <c r="H199" s="777"/>
    </row>
    <row r="200" spans="1:8" ht="12.75" customHeight="1">
      <c r="A200" s="777"/>
      <c r="B200" s="777"/>
      <c r="C200" s="777"/>
      <c r="D200" s="777"/>
      <c r="E200" s="777"/>
      <c r="H200" s="777"/>
    </row>
    <row r="201" spans="1:8" ht="12.75" customHeight="1">
      <c r="A201" s="777"/>
      <c r="B201" s="777"/>
      <c r="C201" s="777"/>
      <c r="D201" s="777"/>
      <c r="E201" s="777"/>
      <c r="H201" s="777"/>
    </row>
    <row r="202" spans="1:8" ht="12.75" customHeight="1">
      <c r="A202" s="777"/>
      <c r="B202" s="777"/>
      <c r="C202" s="777"/>
      <c r="D202" s="777"/>
      <c r="E202" s="777"/>
      <c r="H202" s="777"/>
    </row>
    <row r="203" spans="1:8" ht="12.75" customHeight="1">
      <c r="A203" s="777"/>
      <c r="B203" s="777"/>
      <c r="C203" s="777"/>
      <c r="D203" s="777"/>
      <c r="E203" s="777"/>
      <c r="H203" s="777"/>
    </row>
    <row r="204" spans="1:8" ht="12.75" customHeight="1">
      <c r="A204" s="777"/>
      <c r="B204" s="777"/>
      <c r="C204" s="777"/>
      <c r="D204" s="777"/>
      <c r="E204" s="777"/>
      <c r="H204" s="777"/>
    </row>
    <row r="205" spans="1:8" ht="12.75" customHeight="1">
      <c r="A205" s="777"/>
      <c r="B205" s="777"/>
      <c r="C205" s="777"/>
      <c r="D205" s="777"/>
      <c r="E205" s="777"/>
      <c r="H205" s="777"/>
    </row>
    <row r="206" spans="1:8" ht="12.75" customHeight="1">
      <c r="A206" s="777"/>
      <c r="B206" s="777"/>
      <c r="C206" s="777"/>
      <c r="D206" s="777"/>
      <c r="E206" s="777"/>
      <c r="H206" s="777"/>
    </row>
    <row r="207" spans="1:8" ht="12.75" customHeight="1">
      <c r="A207" s="777"/>
      <c r="B207" s="777"/>
      <c r="C207" s="777"/>
      <c r="D207" s="777"/>
      <c r="E207" s="777"/>
      <c r="H207" s="777"/>
    </row>
    <row r="208" spans="1:8" ht="12.75" customHeight="1">
      <c r="A208" s="777"/>
      <c r="B208" s="777"/>
      <c r="C208" s="777"/>
      <c r="D208" s="777"/>
      <c r="E208" s="777"/>
      <c r="H208" s="777"/>
    </row>
    <row r="209" spans="1:8" ht="12.75" customHeight="1">
      <c r="A209" s="777"/>
      <c r="B209" s="777"/>
      <c r="C209" s="777"/>
      <c r="D209" s="777"/>
      <c r="E209" s="777"/>
      <c r="H209" s="777"/>
    </row>
    <row r="210" spans="1:8" ht="12.75" customHeight="1">
      <c r="A210" s="777"/>
      <c r="C210" s="777"/>
      <c r="E210" s="777"/>
    </row>
    <row r="211" spans="1:8" ht="12.75" customHeight="1">
      <c r="A211" s="777"/>
      <c r="C211" s="777"/>
      <c r="E211" s="777"/>
    </row>
    <row r="212" spans="1:8" ht="12.75" customHeight="1">
      <c r="A212" s="777"/>
      <c r="C212" s="777"/>
      <c r="E212" s="777"/>
    </row>
    <row r="213" spans="1:8" ht="12.75" customHeight="1">
      <c r="A213" s="777"/>
      <c r="C213" s="777"/>
      <c r="E213" s="777"/>
    </row>
    <row r="214" spans="1:8" ht="12.75" customHeight="1">
      <c r="A214" s="777"/>
      <c r="C214" s="777"/>
      <c r="E214" s="777"/>
    </row>
    <row r="215" spans="1:8" ht="12.75" customHeight="1">
      <c r="A215" s="777"/>
      <c r="E215" s="777"/>
    </row>
    <row r="216" spans="1:8">
      <c r="E216" s="777"/>
    </row>
    <row r="217" spans="1:8">
      <c r="E217" s="777"/>
    </row>
    <row r="218" spans="1:8">
      <c r="E218" s="777"/>
    </row>
    <row r="219" spans="1:8">
      <c r="E219" s="777"/>
    </row>
    <row r="220" spans="1:8">
      <c r="E220" s="777"/>
    </row>
    <row r="221" spans="1:8">
      <c r="E221" s="777"/>
    </row>
    <row r="222" spans="1:8">
      <c r="E222" s="777"/>
    </row>
  </sheetData>
  <mergeCells count="4">
    <mergeCell ref="A1:K1"/>
    <mergeCell ref="A3:B3"/>
    <mergeCell ref="C4:K4"/>
    <mergeCell ref="A38:C38"/>
  </mergeCells>
  <pageMargins left="0.39370078740157483" right="3.937007874015748E-2" top="0.78740157480314965" bottom="3.937007874015748E-2" header="0.39370078740157483" footer="0.39370078740157483"/>
  <pageSetup paperSize="9" scale="86" fitToHeight="0"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80"/>
  <sheetViews>
    <sheetView showGridLines="0" zoomScaleNormal="100" workbookViewId="0">
      <selection sqref="A1:M1"/>
    </sheetView>
  </sheetViews>
  <sheetFormatPr defaultColWidth="9" defaultRowHeight="12.5"/>
  <cols>
    <col min="1" max="1" width="39.08984375" style="142" customWidth="1"/>
    <col min="2" max="2" width="5" style="142" customWidth="1"/>
    <col min="3" max="3" width="9" style="1175"/>
    <col min="4" max="4" width="3.08984375" style="1175" customWidth="1"/>
    <col min="5" max="7" width="10" style="1175" customWidth="1"/>
    <col min="8" max="8" width="3.08984375" style="1175" customWidth="1"/>
    <col min="9" max="9" width="9" style="1175"/>
    <col min="10" max="10" width="3.08984375" style="1175" customWidth="1"/>
    <col min="11" max="13" width="10" style="1175" customWidth="1"/>
    <col min="14" max="16384" width="9" style="821"/>
  </cols>
  <sheetData>
    <row r="1" spans="1:13" ht="30.4" customHeight="1">
      <c r="A1" s="1493" t="s">
        <v>713</v>
      </c>
      <c r="B1" s="1493"/>
      <c r="C1" s="1493"/>
      <c r="D1" s="1493"/>
      <c r="E1" s="1493"/>
      <c r="F1" s="1493"/>
      <c r="G1" s="1493"/>
      <c r="H1" s="1493"/>
      <c r="I1" s="1493"/>
      <c r="J1" s="1493"/>
      <c r="K1" s="1493"/>
      <c r="L1" s="1493"/>
      <c r="M1" s="1493"/>
    </row>
    <row r="2" spans="1:13" ht="14">
      <c r="A2" s="1170" t="s">
        <v>700</v>
      </c>
      <c r="B2" s="605"/>
      <c r="C2" s="134"/>
      <c r="D2" s="134"/>
      <c r="E2" s="134"/>
      <c r="F2" s="134"/>
      <c r="G2" s="134"/>
      <c r="H2" s="134"/>
      <c r="I2" s="134"/>
      <c r="J2" s="134"/>
      <c r="K2" s="134"/>
      <c r="L2" s="1171"/>
      <c r="M2" s="1172"/>
    </row>
    <row r="3" spans="1:13">
      <c r="A3" s="602" t="s">
        <v>0</v>
      </c>
      <c r="B3" s="602"/>
      <c r="C3" s="135"/>
      <c r="D3" s="135"/>
      <c r="E3" s="135"/>
      <c r="F3" s="135"/>
      <c r="G3" s="135"/>
      <c r="H3" s="135"/>
      <c r="I3" s="135"/>
      <c r="J3" s="135"/>
      <c r="K3" s="1376"/>
      <c r="L3" s="1376"/>
      <c r="M3" s="1376"/>
    </row>
    <row r="4" spans="1:13">
      <c r="A4" s="136"/>
      <c r="B4" s="136"/>
      <c r="C4" s="1494" t="s">
        <v>172</v>
      </c>
      <c r="D4" s="1009"/>
      <c r="E4" s="1497" t="s">
        <v>506</v>
      </c>
      <c r="F4" s="1497"/>
      <c r="G4" s="1497"/>
      <c r="H4" s="843"/>
      <c r="I4" s="1494" t="s">
        <v>173</v>
      </c>
      <c r="J4" s="1009"/>
      <c r="K4" s="1496" t="s">
        <v>505</v>
      </c>
      <c r="L4" s="1496"/>
      <c r="M4" s="1496"/>
    </row>
    <row r="5" spans="1:13" ht="29.5" customHeight="1">
      <c r="A5" s="136"/>
      <c r="B5" s="136"/>
      <c r="C5" s="1495"/>
      <c r="D5" s="1010"/>
      <c r="E5" s="608" t="s">
        <v>498</v>
      </c>
      <c r="F5" s="608" t="s">
        <v>499</v>
      </c>
      <c r="G5" s="608" t="s">
        <v>500</v>
      </c>
      <c r="H5" s="1010"/>
      <c r="I5" s="1495"/>
      <c r="J5" s="1010"/>
      <c r="K5" s="608" t="s">
        <v>498</v>
      </c>
      <c r="L5" s="608" t="s">
        <v>499</v>
      </c>
      <c r="M5" s="608" t="s">
        <v>500</v>
      </c>
    </row>
    <row r="6" spans="1:13" ht="13.4" customHeight="1">
      <c r="A6" s="598"/>
      <c r="B6" s="137" t="s">
        <v>48</v>
      </c>
      <c r="C6" s="138"/>
      <c r="D6" s="138"/>
      <c r="E6" s="603" t="s">
        <v>23</v>
      </c>
      <c r="F6" s="603" t="s">
        <v>23</v>
      </c>
      <c r="G6" s="603" t="s">
        <v>23</v>
      </c>
      <c r="H6" s="138"/>
      <c r="I6" s="603"/>
      <c r="J6" s="139"/>
      <c r="K6" s="139"/>
      <c r="L6" s="139"/>
      <c r="M6" s="139"/>
    </row>
    <row r="7" spans="1:13" ht="13.4" customHeight="1">
      <c r="A7" s="1011" t="s">
        <v>174</v>
      </c>
      <c r="B7" s="604">
        <v>1</v>
      </c>
      <c r="C7" s="138"/>
      <c r="D7" s="138"/>
      <c r="E7" s="138"/>
      <c r="F7" s="138"/>
      <c r="G7" s="138"/>
      <c r="H7" s="138"/>
      <c r="I7" s="139"/>
      <c r="J7" s="139"/>
      <c r="K7" s="139"/>
      <c r="L7" s="139"/>
      <c r="M7" s="139"/>
    </row>
    <row r="8" spans="1:13" ht="13.4" customHeight="1">
      <c r="A8" s="1012" t="s">
        <v>175</v>
      </c>
      <c r="B8" s="99"/>
      <c r="C8" s="1173">
        <v>34681</v>
      </c>
      <c r="D8" s="1173"/>
      <c r="E8" s="1173">
        <v>31276</v>
      </c>
      <c r="F8" s="1173">
        <v>28453</v>
      </c>
      <c r="G8" s="1173">
        <v>12667</v>
      </c>
      <c r="H8" s="1173"/>
      <c r="I8" s="1173">
        <v>523827</v>
      </c>
      <c r="J8" s="1173"/>
      <c r="K8" s="1173">
        <v>260047</v>
      </c>
      <c r="L8" s="1173">
        <v>205167</v>
      </c>
      <c r="M8" s="1173">
        <v>58614</v>
      </c>
    </row>
    <row r="9" spans="1:13" ht="13.4" customHeight="1">
      <c r="A9" s="1012" t="s">
        <v>176</v>
      </c>
      <c r="B9" s="1174"/>
      <c r="C9" s="1173">
        <v>37895</v>
      </c>
      <c r="D9" s="1173"/>
      <c r="E9" s="1173">
        <v>34649</v>
      </c>
      <c r="F9" s="1173">
        <v>29735</v>
      </c>
      <c r="G9" s="1173">
        <v>11028</v>
      </c>
      <c r="H9" s="1173"/>
      <c r="I9" s="1173">
        <v>518008</v>
      </c>
      <c r="J9" s="1173"/>
      <c r="K9" s="1173">
        <v>265911</v>
      </c>
      <c r="L9" s="1173">
        <v>213155</v>
      </c>
      <c r="M9" s="1173">
        <v>38942</v>
      </c>
    </row>
    <row r="10" spans="1:13" ht="13.4" customHeight="1">
      <c r="A10" s="1012" t="s">
        <v>177</v>
      </c>
      <c r="B10" s="1174"/>
      <c r="C10" s="1173">
        <v>6666</v>
      </c>
      <c r="D10" s="1173"/>
      <c r="E10" s="1173">
        <v>2075</v>
      </c>
      <c r="F10" s="1173">
        <v>4244</v>
      </c>
      <c r="G10" s="1173">
        <v>4148</v>
      </c>
      <c r="H10" s="1173"/>
      <c r="I10" s="1173">
        <v>46823</v>
      </c>
      <c r="J10" s="1173"/>
      <c r="K10" s="1173">
        <v>6175</v>
      </c>
      <c r="L10" s="1173">
        <v>20330</v>
      </c>
      <c r="M10" s="1173">
        <v>20318</v>
      </c>
    </row>
    <row r="11" spans="1:13" ht="13.4" customHeight="1">
      <c r="A11" s="1012" t="s">
        <v>178</v>
      </c>
      <c r="B11" s="1174"/>
      <c r="C11" s="1173">
        <v>7724</v>
      </c>
      <c r="D11" s="1173"/>
      <c r="E11" s="1173">
        <v>2172</v>
      </c>
      <c r="F11" s="1173">
        <v>4702</v>
      </c>
      <c r="G11" s="1173">
        <v>5069</v>
      </c>
      <c r="H11" s="1173"/>
      <c r="I11" s="1173">
        <v>52358</v>
      </c>
      <c r="J11" s="1173"/>
      <c r="K11" s="1173">
        <v>6103</v>
      </c>
      <c r="L11" s="1173">
        <v>20450</v>
      </c>
      <c r="M11" s="1173">
        <v>25804</v>
      </c>
    </row>
    <row r="12" spans="1:13" ht="13.4" customHeight="1">
      <c r="A12" s="1012" t="s">
        <v>179</v>
      </c>
      <c r="B12" s="1174"/>
      <c r="C12" s="1173">
        <v>8659</v>
      </c>
      <c r="D12" s="1173"/>
      <c r="E12" s="1173">
        <v>2240</v>
      </c>
      <c r="F12" s="1173">
        <v>4922</v>
      </c>
      <c r="G12" s="1173">
        <v>6101</v>
      </c>
      <c r="H12" s="1173"/>
      <c r="I12" s="1173">
        <v>57506</v>
      </c>
      <c r="J12" s="1173"/>
      <c r="K12" s="1173">
        <v>6507</v>
      </c>
      <c r="L12" s="1173">
        <v>21049</v>
      </c>
      <c r="M12" s="1173">
        <v>29950</v>
      </c>
    </row>
    <row r="13" spans="1:13" ht="13.4" customHeight="1">
      <c r="A13" s="1012" t="s">
        <v>483</v>
      </c>
      <c r="B13" s="1174"/>
      <c r="C13" s="1173">
        <v>32844</v>
      </c>
      <c r="D13" s="1173"/>
      <c r="E13" s="1173">
        <v>29923</v>
      </c>
      <c r="F13" s="1173">
        <v>24864</v>
      </c>
      <c r="G13" s="1173">
        <v>2828</v>
      </c>
      <c r="H13" s="1173"/>
      <c r="I13" s="1173">
        <v>394848</v>
      </c>
      <c r="J13" s="1173"/>
      <c r="K13" s="1173">
        <v>208259</v>
      </c>
      <c r="L13" s="1173">
        <v>174977</v>
      </c>
      <c r="M13" s="1173">
        <v>11611</v>
      </c>
    </row>
    <row r="14" spans="1:13" ht="13.4" customHeight="1">
      <c r="A14" s="1012" t="s">
        <v>484</v>
      </c>
      <c r="B14" s="1174"/>
      <c r="C14" s="1173">
        <v>1745</v>
      </c>
      <c r="D14" s="1173"/>
      <c r="E14" s="1173">
        <v>499</v>
      </c>
      <c r="F14" s="1173">
        <v>533</v>
      </c>
      <c r="G14" s="1173">
        <v>1035</v>
      </c>
      <c r="H14" s="1173"/>
      <c r="I14" s="1173">
        <v>8185</v>
      </c>
      <c r="J14" s="1173"/>
      <c r="K14" s="1173">
        <v>2456</v>
      </c>
      <c r="L14" s="1173">
        <v>2603</v>
      </c>
      <c r="M14" s="1173">
        <v>3126</v>
      </c>
    </row>
    <row r="15" spans="1:13" ht="13.4" customHeight="1">
      <c r="A15" s="1012" t="s">
        <v>625</v>
      </c>
      <c r="B15" s="1174"/>
      <c r="C15" s="1173">
        <v>3954</v>
      </c>
      <c r="D15" s="1173"/>
      <c r="E15" s="1173">
        <v>3136</v>
      </c>
      <c r="F15" s="1173">
        <v>2289</v>
      </c>
      <c r="G15" s="1173">
        <v>964</v>
      </c>
      <c r="H15" s="1173"/>
      <c r="I15" s="1173">
        <v>31190</v>
      </c>
      <c r="J15" s="1173"/>
      <c r="K15" s="1173">
        <v>16539</v>
      </c>
      <c r="L15" s="1173">
        <v>10352</v>
      </c>
      <c r="M15" s="1173">
        <v>4299</v>
      </c>
    </row>
    <row r="16" spans="1:13" ht="13.4" customHeight="1">
      <c r="A16" s="1012"/>
      <c r="B16" s="1174"/>
      <c r="C16" s="1173"/>
      <c r="D16" s="1173"/>
      <c r="E16" s="1173"/>
      <c r="F16" s="1173"/>
      <c r="G16" s="1173"/>
      <c r="H16" s="1173"/>
      <c r="I16" s="1173"/>
      <c r="J16" s="1173"/>
      <c r="K16" s="1173"/>
      <c r="L16" s="1173"/>
      <c r="M16" s="1173"/>
    </row>
    <row r="17" spans="1:13" ht="13.4" customHeight="1">
      <c r="A17" s="1012" t="s">
        <v>336</v>
      </c>
      <c r="B17" s="1174">
        <v>3</v>
      </c>
      <c r="C17" s="1173">
        <v>40583</v>
      </c>
      <c r="D17" s="1173"/>
      <c r="E17" s="1173">
        <v>35514</v>
      </c>
      <c r="F17" s="1173">
        <v>33804</v>
      </c>
      <c r="G17" s="1173">
        <v>18276</v>
      </c>
      <c r="H17" s="1173"/>
      <c r="I17" s="1173">
        <v>590909</v>
      </c>
      <c r="J17" s="1173"/>
      <c r="K17" s="1173">
        <v>246040</v>
      </c>
      <c r="L17" s="1173">
        <v>249761</v>
      </c>
      <c r="M17" s="1173">
        <v>95108</v>
      </c>
    </row>
    <row r="18" spans="1:13" ht="13.4" customHeight="1">
      <c r="A18" s="1012"/>
      <c r="B18" s="1174"/>
      <c r="C18" s="1173"/>
      <c r="D18" s="1173"/>
      <c r="E18" s="1173"/>
      <c r="F18" s="1173"/>
      <c r="G18" s="1173"/>
      <c r="H18" s="1173"/>
      <c r="I18" s="1173"/>
      <c r="J18" s="1173"/>
      <c r="K18" s="1173"/>
      <c r="L18" s="1173"/>
      <c r="M18" s="1173"/>
    </row>
    <row r="19" spans="1:13" ht="13.4" customHeight="1">
      <c r="A19" s="1012" t="s">
        <v>181</v>
      </c>
      <c r="B19" s="1174"/>
      <c r="C19" s="1173">
        <v>16855</v>
      </c>
      <c r="D19" s="1173"/>
      <c r="E19" s="1173">
        <v>15725</v>
      </c>
      <c r="F19" s="1173">
        <v>11384</v>
      </c>
      <c r="G19" s="1173">
        <v>6025</v>
      </c>
      <c r="H19" s="1173"/>
      <c r="I19" s="1173">
        <v>190873</v>
      </c>
      <c r="J19" s="1173"/>
      <c r="K19" s="1173">
        <v>101523</v>
      </c>
      <c r="L19" s="1173">
        <v>63666</v>
      </c>
      <c r="M19" s="1173">
        <v>25683</v>
      </c>
    </row>
    <row r="20" spans="1:13" ht="13.4" customHeight="1">
      <c r="A20" s="1012" t="s">
        <v>182</v>
      </c>
      <c r="B20" s="1174"/>
      <c r="C20" s="1173">
        <v>15807</v>
      </c>
      <c r="D20" s="1173"/>
      <c r="E20" s="1173">
        <v>14857</v>
      </c>
      <c r="F20" s="1173">
        <v>10157</v>
      </c>
      <c r="G20" s="1173">
        <v>4862</v>
      </c>
      <c r="H20" s="1173"/>
      <c r="I20" s="1173">
        <v>176241</v>
      </c>
      <c r="J20" s="1173"/>
      <c r="K20" s="1173">
        <v>97892</v>
      </c>
      <c r="L20" s="1173">
        <v>58231</v>
      </c>
      <c r="M20" s="1173">
        <v>20118</v>
      </c>
    </row>
    <row r="21" spans="1:13" ht="13.4" customHeight="1">
      <c r="A21" s="1012"/>
      <c r="B21" s="1174"/>
      <c r="C21" s="1173"/>
      <c r="D21" s="1173"/>
      <c r="E21" s="1173"/>
      <c r="F21" s="1173"/>
      <c r="G21" s="1173"/>
      <c r="H21" s="1173"/>
      <c r="I21" s="1173"/>
      <c r="J21" s="1173"/>
      <c r="K21" s="1173"/>
      <c r="L21" s="1173"/>
      <c r="M21" s="1173"/>
    </row>
    <row r="22" spans="1:13" ht="13.4" customHeight="1">
      <c r="A22" s="1012" t="s">
        <v>183</v>
      </c>
      <c r="B22" s="1174"/>
      <c r="C22" s="1173">
        <v>12062</v>
      </c>
      <c r="D22" s="1173"/>
      <c r="E22" s="1173">
        <v>11082</v>
      </c>
      <c r="F22" s="1173">
        <v>7515</v>
      </c>
      <c r="G22" s="1173">
        <v>2717</v>
      </c>
      <c r="H22" s="1173"/>
      <c r="I22" s="1173">
        <v>115339</v>
      </c>
      <c r="J22" s="1173"/>
      <c r="K22" s="1173">
        <v>73131</v>
      </c>
      <c r="L22" s="1173">
        <v>33488</v>
      </c>
      <c r="M22" s="1173">
        <v>8720</v>
      </c>
    </row>
    <row r="23" spans="1:13" ht="13.4" customHeight="1">
      <c r="A23" s="1012" t="s">
        <v>184</v>
      </c>
      <c r="B23" s="1174"/>
      <c r="C23" s="1173">
        <v>3654</v>
      </c>
      <c r="D23" s="1173"/>
      <c r="E23" s="1173">
        <v>3149</v>
      </c>
      <c r="F23" s="1173">
        <v>2489</v>
      </c>
      <c r="G23" s="1173">
        <v>1127</v>
      </c>
      <c r="H23" s="1173"/>
      <c r="I23" s="1173">
        <v>31322</v>
      </c>
      <c r="J23" s="1173"/>
      <c r="K23" s="1173">
        <v>16662</v>
      </c>
      <c r="L23" s="1173">
        <v>10874</v>
      </c>
      <c r="M23" s="1173">
        <v>3785</v>
      </c>
    </row>
    <row r="24" spans="1:13" ht="13.4" customHeight="1">
      <c r="A24" s="1012" t="s">
        <v>185</v>
      </c>
      <c r="B24" s="1174"/>
      <c r="C24" s="1173">
        <v>7669</v>
      </c>
      <c r="D24" s="1173"/>
      <c r="E24" s="1173">
        <v>6921</v>
      </c>
      <c r="F24" s="1173">
        <v>5151</v>
      </c>
      <c r="G24" s="1173">
        <v>2069</v>
      </c>
      <c r="H24" s="1173"/>
      <c r="I24" s="1173">
        <v>75978</v>
      </c>
      <c r="J24" s="1173"/>
      <c r="K24" s="1173">
        <v>43685</v>
      </c>
      <c r="L24" s="1173">
        <v>24913</v>
      </c>
      <c r="M24" s="1173">
        <v>7380</v>
      </c>
    </row>
    <row r="25" spans="1:13" ht="13.4" customHeight="1">
      <c r="A25" s="1012" t="s">
        <v>485</v>
      </c>
      <c r="B25" s="1174"/>
      <c r="C25" s="1173">
        <v>1943</v>
      </c>
      <c r="D25" s="1173"/>
      <c r="E25" s="1173">
        <v>1686</v>
      </c>
      <c r="F25" s="1173">
        <v>628</v>
      </c>
      <c r="G25" s="1173">
        <v>346</v>
      </c>
      <c r="H25" s="1173"/>
      <c r="I25" s="1173">
        <v>15402</v>
      </c>
      <c r="J25" s="1173"/>
      <c r="K25" s="1173">
        <v>11243</v>
      </c>
      <c r="L25" s="1173">
        <v>2915</v>
      </c>
      <c r="M25" s="1173">
        <v>1244</v>
      </c>
    </row>
    <row r="26" spans="1:13" ht="13.4" customHeight="1">
      <c r="A26" s="1012" t="s">
        <v>337</v>
      </c>
      <c r="B26" s="1174">
        <v>4</v>
      </c>
      <c r="C26" s="1173">
        <v>16556</v>
      </c>
      <c r="D26" s="1173"/>
      <c r="E26" s="1173">
        <v>15719</v>
      </c>
      <c r="F26" s="1173">
        <v>13712</v>
      </c>
      <c r="G26" s="1173">
        <v>5929</v>
      </c>
      <c r="H26" s="1173"/>
      <c r="I26" s="1173">
        <v>238041</v>
      </c>
      <c r="J26" s="1173"/>
      <c r="K26" s="1173">
        <v>144722</v>
      </c>
      <c r="L26" s="1173">
        <v>72190</v>
      </c>
      <c r="M26" s="1173">
        <v>21129</v>
      </c>
    </row>
    <row r="27" spans="1:13" ht="13.4" customHeight="1">
      <c r="A27" s="1012"/>
      <c r="B27" s="1174"/>
      <c r="C27" s="1173"/>
      <c r="D27" s="1173"/>
      <c r="E27" s="1173"/>
      <c r="F27" s="1173"/>
      <c r="G27" s="1173"/>
      <c r="H27" s="1173"/>
      <c r="I27" s="1173"/>
      <c r="J27" s="1173"/>
      <c r="K27" s="1173"/>
      <c r="L27" s="1173"/>
      <c r="M27" s="1173"/>
    </row>
    <row r="28" spans="1:13" ht="13.4" customHeight="1">
      <c r="A28" s="1012" t="s">
        <v>486</v>
      </c>
      <c r="B28" s="1174"/>
      <c r="C28" s="1173">
        <v>9010</v>
      </c>
      <c r="D28" s="1173"/>
      <c r="E28" s="1173">
        <v>5428</v>
      </c>
      <c r="F28" s="1173">
        <v>6452</v>
      </c>
      <c r="G28" s="1173">
        <v>1871</v>
      </c>
      <c r="H28" s="1173"/>
      <c r="I28" s="1173">
        <v>68126</v>
      </c>
      <c r="J28" s="1173"/>
      <c r="K28" s="1173">
        <v>29770</v>
      </c>
      <c r="L28" s="1173">
        <v>31121</v>
      </c>
      <c r="M28" s="1173">
        <v>7235</v>
      </c>
    </row>
    <row r="29" spans="1:13" ht="13.4" customHeight="1">
      <c r="A29" s="1012" t="s">
        <v>487</v>
      </c>
      <c r="B29" s="1174"/>
      <c r="C29" s="1173">
        <v>522</v>
      </c>
      <c r="D29" s="1173"/>
      <c r="E29" s="1173">
        <v>315</v>
      </c>
      <c r="F29" s="1173">
        <v>238</v>
      </c>
      <c r="G29" s="1173">
        <v>118</v>
      </c>
      <c r="H29" s="1173"/>
      <c r="I29" s="1173">
        <v>3099</v>
      </c>
      <c r="J29" s="1173"/>
      <c r="K29" s="1173">
        <v>1649</v>
      </c>
      <c r="L29" s="1173">
        <v>1046</v>
      </c>
      <c r="M29" s="1173">
        <v>404</v>
      </c>
    </row>
    <row r="30" spans="1:13" ht="13.4" customHeight="1">
      <c r="A30" s="1012" t="s">
        <v>488</v>
      </c>
      <c r="B30" s="1174"/>
      <c r="C30" s="1173">
        <v>4066</v>
      </c>
      <c r="D30" s="1173"/>
      <c r="E30" s="1173">
        <v>2710</v>
      </c>
      <c r="F30" s="1173">
        <v>2894</v>
      </c>
      <c r="G30" s="1173">
        <v>284</v>
      </c>
      <c r="H30" s="1173"/>
      <c r="I30" s="1173">
        <v>28911</v>
      </c>
      <c r="J30" s="1173"/>
      <c r="K30" s="1173">
        <v>13602</v>
      </c>
      <c r="L30" s="1173">
        <v>14318</v>
      </c>
      <c r="M30" s="1173">
        <v>991</v>
      </c>
    </row>
    <row r="31" spans="1:13" ht="13.4" customHeight="1">
      <c r="A31" s="1012" t="s">
        <v>489</v>
      </c>
      <c r="B31" s="1174"/>
      <c r="C31" s="1173">
        <v>1851</v>
      </c>
      <c r="D31" s="1173"/>
      <c r="E31" s="1173">
        <v>856</v>
      </c>
      <c r="F31" s="1173">
        <v>1109</v>
      </c>
      <c r="G31" s="1173">
        <v>501</v>
      </c>
      <c r="H31" s="1173"/>
      <c r="I31" s="1173">
        <v>10018</v>
      </c>
      <c r="J31" s="1173"/>
      <c r="K31" s="1173">
        <v>3704</v>
      </c>
      <c r="L31" s="1173">
        <v>4335</v>
      </c>
      <c r="M31" s="1173">
        <v>1978</v>
      </c>
    </row>
    <row r="32" spans="1:13" ht="13.4" customHeight="1">
      <c r="A32" s="1012" t="s">
        <v>490</v>
      </c>
      <c r="B32" s="1174"/>
      <c r="C32" s="1173">
        <v>2282</v>
      </c>
      <c r="D32" s="1173"/>
      <c r="E32" s="1173">
        <v>1244</v>
      </c>
      <c r="F32" s="1173">
        <v>1541</v>
      </c>
      <c r="G32" s="1173">
        <v>355</v>
      </c>
      <c r="H32" s="1173"/>
      <c r="I32" s="1173">
        <v>14781</v>
      </c>
      <c r="J32" s="1173"/>
      <c r="K32" s="1173">
        <v>6723</v>
      </c>
      <c r="L32" s="1173">
        <v>6804</v>
      </c>
      <c r="M32" s="1173">
        <v>1254</v>
      </c>
    </row>
    <row r="33" spans="1:13" ht="13.4" customHeight="1">
      <c r="A33" s="1012" t="s">
        <v>491</v>
      </c>
      <c r="B33" s="1174"/>
      <c r="C33" s="1173">
        <v>1974</v>
      </c>
      <c r="D33" s="1173"/>
      <c r="E33" s="1173">
        <v>975</v>
      </c>
      <c r="F33" s="1173">
        <v>1262</v>
      </c>
      <c r="G33" s="1173">
        <v>674</v>
      </c>
      <c r="H33" s="1173"/>
      <c r="I33" s="1173">
        <v>11316</v>
      </c>
      <c r="J33" s="1173"/>
      <c r="K33" s="1173">
        <v>4091</v>
      </c>
      <c r="L33" s="1173">
        <v>4618</v>
      </c>
      <c r="M33" s="1173">
        <v>2607</v>
      </c>
    </row>
    <row r="34" spans="1:13" ht="13.4" customHeight="1">
      <c r="A34" s="1012"/>
      <c r="B34" s="1174"/>
      <c r="C34" s="1173"/>
      <c r="D34" s="1173"/>
      <c r="E34" s="1173"/>
      <c r="F34" s="1173"/>
      <c r="G34" s="1173"/>
      <c r="H34" s="1173"/>
      <c r="I34" s="1173"/>
      <c r="J34" s="1173"/>
      <c r="K34" s="1173"/>
      <c r="L34" s="1173"/>
      <c r="M34" s="1173"/>
    </row>
    <row r="35" spans="1:13" ht="13.4" customHeight="1">
      <c r="A35" s="1012" t="s">
        <v>492</v>
      </c>
      <c r="B35" s="1174">
        <v>5</v>
      </c>
      <c r="C35" s="1173">
        <v>12713</v>
      </c>
      <c r="D35" s="1173"/>
      <c r="E35" s="1173">
        <v>11650</v>
      </c>
      <c r="F35" s="1173">
        <v>4116</v>
      </c>
      <c r="G35" s="1173">
        <v>2035</v>
      </c>
      <c r="H35" s="1173"/>
      <c r="I35" s="1173">
        <v>107177</v>
      </c>
      <c r="J35" s="1173"/>
      <c r="K35" s="1173">
        <v>79347</v>
      </c>
      <c r="L35" s="1173">
        <v>19449</v>
      </c>
      <c r="M35" s="1173">
        <v>8381</v>
      </c>
    </row>
    <row r="36" spans="1:13" ht="13.4" customHeight="1">
      <c r="A36" s="1012" t="s">
        <v>188</v>
      </c>
      <c r="B36" s="1174"/>
      <c r="C36" s="1173">
        <v>1448</v>
      </c>
      <c r="D36" s="1173"/>
      <c r="E36" s="1173">
        <v>465</v>
      </c>
      <c r="F36" s="1173">
        <v>1071</v>
      </c>
      <c r="G36" s="1173">
        <v>565</v>
      </c>
      <c r="H36" s="1173"/>
      <c r="I36" s="1173">
        <v>9770</v>
      </c>
      <c r="J36" s="1173"/>
      <c r="K36" s="1173">
        <v>1539</v>
      </c>
      <c r="L36" s="1173">
        <v>5583</v>
      </c>
      <c r="M36" s="1173">
        <v>2647</v>
      </c>
    </row>
    <row r="37" spans="1:13" ht="13.4" customHeight="1">
      <c r="A37" s="1012" t="s">
        <v>189</v>
      </c>
      <c r="B37" s="1174">
        <v>6</v>
      </c>
      <c r="C37" s="1173">
        <v>8834</v>
      </c>
      <c r="D37" s="1173"/>
      <c r="E37" s="1173">
        <v>6913</v>
      </c>
      <c r="F37" s="1173">
        <v>4867</v>
      </c>
      <c r="G37" s="1173">
        <v>2800</v>
      </c>
      <c r="H37" s="1173"/>
      <c r="I37" s="1173">
        <v>71148</v>
      </c>
      <c r="J37" s="1173"/>
      <c r="K37" s="1173">
        <v>35262</v>
      </c>
      <c r="L37" s="1173">
        <v>22450</v>
      </c>
      <c r="M37" s="1173">
        <v>13435</v>
      </c>
    </row>
    <row r="38" spans="1:13" ht="13.4" customHeight="1">
      <c r="A38" s="1012"/>
      <c r="B38" s="1174"/>
      <c r="C38" s="1173"/>
      <c r="D38" s="1173"/>
      <c r="E38" s="1173"/>
      <c r="F38" s="1173"/>
      <c r="G38" s="1173"/>
      <c r="H38" s="1173"/>
      <c r="I38" s="1173"/>
      <c r="J38" s="1173"/>
      <c r="K38" s="1173"/>
      <c r="L38" s="1173"/>
      <c r="M38" s="1173"/>
    </row>
    <row r="39" spans="1:13" ht="13.4" customHeight="1">
      <c r="A39" s="1012" t="s">
        <v>493</v>
      </c>
      <c r="B39" s="1174"/>
      <c r="C39" s="1173">
        <v>8629</v>
      </c>
      <c r="D39" s="1173"/>
      <c r="E39" s="1173">
        <v>2555</v>
      </c>
      <c r="F39" s="1173">
        <v>6183</v>
      </c>
      <c r="G39" s="1173">
        <v>5676</v>
      </c>
      <c r="H39" s="1173"/>
      <c r="I39" s="1173">
        <v>81603</v>
      </c>
      <c r="J39" s="1173"/>
      <c r="K39" s="1173">
        <v>7204</v>
      </c>
      <c r="L39" s="1173">
        <v>30841</v>
      </c>
      <c r="M39" s="1173">
        <v>43558</v>
      </c>
    </row>
    <row r="40" spans="1:13" ht="13.4" customHeight="1">
      <c r="A40" s="1012" t="s">
        <v>191</v>
      </c>
      <c r="B40" s="1174">
        <v>7</v>
      </c>
      <c r="C40" s="1173">
        <v>14630</v>
      </c>
      <c r="D40" s="1173"/>
      <c r="E40" s="1173">
        <v>12602</v>
      </c>
      <c r="F40" s="1173">
        <v>8420</v>
      </c>
      <c r="G40" s="1173">
        <v>3469</v>
      </c>
      <c r="H40" s="1173"/>
      <c r="I40" s="1173">
        <v>117172</v>
      </c>
      <c r="J40" s="1173"/>
      <c r="K40" s="1173">
        <v>63002</v>
      </c>
      <c r="L40" s="1173">
        <v>40974</v>
      </c>
      <c r="M40" s="1173">
        <v>13195</v>
      </c>
    </row>
    <row r="41" spans="1:13" ht="13.4" customHeight="1">
      <c r="A41" s="1012" t="s">
        <v>494</v>
      </c>
      <c r="B41" s="1174"/>
      <c r="C41" s="1173">
        <v>3249</v>
      </c>
      <c r="D41" s="1173"/>
      <c r="E41" s="1173">
        <v>2501</v>
      </c>
      <c r="F41" s="1173">
        <v>901</v>
      </c>
      <c r="G41" s="1173">
        <v>691</v>
      </c>
      <c r="H41" s="1173"/>
      <c r="I41" s="1173">
        <v>18259</v>
      </c>
      <c r="J41" s="1173"/>
      <c r="K41" s="1173">
        <v>12126</v>
      </c>
      <c r="L41" s="1173">
        <v>3134</v>
      </c>
      <c r="M41" s="1173">
        <v>2999</v>
      </c>
    </row>
    <row r="42" spans="1:13" ht="13.4" customHeight="1">
      <c r="A42" s="1012" t="s">
        <v>192</v>
      </c>
      <c r="B42" s="1174">
        <v>8</v>
      </c>
      <c r="C42" s="1173">
        <v>8403</v>
      </c>
      <c r="D42" s="1173"/>
      <c r="E42" s="1173">
        <v>1111</v>
      </c>
      <c r="F42" s="1173">
        <v>2157</v>
      </c>
      <c r="G42" s="1173">
        <v>7085</v>
      </c>
      <c r="H42" s="1173"/>
      <c r="I42" s="1173">
        <v>68710</v>
      </c>
      <c r="J42" s="1173"/>
      <c r="K42" s="1173">
        <v>2737</v>
      </c>
      <c r="L42" s="1173">
        <v>8659</v>
      </c>
      <c r="M42" s="1173">
        <v>57314</v>
      </c>
    </row>
    <row r="43" spans="1:13" ht="13.4" customHeight="1">
      <c r="A43" s="1012"/>
      <c r="B43" s="1174"/>
      <c r="C43" s="1173"/>
      <c r="D43" s="1173"/>
      <c r="E43" s="1173"/>
      <c r="F43" s="1173"/>
      <c r="G43" s="1173"/>
      <c r="H43" s="1173"/>
      <c r="I43" s="1173"/>
      <c r="J43" s="1173"/>
      <c r="K43" s="1173"/>
      <c r="L43" s="1173"/>
      <c r="M43" s="1173"/>
    </row>
    <row r="44" spans="1:13" ht="13.4" customHeight="1">
      <c r="A44" s="1012" t="s">
        <v>193</v>
      </c>
      <c r="B44" s="1174"/>
      <c r="C44" s="1173">
        <v>6525</v>
      </c>
      <c r="D44" s="1173"/>
      <c r="E44" s="1173">
        <v>6237</v>
      </c>
      <c r="F44" s="1173">
        <v>4623</v>
      </c>
      <c r="G44" s="1173">
        <v>2245</v>
      </c>
      <c r="H44" s="1173"/>
      <c r="I44" s="1173">
        <v>79305</v>
      </c>
      <c r="J44" s="1173"/>
      <c r="K44" s="1173">
        <v>53065</v>
      </c>
      <c r="L44" s="1173">
        <v>17010</v>
      </c>
      <c r="M44" s="1173">
        <v>9230</v>
      </c>
    </row>
    <row r="45" spans="1:13" ht="13.4" customHeight="1">
      <c r="A45" s="1012" t="s">
        <v>194</v>
      </c>
      <c r="B45" s="1174"/>
      <c r="C45" s="1173">
        <v>8899</v>
      </c>
      <c r="D45" s="1173"/>
      <c r="E45" s="1173">
        <v>8133</v>
      </c>
      <c r="F45" s="1173">
        <v>4939</v>
      </c>
      <c r="G45" s="1173">
        <v>2699</v>
      </c>
      <c r="H45" s="1173"/>
      <c r="I45" s="1173">
        <v>80819</v>
      </c>
      <c r="J45" s="1173"/>
      <c r="K45" s="1173">
        <v>47989</v>
      </c>
      <c r="L45" s="1173">
        <v>21078</v>
      </c>
      <c r="M45" s="1173">
        <v>11753</v>
      </c>
    </row>
    <row r="46" spans="1:13" ht="13.4" customHeight="1">
      <c r="A46" s="1012" t="s">
        <v>495</v>
      </c>
      <c r="B46" s="1174"/>
      <c r="C46" s="1173">
        <v>11874</v>
      </c>
      <c r="D46" s="1173"/>
      <c r="E46" s="1173">
        <v>11043</v>
      </c>
      <c r="F46" s="1173">
        <v>8030</v>
      </c>
      <c r="G46" s="1173">
        <v>4977</v>
      </c>
      <c r="H46" s="1173"/>
      <c r="I46" s="1173">
        <v>133713</v>
      </c>
      <c r="J46" s="1173"/>
      <c r="K46" s="1173">
        <v>70087</v>
      </c>
      <c r="L46" s="1173">
        <v>40498</v>
      </c>
      <c r="M46" s="1173">
        <v>23128</v>
      </c>
    </row>
    <row r="47" spans="1:13" ht="13.4" customHeight="1">
      <c r="A47" s="1012" t="s">
        <v>195</v>
      </c>
      <c r="B47" s="1174"/>
      <c r="C47" s="1173">
        <v>4280</v>
      </c>
      <c r="D47" s="1173"/>
      <c r="E47" s="1173">
        <v>1160</v>
      </c>
      <c r="F47" s="1173">
        <v>2625</v>
      </c>
      <c r="G47" s="1173">
        <v>2610</v>
      </c>
      <c r="H47" s="1173"/>
      <c r="I47" s="1173">
        <v>27831</v>
      </c>
      <c r="J47" s="1173"/>
      <c r="K47" s="1173">
        <v>3008</v>
      </c>
      <c r="L47" s="1173">
        <v>11031</v>
      </c>
      <c r="M47" s="1173">
        <v>13791</v>
      </c>
    </row>
    <row r="48" spans="1:13" ht="13.4" customHeight="1">
      <c r="A48" s="1012" t="s">
        <v>196</v>
      </c>
      <c r="B48" s="1174"/>
      <c r="C48" s="1173">
        <v>285</v>
      </c>
      <c r="D48" s="1173"/>
      <c r="E48" s="1173">
        <v>178</v>
      </c>
      <c r="F48" s="1173">
        <v>18</v>
      </c>
      <c r="G48" s="1173">
        <v>103</v>
      </c>
      <c r="H48" s="1173"/>
      <c r="I48" s="1173">
        <v>848</v>
      </c>
      <c r="J48" s="1173"/>
      <c r="K48" s="1173">
        <v>481</v>
      </c>
      <c r="L48" s="1173">
        <v>65</v>
      </c>
      <c r="M48" s="1173">
        <v>301</v>
      </c>
    </row>
    <row r="49" spans="1:13" ht="13.4" customHeight="1">
      <c r="A49" s="1012"/>
      <c r="B49" s="1174"/>
      <c r="C49" s="1173"/>
      <c r="D49" s="1173"/>
      <c r="E49" s="1173"/>
      <c r="F49" s="1173"/>
      <c r="G49" s="1173"/>
      <c r="H49" s="1173"/>
      <c r="I49" s="1173"/>
      <c r="J49" s="1173"/>
      <c r="K49" s="1173"/>
      <c r="L49" s="1173"/>
      <c r="M49" s="1173"/>
    </row>
    <row r="50" spans="1:13" ht="13.4" customHeight="1">
      <c r="A50" s="1012" t="s">
        <v>496</v>
      </c>
      <c r="B50" s="1174"/>
      <c r="C50" s="1173">
        <v>23352</v>
      </c>
      <c r="D50" s="1173"/>
      <c r="E50" s="1173">
        <v>21125</v>
      </c>
      <c r="F50" s="1173">
        <v>20326</v>
      </c>
      <c r="G50" s="1173">
        <v>7684</v>
      </c>
      <c r="H50" s="1173"/>
      <c r="I50" s="1173">
        <v>281572</v>
      </c>
      <c r="J50" s="1173"/>
      <c r="K50" s="1173">
        <v>149442</v>
      </c>
      <c r="L50" s="1173">
        <v>105216</v>
      </c>
      <c r="M50" s="1173">
        <v>26914</v>
      </c>
    </row>
    <row r="51" spans="1:13" ht="13.4" customHeight="1">
      <c r="A51" s="1012"/>
      <c r="B51" s="1174"/>
      <c r="C51" s="1173"/>
      <c r="D51" s="1173"/>
      <c r="E51" s="1173"/>
      <c r="F51" s="1173"/>
      <c r="G51" s="1173"/>
      <c r="H51" s="1173"/>
      <c r="I51" s="1173"/>
      <c r="J51" s="1173"/>
      <c r="K51" s="1173"/>
      <c r="L51" s="1173"/>
      <c r="M51" s="1173"/>
    </row>
    <row r="52" spans="1:13" ht="13.4" customHeight="1">
      <c r="A52" s="1012" t="s">
        <v>197</v>
      </c>
      <c r="B52" s="1174">
        <v>6</v>
      </c>
      <c r="C52" s="1173">
        <v>26586</v>
      </c>
      <c r="D52" s="1173"/>
      <c r="E52" s="1173">
        <v>14623</v>
      </c>
      <c r="F52" s="1173">
        <v>10176</v>
      </c>
      <c r="G52" s="1173">
        <v>6028</v>
      </c>
      <c r="H52" s="1173"/>
      <c r="I52" s="1173">
        <v>61059</v>
      </c>
      <c r="J52" s="1173"/>
      <c r="K52" s="1173">
        <v>22336</v>
      </c>
      <c r="L52" s="1173">
        <v>19693</v>
      </c>
      <c r="M52" s="1173">
        <v>19030</v>
      </c>
    </row>
    <row r="53" spans="1:13" ht="13.4" customHeight="1">
      <c r="A53" s="1012" t="s">
        <v>198</v>
      </c>
      <c r="B53" s="1174"/>
      <c r="C53" s="1173">
        <v>4241</v>
      </c>
      <c r="D53" s="1173"/>
      <c r="E53" s="1173">
        <v>2803</v>
      </c>
      <c r="F53" s="1173">
        <v>1808</v>
      </c>
      <c r="G53" s="1173">
        <v>340</v>
      </c>
      <c r="H53" s="1173"/>
      <c r="I53" s="1173">
        <v>9834</v>
      </c>
      <c r="J53" s="1173"/>
      <c r="K53" s="1173">
        <v>5409</v>
      </c>
      <c r="L53" s="1173">
        <v>4000</v>
      </c>
      <c r="M53" s="1173">
        <v>425</v>
      </c>
    </row>
    <row r="54" spans="1:13" ht="13.4" customHeight="1">
      <c r="A54" s="1012" t="s">
        <v>199</v>
      </c>
      <c r="B54" s="1174"/>
      <c r="C54" s="1173">
        <v>1466</v>
      </c>
      <c r="D54" s="1173"/>
      <c r="E54" s="1173">
        <v>432</v>
      </c>
      <c r="F54" s="1173">
        <v>338</v>
      </c>
      <c r="G54" s="1173">
        <v>739</v>
      </c>
      <c r="H54" s="1173"/>
      <c r="I54" s="1173">
        <v>2405</v>
      </c>
      <c r="J54" s="1173"/>
      <c r="K54" s="1173">
        <v>800</v>
      </c>
      <c r="L54" s="1173">
        <v>618</v>
      </c>
      <c r="M54" s="1173">
        <v>988</v>
      </c>
    </row>
    <row r="55" spans="1:13" ht="13.4" customHeight="1">
      <c r="A55" s="1012" t="s">
        <v>497</v>
      </c>
      <c r="B55" s="1174"/>
      <c r="C55" s="1173">
        <v>3749</v>
      </c>
      <c r="D55" s="1173"/>
      <c r="E55" s="1173">
        <v>1888</v>
      </c>
      <c r="F55" s="1173">
        <v>1511</v>
      </c>
      <c r="G55" s="1173">
        <v>656</v>
      </c>
      <c r="H55" s="1173"/>
      <c r="I55" s="1173">
        <v>6717</v>
      </c>
      <c r="J55" s="1173"/>
      <c r="K55" s="1173">
        <v>3294</v>
      </c>
      <c r="L55" s="1173">
        <v>2534</v>
      </c>
      <c r="M55" s="1173">
        <v>889</v>
      </c>
    </row>
    <row r="56" spans="1:13" ht="13.4" customHeight="1">
      <c r="A56" s="1012"/>
      <c r="B56" s="1174"/>
      <c r="C56" s="1173"/>
      <c r="D56" s="1173"/>
      <c r="E56" s="1173"/>
      <c r="F56" s="1173"/>
      <c r="G56" s="1173"/>
      <c r="H56" s="1173"/>
      <c r="I56" s="1173"/>
      <c r="J56" s="1173"/>
      <c r="K56" s="1173"/>
      <c r="L56" s="1173"/>
      <c r="M56" s="1173"/>
    </row>
    <row r="57" spans="1:13" ht="13.4" customHeight="1">
      <c r="A57" s="1012" t="s">
        <v>200</v>
      </c>
      <c r="B57" s="1174"/>
      <c r="C57" s="1173">
        <v>32996</v>
      </c>
      <c r="D57" s="1173"/>
      <c r="E57" s="1173">
        <v>13422</v>
      </c>
      <c r="F57" s="1173">
        <v>13684</v>
      </c>
      <c r="G57" s="1173">
        <v>10540</v>
      </c>
      <c r="H57" s="1173"/>
      <c r="I57" s="1173">
        <v>86723</v>
      </c>
      <c r="J57" s="1173"/>
      <c r="K57" s="1173">
        <v>30578</v>
      </c>
      <c r="L57" s="1173">
        <v>32124</v>
      </c>
      <c r="M57" s="1173">
        <v>24022</v>
      </c>
    </row>
    <row r="58" spans="1:13" ht="13.4" customHeight="1">
      <c r="A58" s="1012"/>
      <c r="B58" s="1174"/>
      <c r="C58" s="1173"/>
      <c r="D58" s="1173"/>
      <c r="E58" s="1173"/>
      <c r="F58" s="1173"/>
      <c r="G58" s="1173"/>
      <c r="H58" s="1173"/>
      <c r="I58" s="1173"/>
      <c r="J58" s="1173"/>
      <c r="K58" s="1173"/>
      <c r="L58" s="1173"/>
      <c r="M58" s="1173"/>
    </row>
    <row r="59" spans="1:13" ht="13.4" customHeight="1">
      <c r="A59" s="1012" t="s">
        <v>482</v>
      </c>
      <c r="B59" s="1174">
        <v>9</v>
      </c>
      <c r="C59" s="1173">
        <v>150363</v>
      </c>
      <c r="D59" s="1173"/>
      <c r="E59" s="1173">
        <v>137856</v>
      </c>
      <c r="F59" s="1173">
        <v>125883</v>
      </c>
      <c r="G59" s="1173">
        <v>58314</v>
      </c>
      <c r="H59" s="1173"/>
      <c r="I59" s="1173">
        <v>2237900</v>
      </c>
      <c r="J59" s="1173"/>
      <c r="K59" s="1173">
        <v>1116135</v>
      </c>
      <c r="L59" s="1173">
        <v>862170</v>
      </c>
      <c r="M59" s="1173">
        <v>259594</v>
      </c>
    </row>
    <row r="60" spans="1:13" ht="13.4" customHeight="1">
      <c r="A60" s="1012"/>
      <c r="B60" s="606"/>
      <c r="C60" s="1173"/>
      <c r="D60" s="1173"/>
      <c r="E60" s="1173"/>
      <c r="F60" s="1173"/>
      <c r="G60" s="1173"/>
      <c r="H60" s="1173"/>
      <c r="I60" s="1173"/>
      <c r="J60" s="1173"/>
      <c r="K60" s="1173"/>
      <c r="L60" s="1173"/>
      <c r="M60" s="1173"/>
    </row>
    <row r="61" spans="1:13" ht="13.4" customHeight="1">
      <c r="A61" s="1012" t="s">
        <v>201</v>
      </c>
      <c r="B61" s="606"/>
      <c r="C61" s="1173">
        <v>219269</v>
      </c>
      <c r="D61" s="1173"/>
      <c r="E61" s="1173">
        <v>198757</v>
      </c>
      <c r="F61" s="1173">
        <v>193641</v>
      </c>
      <c r="G61" s="1173">
        <v>102103</v>
      </c>
      <c r="H61" s="1173"/>
      <c r="I61" s="1173">
        <v>3550691</v>
      </c>
      <c r="J61" s="1173"/>
      <c r="K61" s="1173">
        <v>1733612</v>
      </c>
      <c r="L61" s="1173">
        <v>1278251</v>
      </c>
      <c r="M61" s="1173">
        <v>538828</v>
      </c>
    </row>
    <row r="62" spans="1:13" ht="4.9000000000000004" customHeight="1">
      <c r="A62" s="141"/>
      <c r="B62" s="141"/>
      <c r="C62" s="140"/>
      <c r="D62" s="140"/>
      <c r="E62" s="140"/>
      <c r="F62" s="140"/>
    </row>
    <row r="63" spans="1:13" ht="13.4" customHeight="1">
      <c r="A63" s="140"/>
      <c r="B63" s="140"/>
      <c r="C63" s="1176"/>
      <c r="D63" s="1176"/>
      <c r="E63" s="1176"/>
      <c r="F63" s="1176"/>
      <c r="G63" s="1176"/>
      <c r="H63" s="1176"/>
      <c r="I63" s="1176"/>
      <c r="J63" s="1176"/>
      <c r="K63" s="1176"/>
      <c r="L63" s="1177"/>
      <c r="M63" s="1178" t="s">
        <v>47</v>
      </c>
    </row>
    <row r="64" spans="1:13" ht="13.4" customHeight="1">
      <c r="A64" s="143"/>
      <c r="B64" s="143"/>
      <c r="C64" s="1379"/>
      <c r="D64" s="140"/>
      <c r="E64" s="140"/>
      <c r="F64" s="140"/>
      <c r="G64" s="140"/>
      <c r="H64" s="140"/>
      <c r="I64" s="140"/>
      <c r="J64" s="140"/>
      <c r="K64" s="140"/>
      <c r="L64" s="140"/>
      <c r="M64" s="607" t="s">
        <v>714</v>
      </c>
    </row>
    <row r="65" spans="1:13" ht="13.4" customHeight="1">
      <c r="A65" s="1366" t="s">
        <v>48</v>
      </c>
      <c r="B65" s="143"/>
      <c r="C65" s="140"/>
      <c r="D65" s="140"/>
      <c r="E65" s="140"/>
      <c r="G65" s="140"/>
      <c r="H65" s="140"/>
      <c r="I65" s="140"/>
      <c r="J65" s="140"/>
      <c r="K65" s="140"/>
      <c r="L65" s="140"/>
      <c r="M65" s="1120"/>
    </row>
    <row r="66" spans="1:13" ht="13.4" customHeight="1">
      <c r="A66" s="143" t="s">
        <v>715</v>
      </c>
      <c r="B66" s="143"/>
      <c r="C66" s="140"/>
      <c r="D66" s="140"/>
      <c r="E66" s="140"/>
      <c r="G66" s="1179"/>
      <c r="H66" s="140"/>
      <c r="I66" s="140"/>
      <c r="J66" s="140"/>
      <c r="K66" s="140"/>
      <c r="L66" s="140"/>
      <c r="M66" s="1120"/>
    </row>
    <row r="67" spans="1:13" ht="13.4" customHeight="1">
      <c r="A67" s="143" t="s">
        <v>716</v>
      </c>
      <c r="B67" s="143"/>
      <c r="C67" s="140"/>
      <c r="D67" s="140"/>
      <c r="E67" s="140"/>
      <c r="G67" s="140"/>
      <c r="H67" s="140"/>
      <c r="I67" s="140"/>
      <c r="J67" s="140"/>
      <c r="K67" s="140"/>
      <c r="L67" s="140"/>
      <c r="M67" s="1120"/>
    </row>
    <row r="68" spans="1:13" ht="13.4" customHeight="1">
      <c r="A68" s="143" t="s">
        <v>717</v>
      </c>
      <c r="B68" s="143"/>
      <c r="C68" s="140"/>
      <c r="D68" s="140"/>
      <c r="E68" s="140"/>
      <c r="G68" s="140"/>
      <c r="H68" s="140"/>
      <c r="I68" s="140"/>
      <c r="J68" s="140"/>
      <c r="K68" s="140"/>
      <c r="L68" s="140"/>
      <c r="M68" s="1120"/>
    </row>
    <row r="69" spans="1:13" ht="13.4" customHeight="1">
      <c r="A69" s="143" t="s">
        <v>718</v>
      </c>
      <c r="B69" s="143"/>
      <c r="C69" s="140"/>
      <c r="D69" s="140"/>
      <c r="E69" s="140"/>
      <c r="G69" s="140"/>
      <c r="H69" s="140"/>
      <c r="I69" s="140"/>
      <c r="J69" s="140"/>
      <c r="K69" s="140"/>
      <c r="L69" s="140"/>
      <c r="M69" s="1120"/>
    </row>
    <row r="70" spans="1:13" ht="13.4" customHeight="1">
      <c r="A70" s="143" t="s">
        <v>719</v>
      </c>
      <c r="B70" s="143"/>
      <c r="C70" s="140"/>
      <c r="D70" s="140"/>
      <c r="E70" s="140"/>
      <c r="G70" s="140"/>
      <c r="I70" s="140"/>
      <c r="J70" s="140"/>
      <c r="K70" s="140"/>
      <c r="L70" s="140"/>
      <c r="M70" s="140"/>
    </row>
    <row r="71" spans="1:13" ht="13.4" customHeight="1">
      <c r="A71" s="143" t="s">
        <v>720</v>
      </c>
      <c r="B71" s="143"/>
    </row>
    <row r="72" spans="1:13" ht="13.4" customHeight="1">
      <c r="A72" s="143" t="s">
        <v>721</v>
      </c>
    </row>
    <row r="73" spans="1:13" ht="13.4" customHeight="1">
      <c r="A73" s="143" t="s">
        <v>722</v>
      </c>
    </row>
    <row r="74" spans="1:13" ht="13.4" customHeight="1">
      <c r="A74" s="143" t="s">
        <v>723</v>
      </c>
      <c r="K74" s="1378"/>
      <c r="L74" s="1378"/>
      <c r="M74" s="1378"/>
    </row>
    <row r="75" spans="1:13" ht="13.4" customHeight="1">
      <c r="A75" s="143" t="s">
        <v>724</v>
      </c>
      <c r="K75" s="1378"/>
      <c r="L75" s="1378"/>
      <c r="M75" s="1378"/>
    </row>
    <row r="76" spans="1:13" ht="13.4" customHeight="1">
      <c r="A76" s="143" t="s">
        <v>725</v>
      </c>
    </row>
    <row r="77" spans="1:13" ht="13.4" customHeight="1">
      <c r="A77" s="143" t="s">
        <v>726</v>
      </c>
    </row>
    <row r="78" spans="1:13" ht="13.4" customHeight="1">
      <c r="A78" s="143" t="s">
        <v>727</v>
      </c>
    </row>
    <row r="80" spans="1:13">
      <c r="A80" s="1180"/>
    </row>
  </sheetData>
  <mergeCells count="5">
    <mergeCell ref="A1:M1"/>
    <mergeCell ref="C4:C5"/>
    <mergeCell ref="I4:I5"/>
    <mergeCell ref="K4:M4"/>
    <mergeCell ref="E4:G4"/>
  </mergeCells>
  <pageMargins left="0.31496062992125984" right="0.31496062992125984" top="0.51181102362204722" bottom="0.11811023622047245" header="0.31496062992125984" footer="0.31496062992125984"/>
  <pageSetup paperSize="9" scale="79" fitToHeight="0" orientation="portrait" r:id="rId1"/>
  <headerFooter alignWithMargins="0"/>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86"/>
  <sheetViews>
    <sheetView showGridLines="0" zoomScaleNormal="100" workbookViewId="0">
      <selection sqref="A1:Z1"/>
    </sheetView>
  </sheetViews>
  <sheetFormatPr defaultColWidth="9" defaultRowHeight="12.5"/>
  <cols>
    <col min="1" max="1" width="3.36328125" style="821" customWidth="1"/>
    <col min="2" max="2" width="42.36328125" style="821" customWidth="1"/>
    <col min="3" max="3" width="9" style="821"/>
    <col min="4" max="4" width="6.6328125" style="821" customWidth="1"/>
    <col min="5" max="5" width="3.6328125" style="821" customWidth="1"/>
    <col min="6" max="6" width="6.6328125" style="821" customWidth="1"/>
    <col min="7" max="7" width="0.81640625" style="821" customWidth="1"/>
    <col min="8" max="8" width="6.6328125" style="821" customWidth="1"/>
    <col min="9" max="9" width="3.6328125" style="821" customWidth="1"/>
    <col min="10" max="10" width="6.6328125" style="821" customWidth="1"/>
    <col min="11" max="11" width="0.81640625" style="821" customWidth="1"/>
    <col min="12" max="12" width="6.6328125" style="821" customWidth="1"/>
    <col min="13" max="13" width="2.6328125" style="821" customWidth="1"/>
    <col min="14" max="14" width="6.6328125" style="821" customWidth="1"/>
    <col min="15" max="15" width="0.81640625" style="821" customWidth="1"/>
    <col min="16" max="16" width="6.6328125" style="821" customWidth="1"/>
    <col min="17" max="17" width="2.6328125" style="821" customWidth="1"/>
    <col min="18" max="18" width="6.6328125" style="821" customWidth="1"/>
    <col min="19" max="19" width="0.81640625" style="821" customWidth="1"/>
    <col min="20" max="20" width="6.6328125" style="821" customWidth="1"/>
    <col min="21" max="21" width="2.6328125" style="821" customWidth="1"/>
    <col min="22" max="22" width="6.6328125" style="821" customWidth="1"/>
    <col min="23" max="23" width="0.81640625" style="821" customWidth="1"/>
    <col min="24" max="24" width="12.36328125" style="821" customWidth="1"/>
    <col min="25" max="25" width="0.81640625" style="821" customWidth="1"/>
    <col min="26" max="26" width="9.08984375" style="821" customWidth="1"/>
    <col min="27" max="16384" width="9" style="821"/>
  </cols>
  <sheetData>
    <row r="1" spans="1:26" ht="26.25" customHeight="1">
      <c r="A1" s="1501" t="s">
        <v>627</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row>
    <row r="2" spans="1:26" ht="13">
      <c r="A2" s="1502" t="s">
        <v>700</v>
      </c>
      <c r="B2" s="1503"/>
      <c r="C2" s="1181"/>
      <c r="D2" s="144"/>
      <c r="E2" s="144"/>
      <c r="F2" s="1313"/>
      <c r="G2" s="1313"/>
      <c r="H2" s="144"/>
      <c r="I2" s="144"/>
      <c r="J2" s="144"/>
      <c r="K2" s="1313"/>
      <c r="L2" s="144"/>
      <c r="M2" s="144"/>
      <c r="N2" s="144"/>
      <c r="O2" s="1313"/>
      <c r="P2" s="1313"/>
      <c r="Q2" s="1313"/>
      <c r="R2" s="1313"/>
      <c r="S2" s="1313"/>
      <c r="T2" s="1182"/>
      <c r="U2" s="1182"/>
      <c r="V2" s="1182"/>
      <c r="W2" s="1182"/>
      <c r="X2" s="1182"/>
      <c r="Y2" s="755"/>
      <c r="Z2" s="597"/>
    </row>
    <row r="3" spans="1:26" ht="13">
      <c r="A3" s="1504" t="s">
        <v>0</v>
      </c>
      <c r="B3" s="1503"/>
      <c r="C3" s="1181"/>
      <c r="D3" s="145"/>
      <c r="E3" s="145"/>
      <c r="F3" s="146"/>
      <c r="G3" s="146"/>
      <c r="H3" s="145"/>
      <c r="I3" s="145"/>
      <c r="J3" s="145"/>
      <c r="K3" s="146"/>
      <c r="L3" s="145"/>
      <c r="M3" s="145"/>
      <c r="N3" s="145"/>
      <c r="O3" s="146"/>
      <c r="P3" s="146"/>
      <c r="Q3" s="146"/>
      <c r="R3" s="146"/>
      <c r="S3" s="146"/>
      <c r="T3" s="145"/>
      <c r="U3" s="145"/>
      <c r="V3" s="145"/>
      <c r="W3" s="145"/>
      <c r="X3" s="145"/>
      <c r="Y3" s="145"/>
      <c r="Z3" s="146"/>
    </row>
    <row r="4" spans="1:26">
      <c r="A4" s="147"/>
      <c r="B4" s="148"/>
      <c r="C4" s="149"/>
      <c r="D4" s="1505" t="s">
        <v>477</v>
      </c>
      <c r="E4" s="1505"/>
      <c r="F4" s="1505"/>
      <c r="G4" s="1505"/>
      <c r="H4" s="1505"/>
      <c r="I4" s="1505"/>
      <c r="J4" s="1505"/>
      <c r="K4" s="1505"/>
      <c r="L4" s="1505"/>
      <c r="M4" s="1505"/>
      <c r="N4" s="1505"/>
      <c r="O4" s="1505"/>
      <c r="P4" s="1505"/>
      <c r="Q4" s="1505"/>
      <c r="R4" s="1505"/>
      <c r="S4" s="45"/>
      <c r="T4" s="45"/>
      <c r="U4" s="45"/>
      <c r="V4" s="45"/>
      <c r="W4" s="45"/>
      <c r="X4" s="45"/>
      <c r="Y4" s="45"/>
      <c r="Z4" s="45"/>
    </row>
    <row r="5" spans="1:26">
      <c r="A5" s="148"/>
      <c r="B5" s="148"/>
      <c r="C5" s="149"/>
      <c r="D5" s="1506" t="s">
        <v>202</v>
      </c>
      <c r="E5" s="1506"/>
      <c r="F5" s="1506"/>
      <c r="G5" s="1506"/>
      <c r="H5" s="1506"/>
      <c r="I5" s="1506"/>
      <c r="J5" s="1506"/>
      <c r="K5" s="1506"/>
      <c r="L5" s="1506"/>
      <c r="M5" s="1506"/>
      <c r="N5" s="1506"/>
      <c r="O5" s="1506"/>
      <c r="P5" s="1506"/>
      <c r="Q5" s="1506"/>
      <c r="R5" s="1506"/>
      <c r="S5" s="45"/>
      <c r="T5" s="45"/>
      <c r="U5" s="45"/>
      <c r="V5" s="45"/>
      <c r="W5" s="45"/>
      <c r="X5" s="45"/>
      <c r="Y5" s="45"/>
      <c r="Z5" s="45"/>
    </row>
    <row r="6" spans="1:26" ht="31.4" customHeight="1">
      <c r="A6" s="148"/>
      <c r="B6" s="148"/>
      <c r="C6" s="149"/>
      <c r="D6" s="1498" t="s">
        <v>501</v>
      </c>
      <c r="E6" s="1498"/>
      <c r="F6" s="1498"/>
      <c r="G6" s="1183"/>
      <c r="H6" s="1498" t="s">
        <v>502</v>
      </c>
      <c r="I6" s="1498"/>
      <c r="J6" s="1498"/>
      <c r="K6" s="1184"/>
      <c r="L6" s="1498" t="s">
        <v>503</v>
      </c>
      <c r="M6" s="1498"/>
      <c r="N6" s="1498"/>
      <c r="O6" s="1185"/>
      <c r="P6" s="1498" t="s">
        <v>504</v>
      </c>
      <c r="Q6" s="1498"/>
      <c r="R6" s="1498"/>
      <c r="S6" s="1183"/>
      <c r="T6" s="1509" t="s">
        <v>203</v>
      </c>
      <c r="U6" s="1509"/>
      <c r="V6" s="1509"/>
      <c r="W6" s="1186"/>
      <c r="X6" s="1509" t="s">
        <v>204</v>
      </c>
      <c r="Y6" s="1186"/>
    </row>
    <row r="7" spans="1:26" ht="21.4" customHeight="1">
      <c r="A7" s="148"/>
      <c r="B7" s="148"/>
      <c r="C7" s="149"/>
      <c r="D7" s="1510" t="s">
        <v>24</v>
      </c>
      <c r="E7" s="1510"/>
      <c r="F7" s="1510"/>
      <c r="G7" s="1183"/>
      <c r="H7" s="1183"/>
      <c r="I7" s="1183"/>
      <c r="J7" s="1183"/>
      <c r="K7" s="1184"/>
      <c r="L7" s="1183"/>
      <c r="M7" s="1183"/>
      <c r="N7" s="1183"/>
      <c r="O7" s="1185"/>
      <c r="P7" s="1510" t="s">
        <v>149</v>
      </c>
      <c r="Q7" s="1510"/>
      <c r="R7" s="1510"/>
      <c r="S7" s="1183"/>
      <c r="T7" s="1509"/>
      <c r="U7" s="1509"/>
      <c r="V7" s="1509"/>
      <c r="W7" s="1187"/>
      <c r="X7" s="1509"/>
      <c r="Y7" s="1186"/>
      <c r="Z7" s="1507" t="s">
        <v>205</v>
      </c>
    </row>
    <row r="8" spans="1:26">
      <c r="A8" s="148"/>
      <c r="B8" s="148"/>
      <c r="C8" s="1188"/>
      <c r="D8" s="1189" t="s">
        <v>164</v>
      </c>
      <c r="E8" s="1190" t="s">
        <v>206</v>
      </c>
      <c r="F8" s="152" t="s">
        <v>207</v>
      </c>
      <c r="G8" s="117"/>
      <c r="H8" s="1189" t="s">
        <v>164</v>
      </c>
      <c r="I8" s="1190" t="s">
        <v>206</v>
      </c>
      <c r="J8" s="152" t="s">
        <v>207</v>
      </c>
      <c r="K8" s="153"/>
      <c r="L8" s="1189" t="s">
        <v>164</v>
      </c>
      <c r="M8" s="1190" t="s">
        <v>206</v>
      </c>
      <c r="N8" s="152" t="s">
        <v>207</v>
      </c>
      <c r="O8" s="153"/>
      <c r="P8" s="1189" t="s">
        <v>164</v>
      </c>
      <c r="Q8" s="1190" t="s">
        <v>206</v>
      </c>
      <c r="R8" s="152" t="s">
        <v>207</v>
      </c>
      <c r="S8" s="1191"/>
      <c r="T8" s="1189" t="s">
        <v>164</v>
      </c>
      <c r="U8" s="1190" t="s">
        <v>206</v>
      </c>
      <c r="V8" s="152" t="s">
        <v>338</v>
      </c>
      <c r="W8" s="1192"/>
      <c r="X8" s="1193" t="s">
        <v>164</v>
      </c>
      <c r="Y8" s="1192"/>
      <c r="Z8" s="1508"/>
    </row>
    <row r="9" spans="1:26">
      <c r="A9" s="148"/>
      <c r="B9" s="148"/>
      <c r="C9" s="386" t="s">
        <v>48</v>
      </c>
      <c r="D9" s="153"/>
      <c r="E9" s="153"/>
      <c r="F9" s="154" t="s">
        <v>476</v>
      </c>
      <c r="G9" s="155"/>
      <c r="H9" s="156"/>
      <c r="I9" s="153"/>
      <c r="J9" s="154" t="s">
        <v>476</v>
      </c>
      <c r="K9" s="157"/>
      <c r="L9" s="156"/>
      <c r="M9" s="153"/>
      <c r="N9" s="154" t="s">
        <v>476</v>
      </c>
      <c r="O9" s="155"/>
      <c r="P9" s="153"/>
      <c r="Q9" s="153"/>
      <c r="R9" s="154" t="s">
        <v>476</v>
      </c>
      <c r="S9" s="155"/>
      <c r="T9" s="158"/>
      <c r="U9" s="158"/>
      <c r="V9" s="158"/>
      <c r="W9" s="158"/>
      <c r="X9" s="158"/>
      <c r="Y9" s="158"/>
      <c r="Z9" s="157"/>
    </row>
    <row r="10" spans="1:26">
      <c r="A10" s="1511" t="s">
        <v>174</v>
      </c>
      <c r="B10" s="1511"/>
      <c r="C10" s="1194" t="s">
        <v>622</v>
      </c>
      <c r="D10" s="138"/>
      <c r="E10" s="138"/>
      <c r="F10" s="138"/>
      <c r="G10" s="138"/>
      <c r="H10" s="139"/>
      <c r="I10" s="139"/>
      <c r="J10" s="139"/>
      <c r="K10" s="139"/>
      <c r="L10" s="140"/>
      <c r="M10" s="140"/>
      <c r="N10" s="140"/>
      <c r="O10" s="140"/>
      <c r="P10" s="140"/>
      <c r="Q10" s="140"/>
      <c r="R10" s="140"/>
      <c r="S10" s="140"/>
      <c r="T10" s="140"/>
      <c r="U10" s="140"/>
      <c r="V10" s="140"/>
      <c r="W10" s="140"/>
      <c r="X10" s="140"/>
      <c r="Y10" s="140"/>
      <c r="Z10" s="140"/>
    </row>
    <row r="11" spans="1:26">
      <c r="A11" s="1499" t="s">
        <v>175</v>
      </c>
      <c r="B11" s="1499"/>
      <c r="C11" s="1194"/>
      <c r="D11" s="1195">
        <v>44.4</v>
      </c>
      <c r="E11" s="159" t="s">
        <v>206</v>
      </c>
      <c r="F11" s="387">
        <v>1</v>
      </c>
      <c r="G11" s="160"/>
      <c r="H11" s="1195">
        <v>3.3</v>
      </c>
      <c r="I11" s="159" t="s">
        <v>206</v>
      </c>
      <c r="J11" s="387">
        <v>0</v>
      </c>
      <c r="K11" s="160"/>
      <c r="L11" s="1195">
        <v>24.7</v>
      </c>
      <c r="M11" s="1196" t="s">
        <v>206</v>
      </c>
      <c r="N11" s="387">
        <v>1</v>
      </c>
      <c r="O11" s="1196"/>
      <c r="P11" s="1195">
        <v>5.9</v>
      </c>
      <c r="Q11" s="1196" t="s">
        <v>206</v>
      </c>
      <c r="R11" s="387">
        <v>0</v>
      </c>
      <c r="S11" s="1197"/>
      <c r="T11" s="1195">
        <v>78.3</v>
      </c>
      <c r="U11" s="1196" t="s">
        <v>206</v>
      </c>
      <c r="V11" s="1198">
        <v>1</v>
      </c>
      <c r="W11" s="1195"/>
      <c r="X11" s="1195">
        <v>21.7</v>
      </c>
      <c r="Y11" s="1195"/>
      <c r="Z11" s="1199">
        <v>34681</v>
      </c>
    </row>
    <row r="12" spans="1:26">
      <c r="A12" s="1499" t="s">
        <v>176</v>
      </c>
      <c r="B12" s="1499"/>
      <c r="C12" s="1194"/>
      <c r="D12" s="1195">
        <v>58</v>
      </c>
      <c r="E12" s="159" t="s">
        <v>206</v>
      </c>
      <c r="F12" s="387">
        <v>1</v>
      </c>
      <c r="G12" s="160"/>
      <c r="H12" s="1195">
        <v>2.9</v>
      </c>
      <c r="I12" s="159" t="s">
        <v>206</v>
      </c>
      <c r="J12" s="387">
        <v>0</v>
      </c>
      <c r="K12" s="160"/>
      <c r="L12" s="1195">
        <v>14.8</v>
      </c>
      <c r="M12" s="1196" t="s">
        <v>206</v>
      </c>
      <c r="N12" s="387">
        <v>0</v>
      </c>
      <c r="O12" s="1196"/>
      <c r="P12" s="1195">
        <v>4.3</v>
      </c>
      <c r="Q12" s="1196" t="s">
        <v>206</v>
      </c>
      <c r="R12" s="387">
        <v>0</v>
      </c>
      <c r="S12" s="1197"/>
      <c r="T12" s="1195">
        <v>80</v>
      </c>
      <c r="U12" s="1196" t="s">
        <v>206</v>
      </c>
      <c r="V12" s="1198">
        <v>1</v>
      </c>
      <c r="W12" s="1195"/>
      <c r="X12" s="1195">
        <v>20</v>
      </c>
      <c r="Y12" s="1195"/>
      <c r="Z12" s="1199">
        <v>37895</v>
      </c>
    </row>
    <row r="13" spans="1:26">
      <c r="A13" s="1499" t="s">
        <v>177</v>
      </c>
      <c r="B13" s="1499"/>
      <c r="C13" s="1194">
        <v>9</v>
      </c>
      <c r="D13" s="1195">
        <v>49.7</v>
      </c>
      <c r="E13" s="159" t="s">
        <v>206</v>
      </c>
      <c r="F13" s="387">
        <v>2</v>
      </c>
      <c r="G13" s="160"/>
      <c r="H13" s="1195">
        <v>1.3</v>
      </c>
      <c r="I13" s="159" t="s">
        <v>206</v>
      </c>
      <c r="J13" s="387">
        <v>0</v>
      </c>
      <c r="K13" s="160"/>
      <c r="L13" s="1195">
        <v>10</v>
      </c>
      <c r="M13" s="1196" t="s">
        <v>206</v>
      </c>
      <c r="N13" s="387">
        <v>1</v>
      </c>
      <c r="O13" s="1196"/>
      <c r="P13" s="1195">
        <v>1.8</v>
      </c>
      <c r="Q13" s="1196" t="s">
        <v>206</v>
      </c>
      <c r="R13" s="387">
        <v>0</v>
      </c>
      <c r="S13" s="1197"/>
      <c r="T13" s="1195">
        <v>62.8</v>
      </c>
      <c r="U13" s="1196" t="s">
        <v>206</v>
      </c>
      <c r="V13" s="1198">
        <v>2</v>
      </c>
      <c r="W13" s="1195"/>
      <c r="X13" s="1195">
        <v>37.299999999999997</v>
      </c>
      <c r="Y13" s="1195"/>
      <c r="Z13" s="1199">
        <v>6666</v>
      </c>
    </row>
    <row r="14" spans="1:26">
      <c r="A14" s="1499" t="s">
        <v>178</v>
      </c>
      <c r="B14" s="1499"/>
      <c r="C14" s="1194">
        <v>9</v>
      </c>
      <c r="D14" s="1195">
        <v>56.8</v>
      </c>
      <c r="E14" s="159" t="s">
        <v>206</v>
      </c>
      <c r="F14" s="387">
        <v>1</v>
      </c>
      <c r="G14" s="160"/>
      <c r="H14" s="1195">
        <v>1.2</v>
      </c>
      <c r="I14" s="159" t="s">
        <v>206</v>
      </c>
      <c r="J14" s="387">
        <v>0</v>
      </c>
      <c r="K14" s="160"/>
      <c r="L14" s="1195">
        <v>12.3</v>
      </c>
      <c r="M14" s="1196" t="s">
        <v>206</v>
      </c>
      <c r="N14" s="387">
        <v>1</v>
      </c>
      <c r="O14" s="1196"/>
      <c r="P14" s="1195">
        <v>2</v>
      </c>
      <c r="Q14" s="1196" t="s">
        <v>206</v>
      </c>
      <c r="R14" s="387">
        <v>0</v>
      </c>
      <c r="S14" s="1197"/>
      <c r="T14" s="1195">
        <v>72.3</v>
      </c>
      <c r="U14" s="1196" t="s">
        <v>206</v>
      </c>
      <c r="V14" s="1198">
        <v>1</v>
      </c>
      <c r="W14" s="1195"/>
      <c r="X14" s="1195">
        <v>27.7</v>
      </c>
      <c r="Y14" s="1195"/>
      <c r="Z14" s="1199">
        <v>7724</v>
      </c>
    </row>
    <row r="15" spans="1:26">
      <c r="A15" s="1499" t="s">
        <v>179</v>
      </c>
      <c r="B15" s="1499"/>
      <c r="C15" s="1194">
        <v>9</v>
      </c>
      <c r="D15" s="1195">
        <v>75.099999999999994</v>
      </c>
      <c r="E15" s="159" t="s">
        <v>206</v>
      </c>
      <c r="F15" s="387">
        <v>1</v>
      </c>
      <c r="G15" s="160"/>
      <c r="H15" s="1195">
        <v>1.3</v>
      </c>
      <c r="I15" s="159" t="s">
        <v>206</v>
      </c>
      <c r="J15" s="387">
        <v>0</v>
      </c>
      <c r="K15" s="160"/>
      <c r="L15" s="1195">
        <v>10.8</v>
      </c>
      <c r="M15" s="1196" t="s">
        <v>206</v>
      </c>
      <c r="N15" s="387">
        <v>1</v>
      </c>
      <c r="O15" s="1196"/>
      <c r="P15" s="1195">
        <v>2.4</v>
      </c>
      <c r="Q15" s="1196" t="s">
        <v>206</v>
      </c>
      <c r="R15" s="387">
        <v>0</v>
      </c>
      <c r="S15" s="1197"/>
      <c r="T15" s="1195">
        <v>89.6</v>
      </c>
      <c r="U15" s="1196" t="s">
        <v>206</v>
      </c>
      <c r="V15" s="1198">
        <v>1</v>
      </c>
      <c r="W15" s="1195"/>
      <c r="X15" s="1195">
        <v>10.4</v>
      </c>
      <c r="Y15" s="1195"/>
      <c r="Z15" s="1199">
        <v>8659</v>
      </c>
    </row>
    <row r="16" spans="1:26">
      <c r="A16" s="1499" t="s">
        <v>208</v>
      </c>
      <c r="B16" s="1499"/>
      <c r="C16" s="1194">
        <v>9</v>
      </c>
      <c r="D16" s="1195">
        <v>72.599999999999994</v>
      </c>
      <c r="E16" s="159" t="s">
        <v>206</v>
      </c>
      <c r="F16" s="387">
        <v>1</v>
      </c>
      <c r="G16" s="160"/>
      <c r="H16" s="1195">
        <v>2</v>
      </c>
      <c r="I16" s="159" t="s">
        <v>206</v>
      </c>
      <c r="J16" s="387">
        <v>0</v>
      </c>
      <c r="K16" s="160"/>
      <c r="L16" s="1195">
        <v>12.2</v>
      </c>
      <c r="M16" s="1196" t="s">
        <v>206</v>
      </c>
      <c r="N16" s="387">
        <v>0</v>
      </c>
      <c r="O16" s="1196"/>
      <c r="P16" s="1195">
        <v>2.6</v>
      </c>
      <c r="Q16" s="1196" t="s">
        <v>206</v>
      </c>
      <c r="R16" s="387">
        <v>0</v>
      </c>
      <c r="S16" s="1197"/>
      <c r="T16" s="1195">
        <v>89.4</v>
      </c>
      <c r="U16" s="1196" t="s">
        <v>206</v>
      </c>
      <c r="V16" s="1198">
        <v>0</v>
      </c>
      <c r="W16" s="1195"/>
      <c r="X16" s="1195">
        <v>10.5</v>
      </c>
      <c r="Y16" s="1195"/>
      <c r="Z16" s="1199">
        <v>32844</v>
      </c>
    </row>
    <row r="17" spans="1:26">
      <c r="A17" s="1499" t="s">
        <v>180</v>
      </c>
      <c r="B17" s="1499"/>
      <c r="C17" s="1194">
        <v>9</v>
      </c>
      <c r="D17" s="1195">
        <v>75.400000000000006</v>
      </c>
      <c r="E17" s="159" t="s">
        <v>206</v>
      </c>
      <c r="F17" s="387">
        <v>3</v>
      </c>
      <c r="G17" s="160"/>
      <c r="H17" s="1195">
        <v>1.1000000000000001</v>
      </c>
      <c r="I17" s="159" t="s">
        <v>206</v>
      </c>
      <c r="J17" s="387">
        <v>1</v>
      </c>
      <c r="K17" s="160"/>
      <c r="L17" s="1195">
        <v>6.8</v>
      </c>
      <c r="M17" s="1196" t="s">
        <v>206</v>
      </c>
      <c r="N17" s="387">
        <v>1</v>
      </c>
      <c r="O17" s="1196"/>
      <c r="P17" s="1195">
        <v>1.8</v>
      </c>
      <c r="Q17" s="1196" t="s">
        <v>206</v>
      </c>
      <c r="R17" s="387">
        <v>1</v>
      </c>
      <c r="S17" s="1197"/>
      <c r="T17" s="1195">
        <v>85.1</v>
      </c>
      <c r="U17" s="1196" t="s">
        <v>206</v>
      </c>
      <c r="V17" s="1198">
        <v>2</v>
      </c>
      <c r="W17" s="1195"/>
      <c r="X17" s="1195">
        <v>14.9</v>
      </c>
      <c r="Y17" s="1195"/>
      <c r="Z17" s="1199">
        <v>1745</v>
      </c>
    </row>
    <row r="18" spans="1:26">
      <c r="A18" s="1499" t="s">
        <v>612</v>
      </c>
      <c r="B18" s="1499"/>
      <c r="C18" s="1194"/>
      <c r="D18" s="1195">
        <v>25.9</v>
      </c>
      <c r="E18" s="159" t="s">
        <v>206</v>
      </c>
      <c r="F18" s="387">
        <v>3</v>
      </c>
      <c r="G18" s="160"/>
      <c r="H18" s="1195">
        <v>1.3</v>
      </c>
      <c r="I18" s="159" t="s">
        <v>206</v>
      </c>
      <c r="J18" s="387">
        <v>1</v>
      </c>
      <c r="K18" s="160"/>
      <c r="L18" s="1195">
        <v>7.4</v>
      </c>
      <c r="M18" s="1196" t="s">
        <v>206</v>
      </c>
      <c r="N18" s="387">
        <v>2</v>
      </c>
      <c r="O18" s="1196"/>
      <c r="P18" s="1195">
        <v>1.3</v>
      </c>
      <c r="Q18" s="1196" t="s">
        <v>206</v>
      </c>
      <c r="R18" s="387">
        <v>1</v>
      </c>
      <c r="S18" s="1197"/>
      <c r="T18" s="1195">
        <v>35.9</v>
      </c>
      <c r="U18" s="1196" t="s">
        <v>206</v>
      </c>
      <c r="V18" s="1198">
        <v>3</v>
      </c>
      <c r="W18" s="1195"/>
      <c r="X18" s="1195">
        <v>64</v>
      </c>
      <c r="Y18" s="1195"/>
      <c r="Z18" s="1199">
        <v>3954</v>
      </c>
    </row>
    <row r="19" spans="1:26">
      <c r="A19" s="1499" t="s">
        <v>181</v>
      </c>
      <c r="B19" s="1499"/>
      <c r="C19" s="1194"/>
      <c r="D19" s="1195">
        <v>57.5</v>
      </c>
      <c r="E19" s="159" t="s">
        <v>206</v>
      </c>
      <c r="F19" s="387">
        <v>1</v>
      </c>
      <c r="G19" s="160"/>
      <c r="H19" s="1195">
        <v>2.4</v>
      </c>
      <c r="I19" s="159" t="s">
        <v>206</v>
      </c>
      <c r="J19" s="387">
        <v>0</v>
      </c>
      <c r="K19" s="160"/>
      <c r="L19" s="1195">
        <v>13.1</v>
      </c>
      <c r="M19" s="1196" t="s">
        <v>206</v>
      </c>
      <c r="N19" s="387">
        <v>1</v>
      </c>
      <c r="O19" s="1196"/>
      <c r="P19" s="1195">
        <v>1.8</v>
      </c>
      <c r="Q19" s="1196" t="s">
        <v>206</v>
      </c>
      <c r="R19" s="387">
        <v>0</v>
      </c>
      <c r="S19" s="1197"/>
      <c r="T19" s="1195">
        <v>74.8</v>
      </c>
      <c r="U19" s="1196" t="s">
        <v>206</v>
      </c>
      <c r="V19" s="1198">
        <v>1</v>
      </c>
      <c r="W19" s="1195"/>
      <c r="X19" s="1195">
        <v>25.3</v>
      </c>
      <c r="Y19" s="1195"/>
      <c r="Z19" s="1199">
        <v>16855</v>
      </c>
    </row>
    <row r="20" spans="1:26">
      <c r="A20" s="1499" t="s">
        <v>182</v>
      </c>
      <c r="B20" s="1499"/>
      <c r="C20" s="1194"/>
      <c r="D20" s="1195">
        <v>47.6</v>
      </c>
      <c r="E20" s="159" t="s">
        <v>206</v>
      </c>
      <c r="F20" s="387">
        <v>1</v>
      </c>
      <c r="G20" s="160"/>
      <c r="H20" s="1195">
        <v>2.2999999999999998</v>
      </c>
      <c r="I20" s="159" t="s">
        <v>206</v>
      </c>
      <c r="J20" s="387">
        <v>0</v>
      </c>
      <c r="K20" s="160"/>
      <c r="L20" s="1195">
        <v>14.6</v>
      </c>
      <c r="M20" s="1196" t="s">
        <v>206</v>
      </c>
      <c r="N20" s="387">
        <v>1</v>
      </c>
      <c r="O20" s="1196"/>
      <c r="P20" s="1195">
        <v>1.7</v>
      </c>
      <c r="Q20" s="1196" t="s">
        <v>206</v>
      </c>
      <c r="R20" s="387">
        <v>0</v>
      </c>
      <c r="S20" s="1197"/>
      <c r="T20" s="1195">
        <v>66.2</v>
      </c>
      <c r="U20" s="1196" t="s">
        <v>206</v>
      </c>
      <c r="V20" s="1198">
        <v>1</v>
      </c>
      <c r="W20" s="1195"/>
      <c r="X20" s="1195">
        <v>33.799999999999997</v>
      </c>
      <c r="Y20" s="1195"/>
      <c r="Z20" s="1199">
        <v>15807</v>
      </c>
    </row>
    <row r="21" spans="1:26">
      <c r="A21" s="1499" t="s">
        <v>183</v>
      </c>
      <c r="B21" s="1499"/>
      <c r="C21" s="1194"/>
      <c r="D21" s="1195">
        <v>46.6</v>
      </c>
      <c r="E21" s="159" t="s">
        <v>206</v>
      </c>
      <c r="F21" s="387">
        <v>1</v>
      </c>
      <c r="G21" s="160"/>
      <c r="H21" s="1195">
        <v>2.1</v>
      </c>
      <c r="I21" s="159" t="s">
        <v>206</v>
      </c>
      <c r="J21" s="387">
        <v>0</v>
      </c>
      <c r="K21" s="160"/>
      <c r="L21" s="1195">
        <v>24.6</v>
      </c>
      <c r="M21" s="1196" t="s">
        <v>206</v>
      </c>
      <c r="N21" s="387">
        <v>1</v>
      </c>
      <c r="O21" s="1196"/>
      <c r="P21" s="1195">
        <v>2.1</v>
      </c>
      <c r="Q21" s="1196" t="s">
        <v>206</v>
      </c>
      <c r="R21" s="387">
        <v>0</v>
      </c>
      <c r="S21" s="1197"/>
      <c r="T21" s="1195">
        <v>75.400000000000006</v>
      </c>
      <c r="U21" s="1196" t="s">
        <v>206</v>
      </c>
      <c r="V21" s="1198">
        <v>1</v>
      </c>
      <c r="W21" s="1195"/>
      <c r="X21" s="1195">
        <v>24.6</v>
      </c>
      <c r="Y21" s="1195"/>
      <c r="Z21" s="1199">
        <v>12062</v>
      </c>
    </row>
    <row r="22" spans="1:26">
      <c r="A22" s="1499" t="s">
        <v>184</v>
      </c>
      <c r="B22" s="1499"/>
      <c r="C22" s="1194"/>
      <c r="D22" s="1195">
        <v>49.4</v>
      </c>
      <c r="E22" s="159" t="s">
        <v>206</v>
      </c>
      <c r="F22" s="387">
        <v>2</v>
      </c>
      <c r="G22" s="160"/>
      <c r="H22" s="1195">
        <v>1.4</v>
      </c>
      <c r="I22" s="159" t="s">
        <v>206</v>
      </c>
      <c r="J22" s="387">
        <v>1</v>
      </c>
      <c r="K22" s="160"/>
      <c r="L22" s="1195">
        <v>18.8</v>
      </c>
      <c r="M22" s="1196" t="s">
        <v>206</v>
      </c>
      <c r="N22" s="387">
        <v>2</v>
      </c>
      <c r="O22" s="1196"/>
      <c r="P22" s="1195">
        <v>1</v>
      </c>
      <c r="Q22" s="1196" t="s">
        <v>206</v>
      </c>
      <c r="R22" s="387">
        <v>0</v>
      </c>
      <c r="S22" s="1197"/>
      <c r="T22" s="1195">
        <v>70.599999999999994</v>
      </c>
      <c r="U22" s="1196" t="s">
        <v>206</v>
      </c>
      <c r="V22" s="1198">
        <v>2</v>
      </c>
      <c r="W22" s="1195"/>
      <c r="X22" s="1195">
        <v>29.3</v>
      </c>
      <c r="Y22" s="1195"/>
      <c r="Z22" s="1199">
        <v>3654</v>
      </c>
    </row>
    <row r="23" spans="1:26">
      <c r="A23" s="1499" t="s">
        <v>185</v>
      </c>
      <c r="B23" s="1499"/>
      <c r="C23" s="1194"/>
      <c r="D23" s="1195">
        <v>30.8</v>
      </c>
      <c r="E23" s="159" t="s">
        <v>206</v>
      </c>
      <c r="F23" s="387">
        <v>2</v>
      </c>
      <c r="G23" s="160"/>
      <c r="H23" s="1195">
        <v>1.2</v>
      </c>
      <c r="I23" s="159" t="s">
        <v>206</v>
      </c>
      <c r="J23" s="387">
        <v>0</v>
      </c>
      <c r="K23" s="160"/>
      <c r="L23" s="1195">
        <v>16.899999999999999</v>
      </c>
      <c r="M23" s="1196" t="s">
        <v>206</v>
      </c>
      <c r="N23" s="387">
        <v>1</v>
      </c>
      <c r="O23" s="1196"/>
      <c r="P23" s="1195">
        <v>2.2999999999999998</v>
      </c>
      <c r="Q23" s="1196" t="s">
        <v>206</v>
      </c>
      <c r="R23" s="387">
        <v>1</v>
      </c>
      <c r="S23" s="1197"/>
      <c r="T23" s="1195">
        <v>51.2</v>
      </c>
      <c r="U23" s="1196" t="s">
        <v>206</v>
      </c>
      <c r="V23" s="1198">
        <v>2</v>
      </c>
      <c r="W23" s="1195"/>
      <c r="X23" s="1195">
        <v>48.7</v>
      </c>
      <c r="Y23" s="1195"/>
      <c r="Z23" s="1199">
        <v>7669</v>
      </c>
    </row>
    <row r="24" spans="1:26">
      <c r="A24" s="1499" t="s">
        <v>186</v>
      </c>
      <c r="B24" s="1499"/>
      <c r="C24" s="1194"/>
      <c r="D24" s="1195">
        <v>31.3</v>
      </c>
      <c r="E24" s="159" t="s">
        <v>206</v>
      </c>
      <c r="F24" s="387">
        <v>3</v>
      </c>
      <c r="G24" s="160"/>
      <c r="H24" s="1195">
        <v>1.3</v>
      </c>
      <c r="I24" s="159" t="s">
        <v>206</v>
      </c>
      <c r="J24" s="387">
        <v>1</v>
      </c>
      <c r="K24" s="160"/>
      <c r="L24" s="1195">
        <v>14.9</v>
      </c>
      <c r="M24" s="1196" t="s">
        <v>206</v>
      </c>
      <c r="N24" s="387">
        <v>3</v>
      </c>
      <c r="O24" s="1196"/>
      <c r="P24" s="1195">
        <v>4.9000000000000004</v>
      </c>
      <c r="Q24" s="1196" t="s">
        <v>206</v>
      </c>
      <c r="R24" s="387">
        <v>2</v>
      </c>
      <c r="S24" s="1197"/>
      <c r="T24" s="1195">
        <v>52.4</v>
      </c>
      <c r="U24" s="1196" t="s">
        <v>206</v>
      </c>
      <c r="V24" s="1198">
        <v>4</v>
      </c>
      <c r="W24" s="1195"/>
      <c r="X24" s="1195">
        <v>47.7</v>
      </c>
      <c r="Y24" s="1195"/>
      <c r="Z24" s="1199">
        <v>1943</v>
      </c>
    </row>
    <row r="25" spans="1:26">
      <c r="A25" s="1499" t="s">
        <v>623</v>
      </c>
      <c r="B25" s="1499"/>
      <c r="C25" s="1194">
        <v>10</v>
      </c>
      <c r="D25" s="1195">
        <v>54.8</v>
      </c>
      <c r="E25" s="159" t="s">
        <v>206</v>
      </c>
      <c r="F25" s="387">
        <v>1</v>
      </c>
      <c r="G25" s="160"/>
      <c r="H25" s="1195">
        <v>8.6</v>
      </c>
      <c r="I25" s="159" t="s">
        <v>206</v>
      </c>
      <c r="J25" s="387">
        <v>1</v>
      </c>
      <c r="K25" s="160"/>
      <c r="L25" s="1195">
        <v>11.3</v>
      </c>
      <c r="M25" s="1196" t="s">
        <v>206</v>
      </c>
      <c r="N25" s="387">
        <v>1</v>
      </c>
      <c r="O25" s="1196"/>
      <c r="P25" s="1195">
        <v>3.5</v>
      </c>
      <c r="Q25" s="1196" t="s">
        <v>206</v>
      </c>
      <c r="R25" s="387">
        <v>1</v>
      </c>
      <c r="S25" s="1197"/>
      <c r="T25" s="1195">
        <v>78.2</v>
      </c>
      <c r="U25" s="1196" t="s">
        <v>206</v>
      </c>
      <c r="V25" s="1198">
        <v>1</v>
      </c>
      <c r="W25" s="1195"/>
      <c r="X25" s="1195">
        <v>21.8</v>
      </c>
      <c r="Y25" s="1195"/>
      <c r="Z25" s="1199">
        <v>9010</v>
      </c>
    </row>
    <row r="26" spans="1:26">
      <c r="A26" s="1310"/>
      <c r="B26" s="564" t="s">
        <v>487</v>
      </c>
      <c r="C26" s="1194">
        <v>10</v>
      </c>
      <c r="D26" s="1195">
        <v>46.7</v>
      </c>
      <c r="E26" s="159" t="s">
        <v>206</v>
      </c>
      <c r="F26" s="387">
        <v>6</v>
      </c>
      <c r="G26" s="160"/>
      <c r="H26" s="1195">
        <v>11.2</v>
      </c>
      <c r="I26" s="159" t="s">
        <v>206</v>
      </c>
      <c r="J26" s="387">
        <v>4</v>
      </c>
      <c r="K26" s="160"/>
      <c r="L26" s="1195">
        <v>8.4</v>
      </c>
      <c r="M26" s="1196" t="s">
        <v>206</v>
      </c>
      <c r="N26" s="387">
        <v>3</v>
      </c>
      <c r="O26" s="1196"/>
      <c r="P26" s="1195">
        <v>2.2000000000000002</v>
      </c>
      <c r="Q26" s="1196" t="s">
        <v>206</v>
      </c>
      <c r="R26" s="387">
        <v>2</v>
      </c>
      <c r="S26" s="1197"/>
      <c r="T26" s="1195">
        <v>68.5</v>
      </c>
      <c r="U26" s="1196" t="s">
        <v>206</v>
      </c>
      <c r="V26" s="1198">
        <v>5</v>
      </c>
      <c r="W26" s="1195"/>
      <c r="X26" s="1195">
        <v>31.5</v>
      </c>
      <c r="Y26" s="1195"/>
      <c r="Z26" s="1199">
        <v>522</v>
      </c>
    </row>
    <row r="27" spans="1:26">
      <c r="A27" s="1310"/>
      <c r="B27" s="564" t="s">
        <v>488</v>
      </c>
      <c r="C27" s="1194">
        <v>10</v>
      </c>
      <c r="D27" s="1195">
        <v>44.1</v>
      </c>
      <c r="E27" s="159" t="s">
        <v>206</v>
      </c>
      <c r="F27" s="387">
        <v>2</v>
      </c>
      <c r="G27" s="160"/>
      <c r="H27" s="1195">
        <v>7.2</v>
      </c>
      <c r="I27" s="159" t="s">
        <v>206</v>
      </c>
      <c r="J27" s="387">
        <v>1</v>
      </c>
      <c r="K27" s="160"/>
      <c r="L27" s="1195">
        <v>13.3</v>
      </c>
      <c r="M27" s="1196" t="s">
        <v>206</v>
      </c>
      <c r="N27" s="387">
        <v>1</v>
      </c>
      <c r="O27" s="1196"/>
      <c r="P27" s="1195">
        <v>4.5999999999999996</v>
      </c>
      <c r="Q27" s="1196" t="s">
        <v>206</v>
      </c>
      <c r="R27" s="387">
        <v>1</v>
      </c>
      <c r="S27" s="1197"/>
      <c r="T27" s="1195">
        <v>69.2</v>
      </c>
      <c r="U27" s="1196" t="s">
        <v>206</v>
      </c>
      <c r="V27" s="1198">
        <v>2</v>
      </c>
      <c r="W27" s="1195"/>
      <c r="X27" s="1195">
        <v>30.8</v>
      </c>
      <c r="Y27" s="1195"/>
      <c r="Z27" s="1199">
        <v>4066</v>
      </c>
    </row>
    <row r="28" spans="1:26">
      <c r="A28" s="1310"/>
      <c r="B28" s="1311" t="s">
        <v>489</v>
      </c>
      <c r="C28" s="1194">
        <v>10</v>
      </c>
      <c r="D28" s="1195">
        <v>57.9</v>
      </c>
      <c r="E28" s="159" t="s">
        <v>206</v>
      </c>
      <c r="F28" s="387">
        <v>3</v>
      </c>
      <c r="G28" s="160"/>
      <c r="H28" s="1195">
        <v>9.1</v>
      </c>
      <c r="I28" s="159" t="s">
        <v>206</v>
      </c>
      <c r="J28" s="387">
        <v>2</v>
      </c>
      <c r="K28" s="160"/>
      <c r="L28" s="1195">
        <v>8.1999999999999993</v>
      </c>
      <c r="M28" s="1196" t="s">
        <v>206</v>
      </c>
      <c r="N28" s="387">
        <v>2</v>
      </c>
      <c r="O28" s="1196"/>
      <c r="P28" s="1195">
        <v>2.4</v>
      </c>
      <c r="Q28" s="1196" t="s">
        <v>206</v>
      </c>
      <c r="R28" s="387">
        <v>1</v>
      </c>
      <c r="S28" s="1197"/>
      <c r="T28" s="1195">
        <v>77.599999999999994</v>
      </c>
      <c r="U28" s="1196" t="s">
        <v>206</v>
      </c>
      <c r="V28" s="1198">
        <v>2</v>
      </c>
      <c r="W28" s="1195"/>
      <c r="X28" s="1195">
        <v>22.4</v>
      </c>
      <c r="Y28" s="1195"/>
      <c r="Z28" s="1199">
        <v>1851</v>
      </c>
    </row>
    <row r="29" spans="1:26">
      <c r="A29" s="1310"/>
      <c r="B29" s="564" t="s">
        <v>490</v>
      </c>
      <c r="C29" s="1194">
        <v>10</v>
      </c>
      <c r="D29" s="1195">
        <v>56.5</v>
      </c>
      <c r="E29" s="159" t="s">
        <v>206</v>
      </c>
      <c r="F29" s="387">
        <v>3</v>
      </c>
      <c r="G29" s="160"/>
      <c r="H29" s="1195">
        <v>11.9</v>
      </c>
      <c r="I29" s="159" t="s">
        <v>206</v>
      </c>
      <c r="J29" s="387">
        <v>2</v>
      </c>
      <c r="K29" s="160"/>
      <c r="L29" s="1195">
        <v>11</v>
      </c>
      <c r="M29" s="1196" t="s">
        <v>206</v>
      </c>
      <c r="N29" s="387">
        <v>2</v>
      </c>
      <c r="O29" s="1196"/>
      <c r="P29" s="1195">
        <v>2.7</v>
      </c>
      <c r="Q29" s="1196" t="s">
        <v>206</v>
      </c>
      <c r="R29" s="387">
        <v>1</v>
      </c>
      <c r="S29" s="1197"/>
      <c r="T29" s="1195">
        <v>82.1</v>
      </c>
      <c r="U29" s="1196" t="s">
        <v>206</v>
      </c>
      <c r="V29" s="1198">
        <v>2</v>
      </c>
      <c r="W29" s="1195"/>
      <c r="X29" s="1195">
        <v>17.899999999999999</v>
      </c>
      <c r="Y29" s="1195"/>
      <c r="Z29" s="1199">
        <v>2282</v>
      </c>
    </row>
    <row r="30" spans="1:26">
      <c r="A30" s="1310"/>
      <c r="B30" s="564" t="s">
        <v>491</v>
      </c>
      <c r="C30" s="1194">
        <v>10</v>
      </c>
      <c r="D30" s="1195">
        <v>61.5</v>
      </c>
      <c r="E30" s="159" t="s">
        <v>206</v>
      </c>
      <c r="F30" s="387">
        <v>3</v>
      </c>
      <c r="G30" s="160"/>
      <c r="H30" s="1195">
        <v>4.3</v>
      </c>
      <c r="I30" s="159" t="s">
        <v>206</v>
      </c>
      <c r="J30" s="387">
        <v>1</v>
      </c>
      <c r="K30" s="160"/>
      <c r="L30" s="1195">
        <v>8.6999999999999993</v>
      </c>
      <c r="M30" s="1196" t="s">
        <v>206</v>
      </c>
      <c r="N30" s="387">
        <v>2</v>
      </c>
      <c r="O30" s="1196"/>
      <c r="P30" s="1195">
        <v>2.7</v>
      </c>
      <c r="Q30" s="1196" t="s">
        <v>206</v>
      </c>
      <c r="R30" s="387">
        <v>1</v>
      </c>
      <c r="S30" s="1197"/>
      <c r="T30" s="1195">
        <v>77.3</v>
      </c>
      <c r="U30" s="1196" t="s">
        <v>206</v>
      </c>
      <c r="V30" s="1198">
        <v>2</v>
      </c>
      <c r="W30" s="1195"/>
      <c r="X30" s="1195">
        <v>22.7</v>
      </c>
      <c r="Y30" s="1195"/>
      <c r="Z30" s="1199">
        <v>1974</v>
      </c>
    </row>
    <row r="31" spans="1:26">
      <c r="A31" s="1310"/>
      <c r="B31" s="564" t="s">
        <v>492</v>
      </c>
      <c r="C31" s="1194">
        <v>10</v>
      </c>
      <c r="D31" s="1195">
        <v>58.2</v>
      </c>
      <c r="E31" s="159" t="s">
        <v>206</v>
      </c>
      <c r="F31" s="387">
        <v>2</v>
      </c>
      <c r="G31" s="160"/>
      <c r="H31" s="1195">
        <v>9.4</v>
      </c>
      <c r="I31" s="159" t="s">
        <v>206</v>
      </c>
      <c r="J31" s="387">
        <v>1</v>
      </c>
      <c r="K31" s="160"/>
      <c r="L31" s="1195">
        <v>11.9</v>
      </c>
      <c r="M31" s="1196" t="s">
        <v>206</v>
      </c>
      <c r="N31" s="387">
        <v>1</v>
      </c>
      <c r="O31" s="1196"/>
      <c r="P31" s="1195">
        <v>3.7</v>
      </c>
      <c r="Q31" s="1196" t="s">
        <v>206</v>
      </c>
      <c r="R31" s="387">
        <v>1</v>
      </c>
      <c r="S31" s="1197"/>
      <c r="T31" s="1195">
        <v>83.2</v>
      </c>
      <c r="U31" s="1196" t="s">
        <v>206</v>
      </c>
      <c r="V31" s="1198">
        <v>1</v>
      </c>
      <c r="W31" s="1195"/>
      <c r="X31" s="1195">
        <v>16.8</v>
      </c>
      <c r="Y31" s="1195"/>
      <c r="Z31" s="1199">
        <v>12713</v>
      </c>
    </row>
    <row r="32" spans="1:26">
      <c r="A32" s="1499" t="s">
        <v>188</v>
      </c>
      <c r="B32" s="1499"/>
      <c r="C32" s="1194"/>
      <c r="D32" s="1195">
        <v>14.8</v>
      </c>
      <c r="E32" s="159" t="s">
        <v>206</v>
      </c>
      <c r="F32" s="387">
        <v>5</v>
      </c>
      <c r="G32" s="160"/>
      <c r="H32" s="1195">
        <v>0.7</v>
      </c>
      <c r="I32" s="159" t="s">
        <v>206</v>
      </c>
      <c r="J32" s="387">
        <v>1</v>
      </c>
      <c r="K32" s="160"/>
      <c r="L32" s="1195">
        <v>1.3</v>
      </c>
      <c r="M32" s="1196" t="s">
        <v>206</v>
      </c>
      <c r="N32" s="387">
        <v>2</v>
      </c>
      <c r="O32" s="1196"/>
      <c r="P32" s="1195">
        <v>0.8</v>
      </c>
      <c r="Q32" s="1196" t="s">
        <v>206</v>
      </c>
      <c r="R32" s="387">
        <v>1</v>
      </c>
      <c r="S32" s="1197"/>
      <c r="T32" s="1195">
        <v>17.600000000000001</v>
      </c>
      <c r="U32" s="1196" t="s">
        <v>206</v>
      </c>
      <c r="V32" s="1198">
        <v>5</v>
      </c>
      <c r="W32" s="1195"/>
      <c r="X32" s="1195">
        <v>82.5</v>
      </c>
      <c r="Y32" s="1195"/>
      <c r="Z32" s="1199">
        <v>1448</v>
      </c>
    </row>
    <row r="33" spans="1:31">
      <c r="A33" s="1499" t="s">
        <v>209</v>
      </c>
      <c r="B33" s="1499"/>
      <c r="C33" s="1194">
        <v>11</v>
      </c>
      <c r="D33" s="1195">
        <v>31.5</v>
      </c>
      <c r="E33" s="159" t="s">
        <v>206</v>
      </c>
      <c r="F33" s="387">
        <v>2</v>
      </c>
      <c r="G33" s="160"/>
      <c r="H33" s="1195">
        <v>1.7</v>
      </c>
      <c r="I33" s="159" t="s">
        <v>206</v>
      </c>
      <c r="J33" s="387">
        <v>0</v>
      </c>
      <c r="K33" s="160"/>
      <c r="L33" s="1195">
        <v>13.8</v>
      </c>
      <c r="M33" s="1196" t="s">
        <v>206</v>
      </c>
      <c r="N33" s="387">
        <v>1</v>
      </c>
      <c r="O33" s="1196"/>
      <c r="P33" s="1195">
        <v>5.2</v>
      </c>
      <c r="Q33" s="1196" t="s">
        <v>206</v>
      </c>
      <c r="R33" s="387">
        <v>1</v>
      </c>
      <c r="S33" s="1197"/>
      <c r="T33" s="1195">
        <v>52.2</v>
      </c>
      <c r="U33" s="1196" t="s">
        <v>206</v>
      </c>
      <c r="V33" s="1198">
        <v>2</v>
      </c>
      <c r="W33" s="1195"/>
      <c r="X33" s="1195">
        <v>47.8</v>
      </c>
      <c r="Y33" s="1195"/>
      <c r="Z33" s="1199">
        <v>8834</v>
      </c>
    </row>
    <row r="34" spans="1:31">
      <c r="A34" s="1500" t="s">
        <v>190</v>
      </c>
      <c r="B34" s="1500"/>
      <c r="C34" s="1194"/>
      <c r="D34" s="1195">
        <v>58.9</v>
      </c>
      <c r="E34" s="159" t="s">
        <v>206</v>
      </c>
      <c r="F34" s="387">
        <v>1</v>
      </c>
      <c r="G34" s="160"/>
      <c r="H34" s="1195">
        <v>3.9</v>
      </c>
      <c r="I34" s="159" t="s">
        <v>206</v>
      </c>
      <c r="J34" s="387">
        <v>1</v>
      </c>
      <c r="K34" s="160"/>
      <c r="L34" s="1195">
        <v>4.5</v>
      </c>
      <c r="M34" s="1196" t="s">
        <v>206</v>
      </c>
      <c r="N34" s="387">
        <v>1</v>
      </c>
      <c r="O34" s="1196"/>
      <c r="P34" s="1195">
        <v>1.1000000000000001</v>
      </c>
      <c r="Q34" s="1196" t="s">
        <v>206</v>
      </c>
      <c r="R34" s="387">
        <v>0</v>
      </c>
      <c r="S34" s="1197"/>
      <c r="T34" s="1195">
        <v>68.400000000000006</v>
      </c>
      <c r="U34" s="1196" t="s">
        <v>206</v>
      </c>
      <c r="V34" s="1198">
        <v>1</v>
      </c>
      <c r="W34" s="1195"/>
      <c r="X34" s="1195">
        <v>31.5</v>
      </c>
      <c r="Y34" s="1195"/>
      <c r="Z34" s="1199">
        <v>8629</v>
      </c>
    </row>
    <row r="35" spans="1:31">
      <c r="A35" s="1500" t="s">
        <v>191</v>
      </c>
      <c r="B35" s="1500"/>
      <c r="C35" s="1194">
        <v>12</v>
      </c>
      <c r="D35" s="1195">
        <v>34.299999999999997</v>
      </c>
      <c r="E35" s="159" t="s">
        <v>206</v>
      </c>
      <c r="F35" s="387">
        <v>1</v>
      </c>
      <c r="G35" s="160"/>
      <c r="H35" s="1195">
        <v>1.1000000000000001</v>
      </c>
      <c r="I35" s="159" t="s">
        <v>206</v>
      </c>
      <c r="J35" s="387">
        <v>0</v>
      </c>
      <c r="K35" s="160"/>
      <c r="L35" s="1195">
        <v>8.5</v>
      </c>
      <c r="M35" s="1196" t="s">
        <v>206</v>
      </c>
      <c r="N35" s="387">
        <v>1</v>
      </c>
      <c r="O35" s="1196"/>
      <c r="P35" s="1195">
        <v>2</v>
      </c>
      <c r="Q35" s="1196" t="s">
        <v>206</v>
      </c>
      <c r="R35" s="387">
        <v>0</v>
      </c>
      <c r="S35" s="1197"/>
      <c r="T35" s="1195">
        <v>45.9</v>
      </c>
      <c r="U35" s="1196" t="s">
        <v>206</v>
      </c>
      <c r="V35" s="1198">
        <v>1</v>
      </c>
      <c r="W35" s="1195"/>
      <c r="X35" s="1195">
        <v>54.1</v>
      </c>
      <c r="Y35" s="1195"/>
      <c r="Z35" s="1199">
        <v>14630</v>
      </c>
    </row>
    <row r="36" spans="1:31">
      <c r="A36" s="1499" t="s">
        <v>193</v>
      </c>
      <c r="B36" s="1499"/>
      <c r="C36" s="1194"/>
      <c r="D36" s="1195">
        <v>76.099999999999994</v>
      </c>
      <c r="E36" s="159" t="s">
        <v>206</v>
      </c>
      <c r="F36" s="387">
        <v>1</v>
      </c>
      <c r="G36" s="160"/>
      <c r="H36" s="1195">
        <v>2.2000000000000002</v>
      </c>
      <c r="I36" s="159" t="s">
        <v>206</v>
      </c>
      <c r="J36" s="387">
        <v>0</v>
      </c>
      <c r="K36" s="160"/>
      <c r="L36" s="1195">
        <v>5.9</v>
      </c>
      <c r="M36" s="1196" t="s">
        <v>206</v>
      </c>
      <c r="N36" s="387">
        <v>1</v>
      </c>
      <c r="O36" s="1196"/>
      <c r="P36" s="1195">
        <v>1.5</v>
      </c>
      <c r="Q36" s="1196" t="s">
        <v>206</v>
      </c>
      <c r="R36" s="387">
        <v>0</v>
      </c>
      <c r="S36" s="1197"/>
      <c r="T36" s="1195">
        <v>85.7</v>
      </c>
      <c r="U36" s="1196" t="s">
        <v>206</v>
      </c>
      <c r="V36" s="1198">
        <v>1</v>
      </c>
      <c r="W36" s="1195"/>
      <c r="X36" s="1195">
        <v>14.2</v>
      </c>
      <c r="Y36" s="1195"/>
      <c r="Z36" s="1199">
        <v>6525</v>
      </c>
    </row>
    <row r="37" spans="1:31">
      <c r="A37" s="1499" t="s">
        <v>194</v>
      </c>
      <c r="B37" s="1499"/>
      <c r="C37" s="1194"/>
      <c r="D37" s="1195">
        <v>48.5</v>
      </c>
      <c r="E37" s="159" t="s">
        <v>206</v>
      </c>
      <c r="F37" s="387">
        <v>2</v>
      </c>
      <c r="G37" s="160"/>
      <c r="H37" s="1195">
        <v>2</v>
      </c>
      <c r="I37" s="159" t="s">
        <v>206</v>
      </c>
      <c r="J37" s="387">
        <v>0</v>
      </c>
      <c r="K37" s="160"/>
      <c r="L37" s="1195">
        <v>6.1</v>
      </c>
      <c r="M37" s="1196" t="s">
        <v>206</v>
      </c>
      <c r="N37" s="387">
        <v>1</v>
      </c>
      <c r="O37" s="1196"/>
      <c r="P37" s="1195">
        <v>2.1</v>
      </c>
      <c r="Q37" s="1196" t="s">
        <v>206</v>
      </c>
      <c r="R37" s="387">
        <v>0</v>
      </c>
      <c r="S37" s="1197"/>
      <c r="T37" s="1195">
        <v>58.7</v>
      </c>
      <c r="U37" s="1196" t="s">
        <v>206</v>
      </c>
      <c r="V37" s="1198">
        <v>2</v>
      </c>
      <c r="W37" s="1195"/>
      <c r="X37" s="1195">
        <v>41.3</v>
      </c>
      <c r="Y37" s="1195"/>
      <c r="Z37" s="1199">
        <v>8899</v>
      </c>
    </row>
    <row r="38" spans="1:31">
      <c r="A38" s="1499" t="s">
        <v>210</v>
      </c>
      <c r="B38" s="1499"/>
      <c r="C38" s="1194"/>
      <c r="D38" s="1195">
        <v>76.099999999999994</v>
      </c>
      <c r="E38" s="159" t="s">
        <v>206</v>
      </c>
      <c r="F38" s="387">
        <v>1</v>
      </c>
      <c r="G38" s="160"/>
      <c r="H38" s="1195">
        <v>3</v>
      </c>
      <c r="I38" s="159" t="s">
        <v>206</v>
      </c>
      <c r="J38" s="387">
        <v>0</v>
      </c>
      <c r="K38" s="160"/>
      <c r="L38" s="1195">
        <v>8.6</v>
      </c>
      <c r="M38" s="1196" t="s">
        <v>206</v>
      </c>
      <c r="N38" s="387">
        <v>1</v>
      </c>
      <c r="O38" s="1196"/>
      <c r="P38" s="1195">
        <v>1.7</v>
      </c>
      <c r="Q38" s="1196" t="s">
        <v>206</v>
      </c>
      <c r="R38" s="387">
        <v>0</v>
      </c>
      <c r="S38" s="1197"/>
      <c r="T38" s="1195">
        <v>89.4</v>
      </c>
      <c r="U38" s="1196" t="s">
        <v>206</v>
      </c>
      <c r="V38" s="1198">
        <v>1</v>
      </c>
      <c r="W38" s="1195"/>
      <c r="X38" s="1195">
        <v>10.6</v>
      </c>
      <c r="Y38" s="1195"/>
      <c r="Z38" s="1199">
        <v>11874</v>
      </c>
    </row>
    <row r="39" spans="1:31">
      <c r="A39" s="1499" t="s">
        <v>195</v>
      </c>
      <c r="B39" s="1499"/>
      <c r="C39" s="1194"/>
      <c r="D39" s="1195">
        <v>22.9</v>
      </c>
      <c r="E39" s="159" t="s">
        <v>206</v>
      </c>
      <c r="F39" s="387">
        <v>3</v>
      </c>
      <c r="G39" s="160"/>
      <c r="H39" s="1195">
        <v>0.5</v>
      </c>
      <c r="I39" s="159" t="s">
        <v>206</v>
      </c>
      <c r="J39" s="387">
        <v>0</v>
      </c>
      <c r="K39" s="160"/>
      <c r="L39" s="1195">
        <v>2.2999999999999998</v>
      </c>
      <c r="M39" s="1196" t="s">
        <v>206</v>
      </c>
      <c r="N39" s="387">
        <v>1</v>
      </c>
      <c r="O39" s="1196"/>
      <c r="P39" s="1195">
        <v>1</v>
      </c>
      <c r="Q39" s="1196" t="s">
        <v>206</v>
      </c>
      <c r="R39" s="387">
        <v>1</v>
      </c>
      <c r="S39" s="1197"/>
      <c r="T39" s="1195">
        <v>26.7</v>
      </c>
      <c r="U39" s="1196" t="s">
        <v>206</v>
      </c>
      <c r="V39" s="1198">
        <v>3</v>
      </c>
      <c r="W39" s="1195"/>
      <c r="X39" s="1195">
        <v>73.2</v>
      </c>
      <c r="Y39" s="1195"/>
      <c r="Z39" s="1199">
        <v>4280</v>
      </c>
    </row>
    <row r="40" spans="1:31">
      <c r="A40" s="1499" t="s">
        <v>211</v>
      </c>
      <c r="B40" s="1499"/>
      <c r="C40" s="1194"/>
      <c r="D40" s="1195">
        <v>62.8</v>
      </c>
      <c r="E40" s="159" t="s">
        <v>206</v>
      </c>
      <c r="F40" s="387">
        <v>1</v>
      </c>
      <c r="G40" s="160"/>
      <c r="H40" s="1195">
        <v>10.9</v>
      </c>
      <c r="I40" s="159" t="s">
        <v>206</v>
      </c>
      <c r="J40" s="387">
        <v>0</v>
      </c>
      <c r="K40" s="160"/>
      <c r="L40" s="1195">
        <v>12.2</v>
      </c>
      <c r="M40" s="1196" t="s">
        <v>206</v>
      </c>
      <c r="N40" s="387">
        <v>1</v>
      </c>
      <c r="O40" s="1196"/>
      <c r="P40" s="1195">
        <v>2.2999999999999998</v>
      </c>
      <c r="Q40" s="1196" t="s">
        <v>206</v>
      </c>
      <c r="R40" s="387">
        <v>0</v>
      </c>
      <c r="S40" s="1197"/>
      <c r="T40" s="1195">
        <v>88.2</v>
      </c>
      <c r="U40" s="1196" t="s">
        <v>206</v>
      </c>
      <c r="V40" s="1198">
        <v>1</v>
      </c>
      <c r="W40" s="1195"/>
      <c r="X40" s="1195">
        <v>11.9</v>
      </c>
      <c r="Y40" s="1195"/>
      <c r="Z40" s="1199">
        <v>23352</v>
      </c>
      <c r="AA40" s="45"/>
      <c r="AB40" s="45"/>
      <c r="AC40" s="45"/>
      <c r="AD40" s="45"/>
      <c r="AE40" s="45"/>
    </row>
    <row r="41" spans="1:31">
      <c r="A41" s="1310"/>
      <c r="B41" s="1015" t="s">
        <v>198</v>
      </c>
      <c r="C41" s="386"/>
      <c r="D41" s="1195">
        <v>3.7</v>
      </c>
      <c r="E41" s="159" t="s">
        <v>206</v>
      </c>
      <c r="F41" s="387">
        <v>2</v>
      </c>
      <c r="G41" s="160"/>
      <c r="H41" s="1195">
        <v>0.1</v>
      </c>
      <c r="I41" s="159" t="s">
        <v>206</v>
      </c>
      <c r="J41" s="387">
        <v>0</v>
      </c>
      <c r="K41" s="160"/>
      <c r="L41" s="1195">
        <v>4</v>
      </c>
      <c r="M41" s="1196" t="s">
        <v>206</v>
      </c>
      <c r="N41" s="387">
        <v>2</v>
      </c>
      <c r="O41" s="1196"/>
      <c r="P41" s="1195">
        <v>0.4</v>
      </c>
      <c r="Q41" s="1196" t="s">
        <v>206</v>
      </c>
      <c r="R41" s="387">
        <v>1</v>
      </c>
      <c r="S41" s="1197"/>
      <c r="T41" s="1195">
        <v>8.1999999999999993</v>
      </c>
      <c r="U41" s="1196" t="s">
        <v>206</v>
      </c>
      <c r="V41" s="1198">
        <v>3</v>
      </c>
      <c r="W41" s="1195"/>
      <c r="X41" s="1195">
        <v>91.8</v>
      </c>
      <c r="Y41" s="1195"/>
      <c r="Z41" s="1199">
        <v>4241</v>
      </c>
      <c r="AA41" s="45"/>
      <c r="AB41" s="45"/>
      <c r="AC41" s="45"/>
      <c r="AD41" s="45"/>
      <c r="AE41" s="45"/>
    </row>
    <row r="42" spans="1:31">
      <c r="A42" s="1310"/>
      <c r="B42" s="1015" t="s">
        <v>459</v>
      </c>
      <c r="C42" s="386">
        <v>13</v>
      </c>
      <c r="D42" s="1200" t="s">
        <v>29</v>
      </c>
      <c r="E42" s="1200" t="s">
        <v>29</v>
      </c>
      <c r="F42" s="1200" t="s">
        <v>29</v>
      </c>
      <c r="G42" s="1201"/>
      <c r="H42" s="1200" t="s">
        <v>29</v>
      </c>
      <c r="I42" s="1200" t="s">
        <v>29</v>
      </c>
      <c r="J42" s="1200" t="s">
        <v>29</v>
      </c>
      <c r="K42" s="1201"/>
      <c r="L42" s="1200" t="s">
        <v>29</v>
      </c>
      <c r="M42" s="1200" t="s">
        <v>29</v>
      </c>
      <c r="N42" s="1200" t="s">
        <v>29</v>
      </c>
      <c r="O42" s="1201"/>
      <c r="P42" s="1200" t="s">
        <v>29</v>
      </c>
      <c r="Q42" s="1200" t="s">
        <v>29</v>
      </c>
      <c r="R42" s="1200" t="s">
        <v>29</v>
      </c>
      <c r="S42" s="1200"/>
      <c r="T42" s="1195">
        <v>78.7</v>
      </c>
      <c r="U42" s="1196" t="s">
        <v>206</v>
      </c>
      <c r="V42" s="1198">
        <v>0</v>
      </c>
      <c r="W42" s="1195"/>
      <c r="X42" s="1195">
        <v>21.3</v>
      </c>
      <c r="Y42" s="1195"/>
      <c r="Z42" s="1199">
        <v>150363</v>
      </c>
      <c r="AA42" s="45"/>
      <c r="AB42" s="45"/>
      <c r="AC42" s="45"/>
      <c r="AD42" s="45"/>
      <c r="AE42" s="45"/>
    </row>
    <row r="43" spans="1:31" ht="6.4" customHeight="1">
      <c r="A43" s="1512"/>
      <c r="B43" s="1513"/>
      <c r="C43" s="1202"/>
      <c r="D43" s="1203"/>
      <c r="E43" s="1204"/>
      <c r="F43" s="152"/>
      <c r="G43" s="388"/>
      <c r="H43" s="1203"/>
      <c r="I43" s="1204"/>
      <c r="J43" s="152"/>
      <c r="K43" s="388"/>
      <c r="L43" s="1203"/>
      <c r="M43" s="1204"/>
      <c r="N43" s="152"/>
      <c r="O43" s="1204"/>
      <c r="P43" s="1203"/>
      <c r="Q43" s="1204"/>
      <c r="R43" s="152"/>
      <c r="S43" s="1190"/>
      <c r="T43" s="1203"/>
      <c r="U43" s="1203"/>
      <c r="V43" s="1203"/>
      <c r="W43" s="1203"/>
      <c r="X43" s="1203"/>
      <c r="Y43" s="1203"/>
      <c r="Z43" s="1205"/>
      <c r="AA43" s="42"/>
      <c r="AB43" s="45"/>
      <c r="AC43" s="45"/>
      <c r="AD43" s="45"/>
      <c r="AE43" s="45"/>
    </row>
    <row r="44" spans="1:31">
      <c r="A44" s="390"/>
      <c r="B44" s="390"/>
      <c r="C44" s="391"/>
      <c r="D44" s="392"/>
      <c r="E44" s="392"/>
      <c r="F44" s="390"/>
      <c r="G44" s="390"/>
      <c r="H44" s="392"/>
      <c r="I44" s="392"/>
      <c r="J44" s="392"/>
      <c r="K44" s="390"/>
      <c r="L44" s="392"/>
      <c r="M44" s="392"/>
      <c r="N44" s="392"/>
      <c r="O44" s="390"/>
      <c r="P44" s="390"/>
      <c r="Q44" s="390"/>
      <c r="R44" s="390"/>
      <c r="S44" s="390"/>
      <c r="T44" s="1514" t="s">
        <v>47</v>
      </c>
      <c r="U44" s="1514"/>
      <c r="V44" s="1514"/>
      <c r="W44" s="1515"/>
      <c r="X44" s="1515"/>
      <c r="Y44" s="1515"/>
      <c r="Z44" s="1515"/>
      <c r="AA44" s="45"/>
      <c r="AB44" s="45"/>
      <c r="AC44" s="45"/>
      <c r="AD44" s="45"/>
      <c r="AE44" s="45"/>
    </row>
    <row r="45" spans="1:31">
      <c r="A45" s="390"/>
      <c r="B45" s="390"/>
      <c r="C45" s="391"/>
      <c r="D45" s="392"/>
      <c r="E45" s="392"/>
      <c r="F45" s="390"/>
      <c r="G45" s="390"/>
      <c r="H45" s="392"/>
      <c r="I45" s="392"/>
      <c r="J45" s="392"/>
      <c r="K45" s="390"/>
      <c r="L45" s="392"/>
      <c r="M45" s="392"/>
      <c r="N45" s="392"/>
      <c r="O45" s="390"/>
      <c r="P45" s="1514" t="s">
        <v>728</v>
      </c>
      <c r="Q45" s="1515"/>
      <c r="R45" s="1515"/>
      <c r="S45" s="1515"/>
      <c r="T45" s="1515"/>
      <c r="U45" s="1515"/>
      <c r="V45" s="1515"/>
      <c r="W45" s="1515"/>
      <c r="X45" s="1515"/>
      <c r="Y45" s="1515"/>
      <c r="Z45" s="1515"/>
      <c r="AA45" s="158"/>
      <c r="AB45" s="45"/>
      <c r="AC45" s="45"/>
      <c r="AD45" s="45"/>
      <c r="AE45" s="45"/>
    </row>
    <row r="46" spans="1:31">
      <c r="A46" s="1368" t="s">
        <v>48</v>
      </c>
      <c r="B46" s="390"/>
      <c r="C46" s="391"/>
      <c r="D46" s="392"/>
      <c r="E46" s="392"/>
      <c r="F46" s="390"/>
      <c r="G46" s="390"/>
      <c r="H46" s="392"/>
      <c r="I46" s="392"/>
      <c r="J46" s="392"/>
      <c r="K46" s="390"/>
      <c r="L46" s="392"/>
      <c r="M46" s="392"/>
      <c r="N46" s="392"/>
      <c r="O46" s="390"/>
      <c r="P46" s="390"/>
      <c r="Q46" s="390"/>
      <c r="R46" s="390"/>
      <c r="S46" s="390"/>
      <c r="T46" s="392"/>
      <c r="U46" s="392"/>
      <c r="V46" s="392"/>
      <c r="W46" s="392"/>
      <c r="X46" s="392"/>
      <c r="Y46" s="392"/>
      <c r="Z46" s="390"/>
      <c r="AA46" s="42"/>
      <c r="AB46" s="45"/>
      <c r="AC46" s="45"/>
      <c r="AD46" s="45"/>
      <c r="AE46" s="45"/>
    </row>
    <row r="47" spans="1:31">
      <c r="A47" s="393" t="s">
        <v>613</v>
      </c>
      <c r="B47" s="393" t="s">
        <v>729</v>
      </c>
      <c r="C47" s="872"/>
      <c r="D47" s="393"/>
      <c r="E47" s="393"/>
      <c r="F47" s="393"/>
      <c r="G47" s="393"/>
      <c r="H47" s="393"/>
      <c r="I47" s="393"/>
      <c r="J47" s="393"/>
      <c r="K47" s="45"/>
      <c r="L47" s="45"/>
      <c r="O47" s="1315"/>
      <c r="P47" s="45"/>
      <c r="Q47" s="1315"/>
      <c r="R47" s="1315"/>
      <c r="S47" s="1315"/>
      <c r="T47" s="1315"/>
      <c r="U47" s="1315"/>
      <c r="V47" s="1315"/>
      <c r="W47" s="1315"/>
      <c r="X47" s="1315"/>
      <c r="Y47" s="1315"/>
      <c r="Z47" s="1315"/>
      <c r="AA47" s="1315"/>
      <c r="AB47" s="158"/>
      <c r="AC47" s="42"/>
      <c r="AD47" s="165"/>
      <c r="AE47" s="165"/>
    </row>
    <row r="48" spans="1:31">
      <c r="A48" s="393"/>
      <c r="B48" s="393" t="s">
        <v>620</v>
      </c>
      <c r="C48" s="872"/>
      <c r="D48" s="393"/>
      <c r="E48" s="393"/>
      <c r="F48" s="393"/>
      <c r="G48" s="393"/>
      <c r="H48" s="393"/>
      <c r="I48" s="393"/>
      <c r="J48" s="393"/>
      <c r="K48" s="45"/>
      <c r="L48" s="45"/>
      <c r="O48" s="396"/>
      <c r="P48" s="45"/>
      <c r="Q48" s="392"/>
      <c r="R48" s="392"/>
      <c r="S48" s="392"/>
      <c r="T48" s="392"/>
      <c r="U48" s="392"/>
      <c r="V48" s="392"/>
      <c r="W48" s="392"/>
      <c r="X48" s="392"/>
      <c r="Y48" s="390"/>
      <c r="Z48" s="392"/>
      <c r="AA48" s="392"/>
      <c r="AB48" s="158"/>
      <c r="AC48" s="42"/>
      <c r="AD48" s="165"/>
      <c r="AE48" s="165"/>
    </row>
    <row r="49" spans="1:31">
      <c r="A49" s="393" t="s">
        <v>614</v>
      </c>
      <c r="B49" s="393" t="s">
        <v>478</v>
      </c>
      <c r="C49" s="872"/>
      <c r="D49" s="393"/>
      <c r="E49" s="393"/>
      <c r="F49" s="393"/>
      <c r="G49" s="393"/>
      <c r="H49" s="393"/>
      <c r="I49" s="393"/>
      <c r="J49" s="393"/>
      <c r="K49" s="45"/>
      <c r="L49" s="45"/>
      <c r="O49" s="1315"/>
      <c r="P49" s="45"/>
      <c r="Q49" s="392"/>
      <c r="R49" s="392"/>
      <c r="S49" s="392"/>
      <c r="T49" s="392"/>
      <c r="U49" s="392"/>
      <c r="V49" s="392"/>
      <c r="W49" s="392"/>
      <c r="X49" s="392"/>
      <c r="Y49" s="390"/>
      <c r="Z49" s="392"/>
      <c r="AA49" s="392"/>
      <c r="AB49" s="158"/>
      <c r="AC49" s="157"/>
      <c r="AD49" s="157"/>
      <c r="AE49" s="158"/>
    </row>
    <row r="50" spans="1:31">
      <c r="A50" s="393" t="s">
        <v>615</v>
      </c>
      <c r="B50" s="1315" t="s">
        <v>170</v>
      </c>
      <c r="C50" s="872"/>
      <c r="D50" s="393"/>
      <c r="E50" s="393"/>
      <c r="F50" s="393"/>
      <c r="G50" s="393"/>
      <c r="H50" s="393"/>
      <c r="I50" s="393"/>
      <c r="J50" s="393"/>
      <c r="K50" s="393"/>
      <c r="L50" s="45"/>
      <c r="O50" s="393"/>
      <c r="P50" s="45"/>
      <c r="Q50" s="392"/>
      <c r="R50" s="392"/>
      <c r="S50" s="392"/>
      <c r="T50" s="392"/>
      <c r="U50" s="392"/>
      <c r="V50" s="392"/>
      <c r="W50" s="392"/>
      <c r="X50" s="392"/>
      <c r="Y50" s="390"/>
      <c r="Z50" s="392"/>
      <c r="AA50" s="392"/>
      <c r="AB50" s="158"/>
      <c r="AC50" s="42"/>
      <c r="AD50" s="42"/>
      <c r="AE50" s="42"/>
    </row>
    <row r="51" spans="1:31">
      <c r="A51" s="393" t="s">
        <v>616</v>
      </c>
      <c r="B51" s="393" t="s">
        <v>730</v>
      </c>
      <c r="C51" s="873"/>
      <c r="D51" s="1315"/>
      <c r="E51" s="1315"/>
      <c r="F51" s="1315"/>
      <c r="G51" s="394"/>
      <c r="H51" s="394"/>
      <c r="I51" s="394"/>
      <c r="J51" s="394"/>
      <c r="K51" s="393"/>
      <c r="L51" s="45"/>
      <c r="O51" s="393"/>
      <c r="P51" s="45"/>
      <c r="Q51" s="1315"/>
      <c r="R51" s="1315"/>
      <c r="S51" s="1315"/>
      <c r="T51" s="1315"/>
      <c r="U51" s="1315"/>
      <c r="V51" s="1315"/>
      <c r="W51" s="1315"/>
      <c r="X51" s="1315"/>
      <c r="Y51" s="1315"/>
      <c r="Z51" s="1315"/>
      <c r="AA51" s="1315"/>
      <c r="AB51" s="45"/>
      <c r="AC51" s="42"/>
      <c r="AD51" s="42"/>
      <c r="AE51" s="42"/>
    </row>
    <row r="52" spans="1:31">
      <c r="A52" s="393" t="s">
        <v>617</v>
      </c>
      <c r="B52" s="1315" t="s">
        <v>731</v>
      </c>
      <c r="C52" s="872"/>
      <c r="D52" s="393"/>
      <c r="E52" s="393"/>
      <c r="F52" s="393"/>
      <c r="G52" s="393"/>
      <c r="H52" s="393"/>
      <c r="I52" s="393"/>
      <c r="J52" s="393"/>
      <c r="K52" s="393"/>
      <c r="L52" s="45"/>
      <c r="O52" s="45"/>
      <c r="P52" s="45"/>
      <c r="Q52" s="1315"/>
      <c r="R52" s="1315"/>
      <c r="S52" s="1315"/>
      <c r="T52" s="1315"/>
      <c r="U52" s="1315"/>
      <c r="V52" s="1315"/>
      <c r="W52" s="1315"/>
      <c r="X52" s="1315"/>
      <c r="Y52" s="1315"/>
      <c r="Z52" s="1315"/>
      <c r="AA52" s="392"/>
      <c r="AB52" s="45"/>
      <c r="AC52" s="157"/>
      <c r="AD52" s="157"/>
      <c r="AE52" s="157"/>
    </row>
    <row r="53" spans="1:31">
      <c r="A53" s="393" t="s">
        <v>618</v>
      </c>
      <c r="B53" s="1206" t="s">
        <v>732</v>
      </c>
      <c r="C53" s="872"/>
      <c r="D53" s="393"/>
      <c r="E53" s="393"/>
      <c r="F53" s="393"/>
      <c r="G53" s="393"/>
      <c r="H53" s="393"/>
      <c r="I53" s="393"/>
      <c r="J53" s="393"/>
      <c r="K53" s="1315"/>
      <c r="L53" s="45"/>
      <c r="O53" s="45"/>
      <c r="P53" s="45"/>
      <c r="Q53" s="1315"/>
      <c r="R53" s="1315"/>
      <c r="S53" s="1315"/>
      <c r="T53" s="1315"/>
      <c r="U53" s="1315"/>
      <c r="V53" s="1315"/>
      <c r="W53" s="1315"/>
      <c r="X53" s="1315"/>
      <c r="Y53" s="392"/>
      <c r="Z53" s="390"/>
      <c r="AA53" s="392"/>
      <c r="AB53" s="45"/>
      <c r="AC53" s="158"/>
      <c r="AD53" s="157"/>
      <c r="AE53" s="157"/>
    </row>
    <row r="54" spans="1:31">
      <c r="A54" s="393" t="s">
        <v>733</v>
      </c>
      <c r="B54" s="393" t="s">
        <v>734</v>
      </c>
      <c r="C54" s="873"/>
      <c r="D54" s="1315"/>
      <c r="E54" s="1315"/>
      <c r="F54" s="1315"/>
      <c r="G54" s="1315"/>
      <c r="H54" s="1315"/>
      <c r="I54" s="1315"/>
      <c r="J54" s="1315"/>
      <c r="K54" s="393"/>
      <c r="L54" s="45"/>
      <c r="O54" s="45"/>
      <c r="P54" s="45"/>
      <c r="Q54" s="1315"/>
      <c r="R54" s="1315"/>
      <c r="S54" s="1315"/>
      <c r="T54" s="1315"/>
      <c r="U54" s="1315"/>
      <c r="V54" s="1315"/>
      <c r="W54" s="392"/>
      <c r="X54" s="392"/>
      <c r="Y54" s="392"/>
      <c r="Z54" s="390"/>
      <c r="AA54" s="393"/>
      <c r="AB54" s="45"/>
      <c r="AC54" s="45"/>
      <c r="AD54" s="45"/>
      <c r="AE54" s="45"/>
    </row>
    <row r="55" spans="1:31">
      <c r="A55" s="393"/>
      <c r="B55" s="393" t="s">
        <v>624</v>
      </c>
      <c r="C55" s="393"/>
      <c r="D55" s="393"/>
      <c r="E55" s="393"/>
      <c r="F55" s="393"/>
      <c r="G55" s="393"/>
      <c r="H55" s="393"/>
      <c r="I55" s="393"/>
      <c r="J55" s="393"/>
      <c r="K55" s="393"/>
      <c r="L55" s="1206"/>
      <c r="M55" s="45"/>
      <c r="N55" s="45"/>
      <c r="O55" s="45"/>
      <c r="P55" s="45"/>
      <c r="Q55" s="393"/>
      <c r="R55" s="393"/>
      <c r="S55" s="393"/>
      <c r="T55" s="393"/>
      <c r="U55" s="393"/>
      <c r="V55" s="393"/>
      <c r="W55" s="393"/>
      <c r="X55" s="393"/>
      <c r="Y55" s="393"/>
      <c r="Z55" s="393"/>
      <c r="AA55" s="45"/>
      <c r="AB55" s="45"/>
      <c r="AC55" s="45"/>
      <c r="AD55" s="45"/>
      <c r="AE55" s="45"/>
    </row>
    <row r="56" spans="1:31">
      <c r="A56" s="393" t="s">
        <v>735</v>
      </c>
      <c r="B56" s="393" t="s">
        <v>736</v>
      </c>
      <c r="C56" s="393"/>
      <c r="D56" s="393"/>
      <c r="E56" s="393"/>
      <c r="F56" s="393"/>
      <c r="G56" s="393"/>
      <c r="H56" s="393"/>
      <c r="I56" s="393"/>
      <c r="J56" s="393"/>
      <c r="K56" s="393"/>
      <c r="L56" s="393"/>
      <c r="M56" s="45"/>
      <c r="N56" s="45"/>
      <c r="O56" s="45"/>
      <c r="P56" s="393"/>
      <c r="Q56" s="393"/>
      <c r="R56" s="393"/>
      <c r="S56" s="393"/>
      <c r="T56" s="393"/>
      <c r="U56" s="393"/>
      <c r="V56" s="393"/>
      <c r="W56" s="393"/>
      <c r="X56" s="393"/>
      <c r="Y56" s="393"/>
      <c r="Z56" s="393"/>
      <c r="AA56" s="45"/>
      <c r="AB56" s="45"/>
      <c r="AC56" s="45"/>
      <c r="AD56" s="45"/>
      <c r="AE56" s="45"/>
    </row>
    <row r="57" spans="1:31">
      <c r="A57" s="45"/>
      <c r="B57" s="45" t="s">
        <v>737</v>
      </c>
      <c r="C57" s="393"/>
      <c r="D57" s="393"/>
      <c r="E57" s="393"/>
      <c r="F57" s="393"/>
      <c r="G57" s="393"/>
      <c r="H57" s="393"/>
      <c r="I57" s="393"/>
      <c r="J57" s="393"/>
      <c r="K57" s="393"/>
      <c r="L57" s="393"/>
      <c r="M57" s="1206"/>
      <c r="N57" s="393"/>
      <c r="O57" s="393"/>
      <c r="P57" s="393"/>
      <c r="Q57" s="393"/>
      <c r="R57" s="393"/>
      <c r="S57" s="393"/>
      <c r="T57" s="393"/>
      <c r="U57" s="393"/>
      <c r="V57" s="393"/>
      <c r="W57" s="393"/>
      <c r="X57" s="393"/>
      <c r="Y57" s="393"/>
      <c r="Z57" s="393"/>
      <c r="AA57" s="45"/>
      <c r="AB57" s="45"/>
      <c r="AC57" s="45"/>
      <c r="AD57" s="45"/>
      <c r="AE57" s="45"/>
    </row>
    <row r="58" spans="1:31">
      <c r="A58" s="393" t="s">
        <v>738</v>
      </c>
      <c r="B58" s="1315" t="s">
        <v>739</v>
      </c>
      <c r="C58" s="393"/>
      <c r="D58" s="393"/>
      <c r="E58" s="393"/>
      <c r="F58" s="393"/>
      <c r="G58" s="393"/>
      <c r="H58" s="393"/>
      <c r="I58" s="393"/>
      <c r="J58" s="393"/>
      <c r="K58" s="45"/>
      <c r="L58" s="45"/>
      <c r="M58" s="393"/>
      <c r="N58" s="393"/>
      <c r="O58" s="393"/>
      <c r="P58" s="393"/>
      <c r="Q58" s="393"/>
      <c r="R58" s="393"/>
      <c r="S58" s="393"/>
      <c r="T58" s="393"/>
      <c r="U58" s="393"/>
      <c r="V58" s="393"/>
      <c r="W58" s="393"/>
      <c r="X58" s="393"/>
      <c r="Y58" s="393"/>
      <c r="Z58" s="393"/>
      <c r="AA58" s="45"/>
      <c r="AB58" s="45"/>
    </row>
    <row r="59" spans="1:31">
      <c r="A59" s="393" t="s">
        <v>740</v>
      </c>
      <c r="B59" s="1315" t="s">
        <v>741</v>
      </c>
      <c r="C59" s="1188"/>
      <c r="D59" s="45"/>
      <c r="E59" s="45"/>
      <c r="F59" s="45"/>
      <c r="G59" s="45"/>
      <c r="H59" s="45"/>
      <c r="I59" s="45"/>
      <c r="J59" s="45"/>
      <c r="K59" s="45"/>
      <c r="L59" s="45"/>
      <c r="M59" s="393"/>
      <c r="N59" s="393"/>
      <c r="O59" s="393"/>
      <c r="P59" s="393"/>
      <c r="Q59" s="393"/>
      <c r="R59" s="393"/>
      <c r="S59" s="393"/>
      <c r="T59" s="393"/>
      <c r="U59" s="393"/>
      <c r="V59" s="393"/>
      <c r="W59" s="393"/>
      <c r="X59" s="393"/>
      <c r="Y59" s="393"/>
      <c r="Z59" s="393"/>
      <c r="AA59" s="45"/>
      <c r="AB59" s="45"/>
    </row>
    <row r="60" spans="1:31">
      <c r="A60" s="393" t="s">
        <v>742</v>
      </c>
      <c r="B60" s="395" t="s">
        <v>619</v>
      </c>
      <c r="C60" s="1188"/>
      <c r="D60" s="45"/>
      <c r="E60" s="45"/>
      <c r="F60" s="45"/>
      <c r="G60" s="45"/>
      <c r="H60" s="45"/>
      <c r="I60" s="45"/>
      <c r="J60" s="45"/>
      <c r="K60" s="45"/>
      <c r="L60" s="45"/>
      <c r="M60" s="45"/>
      <c r="N60" s="45"/>
      <c r="O60" s="45"/>
      <c r="P60" s="45"/>
      <c r="Q60" s="45"/>
      <c r="R60" s="45"/>
      <c r="S60" s="45"/>
      <c r="T60" s="45"/>
      <c r="U60" s="45"/>
      <c r="V60" s="45"/>
      <c r="W60" s="165"/>
      <c r="X60" s="165"/>
      <c r="Y60" s="165"/>
      <c r="Z60" s="165"/>
      <c r="AA60" s="45"/>
      <c r="AB60" s="45"/>
    </row>
    <row r="61" spans="1:31" ht="14">
      <c r="A61" s="393" t="s">
        <v>743</v>
      </c>
      <c r="B61" s="1315" t="s">
        <v>212</v>
      </c>
      <c r="C61" s="1188"/>
      <c r="D61" s="45"/>
      <c r="E61" s="45"/>
      <c r="F61" s="45"/>
      <c r="G61" s="45"/>
      <c r="H61" s="45"/>
      <c r="I61" s="45"/>
      <c r="J61" s="45"/>
      <c r="K61" s="45"/>
      <c r="L61" s="45"/>
      <c r="M61" s="45"/>
      <c r="N61" s="45"/>
      <c r="O61" s="45"/>
      <c r="P61" s="45"/>
      <c r="Q61" s="45"/>
      <c r="R61" s="45"/>
      <c r="S61" s="45"/>
      <c r="T61" s="45"/>
      <c r="U61" s="45"/>
      <c r="V61" s="45"/>
      <c r="W61" s="158"/>
      <c r="X61" s="158"/>
      <c r="Y61" s="158"/>
      <c r="Z61" s="157"/>
      <c r="AA61" s="1207"/>
      <c r="AB61" s="45"/>
    </row>
    <row r="62" spans="1:31" ht="14">
      <c r="A62" s="393" t="s">
        <v>744</v>
      </c>
      <c r="B62" s="1206" t="s">
        <v>745</v>
      </c>
      <c r="C62" s="1188"/>
      <c r="D62" s="45"/>
      <c r="E62" s="45"/>
      <c r="F62" s="45"/>
      <c r="G62" s="45"/>
      <c r="H62" s="45"/>
      <c r="I62" s="45"/>
      <c r="J62" s="45"/>
      <c r="K62" s="45"/>
      <c r="L62" s="45"/>
      <c r="M62" s="45"/>
      <c r="N62" s="45"/>
      <c r="O62" s="45"/>
      <c r="P62" s="45"/>
      <c r="Q62" s="45"/>
      <c r="R62" s="45"/>
      <c r="S62" s="45"/>
      <c r="T62" s="45"/>
      <c r="U62" s="45"/>
      <c r="V62" s="45"/>
      <c r="W62" s="45"/>
      <c r="X62" s="45"/>
      <c r="Y62" s="45"/>
      <c r="Z62" s="45"/>
      <c r="AA62" s="1207"/>
      <c r="AB62" s="45"/>
    </row>
    <row r="63" spans="1:31">
      <c r="A63" s="45"/>
      <c r="B63" s="45" t="s">
        <v>628</v>
      </c>
      <c r="C63" s="1188"/>
      <c r="D63" s="45"/>
      <c r="E63" s="45"/>
      <c r="F63" s="45"/>
      <c r="G63" s="45"/>
      <c r="H63" s="45"/>
      <c r="I63" s="45"/>
      <c r="J63" s="45"/>
      <c r="K63" s="1208"/>
      <c r="L63" s="1208"/>
      <c r="M63" s="45"/>
      <c r="N63" s="45"/>
      <c r="O63" s="45"/>
      <c r="P63" s="45"/>
      <c r="Q63" s="45"/>
      <c r="R63" s="45"/>
      <c r="S63" s="45"/>
      <c r="T63" s="45"/>
      <c r="U63" s="45"/>
      <c r="V63" s="45"/>
      <c r="W63" s="157"/>
      <c r="X63" s="157"/>
      <c r="Y63" s="157"/>
      <c r="Z63" s="157"/>
      <c r="AA63" s="1208"/>
      <c r="AB63" s="1208"/>
    </row>
    <row r="64" spans="1:31" ht="14">
      <c r="A64" s="45"/>
      <c r="B64" s="45"/>
      <c r="C64" s="1209"/>
      <c r="D64" s="1208"/>
      <c r="E64" s="1208"/>
      <c r="F64" s="1208"/>
      <c r="G64" s="1208"/>
      <c r="H64" s="1208"/>
      <c r="I64" s="1208"/>
      <c r="J64" s="1208"/>
      <c r="K64" s="1208"/>
      <c r="L64" s="1208"/>
      <c r="M64" s="45"/>
      <c r="N64" s="45"/>
      <c r="O64" s="45"/>
      <c r="P64" s="45"/>
      <c r="Q64" s="45"/>
      <c r="R64" s="45"/>
      <c r="S64" s="45"/>
      <c r="T64" s="45"/>
      <c r="U64" s="45"/>
      <c r="V64" s="45"/>
      <c r="W64" s="166"/>
      <c r="X64" s="158"/>
      <c r="Y64" s="158"/>
      <c r="Z64" s="158"/>
      <c r="AA64" s="1208"/>
      <c r="AB64" s="1208"/>
    </row>
    <row r="65" spans="1:28">
      <c r="A65" s="1206" t="s">
        <v>746</v>
      </c>
      <c r="C65" s="1208"/>
      <c r="D65" s="1208"/>
      <c r="E65" s="1208"/>
      <c r="F65" s="1208"/>
      <c r="G65" s="1208"/>
      <c r="H65" s="1208"/>
      <c r="I65" s="1208"/>
      <c r="J65" s="1208"/>
      <c r="K65" s="1208"/>
      <c r="L65" s="1208"/>
      <c r="M65" s="1208"/>
      <c r="N65" s="1208"/>
      <c r="O65" s="1208"/>
      <c r="P65" s="1208"/>
      <c r="Q65" s="1208"/>
      <c r="R65" s="1208"/>
      <c r="S65" s="1208"/>
      <c r="T65" s="1208"/>
      <c r="U65" s="1208"/>
      <c r="V65" s="1208"/>
      <c r="W65" s="157"/>
      <c r="X65" s="158"/>
      <c r="Y65" s="158"/>
      <c r="Z65" s="158"/>
      <c r="AA65" s="1208"/>
      <c r="AB65" s="1208"/>
    </row>
    <row r="66" spans="1:28">
      <c r="A66" s="45"/>
    </row>
    <row r="67" spans="1:28">
      <c r="A67" s="1369" t="s">
        <v>513</v>
      </c>
    </row>
    <row r="68" spans="1:28">
      <c r="A68" s="861" t="s">
        <v>481</v>
      </c>
    </row>
    <row r="75" spans="1:28" ht="14">
      <c r="C75" s="1207"/>
    </row>
    <row r="76" spans="1:28" ht="14">
      <c r="C76" s="1207"/>
    </row>
    <row r="77" spans="1:28" ht="14">
      <c r="C77" s="1207"/>
    </row>
    <row r="78" spans="1:28" ht="14">
      <c r="C78" s="1207"/>
    </row>
    <row r="79" spans="1:28" ht="14">
      <c r="C79" s="1207"/>
    </row>
    <row r="80" spans="1:28" ht="14">
      <c r="C80" s="1207"/>
    </row>
    <row r="81" spans="3:3" ht="14">
      <c r="C81" s="1207"/>
    </row>
    <row r="82" spans="3:3" ht="14">
      <c r="C82" s="1207"/>
    </row>
    <row r="83" spans="3:3" ht="14">
      <c r="C83" s="1207"/>
    </row>
    <row r="84" spans="3:3" ht="14">
      <c r="C84" s="1207"/>
    </row>
    <row r="85" spans="3:3" ht="14">
      <c r="C85" s="1207"/>
    </row>
    <row r="86" spans="3:3" ht="14">
      <c r="C86" s="1207"/>
    </row>
  </sheetData>
  <mergeCells count="42">
    <mergeCell ref="A37:B37"/>
    <mergeCell ref="A40:B40"/>
    <mergeCell ref="A43:B43"/>
    <mergeCell ref="T44:Z44"/>
    <mergeCell ref="P45:Z45"/>
    <mergeCell ref="Z7:Z8"/>
    <mergeCell ref="A13:B13"/>
    <mergeCell ref="A19:B19"/>
    <mergeCell ref="A21:B21"/>
    <mergeCell ref="A24:B24"/>
    <mergeCell ref="X6:X7"/>
    <mergeCell ref="D7:F7"/>
    <mergeCell ref="P7:R7"/>
    <mergeCell ref="A10:B10"/>
    <mergeCell ref="T6:V7"/>
    <mergeCell ref="A17:B17"/>
    <mergeCell ref="A12:B12"/>
    <mergeCell ref="A14:B14"/>
    <mergeCell ref="L6:N6"/>
    <mergeCell ref="P6:R6"/>
    <mergeCell ref="A18:B18"/>
    <mergeCell ref="A1:Z1"/>
    <mergeCell ref="A2:B2"/>
    <mergeCell ref="A3:B3"/>
    <mergeCell ref="D4:R4"/>
    <mergeCell ref="D5:R5"/>
    <mergeCell ref="H6:J6"/>
    <mergeCell ref="A22:B22"/>
    <mergeCell ref="A25:B25"/>
    <mergeCell ref="A23:B23"/>
    <mergeCell ref="A39:B39"/>
    <mergeCell ref="A38:B38"/>
    <mergeCell ref="A20:B20"/>
    <mergeCell ref="A15:B15"/>
    <mergeCell ref="A16:B16"/>
    <mergeCell ref="A11:B11"/>
    <mergeCell ref="D6:F6"/>
    <mergeCell ref="A32:B32"/>
    <mergeCell ref="A33:B33"/>
    <mergeCell ref="A34:B34"/>
    <mergeCell ref="A35:B35"/>
    <mergeCell ref="A36:B36"/>
  </mergeCells>
  <conditionalFormatting sqref="S54 O54">
    <cfRule type="cellIs" dxfId="2" priority="3" stopIfTrue="1" operator="lessThan">
      <formula>152</formula>
    </cfRule>
  </conditionalFormatting>
  <conditionalFormatting sqref="G53 K53 O53">
    <cfRule type="cellIs" dxfId="1" priority="1" stopIfTrue="1" operator="lessThan">
      <formula>152</formula>
    </cfRule>
  </conditionalFormatting>
  <conditionalFormatting sqref="S11:S53 O11:O52">
    <cfRule type="cellIs" dxfId="0" priority="2" stopIfTrue="1" operator="lessThan">
      <formula>152</formula>
    </cfRule>
  </conditionalFormatting>
  <printOptions horizontalCentered="1"/>
  <pageMargins left="0.11811023622047245" right="0.11811023622047245" top="0.59055118110236227" bottom="0.19685039370078741" header="0.51181102362204722" footer="0.51181102362204722"/>
  <pageSetup paperSize="9" scale="76" orientation="portrait" r:id="rId1"/>
  <headerFooter alignWithMargins="0"/>
  <ignoredErrors>
    <ignoredError sqref="A47 A49:A54 A56 A58:A6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47"/>
  <sheetViews>
    <sheetView showGridLines="0" zoomScaleNormal="100" workbookViewId="0">
      <selection sqref="A1:Z1"/>
    </sheetView>
  </sheetViews>
  <sheetFormatPr defaultColWidth="9" defaultRowHeight="12.5"/>
  <cols>
    <col min="1" max="1" width="3" style="821" customWidth="1"/>
    <col min="2" max="2" width="38.08984375" style="821" customWidth="1"/>
    <col min="3" max="3" width="9" style="821"/>
    <col min="4" max="4" width="6.6328125" style="821" customWidth="1"/>
    <col min="5" max="5" width="2.6328125" style="821" customWidth="1"/>
    <col min="6" max="6" width="5.6328125" style="821" customWidth="1"/>
    <col min="7" max="7" width="0.81640625" style="821" customWidth="1"/>
    <col min="8" max="8" width="6.6328125" style="821" customWidth="1"/>
    <col min="9" max="9" width="2.6328125" style="821" customWidth="1"/>
    <col min="10" max="10" width="6.6328125" style="821" customWidth="1"/>
    <col min="11" max="11" width="0.81640625" style="821" customWidth="1"/>
    <col min="12" max="12" width="6.6328125" style="821" customWidth="1"/>
    <col min="13" max="13" width="2.6328125" style="821" customWidth="1"/>
    <col min="14" max="14" width="6.6328125" style="821" customWidth="1"/>
    <col min="15" max="15" width="0.81640625" style="821" customWidth="1"/>
    <col min="16" max="16" width="6.6328125" style="821" customWidth="1"/>
    <col min="17" max="17" width="2.6328125" style="821" customWidth="1"/>
    <col min="18" max="18" width="6.6328125" style="821" customWidth="1"/>
    <col min="19" max="19" width="1" style="821" customWidth="1"/>
    <col min="20" max="20" width="6.6328125" style="821" customWidth="1"/>
    <col min="21" max="21" width="2.6328125" style="821" customWidth="1"/>
    <col min="22" max="22" width="6.6328125" style="821" customWidth="1"/>
    <col min="23" max="23" width="0.81640625" style="821" customWidth="1"/>
    <col min="24" max="24" width="11.36328125" style="821" customWidth="1"/>
    <col min="25" max="25" width="0.81640625" style="821" customWidth="1"/>
    <col min="26" max="26" width="10.7265625" style="821" customWidth="1"/>
    <col min="27" max="27" width="9" style="821"/>
    <col min="28" max="28" width="9.36328125" style="821" bestFit="1" customWidth="1"/>
    <col min="29" max="16384" width="9" style="821"/>
  </cols>
  <sheetData>
    <row r="1" spans="1:29" ht="25.5" customHeight="1">
      <c r="A1" s="1501" t="s">
        <v>479</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208"/>
      <c r="AB1" s="1208"/>
    </row>
    <row r="2" spans="1:29" ht="13">
      <c r="A2" s="1502" t="s">
        <v>700</v>
      </c>
      <c r="B2" s="1503"/>
      <c r="C2" s="1323"/>
      <c r="D2" s="144"/>
      <c r="E2" s="144"/>
      <c r="F2" s="1313"/>
      <c r="G2" s="1313"/>
      <c r="H2" s="144"/>
      <c r="I2" s="144"/>
      <c r="J2" s="144"/>
      <c r="K2" s="1313"/>
      <c r="L2" s="144"/>
      <c r="M2" s="144"/>
      <c r="N2" s="144"/>
      <c r="O2" s="1313"/>
      <c r="P2" s="1313"/>
      <c r="Q2" s="1313"/>
      <c r="R2" s="1313"/>
      <c r="S2" s="1313"/>
      <c r="T2" s="1182"/>
      <c r="U2" s="1182"/>
      <c r="V2" s="1324"/>
      <c r="W2" s="1182"/>
      <c r="X2" s="1182"/>
      <c r="Y2" s="1182"/>
      <c r="Z2" s="1182"/>
      <c r="AA2" s="755"/>
      <c r="AB2" s="755"/>
    </row>
    <row r="3" spans="1:29" ht="13">
      <c r="A3" s="1504" t="s">
        <v>0</v>
      </c>
      <c r="B3" s="1503"/>
      <c r="C3" s="1323"/>
      <c r="D3" s="145"/>
      <c r="E3" s="145"/>
      <c r="F3" s="146"/>
      <c r="G3" s="146"/>
      <c r="H3" s="145"/>
      <c r="I3" s="145"/>
      <c r="J3" s="145"/>
      <c r="K3" s="146"/>
      <c r="L3" s="145"/>
      <c r="M3" s="145"/>
      <c r="N3" s="145"/>
      <c r="O3" s="146"/>
      <c r="P3" s="146"/>
      <c r="Q3" s="146"/>
      <c r="R3" s="146"/>
      <c r="S3" s="146"/>
      <c r="T3" s="145"/>
      <c r="U3" s="145"/>
      <c r="V3" s="397"/>
      <c r="W3" s="145"/>
      <c r="X3" s="145"/>
      <c r="Y3" s="145"/>
      <c r="Z3" s="145"/>
      <c r="AA3" s="755"/>
      <c r="AB3" s="755"/>
    </row>
    <row r="4" spans="1:29">
      <c r="A4" s="147"/>
      <c r="B4" s="148"/>
      <c r="C4" s="398"/>
      <c r="D4" s="1505" t="s">
        <v>415</v>
      </c>
      <c r="E4" s="1505"/>
      <c r="F4" s="1505"/>
      <c r="G4" s="1505"/>
      <c r="H4" s="1505"/>
      <c r="I4" s="1505"/>
      <c r="J4" s="1505"/>
      <c r="K4" s="1505"/>
      <c r="L4" s="1505"/>
      <c r="M4" s="1505"/>
      <c r="N4" s="1505"/>
      <c r="O4" s="1505"/>
      <c r="P4" s="1505"/>
      <c r="Q4" s="1505"/>
      <c r="R4" s="1505"/>
      <c r="S4" s="1325"/>
      <c r="T4" s="1325"/>
      <c r="U4" s="1325"/>
      <c r="V4" s="1326"/>
      <c r="W4" s="1325"/>
      <c r="X4" s="1325"/>
      <c r="Y4" s="1325"/>
      <c r="Z4" s="148"/>
      <c r="AA4" s="1208"/>
      <c r="AB4" s="1208"/>
    </row>
    <row r="5" spans="1:29">
      <c r="A5" s="148"/>
      <c r="B5" s="148"/>
      <c r="C5" s="398"/>
      <c r="D5" s="1506" t="s">
        <v>480</v>
      </c>
      <c r="E5" s="1506"/>
      <c r="F5" s="1506"/>
      <c r="G5" s="1506"/>
      <c r="H5" s="1506"/>
      <c r="I5" s="1506"/>
      <c r="J5" s="1506"/>
      <c r="K5" s="1506"/>
      <c r="L5" s="1506"/>
      <c r="M5" s="1506"/>
      <c r="N5" s="1506"/>
      <c r="O5" s="1506"/>
      <c r="P5" s="1506"/>
      <c r="Q5" s="1506"/>
      <c r="R5" s="1506"/>
      <c r="S5" s="1327"/>
      <c r="T5" s="1328"/>
      <c r="U5" s="1328"/>
      <c r="V5" s="1329"/>
      <c r="W5" s="1328"/>
      <c r="X5" s="1328"/>
      <c r="Y5" s="1328"/>
      <c r="Z5" s="1328"/>
      <c r="AA5" s="1208"/>
      <c r="AB5" s="1208"/>
    </row>
    <row r="6" spans="1:29" ht="35.65" customHeight="1">
      <c r="A6" s="148"/>
      <c r="B6" s="148"/>
      <c r="C6" s="398"/>
      <c r="D6" s="1498" t="s">
        <v>501</v>
      </c>
      <c r="E6" s="1498"/>
      <c r="F6" s="1498"/>
      <c r="G6" s="1183"/>
      <c r="H6" s="1498" t="s">
        <v>502</v>
      </c>
      <c r="I6" s="1498"/>
      <c r="J6" s="1498"/>
      <c r="K6" s="1184"/>
      <c r="L6" s="1498" t="s">
        <v>503</v>
      </c>
      <c r="M6" s="1498"/>
      <c r="N6" s="1498"/>
      <c r="O6" s="1185"/>
      <c r="P6" s="1498" t="s">
        <v>504</v>
      </c>
      <c r="Q6" s="1498"/>
      <c r="R6" s="1498"/>
      <c r="S6" s="1184"/>
      <c r="T6" s="1509" t="s">
        <v>203</v>
      </c>
      <c r="U6" s="1509"/>
      <c r="V6" s="1509"/>
      <c r="W6" s="215"/>
      <c r="X6" s="1509" t="s">
        <v>204</v>
      </c>
      <c r="Y6" s="1314"/>
      <c r="Z6" s="1509" t="s">
        <v>173</v>
      </c>
      <c r="AA6" s="1208"/>
      <c r="AB6" s="1208"/>
    </row>
    <row r="7" spans="1:29" ht="13.4" customHeight="1">
      <c r="A7" s="214"/>
      <c r="B7" s="214"/>
      <c r="C7" s="398"/>
      <c r="D7" s="1510" t="s">
        <v>24</v>
      </c>
      <c r="E7" s="1510"/>
      <c r="F7" s="1510"/>
      <c r="G7" s="1330"/>
      <c r="H7" s="1331"/>
      <c r="I7" s="1331"/>
      <c r="J7" s="1331"/>
      <c r="K7" s="1332"/>
      <c r="L7" s="1331"/>
      <c r="M7" s="1331"/>
      <c r="N7" s="1331"/>
      <c r="O7" s="1332"/>
      <c r="P7" s="1510" t="s">
        <v>149</v>
      </c>
      <c r="Q7" s="1510"/>
      <c r="R7" s="1510"/>
      <c r="S7" s="1333"/>
      <c r="T7" s="1509"/>
      <c r="U7" s="1509"/>
      <c r="V7" s="1509"/>
      <c r="W7" s="216"/>
      <c r="X7" s="1509"/>
      <c r="Y7" s="1334"/>
      <c r="Z7" s="1509"/>
      <c r="AA7" s="1335"/>
      <c r="AB7" s="1335"/>
    </row>
    <row r="8" spans="1:29" ht="13.4" customHeight="1">
      <c r="A8" s="148"/>
      <c r="B8" s="148"/>
      <c r="C8" s="1207"/>
      <c r="D8" s="1189" t="s">
        <v>164</v>
      </c>
      <c r="E8" s="1190" t="s">
        <v>206</v>
      </c>
      <c r="F8" s="152" t="s">
        <v>207</v>
      </c>
      <c r="G8" s="117"/>
      <c r="H8" s="1189" t="s">
        <v>164</v>
      </c>
      <c r="I8" s="1190" t="s">
        <v>206</v>
      </c>
      <c r="J8" s="152" t="s">
        <v>207</v>
      </c>
      <c r="K8" s="117"/>
      <c r="L8" s="1189" t="s">
        <v>164</v>
      </c>
      <c r="M8" s="1190" t="s">
        <v>206</v>
      </c>
      <c r="N8" s="152" t="s">
        <v>207</v>
      </c>
      <c r="O8" s="1336"/>
      <c r="P8" s="1189" t="s">
        <v>164</v>
      </c>
      <c r="Q8" s="1190" t="s">
        <v>206</v>
      </c>
      <c r="R8" s="152" t="s">
        <v>207</v>
      </c>
      <c r="S8" s="1337"/>
      <c r="T8" s="1189" t="s">
        <v>164</v>
      </c>
      <c r="U8" s="1190" t="s">
        <v>206</v>
      </c>
      <c r="V8" s="152" t="s">
        <v>207</v>
      </c>
      <c r="W8" s="1338"/>
      <c r="X8" s="1193" t="s">
        <v>164</v>
      </c>
      <c r="Y8" s="1337"/>
      <c r="Z8" s="1517"/>
      <c r="AA8" s="1208"/>
      <c r="AB8" s="1208"/>
    </row>
    <row r="9" spans="1:29" ht="13.4" customHeight="1">
      <c r="A9" s="214"/>
      <c r="B9" s="214"/>
      <c r="C9" s="391" t="s">
        <v>48</v>
      </c>
      <c r="D9" s="1339"/>
      <c r="E9" s="1339"/>
      <c r="F9" s="217" t="s">
        <v>476</v>
      </c>
      <c r="G9" s="217"/>
      <c r="H9" s="1339"/>
      <c r="I9" s="1339"/>
      <c r="J9" s="217" t="s">
        <v>476</v>
      </c>
      <c r="K9" s="217"/>
      <c r="L9" s="1339"/>
      <c r="M9" s="1339"/>
      <c r="N9" s="217" t="s">
        <v>476</v>
      </c>
      <c r="O9" s="1340"/>
      <c r="P9" s="1339"/>
      <c r="Q9" s="1339"/>
      <c r="R9" s="217" t="s">
        <v>476</v>
      </c>
      <c r="S9" s="1339"/>
      <c r="T9" s="1341"/>
      <c r="U9" s="1341"/>
      <c r="V9" s="217" t="s">
        <v>476</v>
      </c>
      <c r="W9" s="1339"/>
      <c r="X9" s="1339"/>
      <c r="Y9" s="1339"/>
      <c r="Z9" s="217"/>
      <c r="AA9" s="1335"/>
      <c r="AB9" s="1335"/>
    </row>
    <row r="10" spans="1:29" ht="13.4" customHeight="1">
      <c r="A10" s="1511" t="s">
        <v>174</v>
      </c>
      <c r="B10" s="1516"/>
      <c r="C10" s="1342" t="s">
        <v>622</v>
      </c>
      <c r="D10" s="150"/>
      <c r="E10" s="150"/>
      <c r="F10" s="150"/>
      <c r="G10" s="148"/>
      <c r="H10" s="389"/>
      <c r="I10" s="389"/>
      <c r="J10" s="389"/>
      <c r="K10" s="148"/>
      <c r="L10" s="389"/>
      <c r="M10" s="389"/>
      <c r="N10" s="389"/>
      <c r="O10" s="148"/>
      <c r="P10" s="150"/>
      <c r="Q10" s="150"/>
      <c r="R10" s="150"/>
      <c r="S10" s="150"/>
      <c r="T10" s="158"/>
      <c r="U10" s="158"/>
      <c r="V10" s="158"/>
      <c r="W10" s="158"/>
      <c r="X10" s="158"/>
      <c r="Y10" s="158"/>
      <c r="Z10" s="148"/>
      <c r="AA10" s="1208"/>
      <c r="AB10" s="1208"/>
    </row>
    <row r="11" spans="1:29" ht="13.4" customHeight="1">
      <c r="A11" s="1499" t="s">
        <v>175</v>
      </c>
      <c r="B11" s="1516"/>
      <c r="C11" s="1342"/>
      <c r="D11" s="1343">
        <v>48.9</v>
      </c>
      <c r="E11" s="1344" t="s">
        <v>206</v>
      </c>
      <c r="F11" s="1197">
        <v>0</v>
      </c>
      <c r="G11" s="1345"/>
      <c r="H11" s="1343">
        <v>3.4</v>
      </c>
      <c r="I11" s="1344" t="s">
        <v>206</v>
      </c>
      <c r="J11" s="1197">
        <v>0</v>
      </c>
      <c r="K11" s="1345"/>
      <c r="L11" s="1343">
        <v>28.2</v>
      </c>
      <c r="M11" s="1344" t="s">
        <v>206</v>
      </c>
      <c r="N11" s="1197">
        <v>0</v>
      </c>
      <c r="O11" s="1345"/>
      <c r="P11" s="1343">
        <v>6.7</v>
      </c>
      <c r="Q11" s="1344" t="s">
        <v>206</v>
      </c>
      <c r="R11" s="1197">
        <v>0</v>
      </c>
      <c r="S11" s="1345"/>
      <c r="T11" s="1343">
        <v>87.2</v>
      </c>
      <c r="U11" s="1344" t="s">
        <v>206</v>
      </c>
      <c r="V11" s="1197">
        <v>0</v>
      </c>
      <c r="W11" s="1346"/>
      <c r="X11" s="1343">
        <v>12.9</v>
      </c>
      <c r="Y11" s="1345"/>
      <c r="Z11" s="1345">
        <v>523827</v>
      </c>
      <c r="AA11" s="1347"/>
      <c r="AB11" s="1348"/>
      <c r="AC11" s="1118"/>
    </row>
    <row r="12" spans="1:29" ht="13.4" customHeight="1">
      <c r="A12" s="1499" t="s">
        <v>176</v>
      </c>
      <c r="B12" s="1516"/>
      <c r="C12" s="1342"/>
      <c r="D12" s="1343">
        <v>66</v>
      </c>
      <c r="E12" s="1344" t="s">
        <v>206</v>
      </c>
      <c r="F12" s="1197">
        <v>0</v>
      </c>
      <c r="G12" s="1345"/>
      <c r="H12" s="1343">
        <v>2.9</v>
      </c>
      <c r="I12" s="1344" t="s">
        <v>206</v>
      </c>
      <c r="J12" s="1197">
        <v>0</v>
      </c>
      <c r="K12" s="1345"/>
      <c r="L12" s="1343">
        <v>15.7</v>
      </c>
      <c r="M12" s="1344" t="s">
        <v>206</v>
      </c>
      <c r="N12" s="1197">
        <v>0</v>
      </c>
      <c r="O12" s="1345"/>
      <c r="P12" s="1343">
        <v>4.8</v>
      </c>
      <c r="Q12" s="1344" t="s">
        <v>206</v>
      </c>
      <c r="R12" s="1197">
        <v>0</v>
      </c>
      <c r="S12" s="1345"/>
      <c r="T12" s="1343">
        <v>89.4</v>
      </c>
      <c r="U12" s="1344" t="s">
        <v>206</v>
      </c>
      <c r="V12" s="1197">
        <v>0</v>
      </c>
      <c r="W12" s="1346"/>
      <c r="X12" s="1343">
        <v>10.5</v>
      </c>
      <c r="Y12" s="1345"/>
      <c r="Z12" s="1345">
        <v>518008</v>
      </c>
      <c r="AA12" s="1208"/>
      <c r="AB12" s="1348"/>
      <c r="AC12" s="1118"/>
    </row>
    <row r="13" spans="1:29" ht="13.4" customHeight="1">
      <c r="A13" s="1499" t="s">
        <v>177</v>
      </c>
      <c r="B13" s="1516"/>
      <c r="C13" s="1342">
        <v>9</v>
      </c>
      <c r="D13" s="1343">
        <v>60.7</v>
      </c>
      <c r="E13" s="1344" t="s">
        <v>206</v>
      </c>
      <c r="F13" s="1197">
        <v>1</v>
      </c>
      <c r="G13" s="1345"/>
      <c r="H13" s="1343">
        <v>1.5</v>
      </c>
      <c r="I13" s="1344" t="s">
        <v>206</v>
      </c>
      <c r="J13" s="1197">
        <v>0</v>
      </c>
      <c r="K13" s="1345"/>
      <c r="L13" s="1343">
        <v>11</v>
      </c>
      <c r="M13" s="1344" t="s">
        <v>206</v>
      </c>
      <c r="N13" s="1197">
        <v>0</v>
      </c>
      <c r="O13" s="1345"/>
      <c r="P13" s="1343">
        <v>2.1</v>
      </c>
      <c r="Q13" s="1344" t="s">
        <v>206</v>
      </c>
      <c r="R13" s="1197">
        <v>0</v>
      </c>
      <c r="S13" s="1345"/>
      <c r="T13" s="1343">
        <v>75.3</v>
      </c>
      <c r="U13" s="1344" t="s">
        <v>206</v>
      </c>
      <c r="V13" s="1197">
        <v>1</v>
      </c>
      <c r="W13" s="1346"/>
      <c r="X13" s="1343">
        <v>24.8</v>
      </c>
      <c r="Y13" s="1345"/>
      <c r="Z13" s="1345">
        <v>46823</v>
      </c>
      <c r="AA13" s="1208"/>
      <c r="AB13" s="1348"/>
      <c r="AC13" s="1118"/>
    </row>
    <row r="14" spans="1:29" ht="13.4" customHeight="1">
      <c r="A14" s="1499" t="s">
        <v>178</v>
      </c>
      <c r="B14" s="1516"/>
      <c r="C14" s="1342">
        <v>9</v>
      </c>
      <c r="D14" s="1343">
        <v>65.5</v>
      </c>
      <c r="E14" s="1344" t="s">
        <v>206</v>
      </c>
      <c r="F14" s="1197">
        <v>1</v>
      </c>
      <c r="G14" s="1345"/>
      <c r="H14" s="1343">
        <v>1.3</v>
      </c>
      <c r="I14" s="1344" t="s">
        <v>206</v>
      </c>
      <c r="J14" s="1197">
        <v>0</v>
      </c>
      <c r="K14" s="1345"/>
      <c r="L14" s="1343">
        <v>12.8</v>
      </c>
      <c r="M14" s="1344" t="s">
        <v>206</v>
      </c>
      <c r="N14" s="1197">
        <v>0</v>
      </c>
      <c r="O14" s="1345"/>
      <c r="P14" s="1343">
        <v>2</v>
      </c>
      <c r="Q14" s="1344" t="s">
        <v>206</v>
      </c>
      <c r="R14" s="1197">
        <v>0</v>
      </c>
      <c r="S14" s="1345"/>
      <c r="T14" s="1343">
        <v>81.599999999999994</v>
      </c>
      <c r="U14" s="1344" t="s">
        <v>206</v>
      </c>
      <c r="V14" s="1197">
        <v>0</v>
      </c>
      <c r="W14" s="1346"/>
      <c r="X14" s="1343">
        <v>18.399999999999999</v>
      </c>
      <c r="Y14" s="1345"/>
      <c r="Z14" s="1345">
        <v>52358</v>
      </c>
      <c r="AA14" s="1208"/>
      <c r="AB14" s="1348"/>
      <c r="AC14" s="1118"/>
    </row>
    <row r="15" spans="1:29" ht="13.4" customHeight="1">
      <c r="A15" s="1499" t="s">
        <v>179</v>
      </c>
      <c r="B15" s="1516"/>
      <c r="C15" s="1342">
        <v>9</v>
      </c>
      <c r="D15" s="1343">
        <v>79.5</v>
      </c>
      <c r="E15" s="1344" t="s">
        <v>206</v>
      </c>
      <c r="F15" s="1197">
        <v>0</v>
      </c>
      <c r="G15" s="1345"/>
      <c r="H15" s="1343">
        <v>1.4</v>
      </c>
      <c r="I15" s="1344" t="s">
        <v>206</v>
      </c>
      <c r="J15" s="1197">
        <v>0</v>
      </c>
      <c r="K15" s="1345"/>
      <c r="L15" s="1343">
        <v>10.1</v>
      </c>
      <c r="M15" s="1344" t="s">
        <v>206</v>
      </c>
      <c r="N15" s="1197">
        <v>0</v>
      </c>
      <c r="O15" s="1345"/>
      <c r="P15" s="1343">
        <v>2</v>
      </c>
      <c r="Q15" s="1344" t="s">
        <v>206</v>
      </c>
      <c r="R15" s="1197">
        <v>0</v>
      </c>
      <c r="S15" s="1345"/>
      <c r="T15" s="1343">
        <v>93</v>
      </c>
      <c r="U15" s="1344" t="s">
        <v>206</v>
      </c>
      <c r="V15" s="1197">
        <v>0</v>
      </c>
      <c r="W15" s="1346"/>
      <c r="X15" s="1343">
        <v>6.9</v>
      </c>
      <c r="Y15" s="1345"/>
      <c r="Z15" s="1345">
        <v>57506</v>
      </c>
      <c r="AA15" s="1208"/>
      <c r="AB15" s="1348"/>
      <c r="AC15" s="1118"/>
    </row>
    <row r="16" spans="1:29" ht="13.4" customHeight="1">
      <c r="A16" s="1499" t="s">
        <v>208</v>
      </c>
      <c r="B16" s="1516"/>
      <c r="C16" s="1342">
        <v>9</v>
      </c>
      <c r="D16" s="1343">
        <v>75.5</v>
      </c>
      <c r="E16" s="1344" t="s">
        <v>206</v>
      </c>
      <c r="F16" s="1197">
        <v>0</v>
      </c>
      <c r="G16" s="1345"/>
      <c r="H16" s="1343">
        <v>2.1</v>
      </c>
      <c r="I16" s="1344" t="s">
        <v>206</v>
      </c>
      <c r="J16" s="1197">
        <v>0</v>
      </c>
      <c r="K16" s="1345"/>
      <c r="L16" s="1343">
        <v>13.9</v>
      </c>
      <c r="M16" s="1344" t="s">
        <v>206</v>
      </c>
      <c r="N16" s="1197">
        <v>0</v>
      </c>
      <c r="O16" s="1345"/>
      <c r="P16" s="1343">
        <v>3</v>
      </c>
      <c r="Q16" s="1344" t="s">
        <v>206</v>
      </c>
      <c r="R16" s="1197">
        <v>0</v>
      </c>
      <c r="S16" s="1345"/>
      <c r="T16" s="1343">
        <v>94.5</v>
      </c>
      <c r="U16" s="1344" t="s">
        <v>206</v>
      </c>
      <c r="V16" s="1197">
        <v>0</v>
      </c>
      <c r="W16" s="1346"/>
      <c r="X16" s="1343">
        <v>5.5</v>
      </c>
      <c r="Y16" s="1345"/>
      <c r="Z16" s="1345">
        <v>394848</v>
      </c>
      <c r="AA16" s="1208"/>
      <c r="AB16" s="1348"/>
      <c r="AC16" s="1118"/>
    </row>
    <row r="17" spans="1:29" ht="13.4" customHeight="1">
      <c r="A17" s="1499" t="s">
        <v>180</v>
      </c>
      <c r="B17" s="1516"/>
      <c r="C17" s="1342">
        <v>9</v>
      </c>
      <c r="D17" s="1343">
        <v>78.099999999999994</v>
      </c>
      <c r="E17" s="1344" t="s">
        <v>206</v>
      </c>
      <c r="F17" s="1197">
        <v>1</v>
      </c>
      <c r="G17" s="1345"/>
      <c r="H17" s="1343">
        <v>1.3</v>
      </c>
      <c r="I17" s="1344" t="s">
        <v>206</v>
      </c>
      <c r="J17" s="1197">
        <v>0</v>
      </c>
      <c r="K17" s="1345"/>
      <c r="L17" s="1343">
        <v>7.1</v>
      </c>
      <c r="M17" s="1344" t="s">
        <v>206</v>
      </c>
      <c r="N17" s="1197">
        <v>1</v>
      </c>
      <c r="O17" s="1345"/>
      <c r="P17" s="1343">
        <v>1.8</v>
      </c>
      <c r="Q17" s="1344" t="s">
        <v>206</v>
      </c>
      <c r="R17" s="1197">
        <v>0</v>
      </c>
      <c r="S17" s="1345"/>
      <c r="T17" s="1343">
        <v>88.3</v>
      </c>
      <c r="U17" s="1344" t="s">
        <v>206</v>
      </c>
      <c r="V17" s="1197">
        <v>1</v>
      </c>
      <c r="W17" s="1346"/>
      <c r="X17" s="1343">
        <v>11.6</v>
      </c>
      <c r="Y17" s="1345"/>
      <c r="Z17" s="1345">
        <v>8185</v>
      </c>
      <c r="AA17" s="1208"/>
      <c r="AB17" s="1348"/>
      <c r="AC17" s="1118"/>
    </row>
    <row r="18" spans="1:29" ht="13.4" customHeight="1">
      <c r="A18" s="1499" t="s">
        <v>612</v>
      </c>
      <c r="B18" s="1516"/>
      <c r="C18" s="1342"/>
      <c r="D18" s="1343">
        <v>33.6</v>
      </c>
      <c r="E18" s="1344" t="s">
        <v>206</v>
      </c>
      <c r="F18" s="1197">
        <v>1</v>
      </c>
      <c r="G18" s="1345"/>
      <c r="H18" s="1343">
        <v>1.7</v>
      </c>
      <c r="I18" s="1344" t="s">
        <v>206</v>
      </c>
      <c r="J18" s="1197">
        <v>0</v>
      </c>
      <c r="K18" s="1345"/>
      <c r="L18" s="1343">
        <v>10.5</v>
      </c>
      <c r="M18" s="1344" t="s">
        <v>206</v>
      </c>
      <c r="N18" s="1197">
        <v>1</v>
      </c>
      <c r="O18" s="1345"/>
      <c r="P18" s="1343">
        <v>1.5</v>
      </c>
      <c r="Q18" s="1344" t="s">
        <v>206</v>
      </c>
      <c r="R18" s="1197">
        <v>0</v>
      </c>
      <c r="S18" s="1345"/>
      <c r="T18" s="1343">
        <v>47.3</v>
      </c>
      <c r="U18" s="1344" t="s">
        <v>206</v>
      </c>
      <c r="V18" s="1197">
        <v>1</v>
      </c>
      <c r="W18" s="1346"/>
      <c r="X18" s="1343">
        <v>52.7</v>
      </c>
      <c r="Y18" s="1345"/>
      <c r="Z18" s="1345">
        <v>31190</v>
      </c>
      <c r="AA18" s="1208"/>
      <c r="AB18" s="1348"/>
      <c r="AC18" s="1118"/>
    </row>
    <row r="19" spans="1:29" ht="13.4" customHeight="1">
      <c r="A19" s="1499" t="s">
        <v>181</v>
      </c>
      <c r="B19" s="1516"/>
      <c r="C19" s="1342"/>
      <c r="D19" s="1343">
        <v>71.400000000000006</v>
      </c>
      <c r="E19" s="1344" t="s">
        <v>206</v>
      </c>
      <c r="F19" s="1197">
        <v>0</v>
      </c>
      <c r="G19" s="1345"/>
      <c r="H19" s="1343">
        <v>2.5</v>
      </c>
      <c r="I19" s="1344" t="s">
        <v>206</v>
      </c>
      <c r="J19" s="1197">
        <v>0</v>
      </c>
      <c r="K19" s="1345"/>
      <c r="L19" s="1343">
        <v>15</v>
      </c>
      <c r="M19" s="1344" t="s">
        <v>206</v>
      </c>
      <c r="N19" s="1197">
        <v>0</v>
      </c>
      <c r="O19" s="1345"/>
      <c r="P19" s="1343">
        <v>2</v>
      </c>
      <c r="Q19" s="1344" t="s">
        <v>206</v>
      </c>
      <c r="R19" s="1197">
        <v>0</v>
      </c>
      <c r="S19" s="1345"/>
      <c r="T19" s="1343">
        <v>90.9</v>
      </c>
      <c r="U19" s="1344" t="s">
        <v>206</v>
      </c>
      <c r="V19" s="1197">
        <v>0</v>
      </c>
      <c r="W19" s="1346"/>
      <c r="X19" s="1343">
        <v>9.1</v>
      </c>
      <c r="Y19" s="1345"/>
      <c r="Z19" s="1345">
        <v>190873</v>
      </c>
      <c r="AA19" s="1208"/>
      <c r="AB19" s="1348"/>
      <c r="AC19" s="1118"/>
    </row>
    <row r="20" spans="1:29" ht="13.4" customHeight="1">
      <c r="A20" s="1499" t="s">
        <v>182</v>
      </c>
      <c r="B20" s="1516"/>
      <c r="C20" s="1342"/>
      <c r="D20" s="1343">
        <v>63.4</v>
      </c>
      <c r="E20" s="1344" t="s">
        <v>206</v>
      </c>
      <c r="F20" s="1197">
        <v>0</v>
      </c>
      <c r="G20" s="1345"/>
      <c r="H20" s="1343">
        <v>2.5</v>
      </c>
      <c r="I20" s="1344" t="s">
        <v>206</v>
      </c>
      <c r="J20" s="1197">
        <v>0</v>
      </c>
      <c r="K20" s="1345"/>
      <c r="L20" s="1343">
        <v>18.8</v>
      </c>
      <c r="M20" s="1344" t="s">
        <v>206</v>
      </c>
      <c r="N20" s="1197">
        <v>0</v>
      </c>
      <c r="O20" s="1345"/>
      <c r="P20" s="1343">
        <v>2.2000000000000002</v>
      </c>
      <c r="Q20" s="1344" t="s">
        <v>206</v>
      </c>
      <c r="R20" s="1197">
        <v>0</v>
      </c>
      <c r="S20" s="1345"/>
      <c r="T20" s="1343">
        <v>86.9</v>
      </c>
      <c r="U20" s="1344" t="s">
        <v>206</v>
      </c>
      <c r="V20" s="1197">
        <v>0</v>
      </c>
      <c r="W20" s="1346"/>
      <c r="X20" s="1343">
        <v>13.2</v>
      </c>
      <c r="Y20" s="1345"/>
      <c r="Z20" s="1345">
        <v>176241</v>
      </c>
      <c r="AA20" s="1208"/>
      <c r="AB20" s="1348"/>
      <c r="AC20" s="1118"/>
    </row>
    <row r="21" spans="1:29" ht="13.4" customHeight="1">
      <c r="A21" s="1499" t="s">
        <v>183</v>
      </c>
      <c r="B21" s="1516"/>
      <c r="C21" s="1342"/>
      <c r="D21" s="1343">
        <v>50.6</v>
      </c>
      <c r="E21" s="1344" t="s">
        <v>206</v>
      </c>
      <c r="F21" s="1197">
        <v>0</v>
      </c>
      <c r="G21" s="1345"/>
      <c r="H21" s="1343">
        <v>2.2999999999999998</v>
      </c>
      <c r="I21" s="1344" t="s">
        <v>206</v>
      </c>
      <c r="J21" s="1197">
        <v>0</v>
      </c>
      <c r="K21" s="1345"/>
      <c r="L21" s="1343">
        <v>27.1</v>
      </c>
      <c r="M21" s="1344" t="s">
        <v>206</v>
      </c>
      <c r="N21" s="1197">
        <v>0</v>
      </c>
      <c r="O21" s="1345"/>
      <c r="P21" s="1343">
        <v>2.6</v>
      </c>
      <c r="Q21" s="1344" t="s">
        <v>206</v>
      </c>
      <c r="R21" s="1197">
        <v>0</v>
      </c>
      <c r="S21" s="1345"/>
      <c r="T21" s="1343">
        <v>82.6</v>
      </c>
      <c r="U21" s="1344" t="s">
        <v>206</v>
      </c>
      <c r="V21" s="1197">
        <v>0</v>
      </c>
      <c r="W21" s="1346"/>
      <c r="X21" s="1343">
        <v>17.3</v>
      </c>
      <c r="Y21" s="1345"/>
      <c r="Z21" s="1345">
        <v>115339</v>
      </c>
      <c r="AA21" s="1208"/>
      <c r="AB21" s="1348"/>
      <c r="AC21" s="1118"/>
    </row>
    <row r="22" spans="1:29" ht="13.4" customHeight="1">
      <c r="A22" s="1499" t="s">
        <v>184</v>
      </c>
      <c r="B22" s="1516"/>
      <c r="C22" s="1342"/>
      <c r="D22" s="1343">
        <v>57.6</v>
      </c>
      <c r="E22" s="1344" t="s">
        <v>206</v>
      </c>
      <c r="F22" s="1197">
        <v>1</v>
      </c>
      <c r="G22" s="1345"/>
      <c r="H22" s="1343">
        <v>1.4</v>
      </c>
      <c r="I22" s="1344" t="s">
        <v>206</v>
      </c>
      <c r="J22" s="1197">
        <v>0</v>
      </c>
      <c r="K22" s="1345"/>
      <c r="L22" s="1343">
        <v>20.100000000000001</v>
      </c>
      <c r="M22" s="1344" t="s">
        <v>206</v>
      </c>
      <c r="N22" s="1197">
        <v>1</v>
      </c>
      <c r="O22" s="1345"/>
      <c r="P22" s="1343">
        <v>1</v>
      </c>
      <c r="Q22" s="1344" t="s">
        <v>206</v>
      </c>
      <c r="R22" s="1197">
        <v>0</v>
      </c>
      <c r="S22" s="1345"/>
      <c r="T22" s="1343">
        <v>80.099999999999994</v>
      </c>
      <c r="U22" s="1344" t="s">
        <v>206</v>
      </c>
      <c r="V22" s="1197">
        <v>1</v>
      </c>
      <c r="W22" s="1346"/>
      <c r="X22" s="1343">
        <v>19.8</v>
      </c>
      <c r="Y22" s="1345"/>
      <c r="Z22" s="1345">
        <v>31322</v>
      </c>
      <c r="AA22" s="1208"/>
      <c r="AB22" s="1348"/>
      <c r="AC22" s="1118"/>
    </row>
    <row r="23" spans="1:29" ht="13.4" customHeight="1">
      <c r="A23" s="1499" t="s">
        <v>185</v>
      </c>
      <c r="B23" s="1516"/>
      <c r="C23" s="1342"/>
      <c r="D23" s="1343">
        <v>37.799999999999997</v>
      </c>
      <c r="E23" s="1344" t="s">
        <v>206</v>
      </c>
      <c r="F23" s="1197">
        <v>1</v>
      </c>
      <c r="G23" s="1345"/>
      <c r="H23" s="1343">
        <v>1.6</v>
      </c>
      <c r="I23" s="1344" t="s">
        <v>206</v>
      </c>
      <c r="J23" s="1197">
        <v>0</v>
      </c>
      <c r="K23" s="1345"/>
      <c r="L23" s="1343">
        <v>19.7</v>
      </c>
      <c r="M23" s="1344" t="s">
        <v>206</v>
      </c>
      <c r="N23" s="1197">
        <v>0</v>
      </c>
      <c r="O23" s="1345"/>
      <c r="P23" s="1343">
        <v>3</v>
      </c>
      <c r="Q23" s="1344" t="s">
        <v>206</v>
      </c>
      <c r="R23" s="1197">
        <v>0</v>
      </c>
      <c r="S23" s="1345"/>
      <c r="T23" s="1343">
        <v>62.1</v>
      </c>
      <c r="U23" s="1344" t="s">
        <v>206</v>
      </c>
      <c r="V23" s="1197">
        <v>1</v>
      </c>
      <c r="W23" s="1346"/>
      <c r="X23" s="1343">
        <v>38</v>
      </c>
      <c r="Y23" s="1345"/>
      <c r="Z23" s="1345">
        <v>75978</v>
      </c>
      <c r="AA23" s="1208"/>
      <c r="AB23" s="1348"/>
      <c r="AC23" s="1118"/>
    </row>
    <row r="24" spans="1:29" ht="13.4" customHeight="1">
      <c r="A24" s="1310"/>
      <c r="B24" s="1310" t="s">
        <v>186</v>
      </c>
      <c r="C24" s="1322"/>
      <c r="D24" s="1343">
        <v>32.1</v>
      </c>
      <c r="E24" s="1344" t="s">
        <v>206</v>
      </c>
      <c r="F24" s="1197">
        <v>1</v>
      </c>
      <c r="G24" s="1345"/>
      <c r="H24" s="1343">
        <v>1.3</v>
      </c>
      <c r="I24" s="1344" t="s">
        <v>206</v>
      </c>
      <c r="J24" s="1197">
        <v>0</v>
      </c>
      <c r="K24" s="1345"/>
      <c r="L24" s="1343">
        <v>17.5</v>
      </c>
      <c r="M24" s="1344" t="s">
        <v>206</v>
      </c>
      <c r="N24" s="1197">
        <v>1</v>
      </c>
      <c r="O24" s="1345"/>
      <c r="P24" s="1343">
        <v>6.8</v>
      </c>
      <c r="Q24" s="1344" t="s">
        <v>206</v>
      </c>
      <c r="R24" s="1197">
        <v>1</v>
      </c>
      <c r="S24" s="1345"/>
      <c r="T24" s="1343">
        <v>57.7</v>
      </c>
      <c r="U24" s="1344" t="s">
        <v>206</v>
      </c>
      <c r="V24" s="1197">
        <v>1</v>
      </c>
      <c r="W24" s="1346"/>
      <c r="X24" s="1343">
        <v>42.2</v>
      </c>
      <c r="Y24" s="1345"/>
      <c r="Z24" s="1345">
        <v>15402</v>
      </c>
      <c r="AA24" s="1208"/>
      <c r="AB24" s="1348"/>
      <c r="AC24" s="1118"/>
    </row>
    <row r="25" spans="1:29" ht="13.4" customHeight="1">
      <c r="A25" s="1499" t="s">
        <v>187</v>
      </c>
      <c r="B25" s="1516"/>
      <c r="C25" s="1342">
        <v>10</v>
      </c>
      <c r="D25" s="1343">
        <v>57.1</v>
      </c>
      <c r="E25" s="1344" t="s">
        <v>206</v>
      </c>
      <c r="F25" s="1197">
        <v>0</v>
      </c>
      <c r="G25" s="1345"/>
      <c r="H25" s="1343">
        <v>8.6</v>
      </c>
      <c r="I25" s="1344" t="s">
        <v>206</v>
      </c>
      <c r="J25" s="1197">
        <v>0</v>
      </c>
      <c r="K25" s="1345"/>
      <c r="L25" s="1343">
        <v>12.7</v>
      </c>
      <c r="M25" s="1344" t="s">
        <v>206</v>
      </c>
      <c r="N25" s="1197">
        <v>0</v>
      </c>
      <c r="O25" s="1345"/>
      <c r="P25" s="1343">
        <v>4.2</v>
      </c>
      <c r="Q25" s="1344" t="s">
        <v>206</v>
      </c>
      <c r="R25" s="1197">
        <v>0</v>
      </c>
      <c r="S25" s="1345"/>
      <c r="T25" s="1343">
        <v>82.6</v>
      </c>
      <c r="U25" s="1344" t="s">
        <v>206</v>
      </c>
      <c r="V25" s="1197">
        <v>0</v>
      </c>
      <c r="W25" s="1346"/>
      <c r="X25" s="1343">
        <v>17.5</v>
      </c>
      <c r="Y25" s="1345"/>
      <c r="Z25" s="1345">
        <v>68126</v>
      </c>
      <c r="AA25" s="1208"/>
      <c r="AB25" s="1348"/>
      <c r="AC25" s="1118"/>
    </row>
    <row r="26" spans="1:29" ht="13.4" customHeight="1">
      <c r="A26" s="1310"/>
      <c r="B26" s="1310" t="s">
        <v>487</v>
      </c>
      <c r="C26" s="1342"/>
      <c r="D26" s="1343">
        <v>55.354156912581111</v>
      </c>
      <c r="E26" s="1344" t="s">
        <v>206</v>
      </c>
      <c r="F26" s="1197">
        <v>2</v>
      </c>
      <c r="G26" s="1345"/>
      <c r="H26" s="1343">
        <v>13.39960537756672</v>
      </c>
      <c r="I26" s="1344" t="s">
        <v>206</v>
      </c>
      <c r="J26" s="1197">
        <v>1</v>
      </c>
      <c r="K26" s="1345"/>
      <c r="L26" s="1343">
        <v>10.474633803758946</v>
      </c>
      <c r="M26" s="1344" t="s">
        <v>206</v>
      </c>
      <c r="N26" s="1197">
        <v>1</v>
      </c>
      <c r="O26" s="1345"/>
      <c r="P26" s="1343">
        <v>3.6410607986087888</v>
      </c>
      <c r="Q26" s="1344" t="s">
        <v>206</v>
      </c>
      <c r="R26" s="1197">
        <v>1</v>
      </c>
      <c r="S26" s="1345"/>
      <c r="T26" s="1343">
        <v>82.869456892515544</v>
      </c>
      <c r="U26" s="1344" t="s">
        <v>206</v>
      </c>
      <c r="V26" s="1197">
        <v>2</v>
      </c>
      <c r="W26" s="1346"/>
      <c r="X26" s="1343">
        <v>17.130543107484449</v>
      </c>
      <c r="Y26" s="1345"/>
      <c r="Z26" s="1345">
        <v>3099</v>
      </c>
      <c r="AA26" s="1208"/>
      <c r="AB26" s="1348"/>
      <c r="AC26" s="1118"/>
    </row>
    <row r="27" spans="1:29" ht="13.4" customHeight="1">
      <c r="A27" s="1310"/>
      <c r="B27" s="1310" t="s">
        <v>488</v>
      </c>
      <c r="C27" s="1342"/>
      <c r="D27" s="1343">
        <v>44.952148355574977</v>
      </c>
      <c r="E27" s="1344" t="s">
        <v>206</v>
      </c>
      <c r="F27" s="1197">
        <v>1</v>
      </c>
      <c r="G27" s="1345"/>
      <c r="H27" s="1343">
        <v>6.9094068980120475</v>
      </c>
      <c r="I27" s="1344" t="s">
        <v>206</v>
      </c>
      <c r="J27" s="1197">
        <v>0</v>
      </c>
      <c r="K27" s="1345"/>
      <c r="L27" s="1343">
        <v>15.377216668603191</v>
      </c>
      <c r="M27" s="1344" t="s">
        <v>206</v>
      </c>
      <c r="N27" s="1197">
        <v>1</v>
      </c>
      <c r="O27" s="1345"/>
      <c r="P27" s="1343">
        <v>5.5467801246883806</v>
      </c>
      <c r="Q27" s="1344" t="s">
        <v>206</v>
      </c>
      <c r="R27" s="1197">
        <v>0</v>
      </c>
      <c r="S27" s="1345"/>
      <c r="T27" s="1343">
        <v>72.785552046878593</v>
      </c>
      <c r="U27" s="1344" t="s">
        <v>206</v>
      </c>
      <c r="V27" s="1197">
        <v>1</v>
      </c>
      <c r="W27" s="1346"/>
      <c r="X27" s="1343">
        <v>27.214447953121407</v>
      </c>
      <c r="Y27" s="1345"/>
      <c r="Z27" s="1345">
        <v>28911</v>
      </c>
      <c r="AA27" s="1208"/>
      <c r="AB27" s="1348"/>
      <c r="AC27" s="1118"/>
    </row>
    <row r="28" spans="1:29" ht="13.4" customHeight="1">
      <c r="A28" s="1310"/>
      <c r="B28" s="1310" t="s">
        <v>489</v>
      </c>
      <c r="C28" s="1342"/>
      <c r="D28" s="1343">
        <v>62.331109738361747</v>
      </c>
      <c r="E28" s="1344" t="s">
        <v>206</v>
      </c>
      <c r="F28" s="1197">
        <v>1</v>
      </c>
      <c r="G28" s="1345"/>
      <c r="H28" s="1343">
        <v>9.8407999243692803</v>
      </c>
      <c r="I28" s="1344" t="s">
        <v>206</v>
      </c>
      <c r="J28" s="1197">
        <v>1</v>
      </c>
      <c r="K28" s="1345"/>
      <c r="L28" s="1343">
        <v>8.2186245828331224</v>
      </c>
      <c r="M28" s="1344" t="s">
        <v>206</v>
      </c>
      <c r="N28" s="1197">
        <v>1</v>
      </c>
      <c r="O28" s="1345"/>
      <c r="P28" s="1343">
        <v>2.3696762254054469</v>
      </c>
      <c r="Q28" s="1344" t="s">
        <v>206</v>
      </c>
      <c r="R28" s="1197">
        <v>0</v>
      </c>
      <c r="S28" s="1345"/>
      <c r="T28" s="1343">
        <v>82.760210470969582</v>
      </c>
      <c r="U28" s="1344" t="s">
        <v>206</v>
      </c>
      <c r="V28" s="1197">
        <v>1</v>
      </c>
      <c r="W28" s="1346"/>
      <c r="X28" s="1343">
        <v>17.239789529030414</v>
      </c>
      <c r="Y28" s="1345"/>
      <c r="Z28" s="1345">
        <v>10018</v>
      </c>
      <c r="AB28" s="1348"/>
      <c r="AC28" s="1118"/>
    </row>
    <row r="29" spans="1:29" ht="13.4" customHeight="1">
      <c r="A29" s="1310"/>
      <c r="B29" s="1310" t="s">
        <v>490</v>
      </c>
      <c r="C29" s="1342"/>
      <c r="D29" s="1343">
        <v>59.88305252551649</v>
      </c>
      <c r="E29" s="1344" t="s">
        <v>206</v>
      </c>
      <c r="F29" s="1197">
        <v>1</v>
      </c>
      <c r="G29" s="1345"/>
      <c r="H29" s="1343">
        <v>11.77174196139576</v>
      </c>
      <c r="I29" s="1344" t="s">
        <v>206</v>
      </c>
      <c r="J29" s="1197">
        <v>1</v>
      </c>
      <c r="K29" s="1345"/>
      <c r="L29" s="1343">
        <v>11.494982641157337</v>
      </c>
      <c r="M29" s="1344" t="s">
        <v>206</v>
      </c>
      <c r="N29" s="1197">
        <v>1</v>
      </c>
      <c r="O29" s="1345"/>
      <c r="P29" s="1343">
        <v>2.8423076956805025</v>
      </c>
      <c r="Q29" s="1344" t="s">
        <v>206</v>
      </c>
      <c r="R29" s="1197">
        <v>0</v>
      </c>
      <c r="S29" s="1345"/>
      <c r="T29" s="1343">
        <v>85.992084823750091</v>
      </c>
      <c r="U29" s="1344" t="s">
        <v>206</v>
      </c>
      <c r="V29" s="1197">
        <v>1</v>
      </c>
      <c r="W29" s="1346"/>
      <c r="X29" s="1343">
        <v>14.007915176249913</v>
      </c>
      <c r="Y29" s="1345"/>
      <c r="Z29" s="1345">
        <v>14781</v>
      </c>
      <c r="AB29" s="1348"/>
      <c r="AC29" s="1118"/>
    </row>
    <row r="30" spans="1:29" ht="13.4" customHeight="1">
      <c r="A30" s="1310"/>
      <c r="B30" s="1310" t="s">
        <v>491</v>
      </c>
      <c r="C30" s="1342"/>
      <c r="D30" s="1343">
        <v>64.868038822837249</v>
      </c>
      <c r="E30" s="1344" t="s">
        <v>206</v>
      </c>
      <c r="F30" s="1197">
        <v>1</v>
      </c>
      <c r="G30" s="1345"/>
      <c r="H30" s="1343">
        <v>3.9966237022068647</v>
      </c>
      <c r="I30" s="1344" t="s">
        <v>206</v>
      </c>
      <c r="J30" s="1197">
        <v>0</v>
      </c>
      <c r="K30" s="1345"/>
      <c r="L30" s="1343">
        <v>8.408862322970867</v>
      </c>
      <c r="M30" s="1344" t="s">
        <v>206</v>
      </c>
      <c r="N30" s="1197">
        <v>1</v>
      </c>
      <c r="O30" s="1345"/>
      <c r="P30" s="1343">
        <v>3.005409645614884</v>
      </c>
      <c r="Q30" s="1344" t="s">
        <v>206</v>
      </c>
      <c r="R30" s="1197">
        <v>0</v>
      </c>
      <c r="S30" s="1345"/>
      <c r="T30" s="1343">
        <v>80.278934493629876</v>
      </c>
      <c r="U30" s="1344" t="s">
        <v>206</v>
      </c>
      <c r="V30" s="1197">
        <v>1</v>
      </c>
      <c r="W30" s="1346"/>
      <c r="X30" s="1343">
        <v>19.721065506370124</v>
      </c>
      <c r="Y30" s="1345"/>
      <c r="Z30" s="1345">
        <v>11316</v>
      </c>
      <c r="AB30" s="1348"/>
      <c r="AC30" s="1118"/>
    </row>
    <row r="31" spans="1:29" ht="13.4" customHeight="1">
      <c r="A31" s="1310"/>
      <c r="B31" s="1310" t="s">
        <v>492</v>
      </c>
      <c r="C31" s="1342"/>
      <c r="D31" s="1343">
        <v>59.716286151516115</v>
      </c>
      <c r="E31" s="1344" t="s">
        <v>206</v>
      </c>
      <c r="F31" s="1197">
        <v>1</v>
      </c>
      <c r="G31" s="1345"/>
      <c r="H31" s="1343">
        <v>10.171239065041082</v>
      </c>
      <c r="I31" s="1344" t="s">
        <v>206</v>
      </c>
      <c r="J31" s="1197">
        <v>0</v>
      </c>
      <c r="K31" s="1345"/>
      <c r="L31" s="1343">
        <v>12.583589484917093</v>
      </c>
      <c r="M31" s="1344" t="s">
        <v>206</v>
      </c>
      <c r="N31" s="1197">
        <v>0</v>
      </c>
      <c r="O31" s="1345"/>
      <c r="P31" s="1343">
        <v>3.7334516091730774</v>
      </c>
      <c r="Q31" s="1344" t="s">
        <v>206</v>
      </c>
      <c r="R31" s="1197">
        <v>0</v>
      </c>
      <c r="S31" s="1345"/>
      <c r="T31" s="1343">
        <v>86.20456631064738</v>
      </c>
      <c r="U31" s="1344" t="s">
        <v>206</v>
      </c>
      <c r="V31" s="1197">
        <v>0</v>
      </c>
      <c r="W31" s="1346"/>
      <c r="X31" s="1343">
        <v>13.795433689352629</v>
      </c>
      <c r="Y31" s="1345"/>
      <c r="Z31" s="1345">
        <v>107177</v>
      </c>
      <c r="AB31" s="1348"/>
      <c r="AC31" s="1118"/>
    </row>
    <row r="32" spans="1:29" ht="13.4" customHeight="1">
      <c r="A32" s="1499" t="s">
        <v>188</v>
      </c>
      <c r="B32" s="1516"/>
      <c r="C32" s="1342"/>
      <c r="D32" s="1343">
        <v>18.7</v>
      </c>
      <c r="E32" s="1344" t="s">
        <v>206</v>
      </c>
      <c r="F32" s="1197">
        <v>2</v>
      </c>
      <c r="G32" s="1345"/>
      <c r="H32" s="1343">
        <v>0.8</v>
      </c>
      <c r="I32" s="1344" t="s">
        <v>206</v>
      </c>
      <c r="J32" s="1197">
        <v>0</v>
      </c>
      <c r="K32" s="1345"/>
      <c r="L32" s="1343">
        <v>1.4</v>
      </c>
      <c r="M32" s="1344" t="s">
        <v>206</v>
      </c>
      <c r="N32" s="1197">
        <v>1</v>
      </c>
      <c r="O32" s="1345"/>
      <c r="P32" s="1343">
        <v>0.8</v>
      </c>
      <c r="Q32" s="1344" t="s">
        <v>206</v>
      </c>
      <c r="R32" s="1197">
        <v>0</v>
      </c>
      <c r="S32" s="1345"/>
      <c r="T32" s="1343">
        <v>21.7</v>
      </c>
      <c r="U32" s="1344" t="s">
        <v>206</v>
      </c>
      <c r="V32" s="1197">
        <v>2</v>
      </c>
      <c r="W32" s="1346"/>
      <c r="X32" s="1343">
        <v>78.400000000000006</v>
      </c>
      <c r="Y32" s="1345"/>
      <c r="Z32" s="1345">
        <v>9770</v>
      </c>
      <c r="AB32" s="1348"/>
      <c r="AC32" s="1118"/>
    </row>
    <row r="33" spans="1:29" ht="13.4" customHeight="1">
      <c r="A33" s="1499" t="s">
        <v>189</v>
      </c>
      <c r="B33" s="1516"/>
      <c r="C33" s="1342">
        <v>11</v>
      </c>
      <c r="D33" s="1343">
        <v>42.3</v>
      </c>
      <c r="E33" s="1344" t="s">
        <v>206</v>
      </c>
      <c r="F33" s="1197">
        <v>1</v>
      </c>
      <c r="G33" s="1345"/>
      <c r="H33" s="1343">
        <v>2</v>
      </c>
      <c r="I33" s="1344" t="s">
        <v>206</v>
      </c>
      <c r="J33" s="1197">
        <v>0</v>
      </c>
      <c r="K33" s="1345"/>
      <c r="L33" s="1343">
        <v>18.399999999999999</v>
      </c>
      <c r="M33" s="1344" t="s">
        <v>206</v>
      </c>
      <c r="N33" s="1197">
        <v>0</v>
      </c>
      <c r="O33" s="1345"/>
      <c r="P33" s="1343">
        <v>6.9</v>
      </c>
      <c r="Q33" s="1344" t="s">
        <v>206</v>
      </c>
      <c r="R33" s="1197">
        <v>0</v>
      </c>
      <c r="S33" s="1345"/>
      <c r="T33" s="1343">
        <v>69.599999999999994</v>
      </c>
      <c r="U33" s="1344" t="s">
        <v>206</v>
      </c>
      <c r="V33" s="1197">
        <v>0</v>
      </c>
      <c r="W33" s="1346"/>
      <c r="X33" s="1343">
        <v>30.4</v>
      </c>
      <c r="Y33" s="1345"/>
      <c r="Z33" s="1345">
        <v>71148</v>
      </c>
      <c r="AB33" s="1348"/>
      <c r="AC33" s="1118"/>
    </row>
    <row r="34" spans="1:29" ht="13.4" customHeight="1">
      <c r="A34" s="1499" t="s">
        <v>250</v>
      </c>
      <c r="B34" s="1516"/>
      <c r="C34" s="1342"/>
      <c r="D34" s="1343">
        <v>72.400000000000006</v>
      </c>
      <c r="E34" s="1344" t="s">
        <v>206</v>
      </c>
      <c r="F34" s="1197">
        <v>0</v>
      </c>
      <c r="G34" s="1345"/>
      <c r="H34" s="1343">
        <v>4.5</v>
      </c>
      <c r="I34" s="1344" t="s">
        <v>206</v>
      </c>
      <c r="J34" s="1197">
        <v>0</v>
      </c>
      <c r="K34" s="1345"/>
      <c r="L34" s="1343">
        <v>5.7</v>
      </c>
      <c r="M34" s="1344" t="s">
        <v>206</v>
      </c>
      <c r="N34" s="1197">
        <v>0</v>
      </c>
      <c r="O34" s="1345"/>
      <c r="P34" s="1343">
        <v>1.5</v>
      </c>
      <c r="Q34" s="1344" t="s">
        <v>206</v>
      </c>
      <c r="R34" s="1197">
        <v>0</v>
      </c>
      <c r="S34" s="1345"/>
      <c r="T34" s="1343">
        <v>84.1</v>
      </c>
      <c r="U34" s="1344" t="s">
        <v>206</v>
      </c>
      <c r="V34" s="1197">
        <v>0</v>
      </c>
      <c r="W34" s="1346"/>
      <c r="X34" s="1343">
        <v>16</v>
      </c>
      <c r="Y34" s="1345"/>
      <c r="Z34" s="1345">
        <v>81603</v>
      </c>
      <c r="AB34" s="1348"/>
      <c r="AC34" s="1118"/>
    </row>
    <row r="35" spans="1:29" ht="13.4" customHeight="1">
      <c r="A35" s="1499" t="s">
        <v>231</v>
      </c>
      <c r="B35" s="1516"/>
      <c r="C35" s="1342">
        <v>12</v>
      </c>
      <c r="D35" s="1343">
        <v>57.4</v>
      </c>
      <c r="E35" s="1344" t="s">
        <v>206</v>
      </c>
      <c r="F35" s="1197">
        <v>0</v>
      </c>
      <c r="G35" s="1345"/>
      <c r="H35" s="1343">
        <v>1.7</v>
      </c>
      <c r="I35" s="1344" t="s">
        <v>206</v>
      </c>
      <c r="J35" s="1197">
        <v>0</v>
      </c>
      <c r="K35" s="1345"/>
      <c r="L35" s="1343">
        <v>13.6</v>
      </c>
      <c r="M35" s="1344" t="s">
        <v>206</v>
      </c>
      <c r="N35" s="1197">
        <v>0</v>
      </c>
      <c r="O35" s="1345"/>
      <c r="P35" s="1343">
        <v>3.1</v>
      </c>
      <c r="Q35" s="1344" t="s">
        <v>206</v>
      </c>
      <c r="R35" s="1197">
        <v>0</v>
      </c>
      <c r="S35" s="1345"/>
      <c r="T35" s="1343">
        <v>75.8</v>
      </c>
      <c r="U35" s="1344" t="s">
        <v>206</v>
      </c>
      <c r="V35" s="1197">
        <v>0</v>
      </c>
      <c r="W35" s="1346"/>
      <c r="X35" s="1343">
        <v>24.3</v>
      </c>
      <c r="Y35" s="1345"/>
      <c r="Z35" s="1345">
        <v>117172</v>
      </c>
      <c r="AB35" s="1348"/>
      <c r="AC35" s="1118"/>
    </row>
    <row r="36" spans="1:29" ht="13.4" customHeight="1">
      <c r="A36" s="1499" t="s">
        <v>193</v>
      </c>
      <c r="B36" s="1516"/>
      <c r="C36" s="1342"/>
      <c r="D36" s="1343">
        <v>85.8</v>
      </c>
      <c r="E36" s="1344" t="s">
        <v>206</v>
      </c>
      <c r="F36" s="1197">
        <v>0</v>
      </c>
      <c r="G36" s="1345"/>
      <c r="H36" s="1343">
        <v>2.5</v>
      </c>
      <c r="I36" s="1344" t="s">
        <v>206</v>
      </c>
      <c r="J36" s="1197">
        <v>0</v>
      </c>
      <c r="K36" s="1345"/>
      <c r="L36" s="1343">
        <v>6.6</v>
      </c>
      <c r="M36" s="1344" t="s">
        <v>206</v>
      </c>
      <c r="N36" s="1197">
        <v>0</v>
      </c>
      <c r="O36" s="1345"/>
      <c r="P36" s="1343">
        <v>1.5</v>
      </c>
      <c r="Q36" s="1344" t="s">
        <v>206</v>
      </c>
      <c r="R36" s="1197">
        <v>0</v>
      </c>
      <c r="S36" s="1345"/>
      <c r="T36" s="1343">
        <v>96.4</v>
      </c>
      <c r="U36" s="1344" t="s">
        <v>206</v>
      </c>
      <c r="V36" s="1197">
        <v>0</v>
      </c>
      <c r="W36" s="1346"/>
      <c r="X36" s="1343">
        <v>3.7</v>
      </c>
      <c r="Y36" s="1345"/>
      <c r="Z36" s="1345">
        <v>79305</v>
      </c>
      <c r="AB36" s="1348"/>
      <c r="AC36" s="1118"/>
    </row>
    <row r="37" spans="1:29" ht="13.4" customHeight="1">
      <c r="A37" s="1499" t="s">
        <v>194</v>
      </c>
      <c r="B37" s="1516"/>
      <c r="C37" s="1342"/>
      <c r="D37" s="1343">
        <v>67.5</v>
      </c>
      <c r="E37" s="1344" t="s">
        <v>206</v>
      </c>
      <c r="F37" s="1197">
        <v>0</v>
      </c>
      <c r="G37" s="1345"/>
      <c r="H37" s="1343">
        <v>2.5</v>
      </c>
      <c r="I37" s="1344" t="s">
        <v>206</v>
      </c>
      <c r="J37" s="1197">
        <v>0</v>
      </c>
      <c r="K37" s="1345"/>
      <c r="L37" s="1343">
        <v>6.8</v>
      </c>
      <c r="M37" s="1344" t="s">
        <v>206</v>
      </c>
      <c r="N37" s="1197">
        <v>0</v>
      </c>
      <c r="O37" s="1345"/>
      <c r="P37" s="1343">
        <v>2.9</v>
      </c>
      <c r="Q37" s="1344" t="s">
        <v>206</v>
      </c>
      <c r="R37" s="1197">
        <v>0</v>
      </c>
      <c r="S37" s="1345"/>
      <c r="T37" s="1343">
        <v>79.7</v>
      </c>
      <c r="U37" s="1344" t="s">
        <v>206</v>
      </c>
      <c r="V37" s="1197">
        <v>0</v>
      </c>
      <c r="W37" s="1346"/>
      <c r="X37" s="1343">
        <v>20.2</v>
      </c>
      <c r="Y37" s="1345"/>
      <c r="Z37" s="1345">
        <v>80819</v>
      </c>
      <c r="AB37" s="1348"/>
      <c r="AC37" s="1118"/>
    </row>
    <row r="38" spans="1:29" ht="13.4" customHeight="1">
      <c r="A38" s="1499" t="s">
        <v>210</v>
      </c>
      <c r="B38" s="1516"/>
      <c r="C38" s="1342"/>
      <c r="D38" s="1343">
        <v>83.7</v>
      </c>
      <c r="E38" s="1344" t="s">
        <v>206</v>
      </c>
      <c r="F38" s="1197">
        <v>0</v>
      </c>
      <c r="G38" s="1345"/>
      <c r="H38" s="1343">
        <v>2.4</v>
      </c>
      <c r="I38" s="1344" t="s">
        <v>206</v>
      </c>
      <c r="J38" s="1197">
        <v>0</v>
      </c>
      <c r="K38" s="1345"/>
      <c r="L38" s="1343">
        <v>8.6</v>
      </c>
      <c r="M38" s="1344" t="s">
        <v>206</v>
      </c>
      <c r="N38" s="1197">
        <v>0</v>
      </c>
      <c r="O38" s="1345"/>
      <c r="P38" s="1343">
        <v>1.6</v>
      </c>
      <c r="Q38" s="1344" t="s">
        <v>206</v>
      </c>
      <c r="R38" s="1197">
        <v>0</v>
      </c>
      <c r="S38" s="1345"/>
      <c r="T38" s="1343">
        <v>96.3</v>
      </c>
      <c r="U38" s="1344" t="s">
        <v>206</v>
      </c>
      <c r="V38" s="1197">
        <v>0</v>
      </c>
      <c r="W38" s="1346"/>
      <c r="X38" s="1343">
        <v>3.7</v>
      </c>
      <c r="Y38" s="1345"/>
      <c r="Z38" s="1345">
        <v>133713</v>
      </c>
      <c r="AB38" s="1348"/>
      <c r="AC38" s="1118"/>
    </row>
    <row r="39" spans="1:29" ht="13.4" customHeight="1">
      <c r="A39" s="1499" t="s">
        <v>195</v>
      </c>
      <c r="B39" s="1516"/>
      <c r="C39" s="43"/>
      <c r="D39" s="1343">
        <v>33.299999999999997</v>
      </c>
      <c r="E39" s="1344" t="s">
        <v>206</v>
      </c>
      <c r="F39" s="1197">
        <v>1</v>
      </c>
      <c r="G39" s="1345"/>
      <c r="H39" s="1343">
        <v>0.6</v>
      </c>
      <c r="I39" s="1344" t="s">
        <v>206</v>
      </c>
      <c r="J39" s="1197">
        <v>0</v>
      </c>
      <c r="K39" s="1345"/>
      <c r="L39" s="1343">
        <v>3.3</v>
      </c>
      <c r="M39" s="1344" t="s">
        <v>206</v>
      </c>
      <c r="N39" s="1197">
        <v>0</v>
      </c>
      <c r="O39" s="1345"/>
      <c r="P39" s="1343">
        <v>1.8</v>
      </c>
      <c r="Q39" s="1344" t="s">
        <v>206</v>
      </c>
      <c r="R39" s="1197">
        <v>0</v>
      </c>
      <c r="S39" s="1345"/>
      <c r="T39" s="1343">
        <v>39</v>
      </c>
      <c r="U39" s="1344" t="s">
        <v>206</v>
      </c>
      <c r="V39" s="1197">
        <v>1</v>
      </c>
      <c r="W39" s="1346"/>
      <c r="X39" s="1343">
        <v>61</v>
      </c>
      <c r="Y39" s="1345"/>
      <c r="Z39" s="1345">
        <v>27831</v>
      </c>
      <c r="AB39" s="1348"/>
      <c r="AC39" s="1118"/>
    </row>
    <row r="40" spans="1:29" ht="13.4" customHeight="1">
      <c r="A40" s="1499" t="s">
        <v>211</v>
      </c>
      <c r="B40" s="1516"/>
      <c r="C40" s="43"/>
      <c r="D40" s="1343">
        <v>69.5</v>
      </c>
      <c r="E40" s="1344" t="s">
        <v>206</v>
      </c>
      <c r="F40" s="1197">
        <v>0</v>
      </c>
      <c r="G40" s="1345"/>
      <c r="H40" s="1343">
        <v>10.7</v>
      </c>
      <c r="I40" s="1344" t="s">
        <v>206</v>
      </c>
      <c r="J40" s="1197">
        <v>0</v>
      </c>
      <c r="K40" s="1345"/>
      <c r="L40" s="1343">
        <v>13.3</v>
      </c>
      <c r="M40" s="1344" t="s">
        <v>206</v>
      </c>
      <c r="N40" s="1197">
        <v>0</v>
      </c>
      <c r="O40" s="1345"/>
      <c r="P40" s="1343">
        <v>2.4</v>
      </c>
      <c r="Q40" s="1344" t="s">
        <v>206</v>
      </c>
      <c r="R40" s="1197">
        <v>0</v>
      </c>
      <c r="S40" s="1345"/>
      <c r="T40" s="1343">
        <v>95.9</v>
      </c>
      <c r="U40" s="1344" t="s">
        <v>206</v>
      </c>
      <c r="V40" s="1197">
        <v>0</v>
      </c>
      <c r="W40" s="1346"/>
      <c r="X40" s="1343">
        <v>4</v>
      </c>
      <c r="Y40" s="1345"/>
      <c r="Z40" s="1345">
        <v>281572</v>
      </c>
      <c r="AB40" s="1348"/>
      <c r="AC40" s="1118"/>
    </row>
    <row r="41" spans="1:29" ht="13.4" customHeight="1">
      <c r="A41" s="1499" t="s">
        <v>198</v>
      </c>
      <c r="B41" s="1516"/>
      <c r="C41" s="43"/>
      <c r="D41" s="1343">
        <v>8.6</v>
      </c>
      <c r="E41" s="1344" t="s">
        <v>206</v>
      </c>
      <c r="F41" s="1197">
        <v>1</v>
      </c>
      <c r="G41" s="1345"/>
      <c r="H41" s="1343">
        <v>0.1</v>
      </c>
      <c r="I41" s="1344" t="s">
        <v>206</v>
      </c>
      <c r="J41" s="1197">
        <v>0</v>
      </c>
      <c r="K41" s="1345"/>
      <c r="L41" s="1343">
        <v>13</v>
      </c>
      <c r="M41" s="1344" t="s">
        <v>206</v>
      </c>
      <c r="N41" s="1197">
        <v>2</v>
      </c>
      <c r="O41" s="1345"/>
      <c r="P41" s="1343">
        <v>0.9</v>
      </c>
      <c r="Q41" s="1344" t="s">
        <v>206</v>
      </c>
      <c r="R41" s="1197">
        <v>0</v>
      </c>
      <c r="S41" s="1345"/>
      <c r="T41" s="1343">
        <v>22.6</v>
      </c>
      <c r="U41" s="1344" t="s">
        <v>206</v>
      </c>
      <c r="V41" s="1197">
        <v>2</v>
      </c>
      <c r="W41" s="1346"/>
      <c r="X41" s="1343">
        <v>77.400000000000006</v>
      </c>
      <c r="Y41" s="1345"/>
      <c r="Z41" s="1345">
        <v>9834</v>
      </c>
      <c r="AB41" s="1348"/>
      <c r="AC41" s="1118"/>
    </row>
    <row r="42" spans="1:29" ht="13.4" customHeight="1">
      <c r="A42" s="816"/>
      <c r="B42" s="1349" t="s">
        <v>459</v>
      </c>
      <c r="C42" s="1350">
        <v>13</v>
      </c>
      <c r="D42" s="1200" t="s">
        <v>29</v>
      </c>
      <c r="E42" s="1200" t="s">
        <v>29</v>
      </c>
      <c r="F42" s="1200" t="s">
        <v>29</v>
      </c>
      <c r="G42" s="1201"/>
      <c r="H42" s="1200" t="s">
        <v>29</v>
      </c>
      <c r="I42" s="1200" t="s">
        <v>29</v>
      </c>
      <c r="J42" s="1200" t="s">
        <v>29</v>
      </c>
      <c r="K42" s="1201"/>
      <c r="L42" s="1200" t="s">
        <v>29</v>
      </c>
      <c r="M42" s="1200" t="s">
        <v>29</v>
      </c>
      <c r="N42" s="1200" t="s">
        <v>29</v>
      </c>
      <c r="O42" s="1201"/>
      <c r="P42" s="1200" t="s">
        <v>29</v>
      </c>
      <c r="Q42" s="1200" t="s">
        <v>29</v>
      </c>
      <c r="R42" s="1200" t="s">
        <v>29</v>
      </c>
      <c r="S42" s="1351"/>
      <c r="T42" s="1343">
        <v>87.128931222763541</v>
      </c>
      <c r="U42" s="1344" t="s">
        <v>206</v>
      </c>
      <c r="V42" s="1197">
        <v>0</v>
      </c>
      <c r="W42" s="1346"/>
      <c r="X42" s="1343">
        <v>12.871068777236468</v>
      </c>
      <c r="Y42" s="1345"/>
      <c r="Z42" s="1345">
        <v>2237900</v>
      </c>
      <c r="AB42" s="1348"/>
      <c r="AC42" s="1118"/>
    </row>
    <row r="43" spans="1:29" ht="13.4" customHeight="1">
      <c r="A43" s="161"/>
      <c r="B43" s="161"/>
      <c r="C43" s="218"/>
      <c r="D43" s="162"/>
      <c r="E43" s="162"/>
      <c r="F43" s="161"/>
      <c r="G43" s="161"/>
      <c r="H43" s="162"/>
      <c r="I43" s="162"/>
      <c r="J43" s="162"/>
      <c r="K43" s="161"/>
      <c r="L43" s="163"/>
      <c r="M43" s="163"/>
      <c r="N43" s="163"/>
      <c r="O43" s="161"/>
      <c r="P43" s="161"/>
      <c r="Q43" s="161"/>
      <c r="R43" s="161"/>
      <c r="S43" s="161"/>
      <c r="T43" s="162"/>
      <c r="U43" s="162"/>
      <c r="V43" s="400"/>
      <c r="W43" s="162"/>
      <c r="X43" s="162"/>
      <c r="Y43" s="162"/>
      <c r="Z43" s="162"/>
      <c r="AB43" s="1348"/>
      <c r="AC43" s="1118"/>
    </row>
    <row r="44" spans="1:29" ht="13.4" customHeight="1">
      <c r="A44" s="157"/>
      <c r="B44" s="157"/>
      <c r="C44" s="1208"/>
      <c r="D44" s="158"/>
      <c r="E44" s="158"/>
      <c r="F44" s="157"/>
      <c r="G44" s="157"/>
      <c r="H44" s="158"/>
      <c r="I44" s="158"/>
      <c r="J44" s="158"/>
      <c r="K44" s="157"/>
      <c r="L44" s="158"/>
      <c r="M44" s="158"/>
      <c r="N44" s="158"/>
      <c r="O44" s="157"/>
      <c r="P44" s="157"/>
      <c r="Q44" s="157"/>
      <c r="R44" s="157"/>
      <c r="S44" s="157"/>
      <c r="T44" s="158"/>
      <c r="U44" s="158"/>
      <c r="V44" s="399"/>
      <c r="W44" s="158"/>
      <c r="X44" s="1208"/>
      <c r="Y44" s="1352"/>
      <c r="Z44" s="307" t="s">
        <v>47</v>
      </c>
    </row>
    <row r="45" spans="1:29" ht="13.4" customHeight="1">
      <c r="A45" s="157"/>
      <c r="B45" s="157"/>
      <c r="C45" s="1208"/>
      <c r="D45" s="158"/>
      <c r="E45" s="158"/>
      <c r="F45" s="157"/>
      <c r="G45" s="157"/>
      <c r="H45" s="158"/>
      <c r="I45" s="1208"/>
      <c r="J45" s="1208"/>
      <c r="K45" s="1208"/>
      <c r="L45" s="1208"/>
      <c r="M45" s="1208"/>
      <c r="N45" s="1208"/>
      <c r="O45" s="1208"/>
      <c r="P45" s="1514" t="s">
        <v>728</v>
      </c>
      <c r="Q45" s="1515"/>
      <c r="R45" s="1515"/>
      <c r="S45" s="1515"/>
      <c r="T45" s="1515"/>
      <c r="U45" s="1515"/>
      <c r="V45" s="1515"/>
      <c r="W45" s="1515"/>
      <c r="X45" s="1515"/>
      <c r="Y45" s="1515"/>
      <c r="Z45" s="1515"/>
    </row>
    <row r="46" spans="1:29" ht="13.4" customHeight="1">
      <c r="A46" s="1367" t="s">
        <v>48</v>
      </c>
      <c r="B46" s="157"/>
      <c r="C46" s="1208"/>
      <c r="D46" s="158"/>
      <c r="E46" s="158"/>
      <c r="F46" s="157"/>
      <c r="G46" s="157"/>
      <c r="H46" s="158"/>
      <c r="I46" s="158"/>
      <c r="J46" s="158"/>
      <c r="K46" s="157"/>
      <c r="L46" s="158"/>
      <c r="M46" s="158"/>
      <c r="N46" s="158"/>
      <c r="O46" s="157"/>
      <c r="P46" s="157"/>
      <c r="Q46" s="157"/>
      <c r="R46" s="157"/>
      <c r="S46" s="157"/>
      <c r="T46" s="158"/>
      <c r="U46" s="158"/>
      <c r="V46" s="399"/>
      <c r="W46" s="158"/>
      <c r="X46" s="158"/>
      <c r="Y46" s="158"/>
      <c r="Z46" s="158"/>
    </row>
    <row r="47" spans="1:29" ht="13.4" customHeight="1">
      <c r="A47" s="164" t="s">
        <v>613</v>
      </c>
      <c r="B47" s="393" t="s">
        <v>804</v>
      </c>
      <c r="C47" s="1312"/>
      <c r="D47" s="1312"/>
      <c r="E47" s="1312"/>
      <c r="F47" s="1312"/>
      <c r="G47" s="1312"/>
      <c r="H47" s="1312"/>
      <c r="I47" s="1312"/>
      <c r="J47" s="1312"/>
      <c r="K47" s="1208"/>
      <c r="O47" s="1312"/>
      <c r="P47" s="1312"/>
      <c r="Q47" s="1312"/>
      <c r="R47" s="1312"/>
      <c r="S47" s="1312"/>
      <c r="T47" s="1312"/>
      <c r="U47" s="1312"/>
      <c r="V47" s="600"/>
      <c r="W47" s="1312"/>
      <c r="X47" s="1312"/>
      <c r="Y47" s="1312"/>
      <c r="Z47" s="1312"/>
    </row>
    <row r="48" spans="1:29" ht="13.4" customHeight="1">
      <c r="A48" s="164"/>
      <c r="B48" s="393" t="s">
        <v>621</v>
      </c>
      <c r="C48" s="1312"/>
      <c r="D48" s="1312"/>
      <c r="E48" s="1312"/>
      <c r="F48" s="1312"/>
      <c r="G48" s="1312"/>
      <c r="H48" s="1312"/>
      <c r="I48" s="1312"/>
      <c r="J48" s="1312"/>
      <c r="K48" s="1208"/>
      <c r="O48" s="133"/>
      <c r="P48" s="1312"/>
      <c r="Q48" s="1312"/>
      <c r="R48" s="1312"/>
      <c r="S48" s="1312"/>
      <c r="T48" s="1312"/>
      <c r="U48" s="1312"/>
      <c r="V48" s="600"/>
      <c r="W48" s="1312"/>
      <c r="X48" s="1312"/>
      <c r="Y48" s="1312"/>
      <c r="Z48" s="1312"/>
    </row>
    <row r="49" spans="1:31" ht="13.4" customHeight="1">
      <c r="A49" s="393" t="s">
        <v>614</v>
      </c>
      <c r="B49" s="393" t="s">
        <v>478</v>
      </c>
      <c r="C49" s="393"/>
      <c r="D49" s="393"/>
      <c r="E49" s="393"/>
      <c r="F49" s="393"/>
      <c r="G49" s="393"/>
      <c r="H49" s="393"/>
      <c r="I49" s="393"/>
      <c r="J49" s="1312"/>
      <c r="K49" s="1208"/>
      <c r="O49" s="1312"/>
      <c r="P49" s="133"/>
      <c r="Q49" s="133"/>
      <c r="R49" s="133"/>
      <c r="S49" s="133"/>
      <c r="T49" s="133"/>
      <c r="U49" s="133"/>
      <c r="V49" s="401"/>
      <c r="W49" s="133"/>
      <c r="X49" s="133"/>
      <c r="Y49" s="133"/>
      <c r="Z49" s="133"/>
    </row>
    <row r="50" spans="1:31" ht="13.4" customHeight="1">
      <c r="A50" s="164" t="s">
        <v>615</v>
      </c>
      <c r="B50" s="42" t="s">
        <v>170</v>
      </c>
      <c r="C50" s="1312"/>
      <c r="D50" s="1312"/>
      <c r="E50" s="1312"/>
      <c r="F50" s="1312"/>
      <c r="G50" s="1312"/>
      <c r="H50" s="1312"/>
      <c r="I50" s="133"/>
      <c r="J50" s="133"/>
      <c r="K50" s="1208"/>
      <c r="O50" s="1312"/>
      <c r="P50" s="1312"/>
      <c r="Q50" s="1312"/>
      <c r="R50" s="1312"/>
      <c r="S50" s="1312"/>
      <c r="T50" s="1312"/>
      <c r="U50" s="1312"/>
      <c r="V50" s="600"/>
      <c r="W50" s="132"/>
      <c r="X50" s="132"/>
      <c r="Y50" s="132"/>
      <c r="Z50" s="132"/>
    </row>
    <row r="51" spans="1:31" ht="13.4" customHeight="1">
      <c r="A51" s="393" t="s">
        <v>616</v>
      </c>
      <c r="B51" s="393" t="s">
        <v>730</v>
      </c>
      <c r="C51" s="873"/>
      <c r="D51" s="1315"/>
      <c r="E51" s="1315"/>
      <c r="F51" s="1315"/>
      <c r="G51" s="394"/>
      <c r="H51" s="394"/>
      <c r="I51" s="394"/>
      <c r="J51" s="394"/>
      <c r="K51" s="1208"/>
      <c r="O51" s="1312"/>
      <c r="P51" s="1312"/>
      <c r="Q51" s="1312"/>
      <c r="R51" s="1312"/>
      <c r="S51" s="1312"/>
      <c r="T51" s="1312"/>
      <c r="U51" s="1312"/>
      <c r="V51" s="600"/>
      <c r="W51" s="132"/>
      <c r="X51" s="132"/>
      <c r="Y51" s="132"/>
      <c r="Z51" s="132"/>
    </row>
    <row r="52" spans="1:31" ht="13.4" customHeight="1">
      <c r="A52" s="164" t="s">
        <v>617</v>
      </c>
      <c r="B52" s="42" t="s">
        <v>731</v>
      </c>
      <c r="C52" s="1312"/>
      <c r="D52" s="1312"/>
      <c r="E52" s="1312"/>
      <c r="F52" s="1312"/>
      <c r="G52" s="1312"/>
      <c r="H52" s="1312"/>
      <c r="I52" s="1312"/>
      <c r="J52" s="1312"/>
      <c r="K52" s="1208"/>
      <c r="O52" s="1208"/>
      <c r="P52" s="1312"/>
      <c r="Q52" s="1312"/>
      <c r="R52" s="1312"/>
      <c r="S52" s="1312"/>
      <c r="T52" s="1312"/>
      <c r="U52" s="1312"/>
      <c r="V52" s="600"/>
      <c r="W52" s="1312"/>
      <c r="X52" s="1312"/>
      <c r="Y52" s="1312"/>
      <c r="Z52" s="1312"/>
    </row>
    <row r="53" spans="1:31" ht="13.4" customHeight="1">
      <c r="A53" s="164" t="s">
        <v>618</v>
      </c>
      <c r="B53" s="42" t="s">
        <v>732</v>
      </c>
      <c r="C53" s="1312"/>
      <c r="D53" s="1312"/>
      <c r="E53" s="1312"/>
      <c r="F53" s="1312"/>
      <c r="G53" s="1312"/>
      <c r="H53" s="1312"/>
      <c r="I53" s="1312"/>
      <c r="J53" s="1312"/>
      <c r="K53" s="1208"/>
      <c r="O53" s="1208"/>
      <c r="P53" s="1312"/>
      <c r="Q53" s="1312"/>
      <c r="R53" s="1312"/>
      <c r="S53" s="1312"/>
      <c r="T53" s="1312"/>
      <c r="U53" s="1312"/>
      <c r="V53" s="600"/>
      <c r="W53" s="1312"/>
      <c r="X53" s="1312"/>
      <c r="Y53" s="1312"/>
      <c r="Z53" s="1312"/>
    </row>
    <row r="54" spans="1:31" ht="13.4" customHeight="1">
      <c r="A54" s="164" t="s">
        <v>733</v>
      </c>
      <c r="B54" s="42" t="s">
        <v>805</v>
      </c>
      <c r="C54" s="1312"/>
      <c r="D54" s="1312"/>
      <c r="E54" s="1312"/>
      <c r="F54" s="1312"/>
      <c r="G54" s="1312"/>
      <c r="H54" s="1312"/>
      <c r="I54" s="1312"/>
      <c r="J54" s="1312"/>
      <c r="K54" s="1312"/>
      <c r="O54" s="1312"/>
      <c r="P54" s="1312"/>
      <c r="Q54" s="1312"/>
      <c r="R54" s="1312"/>
      <c r="S54" s="1312"/>
      <c r="T54" s="1312"/>
      <c r="U54" s="1312"/>
      <c r="V54" s="600"/>
      <c r="W54" s="1312"/>
      <c r="X54" s="1312"/>
      <c r="Y54" s="1312"/>
      <c r="Z54" s="1312"/>
    </row>
    <row r="55" spans="1:31" ht="13.4" customHeight="1">
      <c r="A55" s="164"/>
      <c r="B55" s="42" t="s">
        <v>252</v>
      </c>
      <c r="C55" s="1312"/>
      <c r="D55" s="1312"/>
      <c r="E55" s="1312"/>
      <c r="F55" s="1312"/>
      <c r="G55" s="1312"/>
      <c r="H55" s="1312"/>
      <c r="I55" s="1312"/>
      <c r="J55" s="1312"/>
      <c r="K55" s="1312"/>
      <c r="O55" s="1312"/>
      <c r="P55" s="1312"/>
      <c r="Q55" s="1312"/>
      <c r="R55" s="1312"/>
      <c r="S55" s="1312"/>
      <c r="T55" s="1312"/>
      <c r="U55" s="1312"/>
      <c r="V55" s="600"/>
      <c r="W55" s="165"/>
      <c r="X55" s="165"/>
      <c r="Y55" s="165"/>
      <c r="Z55" s="165"/>
    </row>
    <row r="56" spans="1:31" ht="13.4" customHeight="1">
      <c r="A56" s="393" t="s">
        <v>735</v>
      </c>
      <c r="B56" s="393" t="s">
        <v>886</v>
      </c>
      <c r="C56" s="393"/>
      <c r="D56" s="393"/>
      <c r="E56" s="393"/>
      <c r="F56" s="393"/>
      <c r="G56" s="393"/>
      <c r="H56" s="393"/>
      <c r="I56" s="393"/>
      <c r="J56" s="393"/>
      <c r="K56" s="393"/>
      <c r="L56" s="393"/>
      <c r="M56" s="45"/>
      <c r="N56" s="45"/>
      <c r="O56" s="45"/>
      <c r="P56" s="393"/>
      <c r="Q56" s="393"/>
      <c r="R56" s="393"/>
      <c r="S56" s="393"/>
      <c r="T56" s="393"/>
      <c r="U56" s="393"/>
      <c r="V56" s="393"/>
      <c r="W56" s="393"/>
      <c r="X56" s="393"/>
      <c r="Y56" s="393"/>
      <c r="Z56" s="393"/>
      <c r="AA56" s="45"/>
      <c r="AB56" s="45"/>
      <c r="AC56" s="45"/>
      <c r="AD56" s="45"/>
      <c r="AE56" s="45"/>
    </row>
    <row r="57" spans="1:31" ht="13.4" customHeight="1">
      <c r="A57" s="45"/>
      <c r="B57" s="45" t="s">
        <v>887</v>
      </c>
      <c r="C57" s="393"/>
      <c r="D57" s="393"/>
      <c r="E57" s="393"/>
      <c r="F57" s="393"/>
      <c r="G57" s="393"/>
      <c r="H57" s="393"/>
      <c r="I57" s="393"/>
      <c r="J57" s="393"/>
      <c r="K57" s="393"/>
      <c r="L57" s="393"/>
      <c r="M57" s="1206"/>
      <c r="N57" s="393"/>
      <c r="O57" s="393"/>
      <c r="P57" s="393"/>
      <c r="Q57" s="393"/>
      <c r="R57" s="393"/>
      <c r="S57" s="393"/>
      <c r="T57" s="393"/>
      <c r="U57" s="393"/>
      <c r="V57" s="393"/>
      <c r="W57" s="393"/>
      <c r="X57" s="393"/>
      <c r="Y57" s="393"/>
      <c r="Z57" s="393"/>
      <c r="AA57" s="45"/>
      <c r="AB57" s="45"/>
      <c r="AC57" s="45"/>
      <c r="AD57" s="45"/>
      <c r="AE57" s="45"/>
    </row>
    <row r="58" spans="1:31" ht="13.4" customHeight="1">
      <c r="A58" s="393" t="s">
        <v>738</v>
      </c>
      <c r="B58" s="1315" t="s">
        <v>739</v>
      </c>
      <c r="C58" s="393"/>
      <c r="D58" s="393"/>
      <c r="E58" s="393"/>
      <c r="F58" s="393"/>
      <c r="G58" s="393"/>
      <c r="H58" s="393"/>
      <c r="I58" s="393"/>
      <c r="J58" s="393"/>
      <c r="K58" s="45"/>
      <c r="L58" s="45"/>
      <c r="M58" s="393"/>
      <c r="N58" s="393"/>
      <c r="O58" s="393"/>
      <c r="P58" s="393"/>
      <c r="Q58" s="393"/>
      <c r="R58" s="393"/>
      <c r="S58" s="393"/>
      <c r="T58" s="393"/>
      <c r="U58" s="393"/>
      <c r="V58" s="393"/>
      <c r="W58" s="393"/>
      <c r="X58" s="393"/>
      <c r="Y58" s="393"/>
      <c r="Z58" s="393"/>
      <c r="AA58" s="45"/>
      <c r="AB58" s="45"/>
    </row>
    <row r="59" spans="1:31" ht="13.4" customHeight="1">
      <c r="A59" s="393" t="s">
        <v>740</v>
      </c>
      <c r="B59" s="1315" t="s">
        <v>741</v>
      </c>
      <c r="C59" s="1188"/>
      <c r="D59" s="45"/>
      <c r="E59" s="45"/>
      <c r="F59" s="45"/>
      <c r="G59" s="45"/>
      <c r="H59" s="45"/>
      <c r="I59" s="45"/>
      <c r="J59" s="45"/>
      <c r="K59" s="45"/>
      <c r="L59" s="45"/>
      <c r="M59" s="393"/>
      <c r="N59" s="393"/>
      <c r="O59" s="393"/>
      <c r="P59" s="393"/>
      <c r="Q59" s="393"/>
      <c r="R59" s="393"/>
      <c r="S59" s="393"/>
      <c r="T59" s="393"/>
      <c r="U59" s="393"/>
      <c r="V59" s="393"/>
      <c r="W59" s="393"/>
      <c r="X59" s="393"/>
      <c r="Y59" s="393"/>
      <c r="Z59" s="393"/>
      <c r="AA59" s="45"/>
      <c r="AB59" s="45"/>
    </row>
    <row r="60" spans="1:31" ht="13.4" customHeight="1">
      <c r="A60" s="568" t="s">
        <v>742</v>
      </c>
      <c r="B60" s="157" t="s">
        <v>251</v>
      </c>
      <c r="C60" s="1312"/>
      <c r="D60" s="1315"/>
      <c r="E60" s="1315"/>
      <c r="F60" s="1315"/>
      <c r="G60" s="394"/>
      <c r="H60" s="394"/>
      <c r="I60" s="394"/>
      <c r="J60" s="394"/>
      <c r="K60" s="1315"/>
      <c r="L60" s="45"/>
      <c r="M60" s="393"/>
      <c r="N60" s="1206"/>
      <c r="O60" s="393"/>
      <c r="P60" s="45"/>
      <c r="Q60" s="396"/>
      <c r="R60" s="396"/>
      <c r="S60" s="157"/>
      <c r="T60" s="158"/>
      <c r="U60" s="158"/>
      <c r="V60" s="399"/>
      <c r="W60" s="158"/>
      <c r="X60" s="158"/>
      <c r="Y60" s="158"/>
      <c r="Z60" s="158"/>
    </row>
    <row r="61" spans="1:31" ht="13.4" customHeight="1">
      <c r="A61" s="393" t="s">
        <v>743</v>
      </c>
      <c r="B61" s="1315" t="s">
        <v>212</v>
      </c>
      <c r="C61" s="1188"/>
      <c r="D61" s="45"/>
      <c r="E61" s="45"/>
      <c r="F61" s="45"/>
      <c r="G61" s="45"/>
      <c r="H61" s="45"/>
      <c r="I61" s="45"/>
      <c r="J61" s="45"/>
      <c r="K61" s="45"/>
      <c r="L61" s="45"/>
      <c r="M61" s="45"/>
      <c r="N61" s="45"/>
      <c r="O61" s="45"/>
      <c r="P61" s="45"/>
      <c r="Q61" s="45"/>
      <c r="R61" s="45"/>
      <c r="S61" s="45"/>
      <c r="T61" s="45"/>
      <c r="U61" s="45"/>
      <c r="V61" s="45"/>
      <c r="W61" s="158"/>
      <c r="X61" s="158"/>
      <c r="Y61" s="158"/>
      <c r="Z61" s="157"/>
      <c r="AA61" s="1207"/>
      <c r="AB61" s="45"/>
    </row>
    <row r="62" spans="1:31" ht="13.4" customHeight="1">
      <c r="A62" s="393" t="s">
        <v>744</v>
      </c>
      <c r="B62" s="1206" t="s">
        <v>888</v>
      </c>
      <c r="C62" s="1188"/>
      <c r="D62" s="45"/>
      <c r="E62" s="45"/>
      <c r="F62" s="45"/>
      <c r="G62" s="45"/>
      <c r="H62" s="45"/>
      <c r="I62" s="45"/>
      <c r="J62" s="45"/>
      <c r="K62" s="45"/>
      <c r="L62" s="45"/>
      <c r="M62" s="45"/>
      <c r="N62" s="45"/>
      <c r="O62" s="45"/>
      <c r="P62" s="45"/>
      <c r="Q62" s="45"/>
      <c r="R62" s="45"/>
      <c r="S62" s="45"/>
      <c r="T62" s="45"/>
      <c r="U62" s="45"/>
      <c r="V62" s="45"/>
      <c r="W62" s="45"/>
      <c r="X62" s="45"/>
      <c r="Y62" s="45"/>
      <c r="Z62" s="45"/>
      <c r="AA62" s="1207"/>
      <c r="AB62" s="45"/>
    </row>
    <row r="63" spans="1:31" ht="13.4" customHeight="1">
      <c r="A63" s="45"/>
      <c r="B63" s="45" t="s">
        <v>889</v>
      </c>
      <c r="C63" s="1188"/>
      <c r="D63" s="45"/>
      <c r="E63" s="45"/>
      <c r="F63" s="45"/>
      <c r="G63" s="45"/>
      <c r="H63" s="45"/>
      <c r="I63" s="45"/>
      <c r="J63" s="45"/>
      <c r="K63" s="1208"/>
      <c r="L63" s="1208"/>
      <c r="M63" s="45"/>
      <c r="N63" s="45"/>
      <c r="O63" s="45"/>
      <c r="P63" s="45"/>
      <c r="Q63" s="45"/>
      <c r="R63" s="45"/>
      <c r="S63" s="45"/>
      <c r="T63" s="45"/>
      <c r="U63" s="45"/>
      <c r="V63" s="45"/>
      <c r="W63" s="157"/>
      <c r="X63" s="157"/>
      <c r="Y63" s="157"/>
      <c r="Z63" s="157"/>
      <c r="AA63" s="1208"/>
      <c r="AB63" s="1208"/>
    </row>
    <row r="64" spans="1:31" ht="13.4" customHeight="1">
      <c r="A64" s="45"/>
      <c r="B64" s="45"/>
      <c r="C64" s="1209"/>
      <c r="D64" s="1208"/>
      <c r="E64" s="1208"/>
      <c r="F64" s="1208"/>
      <c r="G64" s="1208"/>
      <c r="H64" s="1208"/>
      <c r="I64" s="1208"/>
      <c r="J64" s="1208"/>
      <c r="K64" s="1208"/>
      <c r="L64" s="1208"/>
      <c r="M64" s="45"/>
      <c r="N64" s="45"/>
      <c r="O64" s="45"/>
      <c r="P64" s="45"/>
      <c r="Q64" s="45"/>
      <c r="R64" s="45"/>
      <c r="S64" s="45"/>
      <c r="T64" s="45"/>
      <c r="U64" s="45"/>
      <c r="V64" s="45"/>
      <c r="W64" s="166"/>
      <c r="X64" s="158"/>
      <c r="Y64" s="158"/>
      <c r="Z64" s="158"/>
      <c r="AA64" s="1208"/>
      <c r="AB64" s="1208"/>
    </row>
    <row r="65" spans="1:28" ht="13.4" customHeight="1">
      <c r="A65" s="1206" t="s">
        <v>746</v>
      </c>
      <c r="C65" s="1208"/>
      <c r="D65" s="1208"/>
      <c r="E65" s="1208"/>
      <c r="F65" s="1208"/>
      <c r="G65" s="1208"/>
      <c r="H65" s="1208"/>
      <c r="I65" s="1208"/>
      <c r="J65" s="1208"/>
      <c r="K65" s="1208"/>
      <c r="L65" s="1208"/>
      <c r="M65" s="1208"/>
      <c r="N65" s="1208"/>
      <c r="O65" s="1208"/>
      <c r="P65" s="1208"/>
      <c r="Q65" s="1208"/>
      <c r="R65" s="1208"/>
      <c r="S65" s="1208"/>
      <c r="T65" s="1208"/>
      <c r="U65" s="1208"/>
      <c r="V65" s="1208"/>
      <c r="W65" s="157"/>
      <c r="X65" s="158"/>
      <c r="Y65" s="158"/>
      <c r="Z65" s="158"/>
      <c r="AA65" s="1208"/>
      <c r="AB65" s="1208"/>
    </row>
    <row r="66" spans="1:28" ht="13.4" customHeight="1">
      <c r="A66" s="157"/>
      <c r="B66" s="157"/>
      <c r="C66" s="1208"/>
      <c r="D66" s="158"/>
      <c r="E66" s="158"/>
      <c r="F66" s="157"/>
      <c r="G66" s="157"/>
      <c r="H66" s="158"/>
      <c r="I66" s="158"/>
      <c r="J66" s="158"/>
      <c r="K66" s="1208"/>
      <c r="L66" s="1312"/>
      <c r="M66" s="1208"/>
      <c r="N66" s="158"/>
      <c r="O66" s="1208"/>
      <c r="P66" s="145"/>
      <c r="Q66" s="145"/>
      <c r="R66" s="145"/>
      <c r="S66" s="145"/>
      <c r="T66" s="1208"/>
      <c r="U66" s="1208"/>
      <c r="V66" s="1208"/>
      <c r="W66" s="1208"/>
      <c r="X66" s="1208"/>
      <c r="Y66" s="1208"/>
      <c r="Z66" s="1208"/>
    </row>
    <row r="67" spans="1:28" ht="13.4" customHeight="1">
      <c r="A67" s="1367" t="s">
        <v>513</v>
      </c>
      <c r="B67" s="157"/>
      <c r="C67" s="1208"/>
      <c r="D67" s="158"/>
      <c r="E67" s="158"/>
      <c r="F67" s="157"/>
      <c r="G67" s="157"/>
      <c r="H67" s="158"/>
      <c r="I67" s="158"/>
      <c r="J67" s="158"/>
      <c r="K67" s="1208"/>
      <c r="L67" s="158"/>
      <c r="N67" s="393"/>
      <c r="O67" s="1208"/>
      <c r="P67" s="1208"/>
      <c r="Q67" s="1208"/>
      <c r="R67" s="1208"/>
      <c r="S67" s="1208"/>
      <c r="T67" s="1208"/>
      <c r="U67" s="1208"/>
      <c r="V67" s="1208"/>
      <c r="W67" s="1208"/>
      <c r="X67" s="1208"/>
      <c r="Y67" s="1208"/>
      <c r="Z67" s="1208"/>
    </row>
    <row r="68" spans="1:28" ht="13.4" customHeight="1">
      <c r="A68" s="167" t="s">
        <v>481</v>
      </c>
      <c r="B68" s="157"/>
      <c r="C68" s="1208"/>
      <c r="D68" s="158"/>
      <c r="E68" s="158"/>
      <c r="F68" s="157"/>
      <c r="G68" s="157"/>
      <c r="H68" s="158"/>
      <c r="I68" s="158"/>
      <c r="J68" s="158"/>
      <c r="K68" s="1208"/>
      <c r="L68" s="45"/>
      <c r="N68" s="393"/>
      <c r="O68" s="1208"/>
      <c r="P68" s="1208"/>
      <c r="Q68" s="1208"/>
      <c r="R68" s="1208"/>
      <c r="S68" s="1208"/>
      <c r="T68" s="1208"/>
      <c r="U68" s="1208"/>
      <c r="V68" s="1208"/>
      <c r="W68" s="1208"/>
      <c r="X68" s="1208"/>
      <c r="Y68" s="1208"/>
      <c r="Z68" s="1208"/>
    </row>
    <row r="69" spans="1:28" ht="13.4" customHeight="1"/>
    <row r="70" spans="1:28" ht="13.4" customHeight="1"/>
    <row r="71" spans="1:28" ht="13.4" customHeight="1">
      <c r="A71" s="1208"/>
      <c r="B71" s="1208"/>
      <c r="C71" s="1208"/>
      <c r="D71" s="1208"/>
      <c r="E71" s="1208"/>
      <c r="F71" s="1208"/>
      <c r="G71" s="1208"/>
      <c r="H71" s="1208"/>
      <c r="I71" s="1208"/>
      <c r="J71" s="1208"/>
      <c r="K71" s="1208"/>
      <c r="L71" s="1208"/>
      <c r="M71" s="1207"/>
      <c r="N71" s="1207"/>
      <c r="O71" s="1207"/>
      <c r="P71" s="1207"/>
      <c r="Q71" s="1207"/>
      <c r="R71" s="1207"/>
      <c r="S71" s="1207"/>
      <c r="T71" s="1207"/>
      <c r="U71" s="1207"/>
      <c r="V71" s="1353"/>
      <c r="W71" s="1207"/>
      <c r="X71" s="1207"/>
      <c r="Y71" s="1207"/>
      <c r="Z71" s="1207"/>
    </row>
    <row r="72" spans="1:28" ht="13.4" customHeight="1">
      <c r="A72" s="1208"/>
      <c r="B72" s="1208"/>
      <c r="C72" s="1208"/>
      <c r="D72" s="1208"/>
      <c r="E72" s="1208"/>
      <c r="F72" s="1208"/>
      <c r="G72" s="1208"/>
      <c r="H72" s="1208"/>
      <c r="I72" s="1208"/>
      <c r="J72" s="1208"/>
      <c r="K72" s="1207"/>
      <c r="L72" s="1207"/>
      <c r="M72" s="1208"/>
      <c r="N72" s="1208"/>
      <c r="O72" s="1208"/>
      <c r="P72" s="1208"/>
      <c r="Q72" s="1208"/>
      <c r="R72" s="1208"/>
      <c r="S72" s="1208"/>
      <c r="T72" s="1208"/>
      <c r="U72" s="1208"/>
      <c r="V72" s="1208"/>
      <c r="W72" s="1208"/>
      <c r="X72" s="1208"/>
      <c r="Y72" s="1208"/>
      <c r="Z72" s="1208"/>
    </row>
    <row r="73" spans="1:28" ht="13.4" customHeight="1"/>
    <row r="74" spans="1:28" ht="13.4" customHeight="1"/>
    <row r="75" spans="1:28" ht="13.4" customHeight="1"/>
    <row r="76" spans="1:28" ht="13.4" customHeight="1">
      <c r="A76" s="1207"/>
      <c r="B76" s="1207"/>
      <c r="C76" s="1207"/>
      <c r="D76" s="1207"/>
      <c r="E76" s="1207"/>
      <c r="F76" s="1207"/>
      <c r="G76" s="1207"/>
      <c r="H76" s="1207"/>
      <c r="I76" s="1207"/>
      <c r="J76" s="1207"/>
      <c r="K76" s="1208"/>
      <c r="L76" s="1208"/>
      <c r="M76" s="1208"/>
      <c r="N76" s="1208"/>
      <c r="O76" s="1208"/>
      <c r="P76" s="1208"/>
      <c r="Q76" s="1208"/>
      <c r="R76" s="1208"/>
      <c r="S76" s="1208"/>
      <c r="T76" s="1208"/>
      <c r="U76" s="1208"/>
      <c r="V76" s="1208"/>
      <c r="W76" s="1208"/>
      <c r="X76" s="1208"/>
      <c r="Y76" s="1208"/>
      <c r="Z76" s="1208"/>
    </row>
    <row r="77" spans="1:28" ht="13.4" customHeight="1"/>
    <row r="78" spans="1:28" ht="13.4" customHeight="1"/>
    <row r="79" spans="1:28" ht="13.4" customHeight="1"/>
    <row r="80" spans="1:28" ht="13.4" customHeight="1"/>
    <row r="81" spans="1:26" ht="13.4" customHeight="1"/>
    <row r="82" spans="1:26" ht="13.4" customHeight="1"/>
    <row r="83" spans="1:26" ht="13.4" customHeight="1"/>
    <row r="84" spans="1:26" ht="13.4" customHeight="1"/>
    <row r="85" spans="1:26" ht="13.4" customHeight="1">
      <c r="A85" s="1208"/>
      <c r="B85" s="1208"/>
      <c r="C85" s="1208"/>
      <c r="D85" s="1208"/>
      <c r="E85" s="1208"/>
      <c r="F85" s="1208"/>
      <c r="G85" s="1208"/>
      <c r="H85" s="1208"/>
      <c r="I85" s="1208"/>
      <c r="J85" s="1208"/>
      <c r="K85" s="1208"/>
      <c r="L85" s="1208"/>
      <c r="M85" s="1207"/>
      <c r="N85" s="1207"/>
      <c r="O85" s="1207"/>
      <c r="P85" s="1207"/>
      <c r="Q85" s="1207"/>
      <c r="R85" s="1207"/>
      <c r="S85" s="1207"/>
      <c r="T85" s="1207"/>
      <c r="U85" s="1207"/>
      <c r="V85" s="1207"/>
      <c r="W85" s="1207"/>
      <c r="X85" s="1207"/>
      <c r="Y85" s="1207"/>
      <c r="Z85" s="1207"/>
    </row>
    <row r="86" spans="1:26" ht="13.4" customHeight="1">
      <c r="A86" s="1208"/>
      <c r="B86" s="1208"/>
      <c r="C86" s="1208"/>
      <c r="D86" s="1208"/>
      <c r="E86" s="1208"/>
      <c r="F86" s="1208"/>
      <c r="G86" s="1208"/>
      <c r="H86" s="1208"/>
      <c r="I86" s="1208"/>
      <c r="J86" s="1208"/>
      <c r="K86" s="1207"/>
      <c r="L86" s="1207"/>
      <c r="M86" s="1207"/>
      <c r="N86" s="1207"/>
      <c r="O86" s="1207"/>
      <c r="P86" s="1207"/>
      <c r="Q86" s="1207"/>
      <c r="R86" s="1207"/>
      <c r="S86" s="1207"/>
      <c r="T86" s="1207"/>
      <c r="U86" s="1207"/>
      <c r="V86" s="1207"/>
      <c r="W86" s="1207"/>
      <c r="X86" s="1207"/>
      <c r="Y86" s="1207"/>
      <c r="Z86" s="1207"/>
    </row>
    <row r="87" spans="1:26" ht="13.4" customHeight="1">
      <c r="A87" s="1208"/>
      <c r="B87" s="1208"/>
      <c r="C87" s="1208"/>
      <c r="D87" s="1208"/>
      <c r="E87" s="1208"/>
      <c r="F87" s="1208"/>
      <c r="G87" s="1208"/>
      <c r="H87" s="1208"/>
      <c r="I87" s="1208"/>
      <c r="J87" s="1208"/>
      <c r="K87" s="1207"/>
      <c r="L87" s="1207"/>
      <c r="M87" s="1207"/>
      <c r="N87" s="1207"/>
      <c r="O87" s="1207"/>
      <c r="P87" s="1207"/>
      <c r="Q87" s="1207"/>
      <c r="R87" s="1207"/>
      <c r="S87" s="1207"/>
      <c r="T87" s="1207"/>
      <c r="U87" s="1207"/>
      <c r="V87" s="1207"/>
      <c r="W87" s="1207"/>
      <c r="X87" s="1207"/>
      <c r="Y87" s="1207"/>
      <c r="Z87" s="1207"/>
    </row>
    <row r="88" spans="1:26" ht="13.4" customHeight="1">
      <c r="A88" s="1208"/>
      <c r="B88" s="1208"/>
      <c r="C88" s="1208"/>
      <c r="D88" s="1208"/>
      <c r="E88" s="1208"/>
      <c r="F88" s="1208"/>
      <c r="G88" s="1208"/>
      <c r="H88" s="1208"/>
      <c r="I88" s="1208"/>
      <c r="J88" s="1208"/>
      <c r="K88" s="1207"/>
      <c r="L88" s="1207"/>
      <c r="M88" s="1207"/>
      <c r="N88" s="1207"/>
      <c r="O88" s="1207"/>
      <c r="P88" s="1207"/>
      <c r="Q88" s="1207"/>
      <c r="R88" s="1207"/>
      <c r="S88" s="1207"/>
      <c r="T88" s="1207"/>
      <c r="U88" s="1207"/>
      <c r="V88" s="1207"/>
      <c r="W88" s="1207"/>
      <c r="X88" s="1207"/>
      <c r="Y88" s="1207"/>
      <c r="Z88" s="1207"/>
    </row>
    <row r="89" spans="1:26" ht="13.4" customHeight="1">
      <c r="A89" s="1208"/>
      <c r="B89" s="1208"/>
      <c r="C89" s="1208"/>
      <c r="D89" s="1208"/>
      <c r="E89" s="1208"/>
      <c r="F89" s="1208"/>
      <c r="G89" s="1208"/>
      <c r="H89" s="1208"/>
      <c r="I89" s="1208"/>
      <c r="J89" s="1208"/>
      <c r="K89" s="1207"/>
      <c r="L89" s="1207"/>
      <c r="M89" s="1207"/>
      <c r="N89" s="1207"/>
      <c r="O89" s="1207"/>
      <c r="P89" s="1207"/>
      <c r="Q89" s="1207"/>
      <c r="R89" s="1207"/>
      <c r="S89" s="1207"/>
      <c r="T89" s="1207"/>
      <c r="U89" s="1207"/>
      <c r="V89" s="1207"/>
      <c r="W89" s="1207"/>
      <c r="X89" s="1207"/>
      <c r="Y89" s="1207"/>
      <c r="Z89" s="1207"/>
    </row>
    <row r="90" spans="1:26" ht="13.4" customHeight="1">
      <c r="A90" s="1207"/>
      <c r="B90" s="1207"/>
      <c r="C90" s="1207"/>
      <c r="D90" s="1207"/>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row>
    <row r="91" spans="1:26" ht="13.4" customHeigh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row>
    <row r="92" spans="1:26" ht="13.4" customHeight="1">
      <c r="A92" s="1207"/>
      <c r="B92" s="1207"/>
      <c r="C92" s="1207"/>
      <c r="D92" s="1207"/>
      <c r="E92" s="1207"/>
      <c r="F92" s="1207"/>
      <c r="G92" s="1207"/>
      <c r="H92" s="1207"/>
      <c r="I92" s="1207"/>
      <c r="J92" s="1207"/>
      <c r="K92" s="1207"/>
      <c r="L92" s="1207"/>
      <c r="M92" s="1207"/>
      <c r="N92" s="1207"/>
      <c r="O92" s="1207"/>
      <c r="P92" s="1207"/>
      <c r="Q92" s="1207"/>
      <c r="R92" s="1207"/>
      <c r="S92" s="1207"/>
      <c r="T92" s="1207"/>
      <c r="U92" s="1207"/>
      <c r="V92" s="1207"/>
      <c r="W92" s="1207"/>
      <c r="X92" s="1207"/>
      <c r="Y92" s="1207"/>
      <c r="Z92" s="1207"/>
    </row>
    <row r="93" spans="1:26" ht="13.4" customHeight="1">
      <c r="A93" s="1207"/>
      <c r="B93" s="1207"/>
      <c r="C93" s="1207"/>
      <c r="D93" s="1207"/>
      <c r="E93" s="1207"/>
      <c r="F93" s="1207"/>
      <c r="G93" s="1207"/>
      <c r="H93" s="1207"/>
      <c r="I93" s="1207"/>
      <c r="J93" s="1207"/>
      <c r="K93" s="1207"/>
      <c r="L93" s="1207"/>
      <c r="M93" s="1207"/>
      <c r="N93" s="1207"/>
      <c r="O93" s="1207"/>
      <c r="P93" s="1207"/>
      <c r="Q93" s="1207"/>
      <c r="R93" s="1207"/>
      <c r="S93" s="1207"/>
      <c r="T93" s="1207"/>
      <c r="U93" s="1207"/>
      <c r="V93" s="1207"/>
      <c r="W93" s="1207"/>
      <c r="X93" s="1207"/>
      <c r="Y93" s="1207"/>
      <c r="Z93" s="1207"/>
    </row>
    <row r="94" spans="1:26" ht="13.4"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c r="V94" s="1207"/>
      <c r="W94" s="1207"/>
      <c r="X94" s="1207"/>
      <c r="Y94" s="1207"/>
      <c r="Z94" s="1207"/>
    </row>
    <row r="95" spans="1:26" ht="13.4" customHeight="1">
      <c r="A95" s="1207"/>
      <c r="B95" s="1207"/>
      <c r="C95" s="1207"/>
      <c r="D95" s="1207"/>
      <c r="E95" s="1207"/>
      <c r="F95" s="1207"/>
      <c r="G95" s="1207"/>
      <c r="H95" s="1207"/>
      <c r="I95" s="1207"/>
      <c r="J95" s="1207"/>
      <c r="K95" s="1207"/>
      <c r="L95" s="1207"/>
      <c r="M95" s="1207"/>
      <c r="N95" s="1207"/>
      <c r="O95" s="1207"/>
      <c r="P95" s="1207"/>
      <c r="Q95" s="1207"/>
      <c r="R95" s="1207"/>
      <c r="S95" s="1207"/>
      <c r="T95" s="1207"/>
      <c r="U95" s="1207"/>
      <c r="V95" s="1207"/>
      <c r="W95" s="1207"/>
      <c r="X95" s="1207"/>
      <c r="Y95" s="1207"/>
      <c r="Z95" s="1207"/>
    </row>
    <row r="96" spans="1:26" ht="13.4" customHeight="1">
      <c r="A96" s="1207"/>
      <c r="B96" s="1207"/>
      <c r="C96" s="1207"/>
      <c r="D96" s="1207"/>
      <c r="E96" s="1207"/>
      <c r="F96" s="1207"/>
      <c r="G96" s="1207"/>
      <c r="H96" s="1207"/>
      <c r="I96" s="1207"/>
      <c r="J96" s="1207"/>
      <c r="K96" s="1207"/>
      <c r="L96" s="1207"/>
      <c r="M96" s="1207"/>
      <c r="N96" s="1207"/>
      <c r="O96" s="1207"/>
      <c r="P96" s="1207"/>
      <c r="Q96" s="1207"/>
      <c r="R96" s="1207"/>
      <c r="S96" s="1207"/>
      <c r="T96" s="1207"/>
      <c r="U96" s="1207"/>
      <c r="V96" s="1207"/>
      <c r="W96" s="1207"/>
      <c r="X96" s="1207"/>
      <c r="Y96" s="1207"/>
      <c r="Z96" s="1207"/>
    </row>
    <row r="97" spans="1:26" ht="13.4" customHeight="1">
      <c r="A97" s="1207"/>
      <c r="B97" s="1207"/>
      <c r="C97" s="1207"/>
      <c r="D97" s="1207"/>
      <c r="E97" s="1207"/>
      <c r="F97" s="1207"/>
      <c r="G97" s="1207"/>
      <c r="H97" s="1207"/>
      <c r="I97" s="1207"/>
      <c r="J97" s="1207"/>
      <c r="K97" s="1207"/>
      <c r="L97" s="1207"/>
      <c r="M97" s="1207"/>
      <c r="N97" s="1207"/>
      <c r="O97" s="1207"/>
      <c r="P97" s="1207"/>
      <c r="Q97" s="1207"/>
      <c r="R97" s="1207"/>
      <c r="S97" s="1207"/>
      <c r="T97" s="1207"/>
      <c r="U97" s="1207"/>
      <c r="V97" s="1207"/>
      <c r="W97" s="1207"/>
      <c r="X97" s="1207"/>
      <c r="Y97" s="1207"/>
      <c r="Z97" s="1207"/>
    </row>
    <row r="98" spans="1:26" ht="13.4" customHeigh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row>
    <row r="99" spans="1:26" ht="13.4" customHeight="1">
      <c r="A99" s="1207"/>
      <c r="B99" s="1207"/>
      <c r="C99" s="1207"/>
      <c r="D99" s="1207"/>
      <c r="E99" s="1207"/>
      <c r="F99" s="1207"/>
      <c r="G99" s="1207"/>
      <c r="H99" s="1207"/>
      <c r="I99" s="1207"/>
      <c r="J99" s="1207"/>
      <c r="K99" s="1207"/>
      <c r="L99" s="1207"/>
      <c r="M99" s="1207"/>
      <c r="N99" s="1207"/>
      <c r="O99" s="1207"/>
      <c r="P99" s="1207"/>
      <c r="Q99" s="1207"/>
      <c r="R99" s="1207"/>
      <c r="S99" s="1207"/>
      <c r="T99" s="1207"/>
      <c r="U99" s="1207"/>
      <c r="V99" s="1207"/>
      <c r="W99" s="1207"/>
      <c r="X99" s="1207"/>
      <c r="Y99" s="1207"/>
      <c r="Z99" s="1207"/>
    </row>
    <row r="100" spans="1:26" ht="13.4" customHeight="1">
      <c r="A100" s="1207"/>
      <c r="B100" s="1207"/>
      <c r="C100" s="1207"/>
      <c r="D100" s="1207"/>
      <c r="E100" s="1207"/>
      <c r="F100" s="1207"/>
      <c r="G100" s="1207"/>
      <c r="H100" s="1207"/>
      <c r="I100" s="1207"/>
      <c r="J100" s="1207"/>
      <c r="K100" s="1207"/>
      <c r="L100" s="1207"/>
      <c r="M100" s="1207"/>
      <c r="N100" s="1207"/>
      <c r="O100" s="1207"/>
      <c r="P100" s="1207"/>
      <c r="Q100" s="1207"/>
      <c r="R100" s="1207"/>
      <c r="S100" s="1207"/>
      <c r="T100" s="1207"/>
      <c r="U100" s="1207"/>
      <c r="V100" s="1207"/>
      <c r="W100" s="1207"/>
      <c r="X100" s="1207"/>
      <c r="Y100" s="1207"/>
      <c r="Z100" s="1207"/>
    </row>
    <row r="101" spans="1:26" ht="13.4"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1207"/>
      <c r="Y101" s="1207"/>
      <c r="Z101" s="1207"/>
    </row>
    <row r="102" spans="1:26" ht="13.4" customHeight="1">
      <c r="A102" s="1207"/>
      <c r="B102" s="1207"/>
      <c r="C102" s="1207"/>
      <c r="D102" s="1207"/>
      <c r="E102" s="1207"/>
      <c r="F102" s="1207"/>
      <c r="G102" s="1207"/>
      <c r="H102" s="1207"/>
      <c r="I102" s="1207"/>
      <c r="J102" s="1207"/>
      <c r="K102" s="1207"/>
      <c r="L102" s="1207"/>
      <c r="M102" s="1207"/>
      <c r="N102" s="1207"/>
      <c r="O102" s="1207"/>
      <c r="P102" s="1207"/>
      <c r="Q102" s="1207"/>
      <c r="R102" s="1207"/>
      <c r="S102" s="1207"/>
      <c r="T102" s="1207"/>
      <c r="U102" s="1207"/>
      <c r="V102" s="1207"/>
      <c r="W102" s="1207"/>
      <c r="X102" s="1207"/>
      <c r="Y102" s="1207"/>
      <c r="Z102" s="1207"/>
    </row>
    <row r="103" spans="1:26" ht="13.4" customHeigh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1207"/>
      <c r="Y103" s="1207"/>
      <c r="Z103" s="1207"/>
    </row>
    <row r="104" spans="1:26" ht="13.4" customHeight="1">
      <c r="A104" s="1207"/>
      <c r="B104" s="1207"/>
      <c r="C104" s="1207"/>
      <c r="D104" s="1207"/>
      <c r="E104" s="1207"/>
      <c r="F104" s="1207"/>
      <c r="G104" s="1207"/>
      <c r="H104" s="1207"/>
      <c r="I104" s="1207"/>
      <c r="J104" s="1207"/>
      <c r="K104" s="1207"/>
      <c r="L104" s="1207"/>
      <c r="M104" s="1207"/>
      <c r="N104" s="1207"/>
      <c r="O104" s="1207"/>
      <c r="P104" s="1207"/>
      <c r="Q104" s="1207"/>
      <c r="R104" s="1207"/>
      <c r="S104" s="1207"/>
      <c r="T104" s="1207"/>
      <c r="U104" s="1207"/>
      <c r="V104" s="1207"/>
      <c r="W104" s="1207"/>
      <c r="X104" s="1207"/>
      <c r="Y104" s="1207"/>
      <c r="Z104" s="1207"/>
    </row>
    <row r="105" spans="1:26" ht="13.4" customHeight="1">
      <c r="A105" s="1207"/>
      <c r="B105" s="1207"/>
      <c r="C105" s="1207"/>
      <c r="D105" s="1207"/>
      <c r="E105" s="1207"/>
      <c r="F105" s="1207"/>
      <c r="G105" s="1207"/>
      <c r="H105" s="1207"/>
      <c r="I105" s="1207"/>
      <c r="J105" s="1207"/>
      <c r="K105" s="1207"/>
      <c r="L105" s="1207"/>
      <c r="M105" s="1207"/>
      <c r="N105" s="1207"/>
      <c r="O105" s="1207"/>
      <c r="P105" s="1207"/>
      <c r="Q105" s="1207"/>
      <c r="R105" s="1207"/>
      <c r="S105" s="1207"/>
      <c r="T105" s="1207"/>
      <c r="U105" s="1207"/>
      <c r="V105" s="1207"/>
      <c r="W105" s="1207"/>
      <c r="X105" s="1207"/>
      <c r="Y105" s="1207"/>
      <c r="Z105" s="1207"/>
    </row>
    <row r="106" spans="1:26" ht="13.4" customHeight="1">
      <c r="A106" s="1207"/>
      <c r="B106" s="1207"/>
      <c r="C106" s="1207"/>
      <c r="D106" s="1207"/>
      <c r="E106" s="1207"/>
      <c r="F106" s="1207"/>
      <c r="G106" s="1207"/>
      <c r="H106" s="1207"/>
      <c r="I106" s="1207"/>
      <c r="J106" s="1207"/>
      <c r="K106" s="1207"/>
      <c r="L106" s="1207"/>
      <c r="M106" s="1207"/>
      <c r="N106" s="1207"/>
      <c r="O106" s="1207"/>
      <c r="P106" s="1207"/>
      <c r="Q106" s="1207"/>
      <c r="R106" s="1207"/>
      <c r="S106" s="1207"/>
      <c r="T106" s="1207"/>
      <c r="U106" s="1207"/>
      <c r="V106" s="1207"/>
      <c r="W106" s="1207"/>
      <c r="X106" s="1207"/>
      <c r="Y106" s="1207"/>
      <c r="Z106" s="1207"/>
    </row>
    <row r="107" spans="1:26" ht="13.4" customHeight="1">
      <c r="A107" s="1207"/>
      <c r="B107" s="1207"/>
      <c r="C107" s="1207"/>
      <c r="D107" s="1207"/>
      <c r="E107" s="1207"/>
      <c r="F107" s="1207"/>
      <c r="G107" s="1207"/>
      <c r="H107" s="1207"/>
      <c r="I107" s="1207"/>
      <c r="J107" s="1207"/>
      <c r="K107" s="1207"/>
      <c r="L107" s="1207"/>
      <c r="M107" s="1207"/>
      <c r="N107" s="1207"/>
      <c r="O107" s="1207"/>
      <c r="P107" s="1207"/>
      <c r="Q107" s="1207"/>
      <c r="R107" s="1207"/>
      <c r="S107" s="1207"/>
      <c r="T107" s="1207"/>
      <c r="U107" s="1207"/>
      <c r="V107" s="1207"/>
      <c r="W107" s="1207"/>
      <c r="X107" s="1207"/>
      <c r="Y107" s="1207"/>
      <c r="Z107" s="1207"/>
    </row>
    <row r="108" spans="1:26" ht="13.4" customHeigh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c r="V108" s="1207"/>
      <c r="W108" s="1207"/>
      <c r="X108" s="1207"/>
      <c r="Y108" s="1207"/>
      <c r="Z108" s="1207"/>
    </row>
    <row r="109" spans="1:26" ht="13.4" customHeight="1">
      <c r="A109" s="1207"/>
      <c r="B109" s="1207"/>
      <c r="C109" s="1207"/>
      <c r="D109" s="1207"/>
      <c r="E109" s="1207"/>
      <c r="F109" s="1207"/>
      <c r="G109" s="1207"/>
      <c r="H109" s="1207"/>
      <c r="I109" s="1207"/>
      <c r="J109" s="1207"/>
      <c r="K109" s="1207"/>
      <c r="L109" s="1207"/>
      <c r="M109" s="1207"/>
      <c r="N109" s="1207"/>
      <c r="O109" s="1207"/>
      <c r="P109" s="1207"/>
      <c r="Q109" s="1207"/>
      <c r="R109" s="1207"/>
      <c r="S109" s="1207"/>
      <c r="T109" s="1207"/>
      <c r="U109" s="1207"/>
      <c r="V109" s="1207"/>
      <c r="W109" s="1207"/>
      <c r="X109" s="1207"/>
      <c r="Y109" s="1207"/>
      <c r="Z109" s="1207"/>
    </row>
    <row r="110" spans="1:26" ht="13.4" customHeight="1">
      <c r="A110" s="1207"/>
      <c r="B110" s="1207"/>
      <c r="C110" s="1207"/>
      <c r="D110" s="1207"/>
      <c r="E110" s="1207"/>
      <c r="F110" s="1207"/>
      <c r="G110" s="1207"/>
      <c r="H110" s="1207"/>
      <c r="I110" s="1207"/>
      <c r="J110" s="1207"/>
      <c r="K110" s="1207"/>
      <c r="L110" s="1207"/>
      <c r="M110" s="1207"/>
      <c r="N110" s="1207"/>
      <c r="O110" s="1207"/>
      <c r="P110" s="1207"/>
      <c r="Q110" s="1207"/>
      <c r="R110" s="1207"/>
      <c r="S110" s="1207"/>
      <c r="T110" s="1207"/>
      <c r="U110" s="1207"/>
      <c r="V110" s="1207"/>
      <c r="W110" s="1207"/>
      <c r="X110" s="1207"/>
      <c r="Y110" s="1207"/>
      <c r="Z110" s="1207"/>
    </row>
    <row r="111" spans="1:26" ht="13.4" customHeigh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row>
    <row r="112" spans="1:26" ht="13.4" customHeight="1">
      <c r="A112" s="1207"/>
      <c r="B112" s="1207"/>
      <c r="C112" s="1207"/>
      <c r="D112" s="1207"/>
      <c r="E112" s="1207"/>
      <c r="F112" s="1207"/>
      <c r="G112" s="1207"/>
      <c r="H112" s="1207"/>
      <c r="I112" s="1207"/>
      <c r="J112" s="1207"/>
      <c r="K112" s="1207"/>
      <c r="L112" s="1207"/>
      <c r="M112" s="1207"/>
      <c r="N112" s="1207"/>
      <c r="O112" s="1207"/>
      <c r="P112" s="1207"/>
      <c r="Q112" s="1207"/>
      <c r="R112" s="1207"/>
      <c r="S112" s="1207"/>
      <c r="T112" s="1207"/>
      <c r="U112" s="1207"/>
      <c r="V112" s="1207"/>
      <c r="W112" s="1207"/>
      <c r="X112" s="1207"/>
      <c r="Y112" s="1207"/>
      <c r="Z112" s="1207"/>
    </row>
    <row r="113" spans="1:26" ht="13.4" customHeight="1">
      <c r="A113" s="1207"/>
      <c r="B113" s="1207"/>
      <c r="C113" s="1207"/>
      <c r="D113" s="1207"/>
      <c r="E113" s="1207"/>
      <c r="F113" s="1207"/>
      <c r="G113" s="1207"/>
      <c r="H113" s="1207"/>
      <c r="I113" s="1207"/>
      <c r="J113" s="1207"/>
      <c r="K113" s="1207"/>
      <c r="L113" s="1207"/>
      <c r="M113" s="1207"/>
      <c r="N113" s="1207"/>
      <c r="O113" s="1207"/>
      <c r="P113" s="1207"/>
      <c r="Q113" s="1207"/>
      <c r="R113" s="1207"/>
      <c r="S113" s="1207"/>
      <c r="T113" s="1207"/>
      <c r="U113" s="1207"/>
      <c r="V113" s="1207"/>
      <c r="W113" s="1207"/>
      <c r="X113" s="1207"/>
      <c r="Y113" s="1207"/>
      <c r="Z113" s="1207"/>
    </row>
    <row r="114" spans="1:26" ht="13.4" customHeight="1">
      <c r="A114" s="1207"/>
      <c r="B114" s="1207"/>
      <c r="C114" s="1207"/>
      <c r="D114" s="1207"/>
      <c r="E114" s="1207"/>
      <c r="F114" s="1207"/>
      <c r="G114" s="1207"/>
      <c r="H114" s="1207"/>
      <c r="I114" s="1207"/>
      <c r="J114" s="1207"/>
      <c r="K114" s="1207"/>
      <c r="L114" s="1207"/>
      <c r="M114" s="1207"/>
      <c r="N114" s="1207"/>
      <c r="O114" s="1207"/>
      <c r="P114" s="1207"/>
      <c r="Q114" s="1207"/>
      <c r="R114" s="1207"/>
      <c r="S114" s="1207"/>
      <c r="T114" s="1207"/>
      <c r="U114" s="1207"/>
      <c r="V114" s="1207"/>
      <c r="W114" s="1207"/>
      <c r="X114" s="1207"/>
      <c r="Y114" s="1207"/>
      <c r="Z114" s="1207"/>
    </row>
    <row r="115" spans="1:26" ht="13.4" customHeight="1">
      <c r="A115" s="1207"/>
      <c r="B115" s="1207"/>
      <c r="C115" s="1207"/>
      <c r="D115" s="1207"/>
      <c r="E115" s="1207"/>
      <c r="F115" s="1207"/>
      <c r="G115" s="1207"/>
      <c r="H115" s="1207"/>
      <c r="I115" s="1207"/>
      <c r="J115" s="1207"/>
      <c r="K115" s="1207"/>
      <c r="L115" s="1207"/>
      <c r="M115" s="1207"/>
      <c r="N115" s="1207"/>
      <c r="O115" s="1207"/>
      <c r="P115" s="1207"/>
      <c r="Q115" s="1207"/>
      <c r="R115" s="1207"/>
      <c r="S115" s="1207"/>
      <c r="T115" s="1207"/>
      <c r="U115" s="1207"/>
      <c r="V115" s="1207"/>
      <c r="W115" s="1207"/>
      <c r="X115" s="1207"/>
      <c r="Y115" s="1207"/>
      <c r="Z115" s="1207"/>
    </row>
    <row r="116" spans="1:26" ht="13.4" customHeight="1">
      <c r="A116" s="1207"/>
      <c r="B116" s="1207"/>
      <c r="C116" s="1207"/>
      <c r="D116" s="1207"/>
      <c r="E116" s="1207"/>
      <c r="F116" s="1207"/>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row>
    <row r="117" spans="1:26" ht="13.4" customHeight="1">
      <c r="A117" s="1207"/>
      <c r="B117" s="1207"/>
      <c r="C117" s="1207"/>
      <c r="D117" s="1207"/>
      <c r="E117" s="1207"/>
      <c r="F117" s="1207"/>
      <c r="G117" s="1207"/>
      <c r="H117" s="1207"/>
      <c r="I117" s="1207"/>
      <c r="J117" s="1207"/>
      <c r="K117" s="1207"/>
      <c r="L117" s="1207"/>
      <c r="M117" s="1208"/>
      <c r="N117" s="1208"/>
      <c r="O117" s="1208"/>
      <c r="P117" s="1208"/>
      <c r="Q117" s="1208"/>
      <c r="R117" s="1208"/>
      <c r="S117" s="1208"/>
      <c r="T117" s="1208"/>
      <c r="U117" s="1208"/>
      <c r="V117" s="1208"/>
      <c r="W117" s="1208"/>
      <c r="X117" s="1208"/>
      <c r="Y117" s="1208"/>
      <c r="Z117" s="1208"/>
    </row>
    <row r="118" spans="1:26" ht="13.4" customHeight="1">
      <c r="A118" s="1207"/>
      <c r="B118" s="1207"/>
      <c r="C118" s="1207"/>
      <c r="D118" s="1207"/>
      <c r="E118" s="1207"/>
      <c r="F118" s="1207"/>
      <c r="G118" s="1207"/>
      <c r="H118" s="1207"/>
      <c r="I118" s="1207"/>
      <c r="J118" s="1207"/>
      <c r="K118" s="1208"/>
      <c r="L118" s="1208"/>
      <c r="M118" s="1207"/>
      <c r="N118" s="1207"/>
      <c r="O118" s="1207"/>
      <c r="P118" s="1207"/>
      <c r="Q118" s="1207"/>
      <c r="R118" s="1207"/>
      <c r="S118" s="1207"/>
      <c r="T118" s="1207"/>
      <c r="U118" s="1207"/>
      <c r="V118" s="1353"/>
      <c r="W118" s="1207"/>
      <c r="X118" s="1207"/>
      <c r="Y118" s="1207"/>
      <c r="Z118" s="1207"/>
    </row>
    <row r="119" spans="1:26" ht="14">
      <c r="A119" s="1207"/>
      <c r="B119" s="1207"/>
      <c r="C119" s="1207"/>
      <c r="D119" s="1207"/>
      <c r="E119" s="1207"/>
      <c r="F119" s="1207"/>
      <c r="G119" s="1207"/>
      <c r="H119" s="1207"/>
      <c r="I119" s="1207"/>
      <c r="J119" s="1207"/>
      <c r="K119" s="1207"/>
      <c r="L119" s="1207"/>
      <c r="M119" s="1207"/>
      <c r="N119" s="1207"/>
      <c r="O119" s="1207"/>
      <c r="P119" s="1207"/>
      <c r="Q119" s="1207"/>
      <c r="R119" s="1207"/>
      <c r="S119" s="1207"/>
      <c r="T119" s="1207"/>
      <c r="U119" s="1207"/>
      <c r="V119" s="1353"/>
      <c r="W119" s="1207"/>
      <c r="X119" s="1207"/>
      <c r="Y119" s="1207"/>
      <c r="Z119" s="1207"/>
    </row>
    <row r="120" spans="1:26" ht="14">
      <c r="A120" s="1207"/>
      <c r="B120" s="1207"/>
      <c r="C120" s="1207"/>
      <c r="D120" s="1207"/>
      <c r="E120" s="1207"/>
      <c r="F120" s="1207"/>
      <c r="G120" s="1207"/>
      <c r="H120" s="1207"/>
      <c r="I120" s="1207"/>
      <c r="J120" s="1207"/>
      <c r="K120" s="1207"/>
      <c r="L120" s="1207"/>
      <c r="M120" s="1207"/>
      <c r="N120" s="1207"/>
      <c r="O120" s="1207"/>
      <c r="P120" s="1207"/>
      <c r="Q120" s="1207"/>
      <c r="R120" s="1207"/>
      <c r="S120" s="1207"/>
      <c r="T120" s="1207"/>
      <c r="U120" s="1207"/>
      <c r="V120" s="1353"/>
      <c r="W120" s="1207"/>
      <c r="X120" s="1207"/>
      <c r="Y120" s="1207"/>
      <c r="Z120" s="1207"/>
    </row>
    <row r="121" spans="1:26" ht="14">
      <c r="A121" s="1207"/>
      <c r="B121" s="1207"/>
      <c r="C121" s="1207"/>
      <c r="D121" s="1207"/>
      <c r="E121" s="1207"/>
      <c r="F121" s="1207"/>
      <c r="G121" s="1207"/>
      <c r="H121" s="1207"/>
      <c r="I121" s="1207"/>
      <c r="J121" s="1207"/>
      <c r="K121" s="1207"/>
      <c r="L121" s="1207"/>
      <c r="M121" s="1207"/>
      <c r="N121" s="1207"/>
      <c r="O121" s="1207"/>
      <c r="P121" s="1207"/>
      <c r="Q121" s="1207"/>
      <c r="R121" s="1207"/>
      <c r="S121" s="1207"/>
      <c r="T121" s="1207"/>
      <c r="U121" s="1207"/>
      <c r="V121" s="1353"/>
      <c r="W121" s="1207"/>
      <c r="X121" s="1207"/>
      <c r="Y121" s="1207"/>
      <c r="Z121" s="1207"/>
    </row>
    <row r="122" spans="1:26" ht="14">
      <c r="A122" s="1208"/>
      <c r="B122" s="1208"/>
      <c r="C122" s="1208"/>
      <c r="D122" s="1208"/>
      <c r="E122" s="1208"/>
      <c r="F122" s="1208"/>
      <c r="G122" s="1208"/>
      <c r="H122" s="1208"/>
      <c r="I122" s="1208"/>
      <c r="J122" s="1208"/>
      <c r="K122" s="1207"/>
      <c r="L122" s="1207"/>
      <c r="M122" s="1207"/>
      <c r="N122" s="1207"/>
      <c r="O122" s="1207"/>
      <c r="P122" s="1207"/>
      <c r="Q122" s="1207"/>
      <c r="R122" s="1207"/>
      <c r="S122" s="1207"/>
      <c r="T122" s="1207"/>
      <c r="U122" s="1207"/>
      <c r="V122" s="1353"/>
      <c r="W122" s="1207"/>
      <c r="X122" s="1207"/>
      <c r="Y122" s="1207"/>
      <c r="Z122" s="1207"/>
    </row>
    <row r="123" spans="1:26" ht="14">
      <c r="A123" s="1207"/>
      <c r="B123" s="1207"/>
      <c r="C123" s="1207"/>
      <c r="D123" s="1207"/>
      <c r="E123" s="1207"/>
      <c r="F123" s="1207"/>
      <c r="G123" s="1207"/>
      <c r="H123" s="1207"/>
      <c r="I123" s="1207"/>
      <c r="J123" s="1207"/>
      <c r="K123" s="1207"/>
      <c r="L123" s="1207"/>
      <c r="M123" s="1207"/>
      <c r="N123" s="1207"/>
      <c r="O123" s="1207"/>
      <c r="P123" s="1207"/>
      <c r="Q123" s="1207"/>
      <c r="R123" s="1207"/>
      <c r="S123" s="1207"/>
      <c r="T123" s="1207"/>
      <c r="U123" s="1207"/>
      <c r="V123" s="1353"/>
      <c r="W123" s="1207"/>
      <c r="X123" s="1207"/>
      <c r="Y123" s="1207"/>
      <c r="Z123" s="1207"/>
    </row>
    <row r="124" spans="1:26" ht="14">
      <c r="A124" s="1207"/>
      <c r="B124" s="1207"/>
      <c r="C124" s="1207"/>
      <c r="D124" s="1207"/>
      <c r="E124" s="1207"/>
      <c r="F124" s="1207"/>
      <c r="G124" s="1207"/>
      <c r="H124" s="1207"/>
      <c r="I124" s="1207"/>
      <c r="J124" s="1207"/>
      <c r="K124" s="1207"/>
      <c r="L124" s="1207"/>
      <c r="M124" s="1207"/>
      <c r="N124" s="1207"/>
      <c r="O124" s="1207"/>
      <c r="P124" s="1207"/>
      <c r="Q124" s="1207"/>
      <c r="R124" s="1207"/>
      <c r="S124" s="1207"/>
      <c r="T124" s="1207"/>
      <c r="U124" s="1207"/>
      <c r="V124" s="1353"/>
      <c r="W124" s="1207"/>
      <c r="X124" s="1207"/>
      <c r="Y124" s="1207"/>
      <c r="Z124" s="1207"/>
    </row>
    <row r="125" spans="1:26" ht="14">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353"/>
      <c r="W125" s="1207"/>
      <c r="X125" s="1207"/>
      <c r="Y125" s="1207"/>
      <c r="Z125" s="1207"/>
    </row>
    <row r="126" spans="1:26" ht="14">
      <c r="A126" s="1207"/>
      <c r="B126" s="1207"/>
      <c r="C126" s="1207"/>
      <c r="D126" s="1207"/>
      <c r="E126" s="1207"/>
      <c r="F126" s="1207"/>
      <c r="G126" s="1207"/>
      <c r="H126" s="1207"/>
      <c r="I126" s="1207"/>
      <c r="J126" s="1207"/>
      <c r="K126" s="1207"/>
      <c r="L126" s="1207"/>
      <c r="M126" s="1208"/>
      <c r="N126" s="1208"/>
      <c r="O126" s="1208"/>
      <c r="P126" s="1208"/>
      <c r="Q126" s="1208"/>
      <c r="R126" s="1208"/>
      <c r="S126" s="1208"/>
      <c r="T126" s="1208"/>
      <c r="U126" s="1208"/>
      <c r="V126" s="1208"/>
      <c r="W126" s="1208"/>
      <c r="X126" s="1208"/>
      <c r="Y126" s="1208"/>
      <c r="Z126" s="1208"/>
    </row>
    <row r="127" spans="1:26" ht="14">
      <c r="A127" s="1207"/>
      <c r="B127" s="1207"/>
      <c r="C127" s="1207"/>
      <c r="D127" s="1207"/>
      <c r="E127" s="1207"/>
      <c r="F127" s="1207"/>
      <c r="G127" s="1207"/>
      <c r="H127" s="1207"/>
      <c r="I127" s="1207"/>
      <c r="J127" s="1207"/>
      <c r="K127" s="1208"/>
      <c r="L127" s="1208"/>
      <c r="M127" s="1208"/>
      <c r="N127" s="1208"/>
      <c r="O127" s="1208"/>
      <c r="P127" s="1208"/>
      <c r="Q127" s="1208"/>
      <c r="R127" s="1208"/>
      <c r="S127" s="1208"/>
      <c r="T127" s="1208"/>
      <c r="U127" s="1208"/>
      <c r="V127" s="1208"/>
      <c r="W127" s="1208"/>
      <c r="X127" s="1208"/>
      <c r="Y127" s="1208"/>
      <c r="Z127" s="1208"/>
    </row>
    <row r="128" spans="1:26" ht="14">
      <c r="A128" s="1207"/>
      <c r="B128" s="1207"/>
      <c r="C128" s="1207"/>
      <c r="D128" s="1207"/>
      <c r="E128" s="1207"/>
      <c r="F128" s="1207"/>
      <c r="G128" s="1207"/>
      <c r="H128" s="1207"/>
      <c r="I128" s="1207"/>
      <c r="J128" s="1207"/>
      <c r="K128" s="1208"/>
      <c r="L128" s="1208"/>
      <c r="M128" s="1208"/>
      <c r="N128" s="1208"/>
      <c r="O128" s="1208"/>
      <c r="P128" s="1208"/>
      <c r="Q128" s="1208"/>
      <c r="R128" s="1208"/>
      <c r="S128" s="1208"/>
      <c r="T128" s="1208"/>
      <c r="U128" s="1208"/>
      <c r="V128" s="1208"/>
      <c r="W128" s="1208"/>
      <c r="X128" s="1208"/>
      <c r="Y128" s="1208"/>
      <c r="Z128" s="1208"/>
    </row>
    <row r="129" spans="1:26" ht="14">
      <c r="A129" s="1207"/>
      <c r="B129" s="1207"/>
      <c r="C129" s="1207"/>
      <c r="D129" s="1207"/>
      <c r="E129" s="1207"/>
      <c r="F129" s="1207"/>
      <c r="G129" s="1207"/>
      <c r="H129" s="1207"/>
      <c r="I129" s="1207"/>
      <c r="J129" s="1207"/>
      <c r="K129" s="1208"/>
      <c r="L129" s="1208"/>
      <c r="M129" s="1208"/>
      <c r="N129" s="1208"/>
      <c r="O129" s="1208"/>
      <c r="P129" s="1208"/>
      <c r="Q129" s="1208"/>
      <c r="R129" s="1208"/>
      <c r="S129" s="1208"/>
      <c r="T129" s="1208"/>
      <c r="U129" s="1208"/>
      <c r="V129" s="1208"/>
      <c r="W129" s="1208"/>
      <c r="X129" s="1208"/>
      <c r="Y129" s="1208"/>
      <c r="Z129" s="1208"/>
    </row>
    <row r="130" spans="1:26" ht="14">
      <c r="A130" s="1207"/>
      <c r="B130" s="1207"/>
      <c r="C130" s="1207"/>
      <c r="D130" s="1207"/>
      <c r="E130" s="1207"/>
      <c r="F130" s="1207"/>
      <c r="G130" s="1207"/>
      <c r="H130" s="1207"/>
      <c r="I130" s="1207"/>
      <c r="J130" s="1207"/>
      <c r="K130" s="1208"/>
      <c r="L130" s="1208"/>
      <c r="M130" s="1208"/>
      <c r="N130" s="1208"/>
      <c r="O130" s="1208"/>
      <c r="P130" s="1208"/>
      <c r="Q130" s="1208"/>
      <c r="R130" s="1208"/>
      <c r="S130" s="1208"/>
      <c r="T130" s="1208"/>
      <c r="U130" s="1208"/>
      <c r="V130" s="1208"/>
      <c r="W130" s="1208"/>
      <c r="X130" s="1208"/>
      <c r="Y130" s="1208"/>
      <c r="Z130" s="1208"/>
    </row>
    <row r="133" spans="1:26" ht="14">
      <c r="A133" s="1208"/>
      <c r="B133" s="1208"/>
      <c r="C133" s="1208"/>
      <c r="D133" s="1208"/>
      <c r="E133" s="1208"/>
      <c r="F133" s="1208"/>
      <c r="G133" s="1208"/>
      <c r="H133" s="1208"/>
      <c r="I133" s="1208"/>
      <c r="J133" s="1208"/>
      <c r="K133" s="1208"/>
      <c r="L133" s="1208"/>
      <c r="M133" s="1207"/>
      <c r="N133" s="1207"/>
      <c r="O133" s="1207"/>
      <c r="P133" s="1207"/>
      <c r="Q133" s="1207"/>
      <c r="R133" s="1207"/>
      <c r="S133" s="1207"/>
      <c r="T133" s="1207"/>
      <c r="U133" s="1207"/>
      <c r="V133" s="1207"/>
      <c r="W133" s="1207"/>
      <c r="X133" s="1207"/>
      <c r="Y133" s="1207"/>
      <c r="Z133" s="1207"/>
    </row>
    <row r="134" spans="1:26" ht="14">
      <c r="A134" s="1208"/>
      <c r="B134" s="1208"/>
      <c r="C134" s="1208"/>
      <c r="D134" s="1208"/>
      <c r="E134" s="1208"/>
      <c r="F134" s="1208"/>
      <c r="G134" s="1208"/>
      <c r="H134" s="1208"/>
      <c r="I134" s="1208"/>
      <c r="J134" s="1208"/>
      <c r="K134" s="1207"/>
      <c r="L134" s="1207"/>
      <c r="M134" s="1207"/>
      <c r="N134" s="1207"/>
      <c r="O134" s="1207"/>
      <c r="P134" s="1207"/>
      <c r="Q134" s="1207"/>
      <c r="R134" s="1207"/>
      <c r="S134" s="1207"/>
      <c r="T134" s="1207"/>
      <c r="U134" s="1207"/>
      <c r="V134" s="1207"/>
      <c r="W134" s="1207"/>
      <c r="X134" s="1207"/>
      <c r="Y134" s="1207"/>
      <c r="Z134" s="1207"/>
    </row>
    <row r="135" spans="1:26" ht="14">
      <c r="A135" s="1208"/>
      <c r="B135" s="1208"/>
      <c r="C135" s="1208"/>
      <c r="D135" s="1208"/>
      <c r="E135" s="1208"/>
      <c r="F135" s="1208"/>
      <c r="G135" s="1208"/>
      <c r="H135" s="1208"/>
      <c r="I135" s="1208"/>
      <c r="J135" s="1208"/>
      <c r="K135" s="1207"/>
      <c r="L135" s="1207"/>
      <c r="M135" s="1207"/>
      <c r="N135" s="1207"/>
      <c r="O135" s="1207"/>
      <c r="P135" s="1207"/>
      <c r="Q135" s="1207"/>
      <c r="R135" s="1207"/>
      <c r="S135" s="1207"/>
      <c r="T135" s="1207"/>
      <c r="U135" s="1207"/>
      <c r="V135" s="1207"/>
      <c r="W135" s="1207"/>
      <c r="X135" s="1207"/>
      <c r="Y135" s="1207"/>
      <c r="Z135" s="1207"/>
    </row>
    <row r="136" spans="1:26" ht="14">
      <c r="A136" s="1208"/>
      <c r="B136" s="1208"/>
      <c r="C136" s="1208"/>
      <c r="D136" s="1208"/>
      <c r="E136" s="1208"/>
      <c r="F136" s="1208"/>
      <c r="G136" s="1208"/>
      <c r="H136" s="1208"/>
      <c r="I136" s="1208"/>
      <c r="J136" s="1208"/>
      <c r="K136" s="1207"/>
      <c r="L136" s="1207"/>
      <c r="M136" s="1207"/>
      <c r="N136" s="1207"/>
      <c r="O136" s="1207"/>
      <c r="P136" s="1207"/>
      <c r="Q136" s="1207"/>
      <c r="R136" s="1207"/>
      <c r="S136" s="1207"/>
      <c r="T136" s="1207"/>
      <c r="U136" s="1207"/>
      <c r="V136" s="1207"/>
      <c r="W136" s="1207"/>
      <c r="X136" s="1207"/>
      <c r="Y136" s="1207"/>
      <c r="Z136" s="1207"/>
    </row>
    <row r="137" spans="1:26" ht="14">
      <c r="A137" s="1208"/>
      <c r="B137" s="1208"/>
      <c r="C137" s="1208"/>
      <c r="D137" s="1208"/>
      <c r="E137" s="1208"/>
      <c r="F137" s="1208"/>
      <c r="G137" s="1208"/>
      <c r="H137" s="1208"/>
      <c r="I137" s="1208"/>
      <c r="J137" s="1208"/>
      <c r="K137" s="1207"/>
      <c r="L137" s="1207"/>
      <c r="M137" s="1207"/>
      <c r="N137" s="1207"/>
      <c r="O137" s="1207"/>
      <c r="P137" s="1207"/>
      <c r="Q137" s="1207"/>
      <c r="R137" s="1207"/>
      <c r="S137" s="1207"/>
      <c r="T137" s="1207"/>
      <c r="U137" s="1207"/>
      <c r="V137" s="1207"/>
      <c r="W137" s="1207"/>
      <c r="X137" s="1207"/>
      <c r="Y137" s="1207"/>
      <c r="Z137" s="1207"/>
    </row>
    <row r="138" spans="1:26" ht="14">
      <c r="A138" s="1207"/>
      <c r="B138" s="1207"/>
      <c r="C138" s="1207"/>
      <c r="D138" s="1207"/>
      <c r="E138" s="1207"/>
      <c r="F138" s="1207"/>
      <c r="G138" s="1207"/>
      <c r="H138" s="1207"/>
      <c r="I138" s="1207"/>
      <c r="J138" s="1207"/>
      <c r="K138" s="1207"/>
      <c r="L138" s="1207"/>
      <c r="M138" s="1207"/>
      <c r="N138" s="1207"/>
      <c r="O138" s="1207"/>
      <c r="P138" s="1207"/>
      <c r="Q138" s="1207"/>
      <c r="R138" s="1207"/>
      <c r="S138" s="1207"/>
      <c r="T138" s="1207"/>
      <c r="U138" s="1207"/>
      <c r="V138" s="1207"/>
      <c r="W138" s="1207"/>
      <c r="X138" s="1207"/>
      <c r="Y138" s="1207"/>
      <c r="Z138" s="1207"/>
    </row>
    <row r="139" spans="1:26" ht="14">
      <c r="A139" s="1207"/>
      <c r="B139" s="1207"/>
      <c r="C139" s="1207"/>
      <c r="D139" s="1207"/>
      <c r="E139" s="1207"/>
      <c r="F139" s="1207"/>
      <c r="G139" s="1207"/>
      <c r="H139" s="1207"/>
      <c r="I139" s="1207"/>
      <c r="J139" s="1207"/>
      <c r="K139" s="1207"/>
      <c r="L139" s="1207"/>
      <c r="M139" s="1207"/>
      <c r="N139" s="1207"/>
      <c r="O139" s="1207"/>
      <c r="P139" s="1207"/>
      <c r="Q139" s="1207"/>
      <c r="R139" s="1207"/>
      <c r="S139" s="1207"/>
      <c r="T139" s="1207"/>
      <c r="U139" s="1207"/>
      <c r="V139" s="1207"/>
      <c r="W139" s="1207"/>
      <c r="X139" s="1207"/>
      <c r="Y139" s="1207"/>
      <c r="Z139" s="1207"/>
    </row>
    <row r="140" spans="1:26" ht="14">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row>
    <row r="141" spans="1:26" ht="14">
      <c r="A141" s="1207"/>
      <c r="B141" s="1207"/>
      <c r="C141" s="1207"/>
      <c r="D141" s="1207"/>
      <c r="E141" s="1207"/>
      <c r="F141" s="1207"/>
      <c r="G141" s="1207"/>
      <c r="H141" s="1207"/>
      <c r="I141" s="1207"/>
      <c r="J141" s="1207"/>
      <c r="K141" s="1207"/>
      <c r="L141" s="1207"/>
      <c r="M141" s="1207"/>
      <c r="N141" s="1207"/>
      <c r="O141" s="1207"/>
      <c r="P141" s="1207"/>
      <c r="Q141" s="1207"/>
      <c r="R141" s="1207"/>
      <c r="S141" s="1207"/>
      <c r="T141" s="1207"/>
      <c r="U141" s="1207"/>
      <c r="V141" s="1207"/>
      <c r="W141" s="1207"/>
      <c r="X141" s="1207"/>
      <c r="Y141" s="1207"/>
      <c r="Z141" s="1207"/>
    </row>
    <row r="142" spans="1:26" ht="14">
      <c r="A142" s="1207"/>
      <c r="B142" s="1207"/>
      <c r="C142" s="1207"/>
      <c r="D142" s="1207"/>
      <c r="E142" s="1207"/>
      <c r="F142" s="1207"/>
      <c r="G142" s="1207"/>
      <c r="H142" s="1207"/>
      <c r="I142" s="1207"/>
      <c r="J142" s="1207"/>
      <c r="K142" s="1207"/>
      <c r="L142" s="1207"/>
      <c r="M142" s="1207"/>
      <c r="N142" s="1207"/>
      <c r="O142" s="1207"/>
      <c r="P142" s="1207"/>
      <c r="Q142" s="1207"/>
      <c r="R142" s="1207"/>
      <c r="S142" s="1207"/>
      <c r="T142" s="1207"/>
      <c r="U142" s="1207"/>
      <c r="V142" s="1207"/>
      <c r="W142" s="1207"/>
      <c r="X142" s="1207"/>
      <c r="Y142" s="1207"/>
      <c r="Z142" s="1207"/>
    </row>
    <row r="143" spans="1:26" ht="14">
      <c r="A143" s="1207"/>
      <c r="B143" s="1207"/>
      <c r="C143" s="1207"/>
      <c r="D143" s="1207"/>
      <c r="E143" s="1207"/>
      <c r="F143" s="1207"/>
      <c r="G143" s="1207"/>
      <c r="H143" s="1207"/>
      <c r="I143" s="1207"/>
      <c r="J143" s="1207"/>
      <c r="K143" s="1207"/>
      <c r="L143" s="1207"/>
      <c r="M143" s="1208"/>
      <c r="N143" s="1208"/>
      <c r="O143" s="1208"/>
      <c r="P143" s="1208"/>
      <c r="Q143" s="1208"/>
      <c r="R143" s="1208"/>
      <c r="S143" s="1208"/>
      <c r="T143" s="1208"/>
      <c r="U143" s="1208"/>
      <c r="V143" s="1208"/>
      <c r="W143" s="1208"/>
      <c r="X143" s="1208"/>
      <c r="Y143" s="1208"/>
      <c r="Z143" s="1208"/>
    </row>
    <row r="144" spans="1:26" ht="14">
      <c r="A144" s="1207"/>
      <c r="B144" s="1207"/>
      <c r="C144" s="1207"/>
      <c r="D144" s="1207"/>
      <c r="E144" s="1207"/>
      <c r="F144" s="1207"/>
      <c r="G144" s="1207"/>
      <c r="H144" s="1207"/>
      <c r="I144" s="1207"/>
      <c r="J144" s="1207"/>
      <c r="K144" s="1208"/>
      <c r="L144" s="1208"/>
      <c r="M144" s="1208"/>
      <c r="N144" s="1208"/>
      <c r="O144" s="1208"/>
      <c r="P144" s="1208"/>
      <c r="Q144" s="1208"/>
      <c r="R144" s="1208"/>
      <c r="S144" s="1208"/>
      <c r="T144" s="1208"/>
      <c r="U144" s="1208"/>
      <c r="V144" s="1208"/>
      <c r="W144" s="1208"/>
      <c r="X144" s="1208"/>
      <c r="Y144" s="1208"/>
      <c r="Z144" s="1208"/>
    </row>
    <row r="145" spans="1:26" ht="14">
      <c r="A145" s="1207"/>
      <c r="B145" s="1207"/>
      <c r="C145" s="1207"/>
      <c r="D145" s="1207"/>
      <c r="E145" s="1207"/>
      <c r="F145" s="1207"/>
      <c r="G145" s="1207"/>
      <c r="H145" s="1207"/>
      <c r="I145" s="1207"/>
      <c r="J145" s="1207"/>
      <c r="K145" s="1208"/>
      <c r="L145" s="1208"/>
      <c r="M145" s="1208"/>
      <c r="N145" s="1208"/>
      <c r="O145" s="1208"/>
      <c r="P145" s="1208"/>
      <c r="Q145" s="1208"/>
      <c r="R145" s="1208"/>
      <c r="S145" s="1208"/>
      <c r="T145" s="1208"/>
      <c r="U145" s="1208"/>
      <c r="V145" s="1208"/>
      <c r="W145" s="1208"/>
      <c r="X145" s="1208"/>
      <c r="Y145" s="1208"/>
      <c r="Z145" s="1208"/>
    </row>
    <row r="146" spans="1:26" ht="14">
      <c r="A146" s="1207"/>
      <c r="B146" s="1207"/>
      <c r="C146" s="1207"/>
      <c r="D146" s="1207"/>
      <c r="E146" s="1207"/>
      <c r="F146" s="1207"/>
      <c r="G146" s="1207"/>
      <c r="H146" s="1207"/>
      <c r="I146" s="1207"/>
      <c r="J146" s="1207"/>
      <c r="K146" s="1208"/>
      <c r="L146" s="1208"/>
      <c r="M146" s="1208"/>
      <c r="N146" s="1208"/>
      <c r="O146" s="1208"/>
      <c r="P146" s="1208"/>
      <c r="Q146" s="1208"/>
      <c r="R146" s="1208"/>
      <c r="S146" s="1208"/>
      <c r="T146" s="1208"/>
      <c r="U146" s="1208"/>
      <c r="V146" s="1208"/>
      <c r="W146" s="1208"/>
      <c r="X146" s="1208"/>
      <c r="Y146" s="1208"/>
      <c r="Z146" s="1208"/>
    </row>
    <row r="147" spans="1:26" ht="14">
      <c r="A147" s="1207"/>
      <c r="B147" s="1207"/>
      <c r="C147" s="1207"/>
      <c r="D147" s="1207"/>
      <c r="E147" s="1207"/>
      <c r="F147" s="1207"/>
      <c r="G147" s="1207"/>
      <c r="H147" s="1207"/>
      <c r="I147" s="1207"/>
      <c r="J147" s="1207"/>
      <c r="K147" s="1208"/>
      <c r="L147" s="1208"/>
      <c r="M147" s="1208"/>
      <c r="N147" s="1208"/>
      <c r="O147" s="1208"/>
      <c r="P147" s="1208"/>
      <c r="Q147" s="1208"/>
      <c r="R147" s="1208"/>
      <c r="S147" s="1208"/>
      <c r="T147" s="1208"/>
      <c r="U147" s="1208"/>
      <c r="V147" s="1208"/>
      <c r="W147" s="1208"/>
      <c r="X147" s="1208"/>
      <c r="Y147" s="1208"/>
      <c r="Z147" s="1208"/>
    </row>
  </sheetData>
  <mergeCells count="40">
    <mergeCell ref="P45:Z45"/>
    <mergeCell ref="A25:B25"/>
    <mergeCell ref="A32:B32"/>
    <mergeCell ref="A33:B33"/>
    <mergeCell ref="A34:B34"/>
    <mergeCell ref="A35:B35"/>
    <mergeCell ref="A36:B36"/>
    <mergeCell ref="A37:B37"/>
    <mergeCell ref="A38:B38"/>
    <mergeCell ref="A39:B39"/>
    <mergeCell ref="A40:B40"/>
    <mergeCell ref="A41:B41"/>
    <mergeCell ref="A23:B23"/>
    <mergeCell ref="A12:B12"/>
    <mergeCell ref="A13:B13"/>
    <mergeCell ref="A14:B14"/>
    <mergeCell ref="A15:B15"/>
    <mergeCell ref="A16:B16"/>
    <mergeCell ref="A17:B17"/>
    <mergeCell ref="A18:B18"/>
    <mergeCell ref="A19:B19"/>
    <mergeCell ref="A20:B20"/>
    <mergeCell ref="A21:B21"/>
    <mergeCell ref="A22:B22"/>
    <mergeCell ref="A11:B11"/>
    <mergeCell ref="A1:Z1"/>
    <mergeCell ref="A2:B2"/>
    <mergeCell ref="A3:B3"/>
    <mergeCell ref="D4:R4"/>
    <mergeCell ref="D5:R5"/>
    <mergeCell ref="D6:F6"/>
    <mergeCell ref="H6:J6"/>
    <mergeCell ref="L6:N6"/>
    <mergeCell ref="P6:R6"/>
    <mergeCell ref="T6:V7"/>
    <mergeCell ref="X6:X7"/>
    <mergeCell ref="Z6:Z8"/>
    <mergeCell ref="D7:F7"/>
    <mergeCell ref="P7:R7"/>
    <mergeCell ref="A10:B10"/>
  </mergeCells>
  <pageMargins left="0.7" right="0.7" top="0.75" bottom="0.75" header="0.3" footer="0.3"/>
  <pageSetup orientation="portrait" r:id="rId1"/>
  <ignoredErrors>
    <ignoredError sqref="A47 A49:A54 A56 A58:A60 A61:A6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137"/>
  <sheetViews>
    <sheetView showGridLines="0" zoomScaleNormal="100" workbookViewId="0">
      <selection sqref="A1:O1"/>
    </sheetView>
  </sheetViews>
  <sheetFormatPr defaultColWidth="8.81640625" defaultRowHeight="12.5"/>
  <cols>
    <col min="1" max="1" width="2.08984375" style="178" customWidth="1"/>
    <col min="2" max="2" width="1.6328125" style="178" customWidth="1"/>
    <col min="3" max="3" width="26.08984375" style="178" customWidth="1"/>
    <col min="4" max="4" width="3.08984375" style="178" customWidth="1"/>
    <col min="5" max="13" width="8.7265625" style="177" customWidth="1"/>
    <col min="14" max="14" width="1.36328125" style="178" customWidth="1"/>
    <col min="15" max="15" width="9" style="178" customWidth="1"/>
    <col min="16" max="16384" width="8.81640625" style="584"/>
  </cols>
  <sheetData>
    <row r="1" spans="1:15" s="689" customFormat="1" ht="27" customHeight="1">
      <c r="A1" s="1522" t="s">
        <v>213</v>
      </c>
      <c r="B1" s="1522"/>
      <c r="C1" s="1522"/>
      <c r="D1" s="1522"/>
      <c r="E1" s="1522"/>
      <c r="F1" s="1522"/>
      <c r="G1" s="1522"/>
      <c r="H1" s="1522"/>
      <c r="I1" s="1522"/>
      <c r="J1" s="1522"/>
      <c r="K1" s="1522"/>
      <c r="L1" s="1522"/>
      <c r="M1" s="1522"/>
      <c r="N1" s="1522"/>
      <c r="O1" s="1522"/>
    </row>
    <row r="2" spans="1:15" s="319" customFormat="1" ht="14.25" customHeight="1">
      <c r="A2" s="757" t="s">
        <v>641</v>
      </c>
      <c r="B2" s="317"/>
      <c r="C2" s="317"/>
      <c r="D2" s="317"/>
      <c r="E2" s="169"/>
      <c r="F2" s="169"/>
      <c r="G2" s="169"/>
      <c r="H2" s="169"/>
      <c r="I2" s="169"/>
      <c r="J2" s="169"/>
      <c r="K2" s="169"/>
      <c r="L2" s="169"/>
      <c r="M2" s="169"/>
      <c r="N2" s="168"/>
      <c r="O2" s="168"/>
    </row>
    <row r="3" spans="1:15" s="319" customFormat="1" ht="12.75" customHeight="1">
      <c r="A3" s="1523" t="s">
        <v>0</v>
      </c>
      <c r="B3" s="1523"/>
      <c r="C3" s="1523"/>
      <c r="D3" s="1317"/>
      <c r="E3" s="171"/>
      <c r="F3" s="171"/>
      <c r="G3" s="171"/>
      <c r="H3" s="171"/>
      <c r="I3" s="171"/>
      <c r="J3" s="171"/>
      <c r="K3" s="171"/>
      <c r="L3" s="171"/>
      <c r="M3" s="171"/>
      <c r="N3" s="170"/>
      <c r="O3" s="170"/>
    </row>
    <row r="4" spans="1:15" s="326" customFormat="1" ht="13.5" customHeight="1">
      <c r="A4" s="826"/>
      <c r="B4" s="826"/>
      <c r="C4" s="826"/>
      <c r="D4" s="826"/>
      <c r="E4" s="1524" t="s">
        <v>214</v>
      </c>
      <c r="F4" s="1524"/>
      <c r="G4" s="1524"/>
      <c r="H4" s="1524"/>
      <c r="I4" s="1524"/>
      <c r="J4" s="1524"/>
      <c r="K4" s="1524"/>
      <c r="L4" s="1524"/>
      <c r="M4" s="1524"/>
      <c r="N4" s="826"/>
      <c r="O4" s="1525" t="s">
        <v>215</v>
      </c>
    </row>
    <row r="5" spans="1:15" s="326" customFormat="1" ht="13.5" customHeight="1">
      <c r="A5" s="826"/>
      <c r="B5" s="826"/>
      <c r="C5" s="826"/>
      <c r="D5" s="826"/>
      <c r="E5" s="1527" t="s">
        <v>20</v>
      </c>
      <c r="F5" s="1527"/>
      <c r="G5" s="1527"/>
      <c r="H5" s="1527"/>
      <c r="I5" s="1527"/>
      <c r="J5" s="1527"/>
      <c r="K5" s="1527"/>
      <c r="L5" s="1527"/>
      <c r="M5" s="1527"/>
      <c r="N5" s="826"/>
      <c r="O5" s="1526"/>
    </row>
    <row r="6" spans="1:15" s="326" customFormat="1" ht="12.75" customHeight="1">
      <c r="A6" s="831"/>
      <c r="B6" s="831"/>
      <c r="C6" s="831"/>
      <c r="D6" s="831"/>
      <c r="E6" s="172">
        <v>2010</v>
      </c>
      <c r="F6" s="172">
        <v>2011</v>
      </c>
      <c r="G6" s="172">
        <v>2012</v>
      </c>
      <c r="H6" s="172">
        <v>2013</v>
      </c>
      <c r="I6" s="172">
        <v>2014</v>
      </c>
      <c r="J6" s="173">
        <v>2015</v>
      </c>
      <c r="K6" s="172">
        <v>2016</v>
      </c>
      <c r="L6" s="172">
        <v>2017</v>
      </c>
      <c r="M6" s="173">
        <v>2018</v>
      </c>
      <c r="N6" s="173"/>
      <c r="O6" s="172">
        <v>2018</v>
      </c>
    </row>
    <row r="7" spans="1:15" s="326" customFormat="1" ht="11.25" customHeight="1">
      <c r="A7" s="174"/>
      <c r="B7" s="174"/>
      <c r="C7" s="174"/>
      <c r="D7" s="940"/>
      <c r="E7" s="176"/>
      <c r="F7" s="177"/>
      <c r="G7" s="177"/>
      <c r="H7" s="177"/>
      <c r="I7" s="177"/>
      <c r="J7" s="177"/>
      <c r="K7" s="175" t="s">
        <v>21</v>
      </c>
      <c r="L7" s="175" t="s">
        <v>21</v>
      </c>
      <c r="M7" s="175"/>
      <c r="N7" s="175"/>
      <c r="O7" s="175" t="s">
        <v>21</v>
      </c>
    </row>
    <row r="8" spans="1:15" s="326" customFormat="1" ht="21" customHeight="1">
      <c r="A8" s="1528" t="s">
        <v>25</v>
      </c>
      <c r="B8" s="1528"/>
      <c r="C8" s="1528"/>
      <c r="D8" s="1318"/>
      <c r="E8" s="180"/>
      <c r="F8" s="177"/>
      <c r="G8" s="177"/>
      <c r="H8" s="177"/>
      <c r="I8" s="177"/>
      <c r="J8" s="177"/>
      <c r="K8" s="177"/>
      <c r="L8" s="177"/>
      <c r="M8" s="177"/>
      <c r="N8" s="178"/>
      <c r="O8" s="179"/>
    </row>
    <row r="9" spans="1:15" s="326" customFormat="1" ht="11.25" customHeight="1">
      <c r="A9" s="405"/>
      <c r="B9" s="1519" t="s">
        <v>216</v>
      </c>
      <c r="C9" s="1519"/>
      <c r="D9" s="403"/>
      <c r="E9" s="403"/>
      <c r="F9" s="403"/>
      <c r="G9" s="403"/>
      <c r="H9" s="403"/>
      <c r="I9" s="712"/>
      <c r="J9" s="712"/>
      <c r="K9" s="712"/>
      <c r="L9" s="712"/>
      <c r="M9" s="712"/>
      <c r="N9" s="403"/>
      <c r="O9" s="403"/>
    </row>
    <row r="10" spans="1:15" s="326" customFormat="1" ht="12.75" customHeight="1">
      <c r="A10" s="402"/>
      <c r="B10" s="402"/>
      <c r="C10" s="403" t="s">
        <v>217</v>
      </c>
      <c r="D10" s="403"/>
      <c r="E10" s="404">
        <v>188</v>
      </c>
      <c r="F10" s="404">
        <v>156</v>
      </c>
      <c r="G10" s="404">
        <v>200</v>
      </c>
      <c r="H10" s="404">
        <v>234</v>
      </c>
      <c r="I10" s="712">
        <v>225</v>
      </c>
      <c r="J10" s="758">
        <v>220</v>
      </c>
      <c r="K10" s="758">
        <v>281</v>
      </c>
      <c r="L10" s="758">
        <v>218</v>
      </c>
      <c r="M10" s="758">
        <v>187</v>
      </c>
      <c r="N10" s="403"/>
      <c r="O10" s="403"/>
    </row>
    <row r="11" spans="1:15" s="326" customFormat="1" ht="11.25" customHeight="1">
      <c r="A11" s="405"/>
      <c r="B11" s="405"/>
      <c r="C11" s="403" t="s">
        <v>218</v>
      </c>
      <c r="D11" s="403"/>
      <c r="E11" s="186">
        <v>0.1</v>
      </c>
      <c r="F11" s="186">
        <v>0.1</v>
      </c>
      <c r="G11" s="186">
        <v>0.1</v>
      </c>
      <c r="H11" s="186">
        <v>0.2</v>
      </c>
      <c r="I11" s="743">
        <v>0.2</v>
      </c>
      <c r="J11" s="186">
        <v>0.15484888156875995</v>
      </c>
      <c r="K11" s="186">
        <v>0.2</v>
      </c>
      <c r="L11" s="186">
        <v>0.2</v>
      </c>
      <c r="M11" s="186">
        <v>0.15931842385516506</v>
      </c>
      <c r="N11" s="403"/>
      <c r="O11" s="403"/>
    </row>
    <row r="12" spans="1:15" s="326" customFormat="1" ht="11.25" customHeight="1">
      <c r="A12" s="405"/>
      <c r="B12" s="405"/>
      <c r="C12" s="403"/>
      <c r="D12" s="403"/>
      <c r="E12" s="186"/>
      <c r="F12" s="186"/>
      <c r="G12" s="186"/>
      <c r="H12" s="186"/>
      <c r="I12" s="743"/>
      <c r="J12" s="186"/>
      <c r="K12" s="186"/>
      <c r="L12" s="186"/>
      <c r="M12" s="186"/>
      <c r="N12" s="403"/>
      <c r="O12" s="403"/>
    </row>
    <row r="13" spans="1:15" s="326" customFormat="1" ht="12.75" customHeight="1">
      <c r="A13" s="405"/>
      <c r="B13" s="1519" t="s">
        <v>220</v>
      </c>
      <c r="C13" s="1519"/>
      <c r="D13" s="941"/>
      <c r="E13" s="403"/>
      <c r="F13" s="403"/>
      <c r="G13" s="403"/>
      <c r="H13" s="403"/>
      <c r="I13" s="712"/>
      <c r="J13" s="759"/>
      <c r="K13" s="759"/>
      <c r="L13" s="759"/>
      <c r="M13" s="759"/>
      <c r="N13" s="403"/>
      <c r="O13" s="403"/>
    </row>
    <row r="14" spans="1:15" s="326" customFormat="1" ht="11.25" customHeight="1">
      <c r="A14" s="405"/>
      <c r="B14" s="405"/>
      <c r="C14" s="403" t="s">
        <v>221</v>
      </c>
      <c r="D14" s="403"/>
      <c r="E14" s="186">
        <v>0.2</v>
      </c>
      <c r="F14" s="186">
        <v>0.2</v>
      </c>
      <c r="G14" s="186">
        <v>0.2</v>
      </c>
      <c r="H14" s="186">
        <v>0.3</v>
      </c>
      <c r="I14" s="743">
        <v>0.3</v>
      </c>
      <c r="J14" s="186">
        <v>0.24407607037526696</v>
      </c>
      <c r="K14" s="186">
        <v>0.2</v>
      </c>
      <c r="L14" s="186">
        <v>0.2</v>
      </c>
      <c r="M14" s="186">
        <v>0.18957728299451437</v>
      </c>
      <c r="N14" s="403"/>
      <c r="O14" s="758">
        <v>47</v>
      </c>
    </row>
    <row r="15" spans="1:15" s="326" customFormat="1" ht="11.25" customHeight="1">
      <c r="A15" s="405"/>
      <c r="B15" s="405"/>
      <c r="C15" s="403" t="s">
        <v>222</v>
      </c>
      <c r="D15" s="403"/>
      <c r="E15" s="186">
        <v>0.1</v>
      </c>
      <c r="F15" s="186">
        <v>0.1</v>
      </c>
      <c r="G15" s="186">
        <v>0.1</v>
      </c>
      <c r="H15" s="186">
        <v>0.1</v>
      </c>
      <c r="I15" s="743">
        <v>0.1</v>
      </c>
      <c r="J15" s="186">
        <v>0.1727386934673367</v>
      </c>
      <c r="K15" s="186">
        <v>0.1</v>
      </c>
      <c r="L15" s="186">
        <v>0.1</v>
      </c>
      <c r="M15" s="186">
        <v>0.13090229079008883</v>
      </c>
      <c r="N15" s="403"/>
      <c r="O15" s="758">
        <v>14</v>
      </c>
    </row>
    <row r="16" spans="1:15" s="326" customFormat="1" ht="11.25" customHeight="1">
      <c r="A16" s="405"/>
      <c r="B16" s="405"/>
      <c r="C16" s="403" t="s">
        <v>223</v>
      </c>
      <c r="D16" s="403"/>
      <c r="E16" s="186">
        <v>0.3</v>
      </c>
      <c r="F16" s="186">
        <v>0.3</v>
      </c>
      <c r="G16" s="186">
        <v>0.4</v>
      </c>
      <c r="H16" s="186">
        <v>0.4</v>
      </c>
      <c r="I16" s="743">
        <v>0.4</v>
      </c>
      <c r="J16" s="186">
        <v>0.29827596492274655</v>
      </c>
      <c r="K16" s="186">
        <v>0.3</v>
      </c>
      <c r="L16" s="186">
        <v>0.3</v>
      </c>
      <c r="M16" s="186">
        <v>0.23409236007661205</v>
      </c>
      <c r="N16" s="403"/>
      <c r="O16" s="758">
        <v>33</v>
      </c>
    </row>
    <row r="17" spans="1:15" s="326" customFormat="1" ht="11.25" customHeight="1">
      <c r="A17" s="405"/>
      <c r="B17" s="405"/>
      <c r="C17" s="403" t="s">
        <v>224</v>
      </c>
      <c r="D17" s="403"/>
      <c r="E17" s="186">
        <v>0.1</v>
      </c>
      <c r="F17" s="186">
        <v>0.1</v>
      </c>
      <c r="G17" s="186">
        <v>0.1</v>
      </c>
      <c r="H17" s="186">
        <v>0.1</v>
      </c>
      <c r="I17" s="743">
        <v>0.1</v>
      </c>
      <c r="J17" s="186">
        <v>0.13146791028203419</v>
      </c>
      <c r="K17" s="186">
        <v>0.2</v>
      </c>
      <c r="L17" s="186">
        <v>0.2</v>
      </c>
      <c r="M17" s="186">
        <v>0.15121566594299168</v>
      </c>
      <c r="N17" s="403"/>
      <c r="O17" s="758">
        <v>140</v>
      </c>
    </row>
    <row r="18" spans="1:15" s="326" customFormat="1" ht="11.25" customHeight="1">
      <c r="A18" s="405"/>
      <c r="B18" s="405"/>
      <c r="C18" s="403"/>
      <c r="D18" s="403"/>
      <c r="E18" s="186"/>
      <c r="F18" s="186"/>
      <c r="G18" s="186"/>
      <c r="H18" s="186"/>
      <c r="I18" s="743"/>
      <c r="J18" s="186"/>
      <c r="K18" s="186"/>
      <c r="L18" s="186"/>
      <c r="M18" s="186"/>
      <c r="N18" s="403"/>
      <c r="O18" s="760"/>
    </row>
    <row r="19" spans="1:15" s="326" customFormat="1" ht="11.25" customHeight="1">
      <c r="A19" s="405"/>
      <c r="B19" s="737"/>
      <c r="C19" s="1316" t="s">
        <v>219</v>
      </c>
      <c r="D19" s="403"/>
      <c r="E19" s="186"/>
      <c r="F19" s="186"/>
      <c r="G19" s="186"/>
      <c r="H19" s="186"/>
      <c r="I19" s="712"/>
      <c r="J19" s="712"/>
      <c r="K19" s="712"/>
      <c r="L19" s="712"/>
      <c r="M19" s="712"/>
      <c r="N19" s="403"/>
      <c r="O19" s="403"/>
    </row>
    <row r="20" spans="1:15" s="326" customFormat="1" ht="11.25" customHeight="1">
      <c r="A20" s="405"/>
      <c r="B20" s="403"/>
      <c r="C20" s="403" t="s">
        <v>217</v>
      </c>
      <c r="D20" s="403"/>
      <c r="E20" s="404">
        <v>1001</v>
      </c>
      <c r="F20" s="404">
        <v>847</v>
      </c>
      <c r="G20" s="404">
        <v>998</v>
      </c>
      <c r="H20" s="404">
        <v>974</v>
      </c>
      <c r="I20" s="758">
        <v>1298</v>
      </c>
      <c r="J20" s="758">
        <v>1109</v>
      </c>
      <c r="K20" s="758">
        <v>1217</v>
      </c>
      <c r="L20" s="758">
        <v>1031</v>
      </c>
      <c r="M20" s="758">
        <v>794</v>
      </c>
      <c r="N20" s="403"/>
      <c r="O20" s="403"/>
    </row>
    <row r="21" spans="1:15" s="326" customFormat="1" ht="11.25" customHeight="1">
      <c r="A21" s="405"/>
      <c r="B21" s="403"/>
      <c r="C21" s="403" t="s">
        <v>218</v>
      </c>
      <c r="D21" s="403"/>
      <c r="E21" s="186">
        <v>0.6</v>
      </c>
      <c r="F21" s="186">
        <v>0.5</v>
      </c>
      <c r="G21" s="186">
        <v>0.6</v>
      </c>
      <c r="H21" s="186">
        <v>0.6</v>
      </c>
      <c r="I21" s="743">
        <v>0.9</v>
      </c>
      <c r="J21" s="186">
        <v>0.78057913481706709</v>
      </c>
      <c r="K21" s="186">
        <v>0.9</v>
      </c>
      <c r="L21" s="186">
        <v>0.8</v>
      </c>
      <c r="M21" s="186">
        <v>0.67298401451068801</v>
      </c>
      <c r="N21" s="403"/>
      <c r="O21" s="403"/>
    </row>
    <row r="22" spans="1:15" s="326" customFormat="1" ht="11.25" customHeight="1">
      <c r="A22" s="405"/>
      <c r="B22" s="405"/>
      <c r="C22" s="407"/>
      <c r="D22" s="407"/>
      <c r="E22" s="186"/>
      <c r="F22" s="186"/>
      <c r="G22" s="186"/>
      <c r="H22" s="186"/>
      <c r="I22" s="712"/>
      <c r="J22" s="712"/>
      <c r="K22" s="712"/>
      <c r="L22" s="712"/>
      <c r="M22" s="712"/>
      <c r="N22" s="186"/>
      <c r="O22" s="186"/>
    </row>
    <row r="23" spans="1:15" s="326" customFormat="1" ht="11.25" customHeight="1">
      <c r="A23" s="408"/>
      <c r="B23" s="737"/>
      <c r="C23" s="1316" t="s">
        <v>41</v>
      </c>
      <c r="D23" s="403"/>
      <c r="E23" s="403"/>
      <c r="F23" s="403"/>
      <c r="G23" s="403"/>
      <c r="H23" s="403"/>
      <c r="I23" s="712"/>
      <c r="J23" s="712"/>
      <c r="K23" s="712"/>
      <c r="L23" s="712"/>
      <c r="M23" s="712"/>
      <c r="N23" s="403"/>
      <c r="O23" s="403"/>
    </row>
    <row r="24" spans="1:15" s="326" customFormat="1" ht="11.25" customHeight="1">
      <c r="A24" s="405"/>
      <c r="B24" s="1519" t="s">
        <v>216</v>
      </c>
      <c r="C24" s="1519"/>
      <c r="D24" s="403"/>
      <c r="E24" s="403"/>
      <c r="F24" s="403"/>
      <c r="G24" s="403"/>
      <c r="H24" s="403"/>
      <c r="I24" s="712"/>
      <c r="J24" s="712"/>
      <c r="K24" s="712"/>
      <c r="L24" s="712"/>
      <c r="M24" s="712"/>
      <c r="N24" s="403"/>
      <c r="O24" s="403"/>
    </row>
    <row r="25" spans="1:15" s="326" customFormat="1" ht="12.75" customHeight="1">
      <c r="A25" s="402"/>
      <c r="B25" s="1316"/>
      <c r="C25" s="403" t="s">
        <v>217</v>
      </c>
      <c r="D25" s="403"/>
      <c r="E25" s="186" t="s">
        <v>29</v>
      </c>
      <c r="F25" s="404">
        <v>6</v>
      </c>
      <c r="G25" s="404">
        <v>15</v>
      </c>
      <c r="H25" s="404">
        <v>77</v>
      </c>
      <c r="I25" s="712">
        <v>103</v>
      </c>
      <c r="J25" s="758">
        <v>130</v>
      </c>
      <c r="K25" s="758">
        <v>123</v>
      </c>
      <c r="L25" s="758">
        <v>149</v>
      </c>
      <c r="M25" s="758">
        <v>184</v>
      </c>
      <c r="N25" s="403"/>
      <c r="O25" s="403"/>
    </row>
    <row r="26" spans="1:15" s="326" customFormat="1" ht="11.25" customHeight="1">
      <c r="A26" s="405"/>
      <c r="B26" s="403"/>
      <c r="C26" s="403" t="s">
        <v>218</v>
      </c>
      <c r="D26" s="403"/>
      <c r="E26" s="186" t="s">
        <v>29</v>
      </c>
      <c r="F26" s="186">
        <v>0.2</v>
      </c>
      <c r="G26" s="186">
        <v>0.1</v>
      </c>
      <c r="H26" s="186">
        <v>0.4</v>
      </c>
      <c r="I26" s="743">
        <v>0.4</v>
      </c>
      <c r="J26" s="186">
        <v>0.3904138386689891</v>
      </c>
      <c r="K26" s="186">
        <v>0.3</v>
      </c>
      <c r="L26" s="186">
        <v>0.3</v>
      </c>
      <c r="M26" s="186">
        <v>0.31517103167126292</v>
      </c>
      <c r="N26" s="403"/>
      <c r="O26" s="404"/>
    </row>
    <row r="27" spans="1:15" s="326" customFormat="1" ht="11.25" customHeight="1">
      <c r="A27" s="405"/>
      <c r="B27" s="403"/>
      <c r="C27" s="403"/>
      <c r="D27" s="403"/>
      <c r="E27" s="186"/>
      <c r="F27" s="186"/>
      <c r="G27" s="186"/>
      <c r="H27" s="186"/>
      <c r="I27" s="743"/>
      <c r="J27" s="186"/>
      <c r="K27" s="186"/>
      <c r="L27" s="186"/>
      <c r="M27" s="186"/>
      <c r="N27" s="403"/>
      <c r="O27" s="404"/>
    </row>
    <row r="28" spans="1:15" s="326" customFormat="1" ht="12.75" customHeight="1">
      <c r="A28" s="405"/>
      <c r="B28" s="1519" t="s">
        <v>220</v>
      </c>
      <c r="C28" s="1519"/>
      <c r="D28" s="941"/>
      <c r="E28" s="403"/>
      <c r="F28" s="403"/>
      <c r="G28" s="403"/>
      <c r="H28" s="403"/>
      <c r="I28" s="712"/>
      <c r="J28" s="712"/>
      <c r="K28" s="712"/>
      <c r="L28" s="712"/>
      <c r="M28" s="712"/>
      <c r="N28" s="403"/>
      <c r="O28" s="403"/>
    </row>
    <row r="29" spans="1:15" s="326" customFormat="1" ht="11.25" customHeight="1">
      <c r="A29" s="405"/>
      <c r="B29" s="405"/>
      <c r="C29" s="403" t="s">
        <v>221</v>
      </c>
      <c r="D29" s="403"/>
      <c r="E29" s="186" t="s">
        <v>29</v>
      </c>
      <c r="F29" s="186">
        <v>0</v>
      </c>
      <c r="G29" s="186">
        <v>0.2</v>
      </c>
      <c r="H29" s="186">
        <v>0.3</v>
      </c>
      <c r="I29" s="743">
        <v>0.4</v>
      </c>
      <c r="J29" s="762">
        <v>0.38989169675090252</v>
      </c>
      <c r="K29" s="762">
        <v>0.3</v>
      </c>
      <c r="L29" s="762">
        <v>0.3</v>
      </c>
      <c r="M29" s="762">
        <v>0.34904013961605584</v>
      </c>
      <c r="N29" s="403"/>
      <c r="O29" s="758">
        <v>42</v>
      </c>
    </row>
    <row r="30" spans="1:15" s="326" customFormat="1" ht="11.25" customHeight="1">
      <c r="A30" s="405"/>
      <c r="B30" s="405"/>
      <c r="C30" s="403" t="s">
        <v>222</v>
      </c>
      <c r="D30" s="403"/>
      <c r="E30" s="186" t="s">
        <v>29</v>
      </c>
      <c r="F30" s="186">
        <v>0</v>
      </c>
      <c r="G30" s="186">
        <v>0.1</v>
      </c>
      <c r="H30" s="186">
        <v>0.1</v>
      </c>
      <c r="I30" s="743">
        <v>0.2</v>
      </c>
      <c r="J30" s="762">
        <v>0.37921880925293894</v>
      </c>
      <c r="K30" s="762">
        <v>0.2</v>
      </c>
      <c r="L30" s="762">
        <v>0.1</v>
      </c>
      <c r="M30" s="762">
        <v>0.18453967603034652</v>
      </c>
      <c r="N30" s="403"/>
      <c r="O30" s="758">
        <v>9</v>
      </c>
    </row>
    <row r="31" spans="1:15" s="326" customFormat="1" ht="11.25" customHeight="1">
      <c r="A31" s="405"/>
      <c r="B31" s="405"/>
      <c r="C31" s="403" t="s">
        <v>223</v>
      </c>
      <c r="D31" s="403"/>
      <c r="E31" s="186" t="s">
        <v>29</v>
      </c>
      <c r="F31" s="186">
        <v>0</v>
      </c>
      <c r="G31" s="186">
        <v>0.3</v>
      </c>
      <c r="H31" s="186">
        <v>0.5</v>
      </c>
      <c r="I31" s="743">
        <v>0.4</v>
      </c>
      <c r="J31" s="762">
        <v>0.39645522388059701</v>
      </c>
      <c r="K31" s="762">
        <v>0.3</v>
      </c>
      <c r="L31" s="762">
        <v>0.4</v>
      </c>
      <c r="M31" s="762">
        <v>0.46115148127445504</v>
      </c>
      <c r="N31" s="403"/>
      <c r="O31" s="758">
        <v>33</v>
      </c>
    </row>
    <row r="32" spans="1:15" s="326" customFormat="1" ht="11.25" customHeight="1">
      <c r="A32" s="405"/>
      <c r="B32" s="405"/>
      <c r="C32" s="403" t="s">
        <v>224</v>
      </c>
      <c r="D32" s="403"/>
      <c r="E32" s="186" t="s">
        <v>29</v>
      </c>
      <c r="F32" s="186">
        <v>0.2</v>
      </c>
      <c r="G32" s="186">
        <v>0.1</v>
      </c>
      <c r="H32" s="186">
        <v>0.4</v>
      </c>
      <c r="I32" s="743">
        <v>0.4</v>
      </c>
      <c r="J32" s="762">
        <v>0.39055094225154519</v>
      </c>
      <c r="K32" s="762">
        <v>0.3</v>
      </c>
      <c r="L32" s="762">
        <v>0.3</v>
      </c>
      <c r="M32" s="762">
        <v>0.30637783723138001</v>
      </c>
      <c r="N32" s="403"/>
      <c r="O32" s="758">
        <v>142</v>
      </c>
    </row>
    <row r="33" spans="1:15" s="326" customFormat="1" ht="11.25" customHeight="1">
      <c r="A33" s="405"/>
      <c r="B33" s="405"/>
      <c r="C33" s="403"/>
      <c r="D33" s="403"/>
      <c r="E33" s="186"/>
      <c r="F33" s="186"/>
      <c r="G33" s="186"/>
      <c r="H33" s="186"/>
      <c r="I33" s="743"/>
      <c r="J33" s="762"/>
      <c r="K33" s="762"/>
      <c r="L33" s="762"/>
      <c r="M33" s="762"/>
      <c r="N33" s="403"/>
      <c r="O33" s="758"/>
    </row>
    <row r="34" spans="1:15" s="326" customFormat="1" ht="11.25" customHeight="1">
      <c r="A34" s="405"/>
      <c r="B34" s="737"/>
      <c r="C34" s="1316" t="s">
        <v>219</v>
      </c>
      <c r="D34" s="403"/>
      <c r="E34" s="186"/>
      <c r="F34" s="186"/>
      <c r="G34" s="186"/>
      <c r="H34" s="186"/>
      <c r="I34" s="712"/>
      <c r="J34" s="712"/>
      <c r="K34" s="712"/>
      <c r="L34" s="712"/>
      <c r="M34" s="712"/>
      <c r="N34" s="403"/>
      <c r="O34" s="404"/>
    </row>
    <row r="35" spans="1:15" s="326" customFormat="1" ht="11.25" customHeight="1">
      <c r="A35" s="405"/>
      <c r="B35" s="403"/>
      <c r="C35" s="403" t="s">
        <v>217</v>
      </c>
      <c r="D35" s="403"/>
      <c r="E35" s="404" t="s">
        <v>29</v>
      </c>
      <c r="F35" s="404">
        <v>4</v>
      </c>
      <c r="G35" s="404">
        <v>56</v>
      </c>
      <c r="H35" s="404">
        <v>128</v>
      </c>
      <c r="I35" s="712">
        <v>292</v>
      </c>
      <c r="J35" s="758">
        <v>308</v>
      </c>
      <c r="K35" s="758">
        <v>426</v>
      </c>
      <c r="L35" s="758">
        <v>442</v>
      </c>
      <c r="M35" s="758">
        <v>428</v>
      </c>
      <c r="N35" s="403"/>
      <c r="O35" s="404"/>
    </row>
    <row r="36" spans="1:15" s="326" customFormat="1" ht="11.25" customHeight="1">
      <c r="A36" s="405"/>
      <c r="B36" s="403"/>
      <c r="C36" s="403" t="s">
        <v>218</v>
      </c>
      <c r="D36" s="403"/>
      <c r="E36" s="186" t="s">
        <v>29</v>
      </c>
      <c r="F36" s="186">
        <v>0.1</v>
      </c>
      <c r="G36" s="186">
        <v>0.5</v>
      </c>
      <c r="H36" s="186">
        <v>0.7</v>
      </c>
      <c r="I36" s="743">
        <v>1.1000000000000001</v>
      </c>
      <c r="J36" s="186">
        <v>0.92498047930806659</v>
      </c>
      <c r="K36" s="186">
        <v>1</v>
      </c>
      <c r="L36" s="186">
        <v>0.9</v>
      </c>
      <c r="M36" s="186">
        <v>0.73006396588486144</v>
      </c>
      <c r="N36" s="403"/>
      <c r="O36" s="404"/>
    </row>
    <row r="37" spans="1:15" s="326" customFormat="1" ht="11.25" customHeight="1">
      <c r="A37" s="405"/>
      <c r="B37" s="405"/>
      <c r="C37" s="405"/>
      <c r="D37" s="405"/>
      <c r="E37" s="403"/>
      <c r="F37" s="403"/>
      <c r="G37" s="403"/>
      <c r="H37" s="403"/>
      <c r="I37" s="712"/>
      <c r="J37" s="712"/>
      <c r="K37" s="712"/>
      <c r="L37" s="712"/>
      <c r="M37" s="712"/>
      <c r="N37" s="403"/>
      <c r="O37" s="403"/>
    </row>
    <row r="38" spans="1:15" s="326" customFormat="1" ht="11.25" customHeight="1">
      <c r="A38" s="737"/>
      <c r="B38" s="740"/>
      <c r="C38" s="409" t="s">
        <v>42</v>
      </c>
      <c r="D38" s="412"/>
      <c r="E38" s="403"/>
      <c r="F38" s="403"/>
      <c r="G38" s="403"/>
      <c r="H38" s="403"/>
      <c r="I38" s="712"/>
      <c r="J38" s="712"/>
      <c r="K38" s="712"/>
      <c r="L38" s="712"/>
      <c r="M38" s="712"/>
      <c r="N38" s="403"/>
      <c r="O38" s="403"/>
    </row>
    <row r="39" spans="1:15" s="326" customFormat="1" ht="11.25" customHeight="1">
      <c r="A39" s="405"/>
      <c r="B39" s="1519" t="s">
        <v>216</v>
      </c>
      <c r="C39" s="1519"/>
      <c r="D39" s="403"/>
      <c r="E39" s="712"/>
      <c r="F39" s="712"/>
      <c r="G39" s="712"/>
      <c r="H39" s="712"/>
      <c r="I39" s="712"/>
      <c r="J39" s="712"/>
      <c r="K39" s="712"/>
      <c r="L39" s="712"/>
      <c r="M39" s="712"/>
      <c r="N39" s="712"/>
      <c r="O39" s="712"/>
    </row>
    <row r="40" spans="1:15" s="326" customFormat="1" ht="12.75" customHeight="1">
      <c r="A40" s="402"/>
      <c r="B40" s="1316"/>
      <c r="C40" s="403" t="s">
        <v>217</v>
      </c>
      <c r="D40" s="403"/>
      <c r="E40" s="404">
        <v>120</v>
      </c>
      <c r="F40" s="404">
        <v>78</v>
      </c>
      <c r="G40" s="404">
        <v>90</v>
      </c>
      <c r="H40" s="404">
        <v>103</v>
      </c>
      <c r="I40" s="712">
        <v>83</v>
      </c>
      <c r="J40" s="758">
        <v>95</v>
      </c>
      <c r="K40" s="758">
        <v>124</v>
      </c>
      <c r="L40" s="758">
        <v>110</v>
      </c>
      <c r="M40" s="758">
        <v>91</v>
      </c>
      <c r="N40" s="403"/>
      <c r="O40" s="712"/>
    </row>
    <row r="41" spans="1:15" s="326" customFormat="1" ht="11.25" customHeight="1">
      <c r="A41" s="405"/>
      <c r="B41" s="403"/>
      <c r="C41" s="403" t="s">
        <v>218</v>
      </c>
      <c r="D41" s="403"/>
      <c r="E41" s="186">
        <v>0.1</v>
      </c>
      <c r="F41" s="186">
        <v>0.1</v>
      </c>
      <c r="G41" s="186">
        <v>0.1</v>
      </c>
      <c r="H41" s="186">
        <v>0.1</v>
      </c>
      <c r="I41" s="743">
        <v>0.1</v>
      </c>
      <c r="J41" s="762">
        <v>0.15655899802241266</v>
      </c>
      <c r="K41" s="762">
        <v>0.2</v>
      </c>
      <c r="L41" s="762">
        <v>0.2</v>
      </c>
      <c r="M41" s="762">
        <v>0.2097837613536816</v>
      </c>
      <c r="N41" s="403"/>
      <c r="O41" s="410"/>
    </row>
    <row r="42" spans="1:15" s="326" customFormat="1" ht="11.25" customHeight="1">
      <c r="A42" s="405"/>
      <c r="B42" s="403"/>
      <c r="C42" s="403"/>
      <c r="D42" s="403"/>
      <c r="E42" s="186"/>
      <c r="F42" s="186"/>
      <c r="G42" s="186"/>
      <c r="H42" s="186"/>
      <c r="I42" s="743"/>
      <c r="J42" s="762"/>
      <c r="K42" s="762"/>
      <c r="L42" s="762"/>
      <c r="M42" s="762"/>
      <c r="N42" s="403"/>
      <c r="O42" s="410"/>
    </row>
    <row r="43" spans="1:15" s="326" customFormat="1" ht="12.75" customHeight="1">
      <c r="A43" s="405"/>
      <c r="B43" s="1519" t="s">
        <v>220</v>
      </c>
      <c r="C43" s="1519"/>
      <c r="D43" s="941"/>
      <c r="E43" s="403"/>
      <c r="F43" s="403"/>
      <c r="G43" s="403"/>
      <c r="H43" s="403"/>
      <c r="I43" s="712"/>
      <c r="J43" s="712"/>
      <c r="K43" s="712"/>
      <c r="L43" s="712"/>
      <c r="M43" s="712"/>
      <c r="N43" s="403"/>
      <c r="O43" s="411"/>
    </row>
    <row r="44" spans="1:15" s="326" customFormat="1" ht="11.25" customHeight="1">
      <c r="A44" s="405"/>
      <c r="B44" s="405"/>
      <c r="C44" s="403" t="s">
        <v>221</v>
      </c>
      <c r="D44" s="403"/>
      <c r="E44" s="186">
        <v>0.1</v>
      </c>
      <c r="F44" s="186">
        <v>0.2</v>
      </c>
      <c r="G44" s="186">
        <v>0.1</v>
      </c>
      <c r="H44" s="186">
        <v>0.1</v>
      </c>
      <c r="I44" s="743">
        <v>0.1</v>
      </c>
      <c r="J44" s="762">
        <v>0.21756867011150394</v>
      </c>
      <c r="K44" s="762">
        <v>0.1</v>
      </c>
      <c r="L44" s="762">
        <v>0.2</v>
      </c>
      <c r="M44" s="762">
        <v>0.10954902318787657</v>
      </c>
      <c r="N44" s="403"/>
      <c r="O44" s="758">
        <v>6</v>
      </c>
    </row>
    <row r="45" spans="1:15" s="326" customFormat="1" ht="11.25" customHeight="1">
      <c r="A45" s="405"/>
      <c r="B45" s="405"/>
      <c r="C45" s="403" t="s">
        <v>222</v>
      </c>
      <c r="D45" s="403"/>
      <c r="E45" s="186">
        <v>0.1</v>
      </c>
      <c r="F45" s="186">
        <v>0</v>
      </c>
      <c r="G45" s="186">
        <v>0</v>
      </c>
      <c r="H45" s="186">
        <v>0.1</v>
      </c>
      <c r="I45" s="743">
        <v>0.2</v>
      </c>
      <c r="J45" s="762">
        <v>0.52539404553415059</v>
      </c>
      <c r="K45" s="762">
        <v>0.3</v>
      </c>
      <c r="L45" s="762">
        <v>0.1</v>
      </c>
      <c r="M45" s="762">
        <v>0.11560693641618498</v>
      </c>
      <c r="N45" s="403"/>
      <c r="O45" s="758">
        <v>1</v>
      </c>
    </row>
    <row r="46" spans="1:15" s="326" customFormat="1" ht="11.25" customHeight="1">
      <c r="A46" s="405"/>
      <c r="B46" s="405"/>
      <c r="C46" s="403" t="s">
        <v>223</v>
      </c>
      <c r="D46" s="403"/>
      <c r="E46" s="186">
        <v>0.1</v>
      </c>
      <c r="F46" s="186">
        <v>0.2</v>
      </c>
      <c r="G46" s="186">
        <v>0.1</v>
      </c>
      <c r="H46" s="186">
        <v>0.2</v>
      </c>
      <c r="I46" s="743">
        <v>0.1</v>
      </c>
      <c r="J46" s="762">
        <v>0.16097875080489374</v>
      </c>
      <c r="K46" s="762">
        <v>0.1</v>
      </c>
      <c r="L46" s="762">
        <v>0.3</v>
      </c>
      <c r="M46" s="762">
        <v>0.10841283607979184</v>
      </c>
      <c r="N46" s="403"/>
      <c r="O46" s="758">
        <v>5</v>
      </c>
    </row>
    <row r="47" spans="1:15" s="326" customFormat="1" ht="11.25" customHeight="1">
      <c r="A47" s="405"/>
      <c r="B47" s="405"/>
      <c r="C47" s="403" t="s">
        <v>224</v>
      </c>
      <c r="D47" s="403"/>
      <c r="E47" s="186">
        <v>0.1</v>
      </c>
      <c r="F47" s="186">
        <v>0.1</v>
      </c>
      <c r="G47" s="186">
        <v>0.1</v>
      </c>
      <c r="H47" s="186">
        <v>0.1</v>
      </c>
      <c r="I47" s="743">
        <v>0.1</v>
      </c>
      <c r="J47" s="762">
        <v>0.14814536998837341</v>
      </c>
      <c r="K47" s="762">
        <v>0.2</v>
      </c>
      <c r="L47" s="762">
        <v>0.2</v>
      </c>
      <c r="M47" s="762">
        <v>0.22426848895807497</v>
      </c>
      <c r="N47" s="403"/>
      <c r="O47" s="758">
        <v>85</v>
      </c>
    </row>
    <row r="48" spans="1:15" s="326" customFormat="1" ht="11.25" customHeight="1">
      <c r="A48" s="405"/>
      <c r="B48" s="405"/>
      <c r="C48" s="403"/>
      <c r="D48" s="403"/>
      <c r="E48" s="186"/>
      <c r="F48" s="186"/>
      <c r="G48" s="186"/>
      <c r="H48" s="186"/>
      <c r="I48" s="743"/>
      <c r="J48" s="762"/>
      <c r="K48" s="762"/>
      <c r="L48" s="762"/>
      <c r="M48" s="762"/>
      <c r="N48" s="403"/>
      <c r="O48" s="758"/>
    </row>
    <row r="49" spans="1:15" s="326" customFormat="1" ht="11.25" customHeight="1">
      <c r="A49" s="405"/>
      <c r="B49" s="737"/>
      <c r="C49" s="1316" t="s">
        <v>219</v>
      </c>
      <c r="D49" s="403"/>
      <c r="E49" s="186"/>
      <c r="F49" s="186"/>
      <c r="G49" s="186"/>
      <c r="H49" s="186"/>
      <c r="I49" s="712"/>
      <c r="J49" s="712"/>
      <c r="K49" s="712"/>
      <c r="L49" s="712"/>
      <c r="M49" s="712"/>
      <c r="N49" s="403"/>
      <c r="O49" s="404"/>
    </row>
    <row r="50" spans="1:15" s="326" customFormat="1" ht="11.25" customHeight="1">
      <c r="A50" s="405"/>
      <c r="B50" s="403"/>
      <c r="C50" s="403" t="s">
        <v>217</v>
      </c>
      <c r="D50" s="403"/>
      <c r="E50" s="404">
        <v>586</v>
      </c>
      <c r="F50" s="404">
        <v>323</v>
      </c>
      <c r="G50" s="404">
        <v>379</v>
      </c>
      <c r="H50" s="404">
        <v>446</v>
      </c>
      <c r="I50" s="712">
        <v>567</v>
      </c>
      <c r="J50" s="758">
        <v>518</v>
      </c>
      <c r="K50" s="758">
        <v>464</v>
      </c>
      <c r="L50" s="758">
        <v>441</v>
      </c>
      <c r="M50" s="758">
        <v>388</v>
      </c>
      <c r="N50" s="403"/>
      <c r="O50" s="404"/>
    </row>
    <row r="51" spans="1:15" s="326" customFormat="1" ht="11.25" customHeight="1">
      <c r="A51" s="405"/>
      <c r="B51" s="403"/>
      <c r="C51" s="403" t="s">
        <v>218</v>
      </c>
      <c r="D51" s="403"/>
      <c r="E51" s="186">
        <v>0.4</v>
      </c>
      <c r="F51" s="186">
        <v>0.3</v>
      </c>
      <c r="G51" s="186">
        <v>0.4</v>
      </c>
      <c r="H51" s="186">
        <v>0.6</v>
      </c>
      <c r="I51" s="743">
        <v>0.8</v>
      </c>
      <c r="J51" s="762">
        <v>0.85365853658536595</v>
      </c>
      <c r="K51" s="762">
        <v>0.8</v>
      </c>
      <c r="L51" s="762">
        <v>0.9</v>
      </c>
      <c r="M51" s="762">
        <v>0.88838008013737846</v>
      </c>
      <c r="N51" s="403"/>
      <c r="O51" s="404"/>
    </row>
    <row r="52" spans="1:15" s="326" customFormat="1" ht="11.25" customHeight="1">
      <c r="A52" s="405"/>
      <c r="B52" s="405"/>
      <c r="C52" s="405"/>
      <c r="D52" s="405"/>
      <c r="E52" s="403"/>
      <c r="F52" s="403"/>
      <c r="G52" s="403"/>
      <c r="H52" s="403"/>
      <c r="I52" s="712"/>
      <c r="J52" s="712"/>
      <c r="K52" s="712"/>
      <c r="L52" s="712"/>
      <c r="M52" s="712"/>
      <c r="N52" s="403"/>
      <c r="O52" s="403"/>
    </row>
    <row r="53" spans="1:15" s="326" customFormat="1" ht="11.25" customHeight="1">
      <c r="A53" s="737"/>
      <c r="B53" s="740"/>
      <c r="C53" s="409" t="s">
        <v>43</v>
      </c>
      <c r="D53" s="412"/>
      <c r="E53" s="403"/>
      <c r="F53" s="403"/>
      <c r="G53" s="403"/>
      <c r="H53" s="403"/>
      <c r="I53" s="712"/>
      <c r="J53" s="712"/>
      <c r="K53" s="712"/>
      <c r="L53" s="712"/>
      <c r="M53" s="712"/>
      <c r="N53" s="403"/>
      <c r="O53" s="403"/>
    </row>
    <row r="54" spans="1:15" s="326" customFormat="1" ht="11.25" customHeight="1">
      <c r="A54" s="405"/>
      <c r="B54" s="1519" t="s">
        <v>216</v>
      </c>
      <c r="C54" s="1519"/>
      <c r="D54" s="403"/>
      <c r="E54" s="712"/>
      <c r="F54" s="712"/>
      <c r="G54" s="712"/>
      <c r="H54" s="712"/>
      <c r="I54" s="712"/>
      <c r="J54" s="712"/>
      <c r="K54" s="712"/>
      <c r="L54" s="712"/>
      <c r="M54" s="712"/>
      <c r="N54" s="712"/>
      <c r="O54" s="712"/>
    </row>
    <row r="55" spans="1:15" s="326" customFormat="1" ht="12.75" customHeight="1">
      <c r="A55" s="402"/>
      <c r="B55" s="1316"/>
      <c r="C55" s="403" t="s">
        <v>217</v>
      </c>
      <c r="D55" s="403"/>
      <c r="E55" s="404">
        <v>44</v>
      </c>
      <c r="F55" s="404">
        <v>78</v>
      </c>
      <c r="G55" s="404">
        <v>102</v>
      </c>
      <c r="H55" s="404">
        <v>260</v>
      </c>
      <c r="I55" s="712">
        <v>283</v>
      </c>
      <c r="J55" s="758">
        <v>214</v>
      </c>
      <c r="K55" s="758">
        <v>311</v>
      </c>
      <c r="L55" s="758">
        <v>371</v>
      </c>
      <c r="M55" s="758">
        <v>432</v>
      </c>
      <c r="N55" s="403"/>
      <c r="O55" s="403"/>
    </row>
    <row r="56" spans="1:15" s="326" customFormat="1" ht="11.25" customHeight="1">
      <c r="A56" s="405"/>
      <c r="B56" s="403"/>
      <c r="C56" s="403" t="s">
        <v>218</v>
      </c>
      <c r="D56" s="403"/>
      <c r="E56" s="186">
        <v>0.23868937832266465</v>
      </c>
      <c r="F56" s="186">
        <v>0.1</v>
      </c>
      <c r="G56" s="186">
        <v>0.1</v>
      </c>
      <c r="H56" s="186">
        <v>0.3</v>
      </c>
      <c r="I56" s="743">
        <v>0.3</v>
      </c>
      <c r="J56" s="762">
        <v>0.18957178038020658</v>
      </c>
      <c r="K56" s="762">
        <v>0.3</v>
      </c>
      <c r="L56" s="762">
        <v>0.3</v>
      </c>
      <c r="M56" s="762">
        <v>0.35137663182723983</v>
      </c>
      <c r="N56" s="403"/>
      <c r="O56" s="404"/>
    </row>
    <row r="57" spans="1:15" s="326" customFormat="1" ht="11.25" customHeight="1">
      <c r="A57" s="405"/>
      <c r="B57" s="403"/>
      <c r="C57" s="403"/>
      <c r="D57" s="403"/>
      <c r="E57" s="186"/>
      <c r="F57" s="186"/>
      <c r="G57" s="186"/>
      <c r="H57" s="186"/>
      <c r="I57" s="743"/>
      <c r="J57" s="762"/>
      <c r="K57" s="762"/>
      <c r="L57" s="762"/>
      <c r="M57" s="762"/>
      <c r="N57" s="403"/>
      <c r="O57" s="404"/>
    </row>
    <row r="58" spans="1:15" s="326" customFormat="1" ht="12.75" customHeight="1">
      <c r="A58" s="405"/>
      <c r="B58" s="1519" t="s">
        <v>220</v>
      </c>
      <c r="C58" s="1519"/>
      <c r="D58" s="941"/>
      <c r="E58" s="403"/>
      <c r="F58" s="403"/>
      <c r="G58" s="403"/>
      <c r="H58" s="403"/>
      <c r="I58" s="712"/>
      <c r="J58" s="712"/>
      <c r="K58" s="712"/>
      <c r="L58" s="712"/>
      <c r="M58" s="712"/>
      <c r="N58" s="403"/>
      <c r="O58" s="403"/>
    </row>
    <row r="59" spans="1:15" s="326" customFormat="1" ht="11.25" customHeight="1">
      <c r="A59" s="405"/>
      <c r="B59" s="405"/>
      <c r="C59" s="403" t="s">
        <v>221</v>
      </c>
      <c r="D59" s="403"/>
      <c r="E59" s="186">
        <v>0.39787798408488062</v>
      </c>
      <c r="F59" s="186">
        <v>0.2</v>
      </c>
      <c r="G59" s="186">
        <v>0.2</v>
      </c>
      <c r="H59" s="186">
        <v>0.2</v>
      </c>
      <c r="I59" s="743">
        <v>0.2</v>
      </c>
      <c r="J59" s="762">
        <v>0.14807502467917077</v>
      </c>
      <c r="K59" s="762">
        <v>0.2</v>
      </c>
      <c r="L59" s="762">
        <v>0.1</v>
      </c>
      <c r="M59" s="762">
        <v>0.18527667984189722</v>
      </c>
      <c r="N59" s="403"/>
      <c r="O59" s="758">
        <v>30</v>
      </c>
    </row>
    <row r="60" spans="1:15" s="326" customFormat="1" ht="11.25" customHeight="1">
      <c r="A60" s="405"/>
      <c r="B60" s="405"/>
      <c r="C60" s="403" t="s">
        <v>222</v>
      </c>
      <c r="D60" s="403"/>
      <c r="E60" s="186">
        <v>0</v>
      </c>
      <c r="F60" s="186">
        <v>0</v>
      </c>
      <c r="G60" s="186">
        <v>0.1</v>
      </c>
      <c r="H60" s="186">
        <v>0.3</v>
      </c>
      <c r="I60" s="743">
        <v>0.2</v>
      </c>
      <c r="J60" s="762">
        <v>0.1352569882777277</v>
      </c>
      <c r="K60" s="762">
        <v>0.2</v>
      </c>
      <c r="L60" s="762">
        <v>0</v>
      </c>
      <c r="M60" s="762">
        <v>0.40058266569555723</v>
      </c>
      <c r="N60" s="403"/>
      <c r="O60" s="758">
        <v>11</v>
      </c>
    </row>
    <row r="61" spans="1:15" s="326" customFormat="1" ht="11.25" customHeight="1">
      <c r="A61" s="405"/>
      <c r="B61" s="405"/>
      <c r="C61" s="403" t="s">
        <v>223</v>
      </c>
      <c r="D61" s="403"/>
      <c r="E61" s="186">
        <v>0.47021943573667713</v>
      </c>
      <c r="F61" s="186">
        <v>0.3</v>
      </c>
      <c r="G61" s="186">
        <v>0.2</v>
      </c>
      <c r="H61" s="186">
        <v>0.2</v>
      </c>
      <c r="I61" s="743">
        <v>0.2</v>
      </c>
      <c r="J61" s="762">
        <v>0.15045135406218654</v>
      </c>
      <c r="K61" s="762">
        <v>0.2</v>
      </c>
      <c r="L61" s="762">
        <v>0.2</v>
      </c>
      <c r="M61" s="762">
        <v>0.1413059645991373</v>
      </c>
      <c r="N61" s="403"/>
      <c r="O61" s="758">
        <v>19</v>
      </c>
    </row>
    <row r="62" spans="1:15" s="326" customFormat="1" ht="11.25" customHeight="1">
      <c r="A62" s="405"/>
      <c r="B62" s="405"/>
      <c r="C62" s="403" t="s">
        <v>224</v>
      </c>
      <c r="D62" s="403"/>
      <c r="E62" s="186">
        <v>0.21642344793470197</v>
      </c>
      <c r="F62" s="186">
        <v>0.1</v>
      </c>
      <c r="G62" s="186">
        <v>0.1</v>
      </c>
      <c r="H62" s="186">
        <v>0.3</v>
      </c>
      <c r="I62" s="743">
        <v>0.3</v>
      </c>
      <c r="J62" s="762">
        <v>0.19553412222402333</v>
      </c>
      <c r="K62" s="762">
        <v>0.3</v>
      </c>
      <c r="L62" s="762">
        <v>0.3</v>
      </c>
      <c r="M62" s="762">
        <v>0.37657021348346187</v>
      </c>
      <c r="N62" s="403"/>
      <c r="O62" s="758">
        <v>402</v>
      </c>
    </row>
    <row r="63" spans="1:15" s="326" customFormat="1" ht="11.25" customHeight="1">
      <c r="A63" s="405"/>
      <c r="B63" s="405"/>
      <c r="C63" s="403"/>
      <c r="D63" s="403"/>
      <c r="E63" s="186"/>
      <c r="F63" s="186"/>
      <c r="G63" s="186"/>
      <c r="H63" s="186"/>
      <c r="I63" s="743"/>
      <c r="J63" s="762"/>
      <c r="K63" s="762"/>
      <c r="L63" s="762"/>
      <c r="M63" s="762"/>
      <c r="N63" s="403"/>
      <c r="O63" s="760"/>
    </row>
    <row r="64" spans="1:15" s="326" customFormat="1" ht="11.25" customHeight="1">
      <c r="A64" s="405"/>
      <c r="B64" s="737"/>
      <c r="C64" s="1316" t="s">
        <v>219</v>
      </c>
      <c r="D64" s="403"/>
      <c r="E64" s="186"/>
      <c r="F64" s="186"/>
      <c r="G64" s="186"/>
      <c r="H64" s="186"/>
      <c r="I64" s="712"/>
      <c r="J64" s="712"/>
      <c r="K64" s="712"/>
      <c r="L64" s="712"/>
      <c r="M64" s="712"/>
      <c r="N64" s="403"/>
      <c r="O64" s="404"/>
    </row>
    <row r="65" spans="1:15" s="326" customFormat="1" ht="11.25" customHeight="1">
      <c r="A65" s="405"/>
      <c r="B65" s="403"/>
      <c r="C65" s="403" t="s">
        <v>217</v>
      </c>
      <c r="D65" s="403"/>
      <c r="E65" s="404">
        <v>73</v>
      </c>
      <c r="F65" s="404">
        <v>152</v>
      </c>
      <c r="G65" s="404">
        <v>338</v>
      </c>
      <c r="H65" s="404">
        <v>529</v>
      </c>
      <c r="I65" s="712">
        <v>700</v>
      </c>
      <c r="J65" s="758">
        <v>691</v>
      </c>
      <c r="K65" s="758">
        <v>847</v>
      </c>
      <c r="L65" s="758">
        <v>863</v>
      </c>
      <c r="M65" s="758">
        <v>898</v>
      </c>
      <c r="N65" s="403"/>
      <c r="O65" s="404"/>
    </row>
    <row r="66" spans="1:15" s="326" customFormat="1" ht="11.25" customHeight="1">
      <c r="A66" s="405"/>
      <c r="B66" s="403"/>
      <c r="C66" s="403" t="s">
        <v>218</v>
      </c>
      <c r="D66" s="403"/>
      <c r="E66" s="186">
        <v>0.39600737767169364</v>
      </c>
      <c r="F66" s="186">
        <v>0.2</v>
      </c>
      <c r="G66" s="186">
        <v>0.4</v>
      </c>
      <c r="H66" s="186">
        <v>0.5</v>
      </c>
      <c r="I66" s="743">
        <v>0.6</v>
      </c>
      <c r="J66" s="762">
        <v>0.61212196375104089</v>
      </c>
      <c r="K66" s="762">
        <v>0.7</v>
      </c>
      <c r="L66" s="762">
        <v>0.7</v>
      </c>
      <c r="M66" s="762">
        <v>0.72764988534247355</v>
      </c>
      <c r="N66" s="403"/>
      <c r="O66" s="404"/>
    </row>
    <row r="67" spans="1:15" s="326" customFormat="1" ht="11.25" customHeight="1">
      <c r="A67" s="174"/>
      <c r="B67" s="174"/>
      <c r="C67" s="174"/>
      <c r="D67" s="174"/>
      <c r="E67" s="180"/>
      <c r="F67" s="180"/>
      <c r="G67" s="180"/>
      <c r="H67" s="180"/>
      <c r="I67" s="180"/>
      <c r="J67" s="180"/>
      <c r="K67" s="940"/>
      <c r="L67" s="940"/>
      <c r="M67" s="940"/>
      <c r="N67" s="940"/>
      <c r="O67" s="940"/>
    </row>
    <row r="68" spans="1:15" s="326" customFormat="1" ht="13.9" customHeight="1">
      <c r="A68" s="1518" t="s">
        <v>44</v>
      </c>
      <c r="B68" s="1518"/>
      <c r="C68" s="1518"/>
      <c r="D68" s="942"/>
      <c r="E68" s="403"/>
      <c r="F68" s="403"/>
      <c r="G68" s="403"/>
      <c r="H68" s="403"/>
      <c r="I68" s="403"/>
      <c r="J68" s="403"/>
      <c r="K68" s="403"/>
      <c r="L68" s="403"/>
      <c r="M68" s="403"/>
      <c r="N68" s="405"/>
      <c r="O68" s="414"/>
    </row>
    <row r="69" spans="1:15" s="326" customFormat="1" ht="11.25" customHeight="1">
      <c r="A69" s="405"/>
      <c r="B69" s="1519" t="s">
        <v>216</v>
      </c>
      <c r="C69" s="1519"/>
      <c r="D69" s="403"/>
      <c r="E69" s="403"/>
      <c r="F69" s="403"/>
      <c r="G69" s="403"/>
      <c r="H69" s="403"/>
      <c r="I69" s="403"/>
      <c r="J69" s="403"/>
      <c r="K69" s="403"/>
      <c r="L69" s="403"/>
      <c r="M69" s="403"/>
      <c r="N69" s="405"/>
      <c r="O69" s="414"/>
    </row>
    <row r="70" spans="1:15" s="326" customFormat="1" ht="12.75" customHeight="1">
      <c r="A70" s="402"/>
      <c r="B70" s="1316"/>
      <c r="C70" s="403" t="s">
        <v>217</v>
      </c>
      <c r="D70" s="403"/>
      <c r="E70" s="404">
        <v>27</v>
      </c>
      <c r="F70" s="404">
        <v>27</v>
      </c>
      <c r="G70" s="404">
        <v>32</v>
      </c>
      <c r="H70" s="404">
        <v>73</v>
      </c>
      <c r="I70" s="737">
        <v>84</v>
      </c>
      <c r="J70" s="764">
        <v>71</v>
      </c>
      <c r="K70" s="764">
        <v>83</v>
      </c>
      <c r="L70" s="764">
        <v>96</v>
      </c>
      <c r="M70" s="764">
        <v>93</v>
      </c>
      <c r="N70" s="405"/>
      <c r="O70" s="414"/>
    </row>
    <row r="71" spans="1:15" s="326" customFormat="1" ht="11.25" customHeight="1">
      <c r="A71" s="405"/>
      <c r="B71" s="403"/>
      <c r="C71" s="403" t="s">
        <v>218</v>
      </c>
      <c r="D71" s="403"/>
      <c r="E71" s="186">
        <v>0.22445756089450491</v>
      </c>
      <c r="F71" s="186">
        <v>0.2</v>
      </c>
      <c r="G71" s="186">
        <v>0.3</v>
      </c>
      <c r="H71" s="186">
        <v>0.5</v>
      </c>
      <c r="I71" s="765">
        <v>0.5</v>
      </c>
      <c r="J71" s="766">
        <v>0.43168966984860457</v>
      </c>
      <c r="K71" s="766">
        <v>0.5</v>
      </c>
      <c r="L71" s="766">
        <v>0.5</v>
      </c>
      <c r="M71" s="766">
        <v>0.53956834532374098</v>
      </c>
      <c r="N71" s="405"/>
      <c r="O71" s="413"/>
    </row>
    <row r="72" spans="1:15" s="326" customFormat="1" ht="11.25" customHeight="1">
      <c r="A72" s="405"/>
      <c r="B72" s="403"/>
      <c r="C72" s="403"/>
      <c r="D72" s="403"/>
      <c r="E72" s="186"/>
      <c r="F72" s="186"/>
      <c r="G72" s="186"/>
      <c r="H72" s="186"/>
      <c r="I72" s="765"/>
      <c r="J72" s="766"/>
      <c r="K72" s="766"/>
      <c r="L72" s="766"/>
      <c r="M72" s="766"/>
      <c r="N72" s="405"/>
      <c r="O72" s="413"/>
    </row>
    <row r="73" spans="1:15" s="326" customFormat="1" ht="12.75" customHeight="1">
      <c r="A73" s="405"/>
      <c r="B73" s="1519" t="s">
        <v>220</v>
      </c>
      <c r="C73" s="1519"/>
      <c r="D73" s="941"/>
      <c r="E73" s="403"/>
      <c r="F73" s="403"/>
      <c r="G73" s="403"/>
      <c r="H73" s="403"/>
      <c r="I73" s="737"/>
      <c r="J73" s="737"/>
      <c r="K73" s="737"/>
      <c r="L73" s="737"/>
      <c r="M73" s="737"/>
      <c r="N73" s="405"/>
      <c r="O73" s="414"/>
    </row>
    <row r="74" spans="1:15" s="326" customFormat="1" ht="11.25" customHeight="1">
      <c r="A74" s="405"/>
      <c r="B74" s="405"/>
      <c r="C74" s="403" t="s">
        <v>221</v>
      </c>
      <c r="D74" s="403"/>
      <c r="E74" s="186">
        <v>0.1744186046511628</v>
      </c>
      <c r="F74" s="186">
        <v>0.2</v>
      </c>
      <c r="G74" s="186">
        <v>0.3</v>
      </c>
      <c r="H74" s="186">
        <v>0.5</v>
      </c>
      <c r="I74" s="765">
        <v>0.3</v>
      </c>
      <c r="J74" s="766">
        <v>0.44631136781307429</v>
      </c>
      <c r="K74" s="766">
        <v>0.5</v>
      </c>
      <c r="L74" s="766">
        <v>0.4</v>
      </c>
      <c r="M74" s="766">
        <v>0.4028197381671702</v>
      </c>
      <c r="N74" s="405"/>
      <c r="O74" s="415">
        <v>16</v>
      </c>
    </row>
    <row r="75" spans="1:15" s="326" customFormat="1" ht="11.25" customHeight="1">
      <c r="A75" s="405"/>
      <c r="B75" s="405"/>
      <c r="C75" s="403" t="s">
        <v>222</v>
      </c>
      <c r="D75" s="403"/>
      <c r="E75" s="186">
        <v>8.4817642069550461E-2</v>
      </c>
      <c r="F75" s="186">
        <v>0.2</v>
      </c>
      <c r="G75" s="186">
        <v>0.1</v>
      </c>
      <c r="H75" s="186">
        <v>0.3</v>
      </c>
      <c r="I75" s="765">
        <v>0.3</v>
      </c>
      <c r="J75" s="766">
        <v>0.33726812816188867</v>
      </c>
      <c r="K75" s="766">
        <v>0.4</v>
      </c>
      <c r="L75" s="766">
        <v>0.1</v>
      </c>
      <c r="M75" s="766">
        <v>0.23622047244094488</v>
      </c>
      <c r="N75" s="405"/>
      <c r="O75" s="415">
        <v>3</v>
      </c>
    </row>
    <row r="76" spans="1:15" s="326" customFormat="1" ht="11.25" customHeight="1">
      <c r="A76" s="405"/>
      <c r="B76" s="405"/>
      <c r="C76" s="403" t="s">
        <v>223</v>
      </c>
      <c r="D76" s="403"/>
      <c r="E76" s="186">
        <v>0.22114108801415305</v>
      </c>
      <c r="F76" s="186">
        <v>0.2</v>
      </c>
      <c r="G76" s="186">
        <v>0.4</v>
      </c>
      <c r="H76" s="186">
        <v>0.6</v>
      </c>
      <c r="I76" s="765">
        <v>0.4</v>
      </c>
      <c r="J76" s="766">
        <v>0.49561570720548986</v>
      </c>
      <c r="K76" s="766">
        <v>0.6</v>
      </c>
      <c r="L76" s="766">
        <v>0.6</v>
      </c>
      <c r="M76" s="766">
        <v>0.48112509252405627</v>
      </c>
      <c r="N76" s="405"/>
      <c r="O76" s="415">
        <v>13</v>
      </c>
    </row>
    <row r="77" spans="1:15" s="326" customFormat="1" ht="11.25" customHeight="1">
      <c r="A77" s="405"/>
      <c r="B77" s="405"/>
      <c r="C77" s="403" t="s">
        <v>224</v>
      </c>
      <c r="D77" s="403"/>
      <c r="E77" s="186">
        <v>0.14905245226772659</v>
      </c>
      <c r="F77" s="186">
        <v>0.2</v>
      </c>
      <c r="G77" s="186">
        <v>0.2</v>
      </c>
      <c r="H77" s="186">
        <v>0.5</v>
      </c>
      <c r="I77" s="765">
        <v>0.6</v>
      </c>
      <c r="J77" s="766">
        <v>0.42728279791106188</v>
      </c>
      <c r="K77" s="766">
        <v>0.5</v>
      </c>
      <c r="L77" s="766">
        <v>0.6</v>
      </c>
      <c r="M77" s="766">
        <v>0.58051869722557292</v>
      </c>
      <c r="N77" s="405"/>
      <c r="O77" s="415">
        <v>77</v>
      </c>
    </row>
    <row r="78" spans="1:15" s="326" customFormat="1" ht="11.25" customHeight="1">
      <c r="A78" s="405"/>
      <c r="B78" s="405"/>
      <c r="C78" s="403"/>
      <c r="D78" s="403"/>
      <c r="E78" s="186"/>
      <c r="F78" s="186"/>
      <c r="G78" s="186"/>
      <c r="H78" s="186"/>
      <c r="I78" s="765"/>
      <c r="J78" s="766"/>
      <c r="K78" s="766"/>
      <c r="L78" s="766"/>
      <c r="M78" s="766"/>
      <c r="N78" s="405"/>
      <c r="O78" s="415"/>
    </row>
    <row r="79" spans="1:15" s="326" customFormat="1" ht="11.25" customHeight="1">
      <c r="A79" s="405"/>
      <c r="B79" s="737"/>
      <c r="C79" s="1316" t="s">
        <v>219</v>
      </c>
      <c r="D79" s="403"/>
      <c r="E79" s="186"/>
      <c r="F79" s="186"/>
      <c r="G79" s="186"/>
      <c r="H79" s="186"/>
      <c r="I79" s="737"/>
      <c r="J79" s="737"/>
      <c r="K79" s="737"/>
      <c r="L79" s="737"/>
      <c r="M79" s="737"/>
      <c r="N79" s="405"/>
      <c r="O79" s="413"/>
    </row>
    <row r="80" spans="1:15" s="326" customFormat="1" ht="11.25" customHeight="1">
      <c r="A80" s="405"/>
      <c r="B80" s="403"/>
      <c r="C80" s="403" t="s">
        <v>217</v>
      </c>
      <c r="D80" s="403"/>
      <c r="E80" s="404">
        <v>131</v>
      </c>
      <c r="F80" s="404">
        <v>126</v>
      </c>
      <c r="G80" s="404">
        <v>174</v>
      </c>
      <c r="H80" s="404">
        <v>253</v>
      </c>
      <c r="I80" s="737">
        <v>302</v>
      </c>
      <c r="J80" s="764">
        <v>240</v>
      </c>
      <c r="K80" s="764">
        <v>321</v>
      </c>
      <c r="L80" s="764">
        <v>269</v>
      </c>
      <c r="M80" s="764">
        <v>269</v>
      </c>
      <c r="N80" s="405"/>
      <c r="O80" s="413"/>
    </row>
    <row r="81" spans="1:16" s="326" customFormat="1" ht="11.25" customHeight="1">
      <c r="A81" s="405"/>
      <c r="B81" s="403"/>
      <c r="C81" s="403" t="s">
        <v>218</v>
      </c>
      <c r="D81" s="403"/>
      <c r="E81" s="186">
        <v>0.74733299104341377</v>
      </c>
      <c r="F81" s="186">
        <v>1.1000000000000001</v>
      </c>
      <c r="G81" s="186">
        <v>1.4</v>
      </c>
      <c r="H81" s="186">
        <v>1.6</v>
      </c>
      <c r="I81" s="765">
        <v>1.9</v>
      </c>
      <c r="J81" s="766">
        <v>1.4592326868121845</v>
      </c>
      <c r="K81" s="766">
        <v>1.9</v>
      </c>
      <c r="L81" s="766">
        <v>1.5</v>
      </c>
      <c r="M81" s="766">
        <v>1.5</v>
      </c>
      <c r="N81" s="405"/>
      <c r="O81" s="413"/>
    </row>
    <row r="82" spans="1:16" s="326" customFormat="1" ht="11.25" customHeight="1">
      <c r="A82" s="405"/>
      <c r="B82" s="405"/>
      <c r="C82" s="405"/>
      <c r="D82" s="405"/>
      <c r="E82" s="403"/>
      <c r="F82" s="403"/>
      <c r="G82" s="403"/>
      <c r="H82" s="403"/>
      <c r="I82" s="737"/>
      <c r="J82" s="737"/>
      <c r="K82" s="737"/>
      <c r="L82" s="737"/>
      <c r="M82" s="737"/>
      <c r="N82" s="405"/>
      <c r="O82" s="403"/>
      <c r="P82" s="763"/>
    </row>
    <row r="83" spans="1:16" s="326" customFormat="1" ht="11.25" customHeight="1">
      <c r="A83" s="737"/>
      <c r="B83" s="740"/>
      <c r="C83" s="409" t="s">
        <v>70</v>
      </c>
      <c r="D83" s="412"/>
      <c r="E83" s="403"/>
      <c r="F83" s="403"/>
      <c r="G83" s="403"/>
      <c r="H83" s="403"/>
      <c r="I83" s="737"/>
      <c r="J83" s="737"/>
      <c r="K83" s="737"/>
      <c r="L83" s="737"/>
      <c r="M83" s="737"/>
      <c r="N83" s="405"/>
      <c r="O83" s="404"/>
    </row>
    <row r="84" spans="1:16" s="326" customFormat="1" ht="11.25" customHeight="1">
      <c r="A84" s="405"/>
      <c r="B84" s="1519" t="s">
        <v>216</v>
      </c>
      <c r="C84" s="1519"/>
      <c r="D84" s="403"/>
      <c r="E84" s="767"/>
      <c r="F84" s="767"/>
      <c r="G84" s="767"/>
      <c r="H84" s="767"/>
      <c r="I84" s="737"/>
      <c r="J84" s="737"/>
      <c r="K84" s="737"/>
      <c r="L84" s="737"/>
      <c r="M84" s="737"/>
      <c r="N84" s="737"/>
      <c r="O84" s="712"/>
    </row>
    <row r="85" spans="1:16" s="326" customFormat="1" ht="12.75" customHeight="1">
      <c r="A85" s="402"/>
      <c r="B85" s="1316"/>
      <c r="C85" s="403" t="s">
        <v>217</v>
      </c>
      <c r="D85" s="403"/>
      <c r="E85" s="404">
        <v>335</v>
      </c>
      <c r="F85" s="404">
        <v>261</v>
      </c>
      <c r="G85" s="404">
        <v>320</v>
      </c>
      <c r="H85" s="404">
        <v>396</v>
      </c>
      <c r="I85" s="737">
        <v>372</v>
      </c>
      <c r="J85" s="764">
        <v>362</v>
      </c>
      <c r="K85" s="764">
        <v>460</v>
      </c>
      <c r="L85" s="764">
        <v>383</v>
      </c>
      <c r="M85" s="764">
        <v>339</v>
      </c>
      <c r="N85" s="405"/>
      <c r="O85" s="412"/>
    </row>
    <row r="86" spans="1:16" s="326" customFormat="1" ht="11.25" customHeight="1">
      <c r="A86" s="405"/>
      <c r="B86" s="403"/>
      <c r="C86" s="403" t="s">
        <v>218</v>
      </c>
      <c r="D86" s="403"/>
      <c r="E86" s="186">
        <v>0.1</v>
      </c>
      <c r="F86" s="186">
        <v>0.1</v>
      </c>
      <c r="G86" s="186">
        <v>0.1</v>
      </c>
      <c r="H86" s="186">
        <v>0.2</v>
      </c>
      <c r="I86" s="765">
        <v>0.2</v>
      </c>
      <c r="J86" s="766">
        <v>0.16755846031363983</v>
      </c>
      <c r="K86" s="766">
        <v>0.2</v>
      </c>
      <c r="L86" s="766">
        <v>0.2</v>
      </c>
      <c r="M86" s="766">
        <v>0.19661862366963431</v>
      </c>
      <c r="N86" s="405"/>
      <c r="O86" s="416"/>
    </row>
    <row r="87" spans="1:16" s="326" customFormat="1" ht="11.25" customHeight="1">
      <c r="A87" s="405"/>
      <c r="B87" s="403"/>
      <c r="C87" s="403"/>
      <c r="D87" s="403"/>
      <c r="E87" s="186"/>
      <c r="F87" s="186"/>
      <c r="G87" s="186"/>
      <c r="H87" s="186"/>
      <c r="I87" s="765"/>
      <c r="J87" s="766"/>
      <c r="K87" s="766"/>
      <c r="L87" s="766"/>
      <c r="M87" s="766"/>
      <c r="N87" s="405"/>
      <c r="O87" s="416"/>
    </row>
    <row r="88" spans="1:16" s="326" customFormat="1" ht="12.75" customHeight="1">
      <c r="A88" s="405"/>
      <c r="B88" s="1519" t="s">
        <v>220</v>
      </c>
      <c r="C88" s="1519"/>
      <c r="D88" s="941"/>
      <c r="E88" s="737"/>
      <c r="F88" s="737"/>
      <c r="G88" s="737"/>
      <c r="H88" s="737"/>
      <c r="I88" s="737"/>
      <c r="J88" s="737"/>
      <c r="K88" s="737"/>
      <c r="L88" s="737"/>
      <c r="M88" s="737"/>
      <c r="N88" s="737"/>
      <c r="O88" s="737"/>
    </row>
    <row r="89" spans="1:16" s="326" customFormat="1" ht="11.25" customHeight="1">
      <c r="A89" s="405"/>
      <c r="B89" s="405"/>
      <c r="C89" s="403" t="s">
        <v>221</v>
      </c>
      <c r="D89" s="403"/>
      <c r="E89" s="186">
        <v>0.2</v>
      </c>
      <c r="F89" s="186">
        <v>0.2</v>
      </c>
      <c r="G89" s="186">
        <v>0.2</v>
      </c>
      <c r="H89" s="186">
        <v>0.3</v>
      </c>
      <c r="I89" s="765">
        <v>0.2</v>
      </c>
      <c r="J89" s="766">
        <v>0.25321533331661944</v>
      </c>
      <c r="K89" s="766">
        <v>0.2</v>
      </c>
      <c r="L89" s="766">
        <v>0.2</v>
      </c>
      <c r="M89" s="766">
        <v>0.19151846785225718</v>
      </c>
      <c r="N89" s="405"/>
      <c r="O89" s="415">
        <v>63</v>
      </c>
    </row>
    <row r="90" spans="1:16" s="326" customFormat="1" ht="11.25" customHeight="1">
      <c r="A90" s="405"/>
      <c r="B90" s="405"/>
      <c r="C90" s="403" t="s">
        <v>222</v>
      </c>
      <c r="D90" s="403"/>
      <c r="E90" s="186">
        <v>0.1</v>
      </c>
      <c r="F90" s="186">
        <v>0.1</v>
      </c>
      <c r="G90" s="186">
        <v>0.1</v>
      </c>
      <c r="H90" s="186">
        <v>0.1</v>
      </c>
      <c r="I90" s="765">
        <v>0.1</v>
      </c>
      <c r="J90" s="766">
        <v>0.21577882670262982</v>
      </c>
      <c r="K90" s="766">
        <v>0.2</v>
      </c>
      <c r="L90" s="766">
        <v>0.1</v>
      </c>
      <c r="M90" s="766">
        <v>0.137429264349232</v>
      </c>
      <c r="N90" s="405"/>
      <c r="O90" s="415">
        <v>17</v>
      </c>
    </row>
    <row r="91" spans="1:16" s="326" customFormat="1" ht="11.25" customHeight="1">
      <c r="A91" s="405"/>
      <c r="B91" s="405"/>
      <c r="C91" s="403" t="s">
        <v>223</v>
      </c>
      <c r="D91" s="403"/>
      <c r="E91" s="186">
        <v>0.2</v>
      </c>
      <c r="F91" s="186">
        <v>0.3</v>
      </c>
      <c r="G91" s="186">
        <v>0.3</v>
      </c>
      <c r="H91" s="186">
        <v>0.3</v>
      </c>
      <c r="I91" s="765">
        <v>0.3</v>
      </c>
      <c r="J91" s="766">
        <v>0.27537215149459232</v>
      </c>
      <c r="K91" s="766">
        <v>0.3</v>
      </c>
      <c r="L91" s="766">
        <v>0.3</v>
      </c>
      <c r="M91" s="766">
        <v>0.22411693057247259</v>
      </c>
      <c r="N91" s="405"/>
      <c r="O91" s="415">
        <v>46</v>
      </c>
    </row>
    <row r="92" spans="1:16" s="326" customFormat="1" ht="11.25" customHeight="1">
      <c r="A92" s="405"/>
      <c r="B92" s="405"/>
      <c r="C92" s="403" t="s">
        <v>224</v>
      </c>
      <c r="D92" s="403"/>
      <c r="E92" s="186">
        <v>0.1</v>
      </c>
      <c r="F92" s="186">
        <v>0.1</v>
      </c>
      <c r="G92" s="186">
        <v>0.1</v>
      </c>
      <c r="H92" s="186">
        <v>0.1</v>
      </c>
      <c r="I92" s="765">
        <v>0.1</v>
      </c>
      <c r="J92" s="766">
        <v>0.14816328615950544</v>
      </c>
      <c r="K92" s="766">
        <v>0.2</v>
      </c>
      <c r="L92" s="766">
        <v>0.2</v>
      </c>
      <c r="M92" s="766">
        <v>0.19782110091743121</v>
      </c>
      <c r="N92" s="405"/>
      <c r="O92" s="415">
        <v>276</v>
      </c>
    </row>
    <row r="93" spans="1:16" s="326" customFormat="1" ht="11.25" customHeight="1">
      <c r="A93" s="405"/>
      <c r="B93" s="405"/>
      <c r="C93" s="403"/>
      <c r="D93" s="403"/>
      <c r="E93" s="186"/>
      <c r="F93" s="186"/>
      <c r="G93" s="186"/>
      <c r="H93" s="186"/>
      <c r="I93" s="765"/>
      <c r="J93" s="766"/>
      <c r="K93" s="766"/>
      <c r="L93" s="766"/>
      <c r="M93" s="766"/>
      <c r="N93" s="405"/>
      <c r="O93" s="415"/>
    </row>
    <row r="94" spans="1:16" s="326" customFormat="1" ht="11.25" customHeight="1">
      <c r="A94" s="405"/>
      <c r="B94" s="737"/>
      <c r="C94" s="1316" t="s">
        <v>219</v>
      </c>
      <c r="D94" s="403"/>
      <c r="E94" s="186"/>
      <c r="F94" s="186"/>
      <c r="G94" s="186"/>
      <c r="H94" s="186"/>
      <c r="I94" s="737"/>
      <c r="J94" s="737"/>
      <c r="K94" s="737"/>
      <c r="L94" s="737"/>
      <c r="M94" s="737"/>
      <c r="N94" s="405"/>
      <c r="O94" s="404"/>
    </row>
    <row r="95" spans="1:16" s="326" customFormat="1" ht="11.25" customHeight="1">
      <c r="A95" s="405"/>
      <c r="B95" s="403"/>
      <c r="C95" s="403" t="s">
        <v>217</v>
      </c>
      <c r="D95" s="403"/>
      <c r="E95" s="404">
        <v>1718</v>
      </c>
      <c r="F95" s="404">
        <v>1296</v>
      </c>
      <c r="G95" s="404">
        <v>1545</v>
      </c>
      <c r="H95" s="404">
        <v>1634</v>
      </c>
      <c r="I95" s="764">
        <v>2141</v>
      </c>
      <c r="J95" s="764">
        <v>1815</v>
      </c>
      <c r="K95" s="764">
        <v>1908</v>
      </c>
      <c r="L95" s="764">
        <v>1658</v>
      </c>
      <c r="M95" s="764">
        <v>1366</v>
      </c>
      <c r="N95" s="405"/>
      <c r="O95" s="404"/>
    </row>
    <row r="96" spans="1:16" s="326" customFormat="1" ht="11.25" customHeight="1">
      <c r="A96" s="405"/>
      <c r="B96" s="403"/>
      <c r="C96" s="403" t="s">
        <v>218</v>
      </c>
      <c r="D96" s="403"/>
      <c r="E96" s="186">
        <v>0.5</v>
      </c>
      <c r="F96" s="186">
        <v>0.4</v>
      </c>
      <c r="G96" s="186">
        <v>0.6</v>
      </c>
      <c r="H96" s="186">
        <v>0.7</v>
      </c>
      <c r="I96" s="765">
        <v>0.9</v>
      </c>
      <c r="J96" s="766">
        <v>0.84010664494269682</v>
      </c>
      <c r="K96" s="766">
        <v>0.9</v>
      </c>
      <c r="L96" s="766">
        <v>0.9</v>
      </c>
      <c r="M96" s="766">
        <v>0.76902839894213593</v>
      </c>
      <c r="N96" s="405"/>
      <c r="O96" s="404"/>
    </row>
    <row r="97" spans="1:15" s="326" customFormat="1" ht="11.25" customHeight="1">
      <c r="A97" s="405"/>
      <c r="B97" s="405"/>
      <c r="C97" s="417"/>
      <c r="D97" s="943"/>
      <c r="E97" s="406"/>
      <c r="F97" s="406"/>
      <c r="G97" s="406"/>
      <c r="H97" s="406"/>
      <c r="I97" s="737"/>
      <c r="J97" s="737"/>
      <c r="K97" s="737"/>
      <c r="L97" s="737"/>
      <c r="M97" s="737"/>
      <c r="N97" s="406"/>
      <c r="O97" s="418"/>
    </row>
    <row r="98" spans="1:15" s="326" customFormat="1" ht="11.5" customHeight="1">
      <c r="A98" s="1520" t="s">
        <v>46</v>
      </c>
      <c r="B98" s="1520"/>
      <c r="C98" s="1520"/>
      <c r="D98" s="944"/>
      <c r="E98" s="406"/>
      <c r="F98" s="406"/>
      <c r="G98" s="406"/>
      <c r="H98" s="406"/>
      <c r="I98" s="737"/>
      <c r="J98" s="737"/>
      <c r="K98" s="737"/>
      <c r="L98" s="737"/>
      <c r="M98" s="737"/>
      <c r="N98" s="406"/>
      <c r="O98" s="418"/>
    </row>
    <row r="99" spans="1:15" s="326" customFormat="1" ht="11.25" customHeight="1">
      <c r="A99" s="405"/>
      <c r="B99" s="1519" t="s">
        <v>216</v>
      </c>
      <c r="C99" s="1519"/>
      <c r="D99" s="403"/>
      <c r="E99" s="712"/>
      <c r="F99" s="712"/>
      <c r="G99" s="712"/>
      <c r="H99" s="712"/>
      <c r="I99" s="737"/>
      <c r="J99" s="737"/>
      <c r="K99" s="737"/>
      <c r="L99" s="737"/>
      <c r="M99" s="737"/>
      <c r="N99" s="737"/>
      <c r="O99" s="418"/>
    </row>
    <row r="100" spans="1:15" s="326" customFormat="1" ht="12.75" customHeight="1">
      <c r="A100" s="402"/>
      <c r="B100" s="1316"/>
      <c r="C100" s="403" t="s">
        <v>217</v>
      </c>
      <c r="D100" s="403"/>
      <c r="E100" s="404">
        <v>379</v>
      </c>
      <c r="F100" s="404">
        <v>345</v>
      </c>
      <c r="G100" s="404">
        <v>439</v>
      </c>
      <c r="H100" s="404">
        <v>747</v>
      </c>
      <c r="I100" s="764">
        <v>778</v>
      </c>
      <c r="J100" s="764">
        <v>730</v>
      </c>
      <c r="K100" s="764">
        <v>922</v>
      </c>
      <c r="L100" s="764">
        <v>944</v>
      </c>
      <c r="M100" s="764">
        <v>987</v>
      </c>
      <c r="N100" s="405"/>
      <c r="O100" s="418"/>
    </row>
    <row r="101" spans="1:15" s="326" customFormat="1" ht="11.25" customHeight="1">
      <c r="A101" s="405"/>
      <c r="B101" s="403"/>
      <c r="C101" s="403" t="s">
        <v>218</v>
      </c>
      <c r="D101" s="403"/>
      <c r="E101" s="186">
        <v>0.1</v>
      </c>
      <c r="F101" s="186">
        <v>0.1</v>
      </c>
      <c r="G101" s="186">
        <v>0.1</v>
      </c>
      <c r="H101" s="186">
        <v>0.2</v>
      </c>
      <c r="I101" s="765">
        <v>0.2</v>
      </c>
      <c r="J101" s="766">
        <v>0.19978926337972275</v>
      </c>
      <c r="K101" s="766">
        <v>0.3</v>
      </c>
      <c r="L101" s="766">
        <v>0.3</v>
      </c>
      <c r="M101" s="766">
        <v>0.27468933943754087</v>
      </c>
      <c r="N101" s="405"/>
      <c r="O101" s="418"/>
    </row>
    <row r="102" spans="1:15" s="326" customFormat="1" ht="11.25" customHeight="1">
      <c r="A102" s="405"/>
      <c r="B102" s="403"/>
      <c r="C102" s="403"/>
      <c r="D102" s="403"/>
      <c r="E102" s="186"/>
      <c r="F102" s="186"/>
      <c r="G102" s="186"/>
      <c r="H102" s="186"/>
      <c r="I102" s="765"/>
      <c r="J102" s="766"/>
      <c r="K102" s="766"/>
      <c r="L102" s="766"/>
      <c r="M102" s="766"/>
      <c r="N102" s="405"/>
      <c r="O102" s="418"/>
    </row>
    <row r="103" spans="1:15" s="326" customFormat="1" ht="12.75" customHeight="1">
      <c r="A103" s="405"/>
      <c r="B103" s="1519" t="s">
        <v>220</v>
      </c>
      <c r="C103" s="1519"/>
      <c r="D103" s="941"/>
      <c r="E103" s="403"/>
      <c r="F103" s="403"/>
      <c r="G103" s="403"/>
      <c r="H103" s="403"/>
      <c r="I103" s="737"/>
      <c r="J103" s="737"/>
      <c r="K103" s="737"/>
      <c r="L103" s="737"/>
      <c r="M103" s="737"/>
      <c r="N103" s="737"/>
      <c r="O103" s="767"/>
    </row>
    <row r="104" spans="1:15" s="326" customFormat="1" ht="11.25" customHeight="1">
      <c r="A104" s="405"/>
      <c r="B104" s="405"/>
      <c r="C104" s="403" t="s">
        <v>221</v>
      </c>
      <c r="D104" s="403"/>
      <c r="E104" s="186">
        <v>0.2</v>
      </c>
      <c r="F104" s="186">
        <v>0.2</v>
      </c>
      <c r="G104" s="186">
        <v>0.2</v>
      </c>
      <c r="H104" s="186">
        <v>0.3</v>
      </c>
      <c r="I104" s="765">
        <v>0.3</v>
      </c>
      <c r="J104" s="766">
        <v>0.24769706487072804</v>
      </c>
      <c r="K104" s="766">
        <v>0.2</v>
      </c>
      <c r="L104" s="766">
        <v>0.2</v>
      </c>
      <c r="M104" s="766">
        <v>0.2257227931995005</v>
      </c>
      <c r="N104" s="405"/>
      <c r="O104" s="415">
        <v>141</v>
      </c>
    </row>
    <row r="105" spans="1:15" s="326" customFormat="1" ht="11.25" customHeight="1">
      <c r="A105" s="405"/>
      <c r="B105" s="405"/>
      <c r="C105" s="403" t="s">
        <v>222</v>
      </c>
      <c r="D105" s="403"/>
      <c r="E105" s="186">
        <v>0.1</v>
      </c>
      <c r="F105" s="186">
        <v>0.1</v>
      </c>
      <c r="G105" s="186">
        <v>0.1</v>
      </c>
      <c r="H105" s="186">
        <v>0.2</v>
      </c>
      <c r="I105" s="765">
        <v>0.1</v>
      </c>
      <c r="J105" s="766">
        <v>0.22591495557005872</v>
      </c>
      <c r="K105" s="766">
        <v>0.2</v>
      </c>
      <c r="L105" s="766">
        <v>0.1</v>
      </c>
      <c r="M105" s="766">
        <v>0.18579181538160661</v>
      </c>
      <c r="N105" s="405"/>
      <c r="O105" s="415">
        <v>38</v>
      </c>
    </row>
    <row r="106" spans="1:15" s="326" customFormat="1" ht="11.25" customHeight="1">
      <c r="A106" s="405"/>
      <c r="B106" s="405"/>
      <c r="C106" s="403" t="s">
        <v>223</v>
      </c>
      <c r="D106" s="403"/>
      <c r="E106" s="186">
        <v>0.2</v>
      </c>
      <c r="F106" s="186">
        <v>0.3</v>
      </c>
      <c r="G106" s="186">
        <v>0.3</v>
      </c>
      <c r="H106" s="186">
        <v>0.3</v>
      </c>
      <c r="I106" s="765">
        <v>0.3</v>
      </c>
      <c r="J106" s="766">
        <v>0.25806451612903225</v>
      </c>
      <c r="K106" s="766">
        <v>0.3</v>
      </c>
      <c r="L106" s="766">
        <v>0.3</v>
      </c>
      <c r="M106" s="766">
        <v>0.24516221169637969</v>
      </c>
      <c r="N106" s="405"/>
      <c r="O106" s="415">
        <v>103</v>
      </c>
    </row>
    <row r="107" spans="1:15" s="326" customFormat="1" ht="11.25" customHeight="1">
      <c r="A107" s="405"/>
      <c r="B107" s="405"/>
      <c r="C107" s="403" t="s">
        <v>224</v>
      </c>
      <c r="D107" s="403"/>
      <c r="E107" s="186">
        <v>0.1</v>
      </c>
      <c r="F107" s="186">
        <v>0.1</v>
      </c>
      <c r="G107" s="186">
        <v>0.1</v>
      </c>
      <c r="H107" s="186">
        <v>0.2</v>
      </c>
      <c r="I107" s="765">
        <v>0.2</v>
      </c>
      <c r="J107" s="766">
        <v>0.1900426854974705</v>
      </c>
      <c r="K107" s="766">
        <v>0.3</v>
      </c>
      <c r="L107" s="766">
        <v>0.3</v>
      </c>
      <c r="M107" s="766">
        <v>0.28499338047290035</v>
      </c>
      <c r="N107" s="405"/>
      <c r="O107" s="415">
        <v>846</v>
      </c>
    </row>
    <row r="108" spans="1:15" s="326" customFormat="1" ht="11.25" customHeight="1">
      <c r="A108" s="405"/>
      <c r="B108" s="403"/>
      <c r="C108" s="403"/>
      <c r="D108" s="403"/>
      <c r="E108" s="186"/>
      <c r="F108" s="186"/>
      <c r="G108" s="186"/>
      <c r="H108" s="186"/>
      <c r="I108" s="765"/>
      <c r="J108" s="766"/>
      <c r="K108" s="766"/>
      <c r="L108" s="766"/>
      <c r="M108" s="766"/>
      <c r="N108" s="405"/>
      <c r="O108" s="418"/>
    </row>
    <row r="109" spans="1:15" s="326" customFormat="1" ht="11.25" customHeight="1">
      <c r="A109" s="405"/>
      <c r="B109" s="737"/>
      <c r="C109" s="1316" t="s">
        <v>219</v>
      </c>
      <c r="D109" s="403"/>
      <c r="E109" s="712"/>
      <c r="F109" s="186"/>
      <c r="G109" s="186"/>
      <c r="H109" s="186"/>
      <c r="I109" s="737"/>
      <c r="J109" s="737"/>
      <c r="K109" s="737"/>
      <c r="L109" s="737"/>
      <c r="M109" s="737"/>
      <c r="N109" s="737"/>
      <c r="O109" s="767"/>
    </row>
    <row r="110" spans="1:15" s="326" customFormat="1" ht="11.25" customHeight="1">
      <c r="A110" s="405"/>
      <c r="B110" s="403"/>
      <c r="C110" s="403" t="s">
        <v>217</v>
      </c>
      <c r="D110" s="403"/>
      <c r="E110" s="404">
        <v>1791</v>
      </c>
      <c r="F110" s="404">
        <v>1452</v>
      </c>
      <c r="G110" s="404">
        <v>1945</v>
      </c>
      <c r="H110" s="404">
        <v>2330</v>
      </c>
      <c r="I110" s="764">
        <v>3159</v>
      </c>
      <c r="J110" s="764">
        <v>2866</v>
      </c>
      <c r="K110" s="764">
        <v>3275</v>
      </c>
      <c r="L110" s="764">
        <v>3046</v>
      </c>
      <c r="M110" s="764">
        <v>2777</v>
      </c>
      <c r="N110" s="737"/>
      <c r="O110" s="767"/>
    </row>
    <row r="111" spans="1:15" s="326" customFormat="1" ht="11.25" customHeight="1">
      <c r="A111" s="405"/>
      <c r="B111" s="403"/>
      <c r="C111" s="403" t="s">
        <v>218</v>
      </c>
      <c r="D111" s="403"/>
      <c r="E111" s="186">
        <v>0.5</v>
      </c>
      <c r="F111" s="186">
        <v>0.4</v>
      </c>
      <c r="G111" s="186">
        <v>0.5</v>
      </c>
      <c r="H111" s="186">
        <v>0.6</v>
      </c>
      <c r="I111" s="765">
        <v>0.9</v>
      </c>
      <c r="J111" s="766">
        <v>0.78437812170724031</v>
      </c>
      <c r="K111" s="766">
        <v>0.9</v>
      </c>
      <c r="L111" s="766">
        <v>0.8</v>
      </c>
      <c r="M111" s="766">
        <v>0.76902839894213593</v>
      </c>
      <c r="N111" s="737"/>
      <c r="O111" s="767"/>
    </row>
    <row r="112" spans="1:15" s="326" customFormat="1" ht="11.25" customHeight="1">
      <c r="A112" s="405"/>
      <c r="B112" s="403"/>
      <c r="C112" s="403"/>
      <c r="D112" s="403"/>
      <c r="E112" s="186"/>
      <c r="F112" s="186"/>
      <c r="G112" s="186"/>
      <c r="H112" s="186"/>
      <c r="I112" s="765"/>
      <c r="J112" s="766"/>
      <c r="K112" s="766"/>
      <c r="L112" s="766"/>
      <c r="M112" s="766"/>
      <c r="N112" s="737"/>
      <c r="O112" s="767"/>
    </row>
    <row r="113" spans="1:21" s="326" customFormat="1" ht="12.75" customHeight="1">
      <c r="A113" s="405"/>
      <c r="B113" s="1519" t="s">
        <v>536</v>
      </c>
      <c r="C113" s="1519"/>
      <c r="D113" s="941"/>
      <c r="E113" s="403"/>
      <c r="F113" s="403"/>
      <c r="G113" s="403"/>
      <c r="H113" s="403"/>
      <c r="I113" s="737"/>
      <c r="J113" s="737"/>
      <c r="K113" s="737"/>
      <c r="L113" s="737"/>
      <c r="M113" s="737"/>
      <c r="N113" s="737"/>
      <c r="O113" s="767"/>
    </row>
    <row r="114" spans="1:21" s="326" customFormat="1" ht="11.25" customHeight="1">
      <c r="A114" s="405"/>
      <c r="B114" s="405"/>
      <c r="C114" s="403" t="s">
        <v>221</v>
      </c>
      <c r="D114" s="403"/>
      <c r="E114" s="945">
        <v>0.86841641712171924</v>
      </c>
      <c r="F114" s="186">
        <v>0.7</v>
      </c>
      <c r="G114" s="186">
        <v>0.7</v>
      </c>
      <c r="H114" s="186">
        <v>0.7</v>
      </c>
      <c r="I114" s="765">
        <v>0.8</v>
      </c>
      <c r="J114" s="766">
        <v>0.6</v>
      </c>
      <c r="K114" s="766">
        <v>0.60024970387681276</v>
      </c>
      <c r="L114" s="766">
        <v>0.5</v>
      </c>
      <c r="M114" s="766">
        <v>0.45360890606781767</v>
      </c>
      <c r="N114" s="405"/>
      <c r="O114" s="415">
        <v>284</v>
      </c>
    </row>
    <row r="115" spans="1:21" s="326" customFormat="1" ht="11.25" customHeight="1">
      <c r="A115" s="405"/>
      <c r="B115" s="405"/>
      <c r="C115" s="403" t="s">
        <v>222</v>
      </c>
      <c r="D115" s="403"/>
      <c r="E115" s="945">
        <v>1.3792438271604939</v>
      </c>
      <c r="F115" s="186">
        <v>1.2</v>
      </c>
      <c r="G115" s="186">
        <v>1.1000000000000001</v>
      </c>
      <c r="H115" s="186">
        <v>1.1000000000000001</v>
      </c>
      <c r="I115" s="765">
        <v>1.3</v>
      </c>
      <c r="J115" s="766">
        <v>1.1000000000000001</v>
      </c>
      <c r="K115" s="766">
        <v>1.0570100318081723</v>
      </c>
      <c r="L115" s="766">
        <v>0.9</v>
      </c>
      <c r="M115" s="766">
        <v>0.83547870015058046</v>
      </c>
      <c r="N115" s="405"/>
      <c r="O115" s="415">
        <v>172</v>
      </c>
    </row>
    <row r="116" spans="1:21" s="326" customFormat="1" ht="11.25" customHeight="1">
      <c r="A116" s="405"/>
      <c r="B116" s="405"/>
      <c r="C116" s="403" t="s">
        <v>223</v>
      </c>
      <c r="D116" s="403"/>
      <c r="E116" s="945">
        <v>0.56670408191201038</v>
      </c>
      <c r="F116" s="186">
        <v>0.4</v>
      </c>
      <c r="G116" s="186">
        <v>0.5</v>
      </c>
      <c r="H116" s="186">
        <v>0.5</v>
      </c>
      <c r="I116" s="765">
        <v>0.5</v>
      </c>
      <c r="J116" s="766">
        <v>0.4</v>
      </c>
      <c r="K116" s="766">
        <v>0.37822022407764222</v>
      </c>
      <c r="L116" s="766">
        <v>0.4</v>
      </c>
      <c r="M116" s="766">
        <v>0.26652705725572323</v>
      </c>
      <c r="N116" s="405"/>
      <c r="O116" s="415">
        <v>112</v>
      </c>
    </row>
    <row r="117" spans="1:21" s="326" customFormat="1" ht="11.25" customHeight="1">
      <c r="A117" s="405"/>
      <c r="B117" s="405"/>
      <c r="C117" s="403" t="s">
        <v>224</v>
      </c>
      <c r="D117" s="403"/>
      <c r="E117" s="945">
        <v>0.42637759710930445</v>
      </c>
      <c r="F117" s="186">
        <v>0.4</v>
      </c>
      <c r="G117" s="186">
        <v>0.5</v>
      </c>
      <c r="H117" s="186">
        <v>0.6</v>
      </c>
      <c r="I117" s="765">
        <v>0.9</v>
      </c>
      <c r="J117" s="766">
        <v>0.8</v>
      </c>
      <c r="K117" s="766">
        <v>0.95149039486851394</v>
      </c>
      <c r="L117" s="766">
        <v>0.9</v>
      </c>
      <c r="M117" s="766">
        <v>0.83518707118353341</v>
      </c>
      <c r="N117" s="405"/>
      <c r="O117" s="404">
        <v>2493</v>
      </c>
    </row>
    <row r="118" spans="1:21" s="326" customFormat="1" ht="3.65" customHeight="1">
      <c r="A118" s="187"/>
      <c r="B118" s="187"/>
      <c r="C118" s="188"/>
      <c r="D118" s="188"/>
      <c r="E118" s="189"/>
      <c r="F118" s="189"/>
      <c r="G118" s="189"/>
      <c r="H118" s="189"/>
      <c r="I118" s="189"/>
      <c r="J118" s="189"/>
      <c r="K118" s="189"/>
      <c r="L118" s="189"/>
      <c r="M118" s="189"/>
      <c r="N118" s="189"/>
      <c r="O118" s="183"/>
    </row>
    <row r="119" spans="1:21" s="326" customFormat="1" ht="11.25" customHeight="1">
      <c r="A119" s="184"/>
      <c r="B119" s="184"/>
      <c r="C119" s="847"/>
      <c r="D119" s="847"/>
      <c r="E119" s="1521" t="s">
        <v>47</v>
      </c>
      <c r="F119" s="1521"/>
      <c r="G119" s="1521"/>
      <c r="H119" s="1521"/>
      <c r="I119" s="1521"/>
      <c r="J119" s="1521"/>
      <c r="K119" s="1521"/>
      <c r="L119" s="1521"/>
      <c r="M119" s="1521"/>
      <c r="N119" s="1521"/>
      <c r="O119" s="1521"/>
    </row>
    <row r="120" spans="1:21" s="326" customFormat="1" ht="11.25" customHeight="1">
      <c r="A120" s="768" t="s">
        <v>48</v>
      </c>
      <c r="D120" s="318"/>
      <c r="E120" s="318"/>
      <c r="O120" s="339"/>
      <c r="P120" s="339"/>
      <c r="Q120" s="339"/>
      <c r="R120" s="339"/>
      <c r="S120" s="339"/>
      <c r="T120" s="339"/>
    </row>
    <row r="121" spans="1:21" s="326" customFormat="1" ht="11.25" customHeight="1">
      <c r="A121" s="190" t="str">
        <f>"1."</f>
        <v>1.</v>
      </c>
      <c r="B121" s="190" t="s">
        <v>642</v>
      </c>
      <c r="C121" s="190"/>
      <c r="D121" s="190"/>
      <c r="E121" s="190"/>
      <c r="F121" s="190"/>
      <c r="H121" s="182"/>
      <c r="I121" s="339"/>
      <c r="J121" s="339"/>
      <c r="K121" s="339"/>
      <c r="L121" s="339"/>
      <c r="M121" s="339"/>
      <c r="N121" s="339"/>
      <c r="O121" s="339"/>
    </row>
    <row r="122" spans="1:21" s="326" customFormat="1" ht="11.25" customHeight="1">
      <c r="A122" s="190" t="str">
        <f>"2."</f>
        <v>2.</v>
      </c>
      <c r="B122" s="190" t="s">
        <v>643</v>
      </c>
      <c r="C122" s="190"/>
      <c r="D122" s="190"/>
      <c r="E122" s="190"/>
      <c r="F122" s="190"/>
      <c r="H122" s="182"/>
      <c r="J122" s="190"/>
      <c r="K122" s="190"/>
      <c r="L122" s="190"/>
      <c r="M122" s="190"/>
      <c r="N122" s="190"/>
      <c r="O122" s="190"/>
      <c r="P122" s="761"/>
      <c r="Q122" s="761"/>
      <c r="R122" s="761"/>
      <c r="S122" s="761"/>
      <c r="T122" s="761"/>
      <c r="U122" s="761"/>
    </row>
    <row r="123" spans="1:21" s="326" customFormat="1" ht="11.25" customHeight="1">
      <c r="A123" s="190" t="str">
        <f>"3."</f>
        <v>3.</v>
      </c>
      <c r="B123" s="182" t="s">
        <v>644</v>
      </c>
      <c r="C123" s="182"/>
      <c r="D123" s="182"/>
      <c r="E123" s="182"/>
      <c r="F123" s="182"/>
      <c r="K123" s="190"/>
      <c r="L123" s="190"/>
      <c r="M123" s="190"/>
      <c r="N123" s="190"/>
      <c r="O123" s="190"/>
    </row>
    <row r="124" spans="1:21" s="326" customFormat="1" ht="11.25" customHeight="1">
      <c r="A124" s="326" t="s">
        <v>645</v>
      </c>
      <c r="K124" s="190"/>
      <c r="L124" s="190"/>
      <c r="M124" s="190"/>
      <c r="N124" s="190"/>
      <c r="O124" s="182"/>
    </row>
    <row r="125" spans="1:21" s="326" customFormat="1" ht="11.25" customHeight="1">
      <c r="B125" s="326" t="s">
        <v>646</v>
      </c>
      <c r="J125" s="190"/>
      <c r="K125" s="190"/>
      <c r="L125" s="182"/>
      <c r="M125" s="182"/>
      <c r="N125" s="182"/>
      <c r="O125" s="182"/>
    </row>
    <row r="126" spans="1:21" s="326" customFormat="1" ht="11.25" customHeight="1">
      <c r="D126" s="181"/>
      <c r="E126" s="181"/>
      <c r="F126" s="178"/>
      <c r="J126" s="190"/>
      <c r="K126" s="182"/>
      <c r="L126" s="182"/>
      <c r="M126" s="182"/>
      <c r="N126" s="182"/>
      <c r="O126" s="182"/>
    </row>
    <row r="127" spans="1:21">
      <c r="A127" s="523" t="s">
        <v>658</v>
      </c>
      <c r="C127" s="584"/>
      <c r="P127" s="326"/>
    </row>
    <row r="128" spans="1:21">
      <c r="A128" s="523"/>
      <c r="C128" s="584"/>
      <c r="P128" s="326"/>
    </row>
    <row r="129" spans="1:16">
      <c r="A129" s="768" t="s">
        <v>513</v>
      </c>
      <c r="C129" s="584"/>
      <c r="P129" s="326"/>
    </row>
    <row r="130" spans="1:16">
      <c r="A130" s="946" t="s">
        <v>474</v>
      </c>
      <c r="B130" s="584"/>
      <c r="C130" s="584"/>
      <c r="D130" s="584"/>
      <c r="P130" s="326"/>
    </row>
    <row r="131" spans="1:16">
      <c r="E131" s="584"/>
      <c r="P131" s="326"/>
    </row>
    <row r="132" spans="1:16">
      <c r="E132" s="584"/>
      <c r="F132" s="584"/>
      <c r="P132" s="326"/>
    </row>
    <row r="133" spans="1:16">
      <c r="F133" s="584"/>
      <c r="L133" s="584"/>
      <c r="M133" s="584"/>
      <c r="N133" s="584"/>
      <c r="O133" s="584"/>
      <c r="P133" s="326"/>
    </row>
    <row r="134" spans="1:16">
      <c r="L134" s="584"/>
      <c r="M134" s="584"/>
      <c r="N134" s="584"/>
      <c r="O134" s="584"/>
    </row>
    <row r="135" spans="1:16">
      <c r="I135" s="584"/>
      <c r="J135" s="584"/>
      <c r="K135" s="584"/>
    </row>
    <row r="136" spans="1:16">
      <c r="G136" s="584"/>
      <c r="H136" s="584"/>
      <c r="I136" s="584"/>
      <c r="J136" s="584"/>
      <c r="K136" s="584"/>
    </row>
    <row r="137" spans="1:16">
      <c r="G137" s="584"/>
      <c r="H137" s="584"/>
    </row>
  </sheetData>
  <mergeCells count="24">
    <mergeCell ref="B58:C58"/>
    <mergeCell ref="B43:C43"/>
    <mergeCell ref="B54:C54"/>
    <mergeCell ref="B13:C13"/>
    <mergeCell ref="A1:O1"/>
    <mergeCell ref="A3:C3"/>
    <mergeCell ref="E4:M4"/>
    <mergeCell ref="O4:O5"/>
    <mergeCell ref="E5:M5"/>
    <mergeCell ref="A8:C8"/>
    <mergeCell ref="B9:C9"/>
    <mergeCell ref="B24:C24"/>
    <mergeCell ref="B28:C28"/>
    <mergeCell ref="B39:C39"/>
    <mergeCell ref="A98:C98"/>
    <mergeCell ref="B99:C99"/>
    <mergeCell ref="B103:C103"/>
    <mergeCell ref="B113:C113"/>
    <mergeCell ref="E119:O119"/>
    <mergeCell ref="A68:C68"/>
    <mergeCell ref="B69:C69"/>
    <mergeCell ref="B73:C73"/>
    <mergeCell ref="B84:C84"/>
    <mergeCell ref="B88:C88"/>
  </mergeCells>
  <printOptions horizontalCentered="1" verticalCentered="1"/>
  <pageMargins left="0.31496062992125984" right="0.19685039370078741" top="0.39370078740157483" bottom="0.27559055118110237" header="0.15748031496062992" footer="0.19685039370078741"/>
  <pageSetup paperSize="9" scale="94"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45"/>
  <sheetViews>
    <sheetView showGridLines="0" workbookViewId="0">
      <selection sqref="A1:V1"/>
    </sheetView>
  </sheetViews>
  <sheetFormatPr defaultColWidth="9.08984375" defaultRowHeight="14.5"/>
  <cols>
    <col min="1" max="1" width="2.36328125" style="869" customWidth="1"/>
    <col min="2" max="2" width="26.08984375" style="869" customWidth="1"/>
    <col min="3" max="3" width="5.7265625" style="870" customWidth="1"/>
    <col min="4" max="4" width="5.81640625" style="869" customWidth="1"/>
    <col min="5" max="9" width="5.08984375" style="869" customWidth="1"/>
    <col min="10" max="10" width="6.08984375" style="869" customWidth="1"/>
    <col min="11" max="12" width="5.08984375" style="869" customWidth="1"/>
    <col min="13" max="13" width="2.08984375" style="869" customWidth="1"/>
    <col min="14" max="15" width="6.36328125" style="869" customWidth="1"/>
    <col min="16" max="22" width="6.36328125" style="1252" customWidth="1"/>
    <col min="23" max="16384" width="9.08984375" style="1252"/>
  </cols>
  <sheetData>
    <row r="1" spans="1:22" s="1224" customFormat="1" ht="24.4" customHeight="1">
      <c r="A1" s="1531" t="s">
        <v>611</v>
      </c>
      <c r="B1" s="1531"/>
      <c r="C1" s="1531"/>
      <c r="D1" s="1531"/>
      <c r="E1" s="1531"/>
      <c r="F1" s="1531"/>
      <c r="G1" s="1531"/>
      <c r="H1" s="1531"/>
      <c r="I1" s="1531"/>
      <c r="J1" s="1531"/>
      <c r="K1" s="1531"/>
      <c r="L1" s="1531"/>
      <c r="M1" s="1531"/>
      <c r="N1" s="1531"/>
      <c r="O1" s="1531"/>
      <c r="P1" s="1531"/>
      <c r="Q1" s="1531"/>
      <c r="R1" s="1531"/>
      <c r="S1" s="1531"/>
      <c r="T1" s="1531"/>
      <c r="U1" s="1531"/>
      <c r="V1" s="1531"/>
    </row>
    <row r="2" spans="1:22" s="1227" customFormat="1" ht="12.5">
      <c r="A2" s="822" t="s">
        <v>641</v>
      </c>
      <c r="B2" s="1225"/>
      <c r="C2" s="1226"/>
      <c r="D2" s="1220"/>
      <c r="E2" s="1220"/>
      <c r="F2" s="1220"/>
      <c r="G2" s="1220"/>
      <c r="H2" s="1220"/>
      <c r="I2" s="1220"/>
      <c r="J2" s="1220"/>
      <c r="K2" s="1220"/>
      <c r="L2" s="1220"/>
      <c r="M2" s="823"/>
    </row>
    <row r="3" spans="1:22" s="1227" customFormat="1" ht="12.5">
      <c r="A3" s="1523" t="s">
        <v>0</v>
      </c>
      <c r="B3" s="1523"/>
      <c r="C3" s="854"/>
      <c r="D3" s="823"/>
      <c r="E3" s="823"/>
      <c r="F3" s="823"/>
      <c r="G3" s="823"/>
      <c r="H3" s="823"/>
      <c r="I3" s="823"/>
      <c r="J3" s="823"/>
      <c r="K3" s="823"/>
      <c r="L3" s="823"/>
      <c r="M3" s="823"/>
      <c r="N3" s="1228"/>
      <c r="O3" s="1228"/>
      <c r="P3" s="1228"/>
      <c r="Q3" s="1228"/>
      <c r="R3" s="1228"/>
      <c r="S3" s="1228"/>
      <c r="T3" s="1228"/>
      <c r="U3" s="1228"/>
      <c r="V3" s="1228"/>
    </row>
    <row r="4" spans="1:22" s="1229" customFormat="1" ht="10.15" customHeight="1">
      <c r="A4" s="825"/>
      <c r="B4" s="826"/>
      <c r="C4" s="827"/>
      <c r="D4" s="1532" t="s">
        <v>214</v>
      </c>
      <c r="E4" s="1532"/>
      <c r="F4" s="1532"/>
      <c r="G4" s="1532"/>
      <c r="H4" s="1532"/>
      <c r="I4" s="1532"/>
      <c r="J4" s="1532"/>
      <c r="K4" s="1532"/>
      <c r="L4" s="1532"/>
      <c r="M4" s="827"/>
      <c r="N4" s="1532" t="s">
        <v>215</v>
      </c>
      <c r="O4" s="1532"/>
      <c r="P4" s="1532"/>
      <c r="Q4" s="1532"/>
      <c r="R4" s="1532"/>
      <c r="S4" s="1532"/>
      <c r="T4" s="1532"/>
      <c r="U4" s="1532"/>
      <c r="V4" s="1532"/>
    </row>
    <row r="5" spans="1:22" s="1231" customFormat="1" ht="8">
      <c r="A5" s="828"/>
      <c r="B5" s="829"/>
      <c r="C5" s="830"/>
      <c r="D5" s="1533" t="s">
        <v>23</v>
      </c>
      <c r="E5" s="1533"/>
      <c r="F5" s="1533"/>
      <c r="G5" s="1533"/>
      <c r="H5" s="1533"/>
      <c r="I5" s="1533"/>
      <c r="J5" s="1533"/>
      <c r="K5" s="1533"/>
      <c r="L5" s="1533"/>
      <c r="M5" s="830"/>
      <c r="N5" s="1221"/>
      <c r="O5" s="1221"/>
      <c r="P5" s="1221"/>
      <c r="Q5" s="1221"/>
      <c r="R5" s="1221"/>
      <c r="S5" s="1221"/>
      <c r="T5" s="1230"/>
      <c r="U5" s="1230"/>
      <c r="V5" s="1230"/>
    </row>
    <row r="6" spans="1:22" s="1229" customFormat="1" ht="10.5">
      <c r="A6" s="831"/>
      <c r="B6" s="831"/>
      <c r="C6" s="855"/>
      <c r="D6" s="832">
        <v>2010</v>
      </c>
      <c r="E6" s="832">
        <v>2011</v>
      </c>
      <c r="F6" s="832">
        <v>2012</v>
      </c>
      <c r="G6" s="832">
        <v>2013</v>
      </c>
      <c r="H6" s="832">
        <v>2014</v>
      </c>
      <c r="I6" s="832">
        <v>2015</v>
      </c>
      <c r="J6" s="832">
        <v>2016</v>
      </c>
      <c r="K6" s="832">
        <v>2017</v>
      </c>
      <c r="L6" s="832">
        <v>2018</v>
      </c>
      <c r="M6" s="833"/>
      <c r="N6" s="832">
        <v>2010</v>
      </c>
      <c r="O6" s="832">
        <v>2011</v>
      </c>
      <c r="P6" s="832">
        <v>2012</v>
      </c>
      <c r="Q6" s="832">
        <v>2013</v>
      </c>
      <c r="R6" s="832">
        <v>2014</v>
      </c>
      <c r="S6" s="832">
        <v>2015</v>
      </c>
      <c r="T6" s="832">
        <v>2016</v>
      </c>
      <c r="U6" s="832">
        <v>2017</v>
      </c>
      <c r="V6" s="832">
        <v>2018</v>
      </c>
    </row>
    <row r="7" spans="1:22" s="1229" customFormat="1" ht="10">
      <c r="A7" s="834"/>
      <c r="B7" s="834"/>
      <c r="C7" s="1409" t="s">
        <v>48</v>
      </c>
      <c r="D7" s="835"/>
      <c r="E7" s="835"/>
      <c r="F7" s="836"/>
      <c r="G7" s="836"/>
      <c r="H7" s="836"/>
      <c r="I7" s="836"/>
      <c r="J7" s="836"/>
      <c r="K7" s="836"/>
      <c r="L7" s="836"/>
      <c r="M7" s="837"/>
      <c r="N7" s="836"/>
      <c r="O7" s="836"/>
    </row>
    <row r="8" spans="1:22" s="1229" customFormat="1" ht="10.5">
      <c r="A8" s="1534" t="s">
        <v>225</v>
      </c>
      <c r="B8" s="1534"/>
      <c r="C8" s="1410"/>
      <c r="D8" s="1232">
        <v>0.4</v>
      </c>
      <c r="E8" s="1232">
        <v>0.3</v>
      </c>
      <c r="F8" s="1232">
        <v>0.5</v>
      </c>
      <c r="G8" s="1232">
        <v>0.8</v>
      </c>
      <c r="H8" s="1232">
        <v>1.1000000000000001</v>
      </c>
      <c r="I8" s="1232">
        <v>1</v>
      </c>
      <c r="J8" s="1232">
        <v>1.1000000000000001</v>
      </c>
      <c r="K8" s="1232">
        <v>1.1000000000000001</v>
      </c>
      <c r="L8" s="1232">
        <v>1</v>
      </c>
      <c r="M8" s="839"/>
      <c r="N8" s="840">
        <v>629</v>
      </c>
      <c r="O8" s="840">
        <v>521</v>
      </c>
      <c r="P8" s="1233">
        <v>796</v>
      </c>
      <c r="Q8" s="1234">
        <v>1215</v>
      </c>
      <c r="R8" s="1235">
        <v>1731</v>
      </c>
      <c r="S8" s="1235">
        <v>1490</v>
      </c>
      <c r="T8" s="1235">
        <v>1669</v>
      </c>
      <c r="U8" s="1235">
        <v>1693</v>
      </c>
      <c r="V8" s="1235">
        <v>1725</v>
      </c>
    </row>
    <row r="9" spans="1:22" s="1229" customFormat="1" ht="10">
      <c r="A9" s="1222"/>
      <c r="B9" s="844"/>
      <c r="C9" s="1409"/>
      <c r="D9" s="1232"/>
      <c r="E9" s="1232"/>
      <c r="F9" s="406"/>
      <c r="G9" s="406"/>
      <c r="H9" s="1236"/>
      <c r="I9" s="1236"/>
      <c r="J9" s="1236"/>
      <c r="K9" s="1236"/>
      <c r="L9" s="1236"/>
      <c r="M9" s="839"/>
      <c r="N9" s="840"/>
      <c r="O9" s="840"/>
      <c r="P9" s="1233"/>
      <c r="Q9" s="1234"/>
      <c r="R9" s="1235"/>
      <c r="S9" s="1235"/>
      <c r="T9" s="1235"/>
      <c r="U9" s="1235"/>
      <c r="V9" s="1235"/>
    </row>
    <row r="10" spans="1:22" s="1229" customFormat="1" ht="10.5">
      <c r="A10" s="1535" t="s">
        <v>226</v>
      </c>
      <c r="B10" s="1535"/>
      <c r="C10" s="1411"/>
      <c r="D10" s="1232"/>
      <c r="E10" s="1232"/>
      <c r="F10" s="406"/>
      <c r="G10" s="406"/>
      <c r="H10" s="1236"/>
      <c r="I10" s="1236"/>
      <c r="J10" s="1236"/>
      <c r="K10" s="1236"/>
      <c r="L10" s="1236"/>
      <c r="M10" s="839"/>
      <c r="N10" s="840"/>
      <c r="O10" s="840"/>
      <c r="P10" s="1233"/>
      <c r="Q10" s="1234"/>
      <c r="R10" s="1235"/>
      <c r="S10" s="1235"/>
      <c r="T10" s="1235"/>
      <c r="U10" s="1235"/>
      <c r="V10" s="1235"/>
    </row>
    <row r="11" spans="1:22" s="1229" customFormat="1" ht="10">
      <c r="A11" s="1530" t="s">
        <v>175</v>
      </c>
      <c r="B11" s="1530"/>
      <c r="C11" s="1412"/>
      <c r="D11" s="1232">
        <v>0.7</v>
      </c>
      <c r="E11" s="1232">
        <v>0.5</v>
      </c>
      <c r="F11" s="1232">
        <v>0.7</v>
      </c>
      <c r="G11" s="1232">
        <v>1.1000000000000001</v>
      </c>
      <c r="H11" s="1232">
        <v>1.4</v>
      </c>
      <c r="I11" s="1232">
        <v>1.3</v>
      </c>
      <c r="J11" s="1232">
        <v>1.3</v>
      </c>
      <c r="K11" s="1232">
        <v>1.4</v>
      </c>
      <c r="L11" s="1232">
        <v>1.2</v>
      </c>
      <c r="M11" s="839"/>
      <c r="N11" s="840">
        <v>124</v>
      </c>
      <c r="O11" s="840">
        <v>102</v>
      </c>
      <c r="P11" s="1233">
        <v>143</v>
      </c>
      <c r="Q11" s="1234">
        <v>220</v>
      </c>
      <c r="R11" s="1235">
        <v>292</v>
      </c>
      <c r="S11" s="1235">
        <v>279</v>
      </c>
      <c r="T11" s="1235">
        <v>283</v>
      </c>
      <c r="U11" s="1235">
        <v>299</v>
      </c>
      <c r="V11" s="1235">
        <v>287</v>
      </c>
    </row>
    <row r="12" spans="1:22" s="1229" customFormat="1" ht="10">
      <c r="A12" s="1530" t="s">
        <v>227</v>
      </c>
      <c r="B12" s="1530"/>
      <c r="C12" s="1412">
        <v>3</v>
      </c>
      <c r="D12" s="1232">
        <v>0.5</v>
      </c>
      <c r="E12" s="1232">
        <v>0.4</v>
      </c>
      <c r="F12" s="1232">
        <v>0.5</v>
      </c>
      <c r="G12" s="1232">
        <v>1</v>
      </c>
      <c r="H12" s="1232">
        <v>1.5</v>
      </c>
      <c r="I12" s="1232">
        <v>1.5</v>
      </c>
      <c r="J12" s="1232">
        <v>1.8</v>
      </c>
      <c r="K12" s="1232">
        <v>1.8</v>
      </c>
      <c r="L12" s="1232">
        <v>1.6</v>
      </c>
      <c r="M12" s="839"/>
      <c r="N12" s="840">
        <v>39</v>
      </c>
      <c r="O12" s="840">
        <v>32</v>
      </c>
      <c r="P12" s="1233">
        <v>33</v>
      </c>
      <c r="Q12" s="1234">
        <v>63</v>
      </c>
      <c r="R12" s="1235">
        <v>88</v>
      </c>
      <c r="S12" s="1235">
        <v>77</v>
      </c>
      <c r="T12" s="1235">
        <v>72</v>
      </c>
      <c r="U12" s="1235">
        <v>61</v>
      </c>
      <c r="V12" s="1235">
        <v>53</v>
      </c>
    </row>
    <row r="13" spans="1:22" s="1229" customFormat="1" ht="10">
      <c r="A13" s="1222"/>
      <c r="B13" s="1222" t="s">
        <v>612</v>
      </c>
      <c r="C13" s="1412">
        <v>3</v>
      </c>
      <c r="D13" s="1232" t="s">
        <v>61</v>
      </c>
      <c r="E13" s="1232" t="s">
        <v>61</v>
      </c>
      <c r="F13" s="1232" t="s">
        <v>61</v>
      </c>
      <c r="G13" s="1232" t="s">
        <v>61</v>
      </c>
      <c r="H13" s="1237" t="s">
        <v>61</v>
      </c>
      <c r="I13" s="1237" t="s">
        <v>61</v>
      </c>
      <c r="J13" s="1237" t="s">
        <v>61</v>
      </c>
      <c r="K13" s="1232">
        <v>1.2</v>
      </c>
      <c r="L13" s="1232">
        <v>0.9</v>
      </c>
      <c r="M13" s="839"/>
      <c r="N13" s="840" t="s">
        <v>29</v>
      </c>
      <c r="O13" s="840" t="s">
        <v>29</v>
      </c>
      <c r="P13" s="840" t="s">
        <v>29</v>
      </c>
      <c r="Q13" s="840" t="s">
        <v>29</v>
      </c>
      <c r="R13" s="840" t="s">
        <v>29</v>
      </c>
      <c r="S13" s="840" t="s">
        <v>29</v>
      </c>
      <c r="T13" s="840" t="s">
        <v>29</v>
      </c>
      <c r="U13" s="1235">
        <v>14</v>
      </c>
      <c r="V13" s="1235">
        <v>14</v>
      </c>
    </row>
    <row r="14" spans="1:22" s="1229" customFormat="1" ht="10">
      <c r="A14" s="1530" t="s">
        <v>228</v>
      </c>
      <c r="B14" s="1530"/>
      <c r="C14" s="1412">
        <v>4</v>
      </c>
      <c r="D14" s="1232">
        <v>0.4</v>
      </c>
      <c r="E14" s="1232">
        <v>0.4</v>
      </c>
      <c r="F14" s="1232">
        <v>0.6</v>
      </c>
      <c r="G14" s="1232">
        <v>1</v>
      </c>
      <c r="H14" s="1232">
        <v>1.4</v>
      </c>
      <c r="I14" s="1232">
        <v>1.3</v>
      </c>
      <c r="J14" s="1232">
        <v>1.6</v>
      </c>
      <c r="K14" s="1232">
        <v>1.5</v>
      </c>
      <c r="L14" s="1232">
        <v>1.6</v>
      </c>
      <c r="M14" s="839"/>
      <c r="N14" s="840">
        <v>80</v>
      </c>
      <c r="O14" s="840">
        <v>88</v>
      </c>
      <c r="P14" s="1233">
        <v>141</v>
      </c>
      <c r="Q14" s="1234">
        <v>225</v>
      </c>
      <c r="R14" s="1235">
        <v>341</v>
      </c>
      <c r="S14" s="1235">
        <v>307</v>
      </c>
      <c r="T14" s="1235">
        <v>382</v>
      </c>
      <c r="U14" s="1235">
        <v>361</v>
      </c>
      <c r="V14" s="1235">
        <v>423</v>
      </c>
    </row>
    <row r="15" spans="1:22" s="1229" customFormat="1" ht="10">
      <c r="A15" s="1530" t="s">
        <v>229</v>
      </c>
      <c r="B15" s="1530"/>
      <c r="C15" s="1412"/>
      <c r="D15" s="1232">
        <v>0.3</v>
      </c>
      <c r="E15" s="1232">
        <v>0.4</v>
      </c>
      <c r="F15" s="1232">
        <v>0.5</v>
      </c>
      <c r="G15" s="1232">
        <v>0.3</v>
      </c>
      <c r="H15" s="1232">
        <v>0.7</v>
      </c>
      <c r="I15" s="1232">
        <v>0.7</v>
      </c>
      <c r="J15" s="1232">
        <v>0.7</v>
      </c>
      <c r="K15" s="1232">
        <v>1</v>
      </c>
      <c r="L15" s="1232">
        <v>0.6</v>
      </c>
      <c r="M15" s="839"/>
      <c r="N15" s="840">
        <v>27</v>
      </c>
      <c r="O15" s="840">
        <v>37</v>
      </c>
      <c r="P15" s="1233">
        <v>54</v>
      </c>
      <c r="Q15" s="1234">
        <v>37</v>
      </c>
      <c r="R15" s="1235">
        <v>81</v>
      </c>
      <c r="S15" s="1235">
        <v>70</v>
      </c>
      <c r="T15" s="1235">
        <v>76</v>
      </c>
      <c r="U15" s="1235">
        <v>102</v>
      </c>
      <c r="V15" s="1235">
        <v>71</v>
      </c>
    </row>
    <row r="16" spans="1:22" s="1229" customFormat="1" ht="10">
      <c r="A16" s="1530" t="s">
        <v>176</v>
      </c>
      <c r="B16" s="1530"/>
      <c r="C16" s="1412"/>
      <c r="D16" s="1232">
        <v>0.5</v>
      </c>
      <c r="E16" s="1232">
        <v>0.4</v>
      </c>
      <c r="F16" s="1232">
        <v>0.7</v>
      </c>
      <c r="G16" s="1232">
        <v>1</v>
      </c>
      <c r="H16" s="1232">
        <v>1.3</v>
      </c>
      <c r="I16" s="1232">
        <v>1.2</v>
      </c>
      <c r="J16" s="1232">
        <v>1.2</v>
      </c>
      <c r="K16" s="1232">
        <v>1.2</v>
      </c>
      <c r="L16" s="1232">
        <v>1.1000000000000001</v>
      </c>
      <c r="M16" s="839"/>
      <c r="N16" s="840">
        <v>109</v>
      </c>
      <c r="O16" s="840">
        <v>81</v>
      </c>
      <c r="P16" s="1233">
        <v>153</v>
      </c>
      <c r="Q16" s="1234">
        <v>216</v>
      </c>
      <c r="R16" s="1235">
        <v>275</v>
      </c>
      <c r="S16" s="1235">
        <v>256</v>
      </c>
      <c r="T16" s="1235">
        <v>261</v>
      </c>
      <c r="U16" s="1235">
        <v>263</v>
      </c>
      <c r="V16" s="1235">
        <v>278</v>
      </c>
    </row>
    <row r="17" spans="1:22" s="1229" customFormat="1" ht="10">
      <c r="A17" s="1530" t="s">
        <v>194</v>
      </c>
      <c r="B17" s="1530"/>
      <c r="C17" s="1412"/>
      <c r="D17" s="1232">
        <v>0.3</v>
      </c>
      <c r="E17" s="1232">
        <v>0.1</v>
      </c>
      <c r="F17" s="1232">
        <v>0.1</v>
      </c>
      <c r="G17" s="1232">
        <v>0.4</v>
      </c>
      <c r="H17" s="1232">
        <v>0.4</v>
      </c>
      <c r="I17" s="1232">
        <v>0.4</v>
      </c>
      <c r="J17" s="1232">
        <v>0.6</v>
      </c>
      <c r="K17" s="1232">
        <v>0.2</v>
      </c>
      <c r="L17" s="1232">
        <v>0.4</v>
      </c>
      <c r="M17" s="839"/>
      <c r="N17" s="840">
        <v>10</v>
      </c>
      <c r="O17" s="840">
        <v>3</v>
      </c>
      <c r="P17" s="1233">
        <v>2</v>
      </c>
      <c r="Q17" s="1234">
        <v>16</v>
      </c>
      <c r="R17" s="1235">
        <v>16</v>
      </c>
      <c r="S17" s="1235">
        <v>15</v>
      </c>
      <c r="T17" s="1235">
        <v>22</v>
      </c>
      <c r="U17" s="1235">
        <v>7</v>
      </c>
      <c r="V17" s="1235">
        <v>16</v>
      </c>
    </row>
    <row r="18" spans="1:22" s="1229" customFormat="1" ht="10">
      <c r="A18" s="1530" t="s">
        <v>181</v>
      </c>
      <c r="B18" s="1530"/>
      <c r="C18" s="1412"/>
      <c r="D18" s="1232">
        <v>0.2</v>
      </c>
      <c r="E18" s="1232">
        <v>0.3</v>
      </c>
      <c r="F18" s="1232">
        <v>0.2</v>
      </c>
      <c r="G18" s="1232">
        <v>0.4</v>
      </c>
      <c r="H18" s="1232">
        <v>0.8</v>
      </c>
      <c r="I18" s="1232">
        <v>0.7</v>
      </c>
      <c r="J18" s="1232">
        <v>0.6</v>
      </c>
      <c r="K18" s="1232">
        <v>0.6</v>
      </c>
      <c r="L18" s="1232">
        <v>0.5</v>
      </c>
      <c r="M18" s="839"/>
      <c r="N18" s="840">
        <v>11</v>
      </c>
      <c r="O18" s="840">
        <v>16</v>
      </c>
      <c r="P18" s="1233">
        <v>16</v>
      </c>
      <c r="Q18" s="1234">
        <v>32</v>
      </c>
      <c r="R18" s="1235">
        <v>62</v>
      </c>
      <c r="S18" s="1235">
        <v>51</v>
      </c>
      <c r="T18" s="1235">
        <v>51</v>
      </c>
      <c r="U18" s="1235">
        <v>49</v>
      </c>
      <c r="V18" s="1235">
        <v>41</v>
      </c>
    </row>
    <row r="19" spans="1:22" s="1229" customFormat="1" ht="10">
      <c r="A19" s="1530" t="s">
        <v>230</v>
      </c>
      <c r="B19" s="1530"/>
      <c r="C19" s="1412"/>
      <c r="D19" s="1232">
        <v>0.6</v>
      </c>
      <c r="E19" s="1232">
        <v>0.3</v>
      </c>
      <c r="F19" s="1232">
        <v>0.6</v>
      </c>
      <c r="G19" s="1232">
        <v>0.7</v>
      </c>
      <c r="H19" s="1232">
        <v>1.4</v>
      </c>
      <c r="I19" s="1232">
        <v>0.7</v>
      </c>
      <c r="J19" s="1232">
        <v>0.8</v>
      </c>
      <c r="K19" s="1232">
        <v>0.8</v>
      </c>
      <c r="L19" s="1232">
        <v>0.6</v>
      </c>
      <c r="M19" s="839"/>
      <c r="N19" s="840">
        <v>19</v>
      </c>
      <c r="O19" s="840">
        <v>14</v>
      </c>
      <c r="P19" s="1233">
        <v>26</v>
      </c>
      <c r="Q19" s="1234">
        <v>32</v>
      </c>
      <c r="R19" s="1235">
        <v>58</v>
      </c>
      <c r="S19" s="1235">
        <v>41</v>
      </c>
      <c r="T19" s="1235">
        <v>46</v>
      </c>
      <c r="U19" s="1235">
        <v>42</v>
      </c>
      <c r="V19" s="1235">
        <v>24</v>
      </c>
    </row>
    <row r="20" spans="1:22" s="1229" customFormat="1" ht="10">
      <c r="A20" s="1530" t="s">
        <v>182</v>
      </c>
      <c r="B20" s="1530"/>
      <c r="C20" s="1412"/>
      <c r="D20" s="1232">
        <v>0.2</v>
      </c>
      <c r="E20" s="1232">
        <v>0.2</v>
      </c>
      <c r="F20" s="1232">
        <v>0.4</v>
      </c>
      <c r="G20" s="1232">
        <v>0.6</v>
      </c>
      <c r="H20" s="1232">
        <v>1.2</v>
      </c>
      <c r="I20" s="1232">
        <v>1.2</v>
      </c>
      <c r="J20" s="1232">
        <v>1.3</v>
      </c>
      <c r="K20" s="1232">
        <v>1.2</v>
      </c>
      <c r="L20" s="1232">
        <v>0.9</v>
      </c>
      <c r="M20" s="839"/>
      <c r="N20" s="840">
        <v>10</v>
      </c>
      <c r="O20" s="840">
        <v>11</v>
      </c>
      <c r="P20" s="1233">
        <v>24</v>
      </c>
      <c r="Q20" s="1234">
        <v>39</v>
      </c>
      <c r="R20" s="1235">
        <v>84</v>
      </c>
      <c r="S20" s="1235">
        <v>80</v>
      </c>
      <c r="T20" s="1235">
        <v>97</v>
      </c>
      <c r="U20" s="1235">
        <v>85</v>
      </c>
      <c r="V20" s="1235">
        <v>74</v>
      </c>
    </row>
    <row r="21" spans="1:22" s="1229" customFormat="1" ht="10">
      <c r="A21" s="1530" t="s">
        <v>231</v>
      </c>
      <c r="B21" s="1530"/>
      <c r="C21" s="1412"/>
      <c r="D21" s="1232">
        <v>0.3</v>
      </c>
      <c r="E21" s="1232">
        <v>0.2</v>
      </c>
      <c r="F21" s="1232">
        <v>0.4</v>
      </c>
      <c r="G21" s="1232">
        <v>0.7</v>
      </c>
      <c r="H21" s="1232">
        <v>0.6</v>
      </c>
      <c r="I21" s="1232">
        <v>0.4</v>
      </c>
      <c r="J21" s="1232">
        <v>1</v>
      </c>
      <c r="K21" s="1232">
        <v>0.7</v>
      </c>
      <c r="L21" s="1232">
        <v>0.6</v>
      </c>
      <c r="M21" s="839"/>
      <c r="N21" s="840">
        <v>14</v>
      </c>
      <c r="O21" s="840">
        <v>10</v>
      </c>
      <c r="P21" s="1233">
        <v>21</v>
      </c>
      <c r="Q21" s="1234">
        <v>38</v>
      </c>
      <c r="R21" s="1235">
        <v>32</v>
      </c>
      <c r="S21" s="1235">
        <v>21</v>
      </c>
      <c r="T21" s="1235">
        <v>54</v>
      </c>
      <c r="U21" s="1235">
        <v>37</v>
      </c>
      <c r="V21" s="1235">
        <v>36</v>
      </c>
    </row>
    <row r="22" spans="1:22" s="1242" customFormat="1" ht="10">
      <c r="A22" s="1529" t="s">
        <v>187</v>
      </c>
      <c r="B22" s="1529"/>
      <c r="C22" s="1413">
        <v>5</v>
      </c>
      <c r="D22" s="1238">
        <v>0.4</v>
      </c>
      <c r="E22" s="1238">
        <v>0.2</v>
      </c>
      <c r="F22" s="1238">
        <v>0.4</v>
      </c>
      <c r="G22" s="1238">
        <v>0.6</v>
      </c>
      <c r="H22" s="1238">
        <v>1.1000000000000001</v>
      </c>
      <c r="I22" s="1238">
        <v>0.9</v>
      </c>
      <c r="J22" s="1238">
        <v>2.1</v>
      </c>
      <c r="K22" s="1238">
        <v>1.2</v>
      </c>
      <c r="L22" s="1238">
        <v>1.2</v>
      </c>
      <c r="M22" s="860"/>
      <c r="N22" s="863">
        <v>38</v>
      </c>
      <c r="O22" s="863">
        <v>20</v>
      </c>
      <c r="P22" s="1239">
        <v>37</v>
      </c>
      <c r="Q22" s="1240">
        <v>64</v>
      </c>
      <c r="R22" s="1241">
        <v>106</v>
      </c>
      <c r="S22" s="1241">
        <v>82</v>
      </c>
      <c r="T22" s="1241">
        <v>86</v>
      </c>
      <c r="U22" s="1241">
        <v>101</v>
      </c>
      <c r="V22" s="1241">
        <v>106</v>
      </c>
    </row>
    <row r="23" spans="1:22" s="1242" customFormat="1" ht="10">
      <c r="A23" s="1529" t="s">
        <v>232</v>
      </c>
      <c r="B23" s="1529"/>
      <c r="C23" s="1413">
        <v>6</v>
      </c>
      <c r="D23" s="1238">
        <v>0.5</v>
      </c>
      <c r="E23" s="1238">
        <v>0.1</v>
      </c>
      <c r="F23" s="1238">
        <v>0.2</v>
      </c>
      <c r="G23" s="1238">
        <v>0.4</v>
      </c>
      <c r="H23" s="1238">
        <v>0.8</v>
      </c>
      <c r="I23" s="1238">
        <v>0.9</v>
      </c>
      <c r="J23" s="1238">
        <v>0.8</v>
      </c>
      <c r="K23" s="1238">
        <v>1.1000000000000001</v>
      </c>
      <c r="L23" s="1238">
        <v>1.6</v>
      </c>
      <c r="M23" s="860"/>
      <c r="N23" s="863">
        <v>18</v>
      </c>
      <c r="O23" s="863">
        <v>3</v>
      </c>
      <c r="P23" s="1239">
        <v>12</v>
      </c>
      <c r="Q23" s="1240">
        <v>22</v>
      </c>
      <c r="R23" s="1241">
        <v>46</v>
      </c>
      <c r="S23" s="1241">
        <v>29</v>
      </c>
      <c r="T23" s="1241">
        <v>30</v>
      </c>
      <c r="U23" s="1241">
        <v>38</v>
      </c>
      <c r="V23" s="1241">
        <v>62</v>
      </c>
    </row>
    <row r="24" spans="1:22" s="1242" customFormat="1" ht="10">
      <c r="A24" s="1529" t="s">
        <v>233</v>
      </c>
      <c r="B24" s="1529"/>
      <c r="C24" s="1413"/>
      <c r="D24" s="1238">
        <v>0.2</v>
      </c>
      <c r="E24" s="1238">
        <v>0.1</v>
      </c>
      <c r="F24" s="1238">
        <v>0.2</v>
      </c>
      <c r="G24" s="1238">
        <v>0.5</v>
      </c>
      <c r="H24" s="1238">
        <v>0.5</v>
      </c>
      <c r="I24" s="1238">
        <v>0.4</v>
      </c>
      <c r="J24" s="1238">
        <v>0.4</v>
      </c>
      <c r="K24" s="1238">
        <v>0.4</v>
      </c>
      <c r="L24" s="1238">
        <v>0.5</v>
      </c>
      <c r="M24" s="860"/>
      <c r="N24" s="863">
        <v>13</v>
      </c>
      <c r="O24" s="863">
        <v>9</v>
      </c>
      <c r="P24" s="1239">
        <v>13</v>
      </c>
      <c r="Q24" s="1240">
        <v>32</v>
      </c>
      <c r="R24" s="1241">
        <v>32</v>
      </c>
      <c r="S24" s="1241">
        <v>22</v>
      </c>
      <c r="T24" s="1241">
        <v>23</v>
      </c>
      <c r="U24" s="1241">
        <v>24</v>
      </c>
      <c r="V24" s="1241">
        <v>31</v>
      </c>
    </row>
    <row r="25" spans="1:22" s="1242" customFormat="1" ht="10">
      <c r="A25" s="1529" t="s">
        <v>193</v>
      </c>
      <c r="B25" s="1529"/>
      <c r="C25" s="1413"/>
      <c r="D25" s="1238">
        <v>0.2</v>
      </c>
      <c r="E25" s="1238">
        <v>0.2</v>
      </c>
      <c r="F25" s="1238">
        <v>0.5</v>
      </c>
      <c r="G25" s="1238">
        <v>0.3</v>
      </c>
      <c r="H25" s="1238">
        <v>1</v>
      </c>
      <c r="I25" s="1238">
        <v>0.6</v>
      </c>
      <c r="J25" s="1238">
        <v>0.5</v>
      </c>
      <c r="K25" s="1238">
        <v>0.6</v>
      </c>
      <c r="L25" s="1238">
        <v>0.7</v>
      </c>
      <c r="M25" s="860"/>
      <c r="N25" s="863">
        <v>8</v>
      </c>
      <c r="O25" s="863">
        <v>8</v>
      </c>
      <c r="P25" s="1239">
        <v>19</v>
      </c>
      <c r="Q25" s="1240">
        <v>10</v>
      </c>
      <c r="R25" s="1241">
        <v>39</v>
      </c>
      <c r="S25" s="1241">
        <v>21</v>
      </c>
      <c r="T25" s="1241">
        <v>19</v>
      </c>
      <c r="U25" s="1241">
        <v>20</v>
      </c>
      <c r="V25" s="1241">
        <v>25</v>
      </c>
    </row>
    <row r="26" spans="1:22" s="1242" customFormat="1" ht="10">
      <c r="A26" s="1529" t="s">
        <v>234</v>
      </c>
      <c r="B26" s="1529"/>
      <c r="C26" s="1413"/>
      <c r="D26" s="1238">
        <v>0.2</v>
      </c>
      <c r="E26" s="1238">
        <v>0.1</v>
      </c>
      <c r="F26" s="1238">
        <v>0.1</v>
      </c>
      <c r="G26" s="1238">
        <v>0.3</v>
      </c>
      <c r="H26" s="1238">
        <v>0.4</v>
      </c>
      <c r="I26" s="1238">
        <v>0.3</v>
      </c>
      <c r="J26" s="1238">
        <v>0.2</v>
      </c>
      <c r="K26" s="1238">
        <v>0.4</v>
      </c>
      <c r="L26" s="1238">
        <v>0.5</v>
      </c>
      <c r="M26" s="860"/>
      <c r="N26" s="863">
        <v>24</v>
      </c>
      <c r="O26" s="863">
        <v>18</v>
      </c>
      <c r="P26" s="1239">
        <v>20</v>
      </c>
      <c r="Q26" s="1240">
        <v>38</v>
      </c>
      <c r="R26" s="1241">
        <v>51</v>
      </c>
      <c r="S26" s="1241">
        <v>41</v>
      </c>
      <c r="T26" s="1241">
        <v>27</v>
      </c>
      <c r="U26" s="1241">
        <v>44</v>
      </c>
      <c r="V26" s="1241">
        <v>65</v>
      </c>
    </row>
    <row r="27" spans="1:22" s="1242" customFormat="1" ht="10">
      <c r="A27" s="1529" t="s">
        <v>235</v>
      </c>
      <c r="B27" s="1529"/>
      <c r="C27" s="1413"/>
      <c r="D27" s="1238">
        <v>0</v>
      </c>
      <c r="E27" s="1238">
        <v>0</v>
      </c>
      <c r="F27" s="1238">
        <v>0</v>
      </c>
      <c r="G27" s="1238">
        <v>0</v>
      </c>
      <c r="H27" s="1238">
        <v>0</v>
      </c>
      <c r="I27" s="1238">
        <v>0</v>
      </c>
      <c r="J27" s="1238">
        <v>0</v>
      </c>
      <c r="K27" s="1238">
        <v>0</v>
      </c>
      <c r="L27" s="1238">
        <v>0</v>
      </c>
      <c r="M27" s="860"/>
      <c r="N27" s="863">
        <v>0</v>
      </c>
      <c r="O27" s="863">
        <v>0</v>
      </c>
      <c r="P27" s="1239">
        <v>0</v>
      </c>
      <c r="Q27" s="1240">
        <v>0</v>
      </c>
      <c r="R27" s="1241">
        <v>0</v>
      </c>
      <c r="S27" s="1241">
        <v>0</v>
      </c>
      <c r="T27" s="1241">
        <v>0</v>
      </c>
      <c r="U27" s="1241">
        <v>0</v>
      </c>
      <c r="V27" s="1241">
        <v>0</v>
      </c>
    </row>
    <row r="28" spans="1:22" s="1242" customFormat="1" ht="10">
      <c r="A28" s="1529" t="s">
        <v>236</v>
      </c>
      <c r="B28" s="1529"/>
      <c r="C28" s="1413">
        <v>7</v>
      </c>
      <c r="D28" s="1238">
        <v>0.5</v>
      </c>
      <c r="E28" s="1238">
        <v>0.4</v>
      </c>
      <c r="F28" s="1238">
        <v>0.5</v>
      </c>
      <c r="G28" s="1238">
        <v>0.9</v>
      </c>
      <c r="H28" s="1238">
        <v>1</v>
      </c>
      <c r="I28" s="1238">
        <v>0.9</v>
      </c>
      <c r="J28" s="1238">
        <v>1.3</v>
      </c>
      <c r="K28" s="1238">
        <v>1.5</v>
      </c>
      <c r="L28" s="1238">
        <v>0.8</v>
      </c>
      <c r="M28" s="860"/>
      <c r="N28" s="863">
        <v>52</v>
      </c>
      <c r="O28" s="863">
        <v>45</v>
      </c>
      <c r="P28" s="1239">
        <v>47</v>
      </c>
      <c r="Q28" s="1240">
        <v>85</v>
      </c>
      <c r="R28" s="1241">
        <v>86</v>
      </c>
      <c r="S28" s="1241">
        <v>68</v>
      </c>
      <c r="T28" s="1241">
        <v>93</v>
      </c>
      <c r="U28" s="1241">
        <v>101</v>
      </c>
      <c r="V28" s="1241">
        <v>72</v>
      </c>
    </row>
    <row r="29" spans="1:22" s="1242" customFormat="1" ht="10">
      <c r="B29" s="1223" t="s">
        <v>237</v>
      </c>
      <c r="C29" s="1413">
        <v>8</v>
      </c>
      <c r="D29" s="1238" t="s">
        <v>29</v>
      </c>
      <c r="E29" s="1238" t="s">
        <v>29</v>
      </c>
      <c r="F29" s="1238" t="s">
        <v>29</v>
      </c>
      <c r="G29" s="1238" t="s">
        <v>29</v>
      </c>
      <c r="H29" s="1238" t="s">
        <v>29</v>
      </c>
      <c r="I29" s="1238" t="s">
        <v>29</v>
      </c>
      <c r="J29" s="1238" t="s">
        <v>29</v>
      </c>
      <c r="K29" s="1238" t="s">
        <v>29</v>
      </c>
      <c r="L29" s="1238" t="s">
        <v>29</v>
      </c>
      <c r="M29" s="860"/>
      <c r="N29" s="863">
        <v>33</v>
      </c>
      <c r="O29" s="863">
        <v>24</v>
      </c>
      <c r="P29" s="1239">
        <v>35</v>
      </c>
      <c r="Q29" s="1240">
        <v>46</v>
      </c>
      <c r="R29" s="1241">
        <v>42</v>
      </c>
      <c r="S29" s="1241">
        <v>30</v>
      </c>
      <c r="T29" s="1241">
        <v>47</v>
      </c>
      <c r="U29" s="1241">
        <v>45</v>
      </c>
      <c r="V29" s="1241">
        <v>47</v>
      </c>
    </row>
    <row r="30" spans="1:22" s="1229" customFormat="1" ht="10">
      <c r="A30" s="845"/>
      <c r="B30" s="845"/>
      <c r="C30" s="1414"/>
      <c r="D30" s="845"/>
      <c r="E30" s="845"/>
      <c r="F30" s="845"/>
      <c r="G30" s="845"/>
      <c r="H30" s="845"/>
      <c r="I30" s="845"/>
      <c r="J30" s="845"/>
      <c r="K30" s="845"/>
      <c r="L30" s="845"/>
      <c r="M30" s="845"/>
      <c r="N30" s="845"/>
      <c r="O30" s="845"/>
      <c r="P30" s="1243"/>
      <c r="Q30" s="1243"/>
      <c r="R30" s="1243"/>
      <c r="S30" s="1243"/>
      <c r="T30" s="1243"/>
      <c r="U30" s="1243"/>
      <c r="V30" s="1243"/>
    </row>
    <row r="31" spans="1:22" s="1229" customFormat="1" ht="10">
      <c r="A31" s="834"/>
      <c r="B31" s="847"/>
      <c r="C31" s="857"/>
      <c r="F31" s="1244"/>
      <c r="G31" s="1244"/>
      <c r="H31" s="1244"/>
      <c r="I31" s="1244"/>
      <c r="J31" s="1244"/>
      <c r="K31" s="1244"/>
      <c r="L31" s="1244"/>
      <c r="M31" s="1244"/>
      <c r="N31" s="1244"/>
      <c r="O31" s="1244"/>
      <c r="S31" s="1245"/>
      <c r="V31" s="1245" t="s">
        <v>47</v>
      </c>
    </row>
    <row r="32" spans="1:22" s="1229" customFormat="1" ht="11.5">
      <c r="A32" s="1373" t="s">
        <v>48</v>
      </c>
      <c r="C32" s="1247"/>
    </row>
    <row r="33" spans="1:17" s="1229" customFormat="1" ht="10.5">
      <c r="A33" s="868" t="str">
        <f>"1."</f>
        <v>1.</v>
      </c>
      <c r="B33" s="868" t="s">
        <v>788</v>
      </c>
      <c r="C33" s="870"/>
      <c r="D33" s="868"/>
      <c r="E33" s="868"/>
      <c r="I33" s="849"/>
      <c r="M33" s="1246"/>
      <c r="O33" s="868"/>
      <c r="P33" s="868"/>
      <c r="Q33" s="868"/>
    </row>
    <row r="34" spans="1:17" s="1229" customFormat="1" ht="10">
      <c r="A34" s="868" t="str">
        <f>"2."</f>
        <v>2.</v>
      </c>
      <c r="B34" s="868" t="s">
        <v>789</v>
      </c>
      <c r="C34" s="870"/>
      <c r="D34" s="868"/>
      <c r="E34" s="868"/>
      <c r="I34" s="850"/>
      <c r="M34" s="1248"/>
      <c r="O34" s="868"/>
      <c r="P34" s="868"/>
      <c r="Q34" s="868"/>
    </row>
    <row r="35" spans="1:17" s="1229" customFormat="1" ht="10">
      <c r="A35" s="868" t="str">
        <f>"3."</f>
        <v>3.</v>
      </c>
      <c r="B35" s="849" t="s">
        <v>790</v>
      </c>
      <c r="C35" s="859"/>
      <c r="D35" s="869"/>
      <c r="E35" s="869"/>
      <c r="F35" s="869"/>
      <c r="G35" s="869"/>
      <c r="M35" s="869"/>
      <c r="N35" s="869"/>
      <c r="O35" s="869"/>
    </row>
    <row r="36" spans="1:17" s="1229" customFormat="1" ht="10">
      <c r="A36" s="868" t="str">
        <f>"4."</f>
        <v>4.</v>
      </c>
      <c r="B36" s="1249" t="s">
        <v>791</v>
      </c>
      <c r="C36" s="1247"/>
      <c r="D36" s="869"/>
      <c r="E36" s="869"/>
      <c r="F36" s="869"/>
      <c r="G36" s="869"/>
      <c r="H36" s="869"/>
      <c r="I36" s="869"/>
      <c r="J36" s="869"/>
      <c r="K36" s="869"/>
      <c r="L36" s="869"/>
      <c r="M36" s="1250"/>
      <c r="N36" s="869"/>
      <c r="O36" s="869"/>
    </row>
    <row r="37" spans="1:17" s="1229" customFormat="1" ht="10.4" customHeight="1">
      <c r="A37" s="868" t="str">
        <f>"5."</f>
        <v>5.</v>
      </c>
      <c r="B37" s="1251" t="s">
        <v>792</v>
      </c>
      <c r="C37" s="1247"/>
      <c r="D37" s="852"/>
      <c r="E37" s="852"/>
      <c r="F37" s="852"/>
      <c r="G37" s="852"/>
      <c r="H37" s="852"/>
      <c r="I37" s="852"/>
      <c r="J37" s="852"/>
      <c r="K37" s="852"/>
      <c r="L37" s="852"/>
      <c r="M37" s="852"/>
      <c r="N37" s="1251"/>
      <c r="O37" s="1251"/>
      <c r="P37" s="1251"/>
      <c r="Q37" s="1251"/>
    </row>
    <row r="38" spans="1:17" ht="10.4" customHeight="1">
      <c r="A38" s="868" t="str">
        <f>"6."</f>
        <v>6.</v>
      </c>
      <c r="B38" s="869" t="s">
        <v>793</v>
      </c>
    </row>
    <row r="39" spans="1:17" ht="10.4" customHeight="1">
      <c r="A39" s="868" t="str">
        <f>"7."</f>
        <v>7.</v>
      </c>
      <c r="B39" s="869" t="s">
        <v>794</v>
      </c>
    </row>
    <row r="40" spans="1:17" ht="10.4" customHeight="1">
      <c r="A40" s="868" t="str">
        <f>"8."</f>
        <v>8.</v>
      </c>
      <c r="B40" s="869" t="s">
        <v>795</v>
      </c>
    </row>
    <row r="41" spans="1:17" ht="6.75" customHeight="1"/>
    <row r="42" spans="1:17">
      <c r="A42" s="1373" t="s">
        <v>513</v>
      </c>
    </row>
    <row r="43" spans="1:17">
      <c r="A43" s="866" t="s">
        <v>521</v>
      </c>
    </row>
    <row r="44" spans="1:17">
      <c r="A44" s="866" t="s">
        <v>522</v>
      </c>
    </row>
    <row r="45" spans="1:17">
      <c r="A45" s="866"/>
    </row>
  </sheetData>
  <mergeCells count="24">
    <mergeCell ref="A16:B16"/>
    <mergeCell ref="A1:V1"/>
    <mergeCell ref="A3:B3"/>
    <mergeCell ref="D4:L4"/>
    <mergeCell ref="D5:L5"/>
    <mergeCell ref="A8:B8"/>
    <mergeCell ref="A10:B10"/>
    <mergeCell ref="A11:B11"/>
    <mergeCell ref="A12:B12"/>
    <mergeCell ref="A14:B14"/>
    <mergeCell ref="A15:B15"/>
    <mergeCell ref="N4:V4"/>
    <mergeCell ref="A28:B28"/>
    <mergeCell ref="A17:B17"/>
    <mergeCell ref="A18:B18"/>
    <mergeCell ref="A19:B19"/>
    <mergeCell ref="A20:B20"/>
    <mergeCell ref="A21:B21"/>
    <mergeCell ref="A22:B22"/>
    <mergeCell ref="A23:B23"/>
    <mergeCell ref="A24:B24"/>
    <mergeCell ref="A25:B25"/>
    <mergeCell ref="A26:B26"/>
    <mergeCell ref="A27:B2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6"/>
  <sheetViews>
    <sheetView showGridLines="0" zoomScaleNormal="100" workbookViewId="0">
      <selection sqref="A1:J1"/>
    </sheetView>
  </sheetViews>
  <sheetFormatPr defaultColWidth="10.26953125" defaultRowHeight="11.5"/>
  <cols>
    <col min="1" max="1" width="1.81640625" style="194" customWidth="1"/>
    <col min="2" max="2" width="32.08984375" style="194" customWidth="1"/>
    <col min="3" max="3" width="3.26953125" style="194" customWidth="1"/>
    <col min="4" max="5" width="1.26953125" style="194" customWidth="1"/>
    <col min="6" max="13" width="10.36328125" style="194" customWidth="1"/>
    <col min="14" max="16384" width="10.26953125" style="194"/>
  </cols>
  <sheetData>
    <row r="1" spans="1:14" ht="22.9" customHeight="1">
      <c r="A1" s="1537" t="s">
        <v>247</v>
      </c>
      <c r="B1" s="1537"/>
      <c r="C1" s="1537"/>
      <c r="D1" s="1537"/>
      <c r="E1" s="1537"/>
      <c r="F1" s="1537"/>
      <c r="G1" s="1537"/>
      <c r="H1" s="1537"/>
      <c r="I1" s="1537"/>
      <c r="J1" s="1537"/>
      <c r="K1" s="1370"/>
      <c r="L1" s="1370"/>
      <c r="M1" s="1370"/>
      <c r="N1" s="1370"/>
    </row>
    <row r="2" spans="1:14" ht="15" customHeight="1">
      <c r="A2" s="195" t="s">
        <v>653</v>
      </c>
      <c r="B2" s="195"/>
      <c r="C2" s="191"/>
      <c r="D2" s="196"/>
      <c r="E2" s="196"/>
      <c r="F2" s="196"/>
      <c r="G2" s="197"/>
      <c r="H2" s="197"/>
      <c r="I2" s="197"/>
    </row>
    <row r="3" spans="1:14" ht="15" customHeight="1">
      <c r="A3" s="1536" t="s">
        <v>0</v>
      </c>
      <c r="B3" s="1536"/>
      <c r="C3" s="1319"/>
    </row>
    <row r="4" spans="1:14" s="198" customFormat="1" ht="15" customHeight="1">
      <c r="B4" s="199"/>
      <c r="C4" s="199"/>
      <c r="D4" s="200"/>
      <c r="E4" s="200"/>
      <c r="F4" s="1538" t="s">
        <v>238</v>
      </c>
      <c r="G4" s="1538"/>
      <c r="H4" s="1538"/>
      <c r="I4" s="1538"/>
      <c r="J4" s="1538"/>
      <c r="K4" s="1538"/>
      <c r="L4" s="1538"/>
      <c r="M4" s="1538"/>
      <c r="N4" s="1538"/>
    </row>
    <row r="5" spans="1:14" s="198" customFormat="1" ht="15" customHeight="1">
      <c r="A5" s="201"/>
      <c r="B5" s="201"/>
      <c r="C5" s="202" t="s">
        <v>14</v>
      </c>
      <c r="D5" s="1050"/>
      <c r="E5" s="1050"/>
      <c r="F5" s="420" t="s">
        <v>239</v>
      </c>
      <c r="G5" s="419" t="s">
        <v>240</v>
      </c>
      <c r="H5" s="419" t="s">
        <v>241</v>
      </c>
      <c r="I5" s="419" t="s">
        <v>242</v>
      </c>
      <c r="J5" s="419" t="s">
        <v>243</v>
      </c>
      <c r="K5" s="419" t="s">
        <v>339</v>
      </c>
      <c r="L5" s="419" t="s">
        <v>471</v>
      </c>
      <c r="M5" s="419" t="s">
        <v>537</v>
      </c>
      <c r="N5" s="419" t="s">
        <v>654</v>
      </c>
    </row>
    <row r="6" spans="1:14" s="198" customFormat="1" ht="15" customHeight="1">
      <c r="D6" s="201"/>
      <c r="E6" s="201"/>
      <c r="F6" s="201"/>
    </row>
    <row r="7" spans="1:14" s="198" customFormat="1" ht="15" customHeight="1">
      <c r="B7" s="203" t="s">
        <v>248</v>
      </c>
      <c r="C7" s="59">
        <v>3</v>
      </c>
      <c r="D7" s="204"/>
      <c r="E7" s="204"/>
      <c r="F7" s="1051">
        <v>51.589649605379876</v>
      </c>
      <c r="G7" s="1052">
        <v>55.809016783185164</v>
      </c>
      <c r="H7" s="1052">
        <v>55.461228956037068</v>
      </c>
      <c r="I7" s="1052">
        <v>57.000828862795871</v>
      </c>
      <c r="J7" s="1052">
        <v>54.820252187878715</v>
      </c>
      <c r="K7" s="1052">
        <v>55.67906823936665</v>
      </c>
      <c r="L7" s="205">
        <v>54.492097984986174</v>
      </c>
      <c r="M7" s="205">
        <v>54.777090659229621</v>
      </c>
      <c r="N7" s="205">
        <v>54.375369151301022</v>
      </c>
    </row>
    <row r="8" spans="1:14" s="198" customFormat="1" ht="15" customHeight="1">
      <c r="B8" s="203" t="s">
        <v>249</v>
      </c>
      <c r="C8" s="59">
        <v>3</v>
      </c>
      <c r="D8" s="206"/>
      <c r="E8" s="206"/>
      <c r="F8" s="206">
        <v>4.2208201145855089</v>
      </c>
      <c r="G8" s="1052">
        <v>4.6011309080112186</v>
      </c>
      <c r="H8" s="1052">
        <v>4.4892298223018372</v>
      </c>
      <c r="I8" s="1052">
        <v>4.4878797952116152</v>
      </c>
      <c r="J8" s="1052">
        <v>4.304268162840355</v>
      </c>
      <c r="K8" s="205">
        <v>4.2323720311548447</v>
      </c>
      <c r="L8" s="205">
        <v>4.074405373370209</v>
      </c>
      <c r="M8" s="205">
        <v>4.0527272543551192</v>
      </c>
      <c r="N8" s="205">
        <v>4.0311912713839284</v>
      </c>
    </row>
    <row r="9" spans="1:14" s="198" customFormat="1" ht="15" customHeight="1">
      <c r="B9" s="207" t="s">
        <v>244</v>
      </c>
      <c r="C9" s="192"/>
      <c r="D9" s="206"/>
      <c r="E9" s="206"/>
      <c r="F9" s="206">
        <v>8.1815250672789084</v>
      </c>
      <c r="G9" s="1052">
        <v>8.2444220902266547</v>
      </c>
      <c r="H9" s="1052">
        <v>8.0943569170822904</v>
      </c>
      <c r="I9" s="1052">
        <v>7.8733588348590189</v>
      </c>
      <c r="J9" s="1052">
        <v>7.8794169729560988</v>
      </c>
      <c r="K9" s="205">
        <v>7.6013700749439623</v>
      </c>
      <c r="L9" s="205">
        <v>7.4770572689141126</v>
      </c>
      <c r="M9" s="205">
        <v>7.3985806941943864</v>
      </c>
      <c r="N9" s="205">
        <v>7.4136347657098618</v>
      </c>
    </row>
    <row r="10" spans="1:14" s="198" customFormat="1" ht="15" customHeight="1">
      <c r="B10" s="207" t="s">
        <v>245</v>
      </c>
      <c r="C10" s="192"/>
      <c r="D10" s="209"/>
      <c r="E10" s="209"/>
      <c r="F10" s="208">
        <v>278397.86923397589</v>
      </c>
      <c r="G10" s="208">
        <v>268783.48000000068</v>
      </c>
      <c r="H10" s="208">
        <v>270616.41134350817</v>
      </c>
      <c r="I10" s="208">
        <v>288541.04574491584</v>
      </c>
      <c r="J10" s="208">
        <v>281641.78662783629</v>
      </c>
      <c r="K10" s="208">
        <v>292048.40551980835</v>
      </c>
      <c r="L10" s="208">
        <v>289344.321564599</v>
      </c>
      <c r="M10" s="208">
        <v>290126.86067660968</v>
      </c>
      <c r="N10" s="208">
        <v>274075.78568498371</v>
      </c>
    </row>
    <row r="11" spans="1:14" s="198" customFormat="1" ht="15" customHeight="1">
      <c r="B11" s="203" t="s">
        <v>246</v>
      </c>
      <c r="C11" s="210"/>
      <c r="D11" s="209"/>
      <c r="E11" s="209"/>
      <c r="F11" s="209">
        <v>2277719.1458148095</v>
      </c>
      <c r="G11" s="208">
        <v>2215964.46</v>
      </c>
      <c r="H11" s="208">
        <v>2190464.3516000356</v>
      </c>
      <c r="I11" s="208">
        <v>2254798.379999896</v>
      </c>
      <c r="J11" s="208">
        <v>2211339.29</v>
      </c>
      <c r="K11" s="208">
        <v>2216198.362282</v>
      </c>
      <c r="L11" s="208">
        <v>2158297.0885299998</v>
      </c>
      <c r="M11" s="208">
        <v>2139863.6130829998</v>
      </c>
      <c r="N11" s="208">
        <v>2025231.172057</v>
      </c>
    </row>
    <row r="12" spans="1:14" s="198" customFormat="1" ht="7.15" customHeight="1">
      <c r="A12" s="200"/>
      <c r="B12" s="200"/>
      <c r="C12" s="200"/>
      <c r="D12" s="200"/>
      <c r="E12" s="200"/>
      <c r="F12" s="200"/>
      <c r="G12" s="200"/>
      <c r="H12" s="200"/>
      <c r="I12" s="200"/>
      <c r="J12" s="1053"/>
      <c r="K12" s="200"/>
      <c r="L12" s="200"/>
      <c r="M12" s="200"/>
      <c r="N12" s="200"/>
    </row>
    <row r="13" spans="1:14" s="198" customFormat="1" ht="9.75" customHeight="1">
      <c r="A13" s="1055"/>
      <c r="B13" s="1055"/>
      <c r="C13" s="212"/>
      <c r="N13" s="203" t="s">
        <v>47</v>
      </c>
    </row>
    <row r="14" spans="1:14" s="198" customFormat="1" ht="15" customHeight="1">
      <c r="A14" s="865" t="s">
        <v>48</v>
      </c>
      <c r="D14" s="1054"/>
      <c r="E14" s="1054"/>
    </row>
    <row r="15" spans="1:14" s="198" customFormat="1" ht="9.75" customHeight="1">
      <c r="A15" s="1055" t="str">
        <f>"1."</f>
        <v>1.</v>
      </c>
      <c r="B15" s="1055" t="s">
        <v>655</v>
      </c>
      <c r="C15" s="212"/>
    </row>
    <row r="16" spans="1:14" s="198" customFormat="1" ht="9.75" customHeight="1">
      <c r="A16" s="1055" t="str">
        <f>"2."</f>
        <v>2.</v>
      </c>
      <c r="B16" s="1055" t="s">
        <v>656</v>
      </c>
      <c r="C16" s="212"/>
    </row>
    <row r="17" spans="1:3" s="198" customFormat="1" ht="9.75" customHeight="1">
      <c r="A17" s="1055" t="s">
        <v>657</v>
      </c>
      <c r="B17" s="212"/>
      <c r="C17" s="212"/>
    </row>
    <row r="18" spans="1:3" s="198" customFormat="1">
      <c r="B18" s="193"/>
      <c r="C18" s="193"/>
    </row>
    <row r="32" spans="1:3">
      <c r="B32" s="213"/>
      <c r="C32" s="213"/>
    </row>
    <row r="46" spans="2:3">
      <c r="B46" s="197"/>
      <c r="C46" s="197"/>
    </row>
  </sheetData>
  <mergeCells count="3">
    <mergeCell ref="A3:B3"/>
    <mergeCell ref="A1:J1"/>
    <mergeCell ref="F4:N4"/>
  </mergeCells>
  <printOptions horizontalCentered="1"/>
  <pageMargins left="3.937007874015748E-2" right="0" top="0.98425196850393704" bottom="0.98425196850393704" header="0.51181102362204722" footer="0.51181102362204722"/>
  <pageSetup paperSize="9" scale="9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79"/>
  <sheetViews>
    <sheetView showGridLines="0" zoomScaleNormal="100" workbookViewId="0"/>
  </sheetViews>
  <sheetFormatPr defaultColWidth="9.08984375" defaultRowHeight="10"/>
  <cols>
    <col min="1" max="1" width="2.08984375" style="867" customWidth="1"/>
    <col min="2" max="2" width="40.6328125" style="867" customWidth="1"/>
    <col min="3" max="3" width="4" style="3" customWidth="1"/>
    <col min="4" max="12" width="7.08984375" style="867" customWidth="1"/>
    <col min="13" max="256" width="9.08984375" style="867"/>
    <col min="257" max="257" width="2.08984375" style="867" customWidth="1"/>
    <col min="258" max="258" width="40.6328125" style="867" customWidth="1"/>
    <col min="259" max="259" width="4" style="867" customWidth="1"/>
    <col min="260" max="268" width="7.08984375" style="867" customWidth="1"/>
    <col min="269" max="512" width="9.08984375" style="867"/>
    <col min="513" max="513" width="2.08984375" style="867" customWidth="1"/>
    <col min="514" max="514" width="40.6328125" style="867" customWidth="1"/>
    <col min="515" max="515" width="4" style="867" customWidth="1"/>
    <col min="516" max="524" width="7.08984375" style="867" customWidth="1"/>
    <col min="525" max="768" width="9.08984375" style="867"/>
    <col min="769" max="769" width="2.08984375" style="867" customWidth="1"/>
    <col min="770" max="770" width="40.6328125" style="867" customWidth="1"/>
    <col min="771" max="771" width="4" style="867" customWidth="1"/>
    <col min="772" max="780" width="7.08984375" style="867" customWidth="1"/>
    <col min="781" max="1024" width="9.08984375" style="867"/>
    <col min="1025" max="1025" width="2.08984375" style="867" customWidth="1"/>
    <col min="1026" max="1026" width="40.6328125" style="867" customWidth="1"/>
    <col min="1027" max="1027" width="4" style="867" customWidth="1"/>
    <col min="1028" max="1036" width="7.08984375" style="867" customWidth="1"/>
    <col min="1037" max="1280" width="9.08984375" style="867"/>
    <col min="1281" max="1281" width="2.08984375" style="867" customWidth="1"/>
    <col min="1282" max="1282" width="40.6328125" style="867" customWidth="1"/>
    <col min="1283" max="1283" width="4" style="867" customWidth="1"/>
    <col min="1284" max="1292" width="7.08984375" style="867" customWidth="1"/>
    <col min="1293" max="1536" width="9.08984375" style="867"/>
    <col min="1537" max="1537" width="2.08984375" style="867" customWidth="1"/>
    <col min="1538" max="1538" width="40.6328125" style="867" customWidth="1"/>
    <col min="1539" max="1539" width="4" style="867" customWidth="1"/>
    <col min="1540" max="1548" width="7.08984375" style="867" customWidth="1"/>
    <col min="1549" max="1792" width="9.08984375" style="867"/>
    <col min="1793" max="1793" width="2.08984375" style="867" customWidth="1"/>
    <col min="1794" max="1794" width="40.6328125" style="867" customWidth="1"/>
    <col min="1795" max="1795" width="4" style="867" customWidth="1"/>
    <col min="1796" max="1804" width="7.08984375" style="867" customWidth="1"/>
    <col min="1805" max="2048" width="9.08984375" style="867"/>
    <col min="2049" max="2049" width="2.08984375" style="867" customWidth="1"/>
    <col min="2050" max="2050" width="40.6328125" style="867" customWidth="1"/>
    <col min="2051" max="2051" width="4" style="867" customWidth="1"/>
    <col min="2052" max="2060" width="7.08984375" style="867" customWidth="1"/>
    <col min="2061" max="2304" width="9.08984375" style="867"/>
    <col min="2305" max="2305" width="2.08984375" style="867" customWidth="1"/>
    <col min="2306" max="2306" width="40.6328125" style="867" customWidth="1"/>
    <col min="2307" max="2307" width="4" style="867" customWidth="1"/>
    <col min="2308" max="2316" width="7.08984375" style="867" customWidth="1"/>
    <col min="2317" max="2560" width="9.08984375" style="867"/>
    <col min="2561" max="2561" width="2.08984375" style="867" customWidth="1"/>
    <col min="2562" max="2562" width="40.6328125" style="867" customWidth="1"/>
    <col min="2563" max="2563" width="4" style="867" customWidth="1"/>
    <col min="2564" max="2572" width="7.08984375" style="867" customWidth="1"/>
    <col min="2573" max="2816" width="9.08984375" style="867"/>
    <col min="2817" max="2817" width="2.08984375" style="867" customWidth="1"/>
    <col min="2818" max="2818" width="40.6328125" style="867" customWidth="1"/>
    <col min="2819" max="2819" width="4" style="867" customWidth="1"/>
    <col min="2820" max="2828" width="7.08984375" style="867" customWidth="1"/>
    <col min="2829" max="3072" width="9.08984375" style="867"/>
    <col min="3073" max="3073" width="2.08984375" style="867" customWidth="1"/>
    <col min="3074" max="3074" width="40.6328125" style="867" customWidth="1"/>
    <col min="3075" max="3075" width="4" style="867" customWidth="1"/>
    <col min="3076" max="3084" width="7.08984375" style="867" customWidth="1"/>
    <col min="3085" max="3328" width="9.08984375" style="867"/>
    <col min="3329" max="3329" width="2.08984375" style="867" customWidth="1"/>
    <col min="3330" max="3330" width="40.6328125" style="867" customWidth="1"/>
    <col min="3331" max="3331" width="4" style="867" customWidth="1"/>
    <col min="3332" max="3340" width="7.08984375" style="867" customWidth="1"/>
    <col min="3341" max="3584" width="9.08984375" style="867"/>
    <col min="3585" max="3585" width="2.08984375" style="867" customWidth="1"/>
    <col min="3586" max="3586" width="40.6328125" style="867" customWidth="1"/>
    <col min="3587" max="3587" width="4" style="867" customWidth="1"/>
    <col min="3588" max="3596" width="7.08984375" style="867" customWidth="1"/>
    <col min="3597" max="3840" width="9.08984375" style="867"/>
    <col min="3841" max="3841" width="2.08984375" style="867" customWidth="1"/>
    <col min="3842" max="3842" width="40.6328125" style="867" customWidth="1"/>
    <col min="3843" max="3843" width="4" style="867" customWidth="1"/>
    <col min="3844" max="3852" width="7.08984375" style="867" customWidth="1"/>
    <col min="3853" max="4096" width="9.08984375" style="867"/>
    <col min="4097" max="4097" width="2.08984375" style="867" customWidth="1"/>
    <col min="4098" max="4098" width="40.6328125" style="867" customWidth="1"/>
    <col min="4099" max="4099" width="4" style="867" customWidth="1"/>
    <col min="4100" max="4108" width="7.08984375" style="867" customWidth="1"/>
    <col min="4109" max="4352" width="9.08984375" style="867"/>
    <col min="4353" max="4353" width="2.08984375" style="867" customWidth="1"/>
    <col min="4354" max="4354" width="40.6328125" style="867" customWidth="1"/>
    <col min="4355" max="4355" width="4" style="867" customWidth="1"/>
    <col min="4356" max="4364" width="7.08984375" style="867" customWidth="1"/>
    <col min="4365" max="4608" width="9.08984375" style="867"/>
    <col min="4609" max="4609" width="2.08984375" style="867" customWidth="1"/>
    <col min="4610" max="4610" width="40.6328125" style="867" customWidth="1"/>
    <col min="4611" max="4611" width="4" style="867" customWidth="1"/>
    <col min="4612" max="4620" width="7.08984375" style="867" customWidth="1"/>
    <col min="4621" max="4864" width="9.08984375" style="867"/>
    <col min="4865" max="4865" width="2.08984375" style="867" customWidth="1"/>
    <col min="4866" max="4866" width="40.6328125" style="867" customWidth="1"/>
    <col min="4867" max="4867" width="4" style="867" customWidth="1"/>
    <col min="4868" max="4876" width="7.08984375" style="867" customWidth="1"/>
    <col min="4877" max="5120" width="9.08984375" style="867"/>
    <col min="5121" max="5121" width="2.08984375" style="867" customWidth="1"/>
    <col min="5122" max="5122" width="40.6328125" style="867" customWidth="1"/>
    <col min="5123" max="5123" width="4" style="867" customWidth="1"/>
    <col min="5124" max="5132" width="7.08984375" style="867" customWidth="1"/>
    <col min="5133" max="5376" width="9.08984375" style="867"/>
    <col min="5377" max="5377" width="2.08984375" style="867" customWidth="1"/>
    <col min="5378" max="5378" width="40.6328125" style="867" customWidth="1"/>
    <col min="5379" max="5379" width="4" style="867" customWidth="1"/>
    <col min="5380" max="5388" width="7.08984375" style="867" customWidth="1"/>
    <col min="5389" max="5632" width="9.08984375" style="867"/>
    <col min="5633" max="5633" width="2.08984375" style="867" customWidth="1"/>
    <col min="5634" max="5634" width="40.6328125" style="867" customWidth="1"/>
    <col min="5635" max="5635" width="4" style="867" customWidth="1"/>
    <col min="5636" max="5644" width="7.08984375" style="867" customWidth="1"/>
    <col min="5645" max="5888" width="9.08984375" style="867"/>
    <col min="5889" max="5889" width="2.08984375" style="867" customWidth="1"/>
    <col min="5890" max="5890" width="40.6328125" style="867" customWidth="1"/>
    <col min="5891" max="5891" width="4" style="867" customWidth="1"/>
    <col min="5892" max="5900" width="7.08984375" style="867" customWidth="1"/>
    <col min="5901" max="6144" width="9.08984375" style="867"/>
    <col min="6145" max="6145" width="2.08984375" style="867" customWidth="1"/>
    <col min="6146" max="6146" width="40.6328125" style="867" customWidth="1"/>
    <col min="6147" max="6147" width="4" style="867" customWidth="1"/>
    <col min="6148" max="6156" width="7.08984375" style="867" customWidth="1"/>
    <col min="6157" max="6400" width="9.08984375" style="867"/>
    <col min="6401" max="6401" width="2.08984375" style="867" customWidth="1"/>
    <col min="6402" max="6402" width="40.6328125" style="867" customWidth="1"/>
    <col min="6403" max="6403" width="4" style="867" customWidth="1"/>
    <col min="6404" max="6412" width="7.08984375" style="867" customWidth="1"/>
    <col min="6413" max="6656" width="9.08984375" style="867"/>
    <col min="6657" max="6657" width="2.08984375" style="867" customWidth="1"/>
    <col min="6658" max="6658" width="40.6328125" style="867" customWidth="1"/>
    <col min="6659" max="6659" width="4" style="867" customWidth="1"/>
    <col min="6660" max="6668" width="7.08984375" style="867" customWidth="1"/>
    <col min="6669" max="6912" width="9.08984375" style="867"/>
    <col min="6913" max="6913" width="2.08984375" style="867" customWidth="1"/>
    <col min="6914" max="6914" width="40.6328125" style="867" customWidth="1"/>
    <col min="6915" max="6915" width="4" style="867" customWidth="1"/>
    <col min="6916" max="6924" width="7.08984375" style="867" customWidth="1"/>
    <col min="6925" max="7168" width="9.08984375" style="867"/>
    <col min="7169" max="7169" width="2.08984375" style="867" customWidth="1"/>
    <col min="7170" max="7170" width="40.6328125" style="867" customWidth="1"/>
    <col min="7171" max="7171" width="4" style="867" customWidth="1"/>
    <col min="7172" max="7180" width="7.08984375" style="867" customWidth="1"/>
    <col min="7181" max="7424" width="9.08984375" style="867"/>
    <col min="7425" max="7425" width="2.08984375" style="867" customWidth="1"/>
    <col min="7426" max="7426" width="40.6328125" style="867" customWidth="1"/>
    <col min="7427" max="7427" width="4" style="867" customWidth="1"/>
    <col min="7428" max="7436" width="7.08984375" style="867" customWidth="1"/>
    <col min="7437" max="7680" width="9.08984375" style="867"/>
    <col min="7681" max="7681" width="2.08984375" style="867" customWidth="1"/>
    <col min="7682" max="7682" width="40.6328125" style="867" customWidth="1"/>
    <col min="7683" max="7683" width="4" style="867" customWidth="1"/>
    <col min="7684" max="7692" width="7.08984375" style="867" customWidth="1"/>
    <col min="7693" max="7936" width="9.08984375" style="867"/>
    <col min="7937" max="7937" width="2.08984375" style="867" customWidth="1"/>
    <col min="7938" max="7938" width="40.6328125" style="867" customWidth="1"/>
    <col min="7939" max="7939" width="4" style="867" customWidth="1"/>
    <col min="7940" max="7948" width="7.08984375" style="867" customWidth="1"/>
    <col min="7949" max="8192" width="9.08984375" style="867"/>
    <col min="8193" max="8193" width="2.08984375" style="867" customWidth="1"/>
    <col min="8194" max="8194" width="40.6328125" style="867" customWidth="1"/>
    <col min="8195" max="8195" width="4" style="867" customWidth="1"/>
    <col min="8196" max="8204" width="7.08984375" style="867" customWidth="1"/>
    <col min="8205" max="8448" width="9.08984375" style="867"/>
    <col min="8449" max="8449" width="2.08984375" style="867" customWidth="1"/>
    <col min="8450" max="8450" width="40.6328125" style="867" customWidth="1"/>
    <col min="8451" max="8451" width="4" style="867" customWidth="1"/>
    <col min="8452" max="8460" width="7.08984375" style="867" customWidth="1"/>
    <col min="8461" max="8704" width="9.08984375" style="867"/>
    <col min="8705" max="8705" width="2.08984375" style="867" customWidth="1"/>
    <col min="8706" max="8706" width="40.6328125" style="867" customWidth="1"/>
    <col min="8707" max="8707" width="4" style="867" customWidth="1"/>
    <col min="8708" max="8716" width="7.08984375" style="867" customWidth="1"/>
    <col min="8717" max="8960" width="9.08984375" style="867"/>
    <col min="8961" max="8961" width="2.08984375" style="867" customWidth="1"/>
    <col min="8962" max="8962" width="40.6328125" style="867" customWidth="1"/>
    <col min="8963" max="8963" width="4" style="867" customWidth="1"/>
    <col min="8964" max="8972" width="7.08984375" style="867" customWidth="1"/>
    <col min="8973" max="9216" width="9.08984375" style="867"/>
    <col min="9217" max="9217" width="2.08984375" style="867" customWidth="1"/>
    <col min="9218" max="9218" width="40.6328125" style="867" customWidth="1"/>
    <col min="9219" max="9219" width="4" style="867" customWidth="1"/>
    <col min="9220" max="9228" width="7.08984375" style="867" customWidth="1"/>
    <col min="9229" max="9472" width="9.08984375" style="867"/>
    <col min="9473" max="9473" width="2.08984375" style="867" customWidth="1"/>
    <col min="9474" max="9474" width="40.6328125" style="867" customWidth="1"/>
    <col min="9475" max="9475" width="4" style="867" customWidth="1"/>
    <col min="9476" max="9484" width="7.08984375" style="867" customWidth="1"/>
    <col min="9485" max="9728" width="9.08984375" style="867"/>
    <col min="9729" max="9729" width="2.08984375" style="867" customWidth="1"/>
    <col min="9730" max="9730" width="40.6328125" style="867" customWidth="1"/>
    <col min="9731" max="9731" width="4" style="867" customWidth="1"/>
    <col min="9732" max="9740" width="7.08984375" style="867" customWidth="1"/>
    <col min="9741" max="9984" width="9.08984375" style="867"/>
    <col min="9985" max="9985" width="2.08984375" style="867" customWidth="1"/>
    <col min="9986" max="9986" width="40.6328125" style="867" customWidth="1"/>
    <col min="9987" max="9987" width="4" style="867" customWidth="1"/>
    <col min="9988" max="9996" width="7.08984375" style="867" customWidth="1"/>
    <col min="9997" max="10240" width="9.08984375" style="867"/>
    <col min="10241" max="10241" width="2.08984375" style="867" customWidth="1"/>
    <col min="10242" max="10242" width="40.6328125" style="867" customWidth="1"/>
    <col min="10243" max="10243" width="4" style="867" customWidth="1"/>
    <col min="10244" max="10252" width="7.08984375" style="867" customWidth="1"/>
    <col min="10253" max="10496" width="9.08984375" style="867"/>
    <col min="10497" max="10497" width="2.08984375" style="867" customWidth="1"/>
    <col min="10498" max="10498" width="40.6328125" style="867" customWidth="1"/>
    <col min="10499" max="10499" width="4" style="867" customWidth="1"/>
    <col min="10500" max="10508" width="7.08984375" style="867" customWidth="1"/>
    <col min="10509" max="10752" width="9.08984375" style="867"/>
    <col min="10753" max="10753" width="2.08984375" style="867" customWidth="1"/>
    <col min="10754" max="10754" width="40.6328125" style="867" customWidth="1"/>
    <col min="10755" max="10755" width="4" style="867" customWidth="1"/>
    <col min="10756" max="10764" width="7.08984375" style="867" customWidth="1"/>
    <col min="10765" max="11008" width="9.08984375" style="867"/>
    <col min="11009" max="11009" width="2.08984375" style="867" customWidth="1"/>
    <col min="11010" max="11010" width="40.6328125" style="867" customWidth="1"/>
    <col min="11011" max="11011" width="4" style="867" customWidth="1"/>
    <col min="11012" max="11020" width="7.08984375" style="867" customWidth="1"/>
    <col min="11021" max="11264" width="9.08984375" style="867"/>
    <col min="11265" max="11265" width="2.08984375" style="867" customWidth="1"/>
    <col min="11266" max="11266" width="40.6328125" style="867" customWidth="1"/>
    <col min="11267" max="11267" width="4" style="867" customWidth="1"/>
    <col min="11268" max="11276" width="7.08984375" style="867" customWidth="1"/>
    <col min="11277" max="11520" width="9.08984375" style="867"/>
    <col min="11521" max="11521" width="2.08984375" style="867" customWidth="1"/>
    <col min="11522" max="11522" width="40.6328125" style="867" customWidth="1"/>
    <col min="11523" max="11523" width="4" style="867" customWidth="1"/>
    <col min="11524" max="11532" width="7.08984375" style="867" customWidth="1"/>
    <col min="11533" max="11776" width="9.08984375" style="867"/>
    <col min="11777" max="11777" width="2.08984375" style="867" customWidth="1"/>
    <col min="11778" max="11778" width="40.6328125" style="867" customWidth="1"/>
    <col min="11779" max="11779" width="4" style="867" customWidth="1"/>
    <col min="11780" max="11788" width="7.08984375" style="867" customWidth="1"/>
    <col min="11789" max="12032" width="9.08984375" style="867"/>
    <col min="12033" max="12033" width="2.08984375" style="867" customWidth="1"/>
    <col min="12034" max="12034" width="40.6328125" style="867" customWidth="1"/>
    <col min="12035" max="12035" width="4" style="867" customWidth="1"/>
    <col min="12036" max="12044" width="7.08984375" style="867" customWidth="1"/>
    <col min="12045" max="12288" width="9.08984375" style="867"/>
    <col min="12289" max="12289" width="2.08984375" style="867" customWidth="1"/>
    <col min="12290" max="12290" width="40.6328125" style="867" customWidth="1"/>
    <col min="12291" max="12291" width="4" style="867" customWidth="1"/>
    <col min="12292" max="12300" width="7.08984375" style="867" customWidth="1"/>
    <col min="12301" max="12544" width="9.08984375" style="867"/>
    <col min="12545" max="12545" width="2.08984375" style="867" customWidth="1"/>
    <col min="12546" max="12546" width="40.6328125" style="867" customWidth="1"/>
    <col min="12547" max="12547" width="4" style="867" customWidth="1"/>
    <col min="12548" max="12556" width="7.08984375" style="867" customWidth="1"/>
    <col min="12557" max="12800" width="9.08984375" style="867"/>
    <col min="12801" max="12801" width="2.08984375" style="867" customWidth="1"/>
    <col min="12802" max="12802" width="40.6328125" style="867" customWidth="1"/>
    <col min="12803" max="12803" width="4" style="867" customWidth="1"/>
    <col min="12804" max="12812" width="7.08984375" style="867" customWidth="1"/>
    <col min="12813" max="13056" width="9.08984375" style="867"/>
    <col min="13057" max="13057" width="2.08984375" style="867" customWidth="1"/>
    <col min="13058" max="13058" width="40.6328125" style="867" customWidth="1"/>
    <col min="13059" max="13059" width="4" style="867" customWidth="1"/>
    <col min="13060" max="13068" width="7.08984375" style="867" customWidth="1"/>
    <col min="13069" max="13312" width="9.08984375" style="867"/>
    <col min="13313" max="13313" width="2.08984375" style="867" customWidth="1"/>
    <col min="13314" max="13314" width="40.6328125" style="867" customWidth="1"/>
    <col min="13315" max="13315" width="4" style="867" customWidth="1"/>
    <col min="13316" max="13324" width="7.08984375" style="867" customWidth="1"/>
    <col min="13325" max="13568" width="9.08984375" style="867"/>
    <col min="13569" max="13569" width="2.08984375" style="867" customWidth="1"/>
    <col min="13570" max="13570" width="40.6328125" style="867" customWidth="1"/>
    <col min="13571" max="13571" width="4" style="867" customWidth="1"/>
    <col min="13572" max="13580" width="7.08984375" style="867" customWidth="1"/>
    <col min="13581" max="13824" width="9.08984375" style="867"/>
    <col min="13825" max="13825" width="2.08984375" style="867" customWidth="1"/>
    <col min="13826" max="13826" width="40.6328125" style="867" customWidth="1"/>
    <col min="13827" max="13827" width="4" style="867" customWidth="1"/>
    <col min="13828" max="13836" width="7.08984375" style="867" customWidth="1"/>
    <col min="13837" max="14080" width="9.08984375" style="867"/>
    <col min="14081" max="14081" width="2.08984375" style="867" customWidth="1"/>
    <col min="14082" max="14082" width="40.6328125" style="867" customWidth="1"/>
    <col min="14083" max="14083" width="4" style="867" customWidth="1"/>
    <col min="14084" max="14092" width="7.08984375" style="867" customWidth="1"/>
    <col min="14093" max="14336" width="9.08984375" style="867"/>
    <col min="14337" max="14337" width="2.08984375" style="867" customWidth="1"/>
    <col min="14338" max="14338" width="40.6328125" style="867" customWidth="1"/>
    <col min="14339" max="14339" width="4" style="867" customWidth="1"/>
    <col min="14340" max="14348" width="7.08984375" style="867" customWidth="1"/>
    <col min="14349" max="14592" width="9.08984375" style="867"/>
    <col min="14593" max="14593" width="2.08984375" style="867" customWidth="1"/>
    <col min="14594" max="14594" width="40.6328125" style="867" customWidth="1"/>
    <col min="14595" max="14595" width="4" style="867" customWidth="1"/>
    <col min="14596" max="14604" width="7.08984375" style="867" customWidth="1"/>
    <col min="14605" max="14848" width="9.08984375" style="867"/>
    <col min="14849" max="14849" width="2.08984375" style="867" customWidth="1"/>
    <col min="14850" max="14850" width="40.6328125" style="867" customWidth="1"/>
    <col min="14851" max="14851" width="4" style="867" customWidth="1"/>
    <col min="14852" max="14860" width="7.08984375" style="867" customWidth="1"/>
    <col min="14861" max="15104" width="9.08984375" style="867"/>
    <col min="15105" max="15105" width="2.08984375" style="867" customWidth="1"/>
    <col min="15106" max="15106" width="40.6328125" style="867" customWidth="1"/>
    <col min="15107" max="15107" width="4" style="867" customWidth="1"/>
    <col min="15108" max="15116" width="7.08984375" style="867" customWidth="1"/>
    <col min="15117" max="15360" width="9.08984375" style="867"/>
    <col min="15361" max="15361" width="2.08984375" style="867" customWidth="1"/>
    <col min="15362" max="15362" width="40.6328125" style="867" customWidth="1"/>
    <col min="15363" max="15363" width="4" style="867" customWidth="1"/>
    <col min="15364" max="15372" width="7.08984375" style="867" customWidth="1"/>
    <col min="15373" max="15616" width="9.08984375" style="867"/>
    <col min="15617" max="15617" width="2.08984375" style="867" customWidth="1"/>
    <col min="15618" max="15618" width="40.6328125" style="867" customWidth="1"/>
    <col min="15619" max="15619" width="4" style="867" customWidth="1"/>
    <col min="15620" max="15628" width="7.08984375" style="867" customWidth="1"/>
    <col min="15629" max="15872" width="9.08984375" style="867"/>
    <col min="15873" max="15873" width="2.08984375" style="867" customWidth="1"/>
    <col min="15874" max="15874" width="40.6328125" style="867" customWidth="1"/>
    <col min="15875" max="15875" width="4" style="867" customWidth="1"/>
    <col min="15876" max="15884" width="7.08984375" style="867" customWidth="1"/>
    <col min="15885" max="16128" width="9.08984375" style="867"/>
    <col min="16129" max="16129" width="2.08984375" style="867" customWidth="1"/>
    <col min="16130" max="16130" width="40.6328125" style="867" customWidth="1"/>
    <col min="16131" max="16131" width="4" style="867" customWidth="1"/>
    <col min="16132" max="16140" width="7.08984375" style="867" customWidth="1"/>
    <col min="16141" max="16384" width="9.08984375" style="867"/>
  </cols>
  <sheetData>
    <row r="1" spans="1:12" s="83" customFormat="1" ht="24.75" customHeight="1">
      <c r="A1" s="773" t="s">
        <v>253</v>
      </c>
      <c r="B1" s="773"/>
      <c r="C1" s="773"/>
      <c r="D1" s="773"/>
      <c r="E1" s="773"/>
      <c r="F1" s="773"/>
      <c r="G1" s="773"/>
      <c r="H1" s="773"/>
      <c r="I1" s="773"/>
      <c r="J1" s="773"/>
      <c r="K1" s="773"/>
      <c r="L1" s="773"/>
    </row>
    <row r="2" spans="1:12" s="185" customFormat="1" ht="13.5" customHeight="1">
      <c r="A2" s="1013" t="s">
        <v>641</v>
      </c>
      <c r="C2" s="22"/>
    </row>
    <row r="3" spans="1:12" s="865" customFormat="1" ht="13.5" customHeight="1">
      <c r="A3" s="5" t="s">
        <v>0</v>
      </c>
      <c r="C3" s="73"/>
      <c r="D3" s="219"/>
      <c r="E3" s="219"/>
      <c r="F3" s="219"/>
      <c r="G3" s="219"/>
      <c r="H3" s="219"/>
      <c r="I3" s="185"/>
    </row>
    <row r="4" spans="1:12" s="821" customFormat="1" ht="12.5">
      <c r="B4" s="220"/>
      <c r="C4" s="8"/>
      <c r="D4" s="1475" t="s">
        <v>51</v>
      </c>
      <c r="E4" s="1475"/>
      <c r="F4" s="1475"/>
      <c r="G4" s="1475"/>
      <c r="H4" s="1475"/>
      <c r="I4" s="1475"/>
      <c r="J4" s="1475"/>
      <c r="K4" s="1475"/>
      <c r="L4" s="1475"/>
    </row>
    <row r="5" spans="1:12">
      <c r="B5" s="18"/>
      <c r="C5" s="8"/>
      <c r="D5" s="1541">
        <v>2010</v>
      </c>
      <c r="E5" s="1539">
        <v>2011</v>
      </c>
      <c r="F5" s="1539">
        <v>2012</v>
      </c>
      <c r="G5" s="1539">
        <v>2013</v>
      </c>
      <c r="H5" s="1539">
        <v>2014</v>
      </c>
      <c r="I5" s="1539">
        <v>2015</v>
      </c>
      <c r="J5" s="1539">
        <v>2016</v>
      </c>
      <c r="K5" s="1539">
        <v>2017</v>
      </c>
      <c r="L5" s="1539">
        <v>2018</v>
      </c>
    </row>
    <row r="6" spans="1:12" ht="10.4" customHeight="1">
      <c r="B6" s="18"/>
      <c r="C6" s="8" t="s">
        <v>14</v>
      </c>
      <c r="D6" s="1540"/>
      <c r="E6" s="1540"/>
      <c r="F6" s="1540"/>
      <c r="G6" s="1540"/>
      <c r="H6" s="1540"/>
      <c r="I6" s="1540"/>
      <c r="J6" s="1540"/>
      <c r="K6" s="1540"/>
      <c r="L6" s="1540"/>
    </row>
    <row r="7" spans="1:12" s="99" customFormat="1" ht="10.4" customHeight="1">
      <c r="B7" s="101"/>
      <c r="C7" s="8"/>
      <c r="D7" s="221"/>
      <c r="E7" s="14" t="s">
        <v>21</v>
      </c>
      <c r="F7" s="14" t="s">
        <v>21</v>
      </c>
      <c r="G7" s="14" t="s">
        <v>21</v>
      </c>
      <c r="H7" s="14" t="s">
        <v>21</v>
      </c>
      <c r="I7" s="14" t="s">
        <v>21</v>
      </c>
      <c r="J7" s="14" t="s">
        <v>542</v>
      </c>
      <c r="K7" s="14" t="s">
        <v>542</v>
      </c>
      <c r="L7" s="14" t="s">
        <v>544</v>
      </c>
    </row>
    <row r="8" spans="1:12" ht="10.5">
      <c r="B8" s="305" t="s">
        <v>254</v>
      </c>
      <c r="C8" s="22"/>
      <c r="D8" s="18"/>
    </row>
    <row r="9" spans="1:12">
      <c r="B9" s="815" t="s">
        <v>340</v>
      </c>
      <c r="C9" s="3" t="s">
        <v>255</v>
      </c>
      <c r="D9" s="33">
        <v>16.100000000000001</v>
      </c>
      <c r="E9" s="815">
        <v>16.7</v>
      </c>
      <c r="F9" s="815">
        <v>16.5</v>
      </c>
      <c r="G9" s="815">
        <v>17.100000000000001</v>
      </c>
      <c r="H9" s="815">
        <v>18.399999999999999</v>
      </c>
      <c r="I9" s="815">
        <v>19.600000000000001</v>
      </c>
      <c r="J9" s="78">
        <v>20.7</v>
      </c>
      <c r="K9" s="78">
        <v>23.1</v>
      </c>
      <c r="L9" s="515">
        <v>23.5</v>
      </c>
    </row>
    <row r="10" spans="1:12" ht="12.75" customHeight="1">
      <c r="B10" s="815" t="s">
        <v>256</v>
      </c>
      <c r="C10" s="3" t="s">
        <v>255</v>
      </c>
      <c r="D10" s="79" t="s">
        <v>29</v>
      </c>
      <c r="E10" s="79">
        <v>16.2</v>
      </c>
      <c r="F10" s="79">
        <v>15.9</v>
      </c>
      <c r="G10" s="79">
        <v>16.7</v>
      </c>
      <c r="H10" s="80">
        <v>17.600000000000001</v>
      </c>
      <c r="I10" s="80">
        <v>18.8</v>
      </c>
      <c r="J10" s="78">
        <v>19.8</v>
      </c>
      <c r="K10" s="78">
        <v>22</v>
      </c>
      <c r="L10" s="515">
        <v>22.8</v>
      </c>
    </row>
    <row r="11" spans="1:12" ht="12.75" customHeight="1">
      <c r="B11" s="815" t="s">
        <v>257</v>
      </c>
      <c r="C11" s="3">
        <v>3</v>
      </c>
      <c r="D11" s="79" t="s">
        <v>61</v>
      </c>
      <c r="E11" s="79">
        <v>5.0999999999999996</v>
      </c>
      <c r="F11" s="79">
        <v>4.9000000000000004</v>
      </c>
      <c r="G11" s="79">
        <v>4.8</v>
      </c>
      <c r="H11" s="80">
        <v>4.9000000000000004</v>
      </c>
      <c r="I11" s="80">
        <v>5</v>
      </c>
      <c r="J11" s="78">
        <v>5.2</v>
      </c>
      <c r="K11" s="78">
        <v>5.6</v>
      </c>
      <c r="L11" s="515">
        <v>5.7</v>
      </c>
    </row>
    <row r="12" spans="1:12" ht="6" customHeight="1">
      <c r="B12" s="815"/>
      <c r="D12" s="79"/>
      <c r="E12" s="80"/>
      <c r="F12" s="815"/>
      <c r="G12" s="815"/>
      <c r="H12" s="80"/>
      <c r="I12" s="80"/>
      <c r="J12" s="78"/>
      <c r="K12" s="78"/>
      <c r="L12" s="515"/>
    </row>
    <row r="13" spans="1:12" ht="10.5">
      <c r="B13" s="305" t="s">
        <v>258</v>
      </c>
      <c r="C13" s="22"/>
      <c r="D13" s="79"/>
      <c r="E13" s="80"/>
      <c r="F13" s="815"/>
      <c r="G13" s="815"/>
      <c r="H13" s="80"/>
      <c r="I13" s="80"/>
      <c r="J13" s="78"/>
      <c r="K13" s="78"/>
      <c r="L13" s="515"/>
    </row>
    <row r="14" spans="1:12">
      <c r="B14" s="815" t="s">
        <v>340</v>
      </c>
      <c r="C14" s="3" t="s">
        <v>255</v>
      </c>
      <c r="D14" s="79">
        <v>20.9</v>
      </c>
      <c r="E14" s="80">
        <v>21</v>
      </c>
      <c r="F14" s="815">
        <v>20.9</v>
      </c>
      <c r="G14" s="815">
        <v>20.8</v>
      </c>
      <c r="H14" s="80">
        <v>20.9</v>
      </c>
      <c r="I14" s="80">
        <v>21</v>
      </c>
      <c r="J14" s="78">
        <v>21.1</v>
      </c>
      <c r="K14" s="78">
        <v>21.4</v>
      </c>
      <c r="L14" s="515">
        <v>21.3</v>
      </c>
    </row>
    <row r="15" spans="1:12" ht="12.75" customHeight="1">
      <c r="B15" s="815" t="s">
        <v>256</v>
      </c>
      <c r="C15" s="3" t="s">
        <v>255</v>
      </c>
      <c r="D15" s="79" t="s">
        <v>29</v>
      </c>
      <c r="E15" s="79">
        <v>20.5</v>
      </c>
      <c r="F15" s="79">
        <v>20.5</v>
      </c>
      <c r="G15" s="79">
        <v>20.399999999999999</v>
      </c>
      <c r="H15" s="80">
        <v>20.3</v>
      </c>
      <c r="I15" s="80">
        <v>20.399999999999999</v>
      </c>
      <c r="J15" s="78">
        <v>20.5</v>
      </c>
      <c r="K15" s="78">
        <v>20.8</v>
      </c>
      <c r="L15" s="515">
        <v>20.8</v>
      </c>
    </row>
    <row r="16" spans="1:12" ht="12.65" customHeight="1">
      <c r="B16" s="815" t="s">
        <v>257</v>
      </c>
      <c r="C16" s="3">
        <v>3</v>
      </c>
      <c r="D16" s="79" t="s">
        <v>61</v>
      </c>
      <c r="E16" s="79">
        <v>11.7</v>
      </c>
      <c r="F16" s="79">
        <v>11.5</v>
      </c>
      <c r="G16" s="79">
        <v>11.3</v>
      </c>
      <c r="H16" s="80">
        <v>11.1</v>
      </c>
      <c r="I16" s="80">
        <v>11</v>
      </c>
      <c r="J16" s="78">
        <v>11</v>
      </c>
      <c r="K16" s="78">
        <v>11.2</v>
      </c>
      <c r="L16" s="515">
        <v>11.2</v>
      </c>
    </row>
    <row r="17" spans="2:12" ht="6" customHeight="1">
      <c r="B17" s="815"/>
      <c r="D17" s="79"/>
      <c r="E17" s="80"/>
      <c r="F17" s="80"/>
      <c r="G17" s="80"/>
      <c r="H17" s="80"/>
      <c r="I17" s="80"/>
      <c r="J17" s="78"/>
      <c r="K17" s="78"/>
      <c r="L17" s="515"/>
    </row>
    <row r="18" spans="2:12" ht="10.5">
      <c r="B18" s="305" t="s">
        <v>41</v>
      </c>
      <c r="C18" s="22"/>
      <c r="D18" s="79"/>
      <c r="E18" s="80"/>
      <c r="F18" s="80"/>
      <c r="G18" s="80"/>
      <c r="H18" s="80"/>
      <c r="I18" s="80"/>
      <c r="J18" s="78"/>
      <c r="K18" s="78"/>
      <c r="L18" s="515"/>
    </row>
    <row r="19" spans="2:12">
      <c r="B19" s="815" t="s">
        <v>340</v>
      </c>
      <c r="C19" s="3" t="s">
        <v>255</v>
      </c>
      <c r="D19" s="79" t="s">
        <v>341</v>
      </c>
      <c r="E19" s="80">
        <v>21.9</v>
      </c>
      <c r="F19" s="80">
        <v>21.4</v>
      </c>
      <c r="G19" s="80">
        <v>21.9</v>
      </c>
      <c r="H19" s="80">
        <v>21.7</v>
      </c>
      <c r="I19" s="80">
        <v>22</v>
      </c>
      <c r="J19" s="78">
        <v>22</v>
      </c>
      <c r="K19" s="78">
        <v>22.3</v>
      </c>
      <c r="L19" s="515">
        <v>21.9</v>
      </c>
    </row>
    <row r="20" spans="2:12" ht="12.75" customHeight="1">
      <c r="B20" s="815" t="s">
        <v>256</v>
      </c>
      <c r="C20" s="3" t="s">
        <v>255</v>
      </c>
      <c r="D20" s="79" t="s">
        <v>29</v>
      </c>
      <c r="E20" s="79">
        <v>21.3</v>
      </c>
      <c r="F20" s="79">
        <v>20.6</v>
      </c>
      <c r="G20" s="79">
        <v>21.2</v>
      </c>
      <c r="H20" s="80">
        <v>20.8</v>
      </c>
      <c r="I20" s="80">
        <v>20.9</v>
      </c>
      <c r="J20" s="78">
        <v>20.9</v>
      </c>
      <c r="K20" s="78">
        <v>21.2</v>
      </c>
      <c r="L20" s="515">
        <v>21</v>
      </c>
    </row>
    <row r="21" spans="2:12" ht="12.75" customHeight="1">
      <c r="B21" s="815" t="s">
        <v>257</v>
      </c>
      <c r="C21" s="3">
        <v>3</v>
      </c>
      <c r="D21" s="79" t="s">
        <v>29</v>
      </c>
      <c r="E21" s="79">
        <v>12.5</v>
      </c>
      <c r="F21" s="79">
        <v>11.7</v>
      </c>
      <c r="G21" s="79">
        <v>11.8</v>
      </c>
      <c r="H21" s="80">
        <v>11.2</v>
      </c>
      <c r="I21" s="80">
        <v>11.2</v>
      </c>
      <c r="J21" s="78">
        <v>11.1</v>
      </c>
      <c r="K21" s="78">
        <v>11.2</v>
      </c>
      <c r="L21" s="515">
        <v>11.2</v>
      </c>
    </row>
    <row r="22" spans="2:12" ht="6" customHeight="1">
      <c r="B22" s="815"/>
      <c r="D22" s="79"/>
      <c r="E22" s="80"/>
      <c r="F22" s="80"/>
      <c r="G22" s="80"/>
      <c r="H22" s="80"/>
      <c r="I22" s="80"/>
      <c r="J22" s="78"/>
      <c r="K22" s="78"/>
      <c r="L22" s="515"/>
    </row>
    <row r="23" spans="2:12" ht="10.5">
      <c r="B23" s="305" t="s">
        <v>56</v>
      </c>
      <c r="C23" s="22"/>
      <c r="D23" s="79"/>
      <c r="E23" s="80"/>
      <c r="F23" s="80"/>
      <c r="G23" s="80"/>
      <c r="H23" s="80"/>
      <c r="I23" s="80"/>
      <c r="J23" s="78"/>
      <c r="K23" s="78"/>
      <c r="L23" s="515"/>
    </row>
    <row r="24" spans="2:12">
      <c r="B24" s="815" t="s">
        <v>340</v>
      </c>
      <c r="C24" s="3" t="s">
        <v>255</v>
      </c>
      <c r="D24" s="79" t="s">
        <v>341</v>
      </c>
      <c r="E24" s="80">
        <v>21</v>
      </c>
      <c r="F24" s="80">
        <v>20.9</v>
      </c>
      <c r="G24" s="80">
        <v>20.9</v>
      </c>
      <c r="H24" s="80">
        <v>21</v>
      </c>
      <c r="I24" s="80">
        <v>21.1</v>
      </c>
      <c r="J24" s="78">
        <v>21.3</v>
      </c>
      <c r="K24" s="78">
        <v>21.7</v>
      </c>
      <c r="L24" s="515">
        <v>21.5</v>
      </c>
    </row>
    <row r="25" spans="2:12" ht="12.75" customHeight="1">
      <c r="B25" s="815" t="s">
        <v>256</v>
      </c>
      <c r="C25" s="3" t="s">
        <v>255</v>
      </c>
      <c r="D25" s="79" t="s">
        <v>29</v>
      </c>
      <c r="E25" s="79">
        <v>20.5</v>
      </c>
      <c r="F25" s="79">
        <v>20.5</v>
      </c>
      <c r="G25" s="79">
        <v>20.5</v>
      </c>
      <c r="H25" s="80">
        <v>20.3</v>
      </c>
      <c r="I25" s="80">
        <v>20.5</v>
      </c>
      <c r="J25" s="78">
        <v>20.6</v>
      </c>
      <c r="K25" s="78">
        <v>20.9</v>
      </c>
      <c r="L25" s="515">
        <v>20.9</v>
      </c>
    </row>
    <row r="26" spans="2:12" ht="12.75" customHeight="1">
      <c r="B26" s="815" t="s">
        <v>257</v>
      </c>
      <c r="C26" s="3">
        <v>3</v>
      </c>
      <c r="D26" s="79" t="s">
        <v>29</v>
      </c>
      <c r="E26" s="79">
        <v>11.7</v>
      </c>
      <c r="F26" s="79">
        <v>11.4</v>
      </c>
      <c r="G26" s="79">
        <v>11.2</v>
      </c>
      <c r="H26" s="80">
        <v>11</v>
      </c>
      <c r="I26" s="80">
        <v>11</v>
      </c>
      <c r="J26" s="78">
        <v>11</v>
      </c>
      <c r="K26" s="78">
        <v>11.2</v>
      </c>
      <c r="L26" s="515">
        <v>11.2</v>
      </c>
    </row>
    <row r="27" spans="2:12" ht="6" customHeight="1">
      <c r="B27" s="815"/>
      <c r="D27" s="79"/>
      <c r="E27" s="80"/>
      <c r="F27" s="80"/>
      <c r="G27" s="80"/>
      <c r="H27" s="80"/>
      <c r="I27" s="80"/>
      <c r="J27" s="78"/>
      <c r="K27" s="78"/>
      <c r="L27" s="515"/>
    </row>
    <row r="28" spans="2:12" ht="10.5">
      <c r="B28" s="305" t="s">
        <v>42</v>
      </c>
      <c r="C28" s="22"/>
      <c r="D28" s="79"/>
      <c r="E28" s="80"/>
      <c r="F28" s="80"/>
      <c r="G28" s="80"/>
      <c r="H28" s="80"/>
      <c r="I28" s="80"/>
      <c r="J28" s="78"/>
      <c r="K28" s="78"/>
      <c r="L28" s="515"/>
    </row>
    <row r="29" spans="2:12">
      <c r="B29" s="815" t="s">
        <v>340</v>
      </c>
      <c r="C29" s="3" t="s">
        <v>255</v>
      </c>
      <c r="D29" s="79">
        <v>15.6</v>
      </c>
      <c r="E29" s="80">
        <v>15.5</v>
      </c>
      <c r="F29" s="80">
        <v>15.4</v>
      </c>
      <c r="G29" s="80">
        <v>15.4</v>
      </c>
      <c r="H29" s="80">
        <v>15.5</v>
      </c>
      <c r="I29" s="80">
        <v>15.8</v>
      </c>
      <c r="J29" s="78">
        <v>16</v>
      </c>
      <c r="K29" s="78">
        <v>16.399999999999999</v>
      </c>
      <c r="L29" s="515">
        <v>16.7</v>
      </c>
    </row>
    <row r="30" spans="2:12" ht="12.75" customHeight="1">
      <c r="B30" s="815" t="s">
        <v>256</v>
      </c>
      <c r="C30" s="3" t="s">
        <v>255</v>
      </c>
      <c r="D30" s="79" t="s">
        <v>29</v>
      </c>
      <c r="E30" s="79">
        <v>15</v>
      </c>
      <c r="F30" s="79">
        <v>14.9</v>
      </c>
      <c r="G30" s="79">
        <v>14.8</v>
      </c>
      <c r="H30" s="80">
        <v>14.9</v>
      </c>
      <c r="I30" s="80">
        <v>15.1</v>
      </c>
      <c r="J30" s="78">
        <v>15.4</v>
      </c>
      <c r="K30" s="78">
        <v>15.8</v>
      </c>
      <c r="L30" s="515">
        <v>16</v>
      </c>
    </row>
    <row r="31" spans="2:12" ht="12.75" customHeight="1">
      <c r="B31" s="815" t="s">
        <v>257</v>
      </c>
      <c r="C31" s="3">
        <v>3</v>
      </c>
      <c r="D31" s="79" t="s">
        <v>61</v>
      </c>
      <c r="E31" s="79">
        <v>10.6</v>
      </c>
      <c r="F31" s="79">
        <v>10.5</v>
      </c>
      <c r="G31" s="79">
        <v>10.3</v>
      </c>
      <c r="H31" s="80">
        <v>10.4</v>
      </c>
      <c r="I31" s="80">
        <v>10.6</v>
      </c>
      <c r="J31" s="78">
        <v>10.8</v>
      </c>
      <c r="K31" s="78">
        <v>11.2</v>
      </c>
      <c r="L31" s="515">
        <v>11.4</v>
      </c>
    </row>
    <row r="32" spans="2:12" ht="6" customHeight="1">
      <c r="B32" s="815"/>
      <c r="D32" s="79"/>
      <c r="E32" s="80"/>
      <c r="F32" s="80"/>
      <c r="G32" s="80"/>
      <c r="H32" s="80"/>
      <c r="I32" s="80"/>
      <c r="J32" s="78"/>
      <c r="K32" s="78"/>
      <c r="L32" s="515"/>
    </row>
    <row r="33" spans="2:12" ht="10.5">
      <c r="B33" s="305" t="s">
        <v>43</v>
      </c>
      <c r="C33" s="22"/>
      <c r="D33" s="79"/>
      <c r="E33" s="80"/>
      <c r="F33" s="80"/>
      <c r="G33" s="80"/>
      <c r="H33" s="80"/>
      <c r="I33" s="80"/>
      <c r="J33" s="78"/>
      <c r="K33" s="78"/>
      <c r="L33" s="515"/>
    </row>
    <row r="34" spans="2:12">
      <c r="B34" s="815" t="s">
        <v>340</v>
      </c>
      <c r="C34" s="3" t="s">
        <v>255</v>
      </c>
      <c r="D34" s="79" t="s">
        <v>29</v>
      </c>
      <c r="E34" s="80">
        <v>15.6</v>
      </c>
      <c r="F34" s="80">
        <v>15.5</v>
      </c>
      <c r="G34" s="80">
        <v>15.9</v>
      </c>
      <c r="H34" s="80">
        <v>15.9</v>
      </c>
      <c r="I34" s="80">
        <v>16.3</v>
      </c>
      <c r="J34" s="78">
        <v>16.5</v>
      </c>
      <c r="K34" s="78">
        <v>16.899999999999999</v>
      </c>
      <c r="L34" s="515">
        <v>17.399999999999999</v>
      </c>
    </row>
    <row r="35" spans="2:12" ht="12.75" customHeight="1">
      <c r="B35" s="815" t="s">
        <v>256</v>
      </c>
      <c r="C35" s="3" t="s">
        <v>255</v>
      </c>
      <c r="D35" s="79" t="s">
        <v>29</v>
      </c>
      <c r="E35" s="79">
        <v>14.8</v>
      </c>
      <c r="F35" s="79">
        <v>14.8</v>
      </c>
      <c r="G35" s="79">
        <v>15.1</v>
      </c>
      <c r="H35" s="80">
        <v>15</v>
      </c>
      <c r="I35" s="80">
        <v>15.4</v>
      </c>
      <c r="J35" s="78">
        <v>15.6</v>
      </c>
      <c r="K35" s="78">
        <v>16</v>
      </c>
      <c r="L35" s="515">
        <v>16.399999999999999</v>
      </c>
    </row>
    <row r="36" spans="2:12" ht="12.75" customHeight="1">
      <c r="B36" s="815" t="s">
        <v>257</v>
      </c>
      <c r="C36" s="3">
        <v>3</v>
      </c>
      <c r="D36" s="79" t="s">
        <v>29</v>
      </c>
      <c r="E36" s="79">
        <v>10.6</v>
      </c>
      <c r="F36" s="79">
        <v>10.6</v>
      </c>
      <c r="G36" s="79">
        <v>10.7</v>
      </c>
      <c r="H36" s="80">
        <v>10.6</v>
      </c>
      <c r="I36" s="80">
        <v>10.9</v>
      </c>
      <c r="J36" s="78">
        <v>11.1</v>
      </c>
      <c r="K36" s="78">
        <v>11.5</v>
      </c>
      <c r="L36" s="515">
        <v>11.7</v>
      </c>
    </row>
    <row r="37" spans="2:12" ht="6" customHeight="1">
      <c r="B37" s="815"/>
      <c r="D37" s="79"/>
      <c r="E37" s="80"/>
      <c r="F37" s="80"/>
      <c r="G37" s="80"/>
      <c r="H37" s="80"/>
      <c r="I37" s="80"/>
      <c r="J37" s="78"/>
      <c r="K37" s="78"/>
      <c r="L37" s="515"/>
    </row>
    <row r="38" spans="2:12" ht="10.5">
      <c r="B38" s="305" t="s">
        <v>57</v>
      </c>
      <c r="C38" s="22"/>
      <c r="D38" s="79"/>
      <c r="E38" s="80"/>
      <c r="F38" s="80"/>
      <c r="G38" s="80"/>
      <c r="H38" s="80"/>
      <c r="I38" s="80"/>
      <c r="J38" s="78"/>
      <c r="K38" s="78"/>
      <c r="L38" s="515"/>
    </row>
    <row r="39" spans="2:12">
      <c r="B39" s="815" t="s">
        <v>340</v>
      </c>
      <c r="C39" s="3" t="s">
        <v>255</v>
      </c>
      <c r="D39" s="79" t="s">
        <v>29</v>
      </c>
      <c r="E39" s="80">
        <v>15.6</v>
      </c>
      <c r="F39" s="80">
        <v>15.5</v>
      </c>
      <c r="G39" s="80">
        <v>15.7</v>
      </c>
      <c r="H39" s="80">
        <v>15.8</v>
      </c>
      <c r="I39" s="80">
        <v>16.100000000000001</v>
      </c>
      <c r="J39" s="78">
        <v>16.399999999999999</v>
      </c>
      <c r="K39" s="78">
        <v>16.7</v>
      </c>
      <c r="L39" s="515">
        <v>17.2</v>
      </c>
    </row>
    <row r="40" spans="2:12" ht="12.75" customHeight="1">
      <c r="B40" s="815" t="s">
        <v>256</v>
      </c>
      <c r="C40" s="3" t="s">
        <v>255</v>
      </c>
      <c r="D40" s="79" t="s">
        <v>29</v>
      </c>
      <c r="E40" s="79">
        <v>14.9</v>
      </c>
      <c r="F40" s="79">
        <v>14.9</v>
      </c>
      <c r="G40" s="79">
        <v>15</v>
      </c>
      <c r="H40" s="80">
        <v>15</v>
      </c>
      <c r="I40" s="80">
        <v>15.3</v>
      </c>
      <c r="J40" s="78">
        <v>15.6</v>
      </c>
      <c r="K40" s="78">
        <v>16</v>
      </c>
      <c r="L40" s="515">
        <v>16.3</v>
      </c>
    </row>
    <row r="41" spans="2:12" ht="12.75" customHeight="1">
      <c r="B41" s="815" t="s">
        <v>257</v>
      </c>
      <c r="C41" s="3">
        <v>3</v>
      </c>
      <c r="D41" s="79" t="s">
        <v>29</v>
      </c>
      <c r="E41" s="79">
        <v>10.6</v>
      </c>
      <c r="F41" s="79">
        <v>10.5</v>
      </c>
      <c r="G41" s="79">
        <v>10.6</v>
      </c>
      <c r="H41" s="80">
        <v>10.5</v>
      </c>
      <c r="I41" s="80">
        <v>10.8</v>
      </c>
      <c r="J41" s="78">
        <v>11</v>
      </c>
      <c r="K41" s="78">
        <v>11.4</v>
      </c>
      <c r="L41" s="515">
        <v>11.6</v>
      </c>
    </row>
    <row r="42" spans="2:12" ht="6" customHeight="1">
      <c r="B42" s="815"/>
      <c r="D42" s="79"/>
      <c r="E42" s="80"/>
      <c r="F42" s="80"/>
      <c r="G42" s="80"/>
      <c r="H42" s="80"/>
      <c r="I42" s="80"/>
      <c r="J42" s="78"/>
      <c r="K42" s="78"/>
      <c r="L42" s="515"/>
    </row>
    <row r="43" spans="2:12" ht="13.5" customHeight="1">
      <c r="B43" s="305" t="s">
        <v>259</v>
      </c>
      <c r="C43" s="22">
        <v>4</v>
      </c>
      <c r="D43" s="79"/>
      <c r="E43" s="80"/>
      <c r="F43" s="80"/>
      <c r="G43" s="80"/>
      <c r="H43" s="80"/>
      <c r="I43" s="80"/>
      <c r="J43" s="78"/>
      <c r="K43" s="78"/>
      <c r="L43" s="515"/>
    </row>
    <row r="44" spans="2:12" ht="13.5" customHeight="1">
      <c r="B44" s="815" t="s">
        <v>340</v>
      </c>
      <c r="C44" s="3" t="s">
        <v>255</v>
      </c>
      <c r="D44" s="79">
        <v>6.4</v>
      </c>
      <c r="E44" s="80">
        <v>6.3</v>
      </c>
      <c r="F44" s="80">
        <v>6.3</v>
      </c>
      <c r="G44" s="80">
        <v>5.9</v>
      </c>
      <c r="H44" s="80">
        <v>5.9</v>
      </c>
      <c r="I44" s="80">
        <v>6.1</v>
      </c>
      <c r="J44" s="78">
        <v>6.2</v>
      </c>
      <c r="K44" s="78">
        <v>6.4</v>
      </c>
      <c r="L44" s="515">
        <v>6.7</v>
      </c>
    </row>
    <row r="45" spans="2:12" ht="12.75" customHeight="1">
      <c r="B45" s="815" t="s">
        <v>256</v>
      </c>
      <c r="C45" s="3" t="s">
        <v>255</v>
      </c>
      <c r="D45" s="79" t="s">
        <v>29</v>
      </c>
      <c r="E45" s="79">
        <v>5.9</v>
      </c>
      <c r="F45" s="79">
        <v>5.8</v>
      </c>
      <c r="G45" s="79">
        <v>5.4</v>
      </c>
      <c r="H45" s="80">
        <v>5.5</v>
      </c>
      <c r="I45" s="80">
        <v>5.5</v>
      </c>
      <c r="J45" s="78">
        <v>5.6</v>
      </c>
      <c r="K45" s="78">
        <v>5.8</v>
      </c>
      <c r="L45" s="515">
        <v>5.8</v>
      </c>
    </row>
    <row r="46" spans="2:12" ht="12.75" customHeight="1">
      <c r="B46" s="815" t="s">
        <v>257</v>
      </c>
      <c r="C46" s="3">
        <v>3</v>
      </c>
      <c r="D46" s="79" t="s">
        <v>61</v>
      </c>
      <c r="E46" s="79">
        <v>2.1</v>
      </c>
      <c r="F46" s="79">
        <v>2.1</v>
      </c>
      <c r="G46" s="79">
        <v>2</v>
      </c>
      <c r="H46" s="80">
        <v>2</v>
      </c>
      <c r="I46" s="80">
        <v>2</v>
      </c>
      <c r="J46" s="78">
        <v>2</v>
      </c>
      <c r="K46" s="78">
        <v>2.1</v>
      </c>
      <c r="L46" s="515">
        <v>2.1</v>
      </c>
    </row>
    <row r="47" spans="2:12" ht="6" customHeight="1">
      <c r="B47" s="815"/>
      <c r="D47" s="79"/>
      <c r="E47" s="80"/>
      <c r="F47" s="80"/>
      <c r="G47" s="80"/>
      <c r="H47" s="80"/>
      <c r="I47" s="80"/>
      <c r="J47" s="78"/>
      <c r="K47" s="78"/>
      <c r="L47" s="515"/>
    </row>
    <row r="48" spans="2:12" ht="12.75" customHeight="1">
      <c r="B48" s="305" t="s">
        <v>62</v>
      </c>
      <c r="C48" s="22">
        <v>5</v>
      </c>
      <c r="D48" s="79"/>
      <c r="E48" s="80"/>
      <c r="F48" s="80"/>
      <c r="G48" s="80"/>
      <c r="H48" s="80"/>
      <c r="I48" s="80"/>
      <c r="J48" s="78"/>
      <c r="K48" s="78"/>
      <c r="L48" s="515"/>
    </row>
    <row r="49" spans="1:12" ht="12.75" customHeight="1">
      <c r="B49" s="815" t="s">
        <v>340</v>
      </c>
      <c r="C49" s="3" t="s">
        <v>255</v>
      </c>
      <c r="D49" s="79">
        <v>15.9</v>
      </c>
      <c r="E49" s="80">
        <v>15.9</v>
      </c>
      <c r="F49" s="80">
        <v>16.100000000000001</v>
      </c>
      <c r="G49" s="80">
        <v>16.8</v>
      </c>
      <c r="H49" s="80">
        <v>16.899999999999999</v>
      </c>
      <c r="I49" s="80">
        <v>17.399999999999999</v>
      </c>
      <c r="J49" s="515">
        <v>17.762901521582574</v>
      </c>
      <c r="K49" s="78">
        <v>18.2</v>
      </c>
      <c r="L49" s="515">
        <v>18.5</v>
      </c>
    </row>
    <row r="50" spans="1:12" ht="12.75" customHeight="1">
      <c r="B50" s="815" t="s">
        <v>256</v>
      </c>
      <c r="C50" s="3" t="s">
        <v>255</v>
      </c>
      <c r="D50" s="79" t="s">
        <v>29</v>
      </c>
      <c r="E50" s="79">
        <v>15.2</v>
      </c>
      <c r="F50" s="79">
        <v>15.3</v>
      </c>
      <c r="G50" s="79">
        <v>15.9</v>
      </c>
      <c r="H50" s="80">
        <v>16</v>
      </c>
      <c r="I50" s="80">
        <v>16.399999999999999</v>
      </c>
      <c r="J50" s="515">
        <v>16.773356223906482</v>
      </c>
      <c r="K50" s="78">
        <v>17.2</v>
      </c>
      <c r="L50" s="515">
        <v>17.5</v>
      </c>
    </row>
    <row r="51" spans="1:12" ht="12.75" customHeight="1">
      <c r="B51" s="815" t="s">
        <v>257</v>
      </c>
      <c r="C51" s="3">
        <v>3</v>
      </c>
      <c r="D51" s="79" t="s">
        <v>61</v>
      </c>
      <c r="E51" s="79">
        <v>10.7</v>
      </c>
      <c r="F51" s="79">
        <v>10.6</v>
      </c>
      <c r="G51" s="79">
        <v>10.7</v>
      </c>
      <c r="H51" s="80">
        <v>10.5</v>
      </c>
      <c r="I51" s="80">
        <v>10.7</v>
      </c>
      <c r="J51" s="515">
        <v>10.71271308644979</v>
      </c>
      <c r="K51" s="78">
        <v>10.9</v>
      </c>
      <c r="L51" s="515">
        <v>11</v>
      </c>
    </row>
    <row r="52" spans="1:12" ht="6" customHeight="1">
      <c r="B52" s="815"/>
      <c r="D52" s="79"/>
      <c r="E52" s="80"/>
      <c r="F52" s="80"/>
      <c r="G52" s="80"/>
      <c r="H52" s="80"/>
      <c r="I52" s="80"/>
      <c r="J52" s="78"/>
      <c r="K52" s="78"/>
      <c r="L52" s="515"/>
    </row>
    <row r="53" spans="1:12" ht="12.75" customHeight="1">
      <c r="B53" s="305" t="s">
        <v>260</v>
      </c>
      <c r="C53" s="22"/>
      <c r="D53" s="79"/>
      <c r="E53" s="80"/>
      <c r="F53" s="80"/>
      <c r="G53" s="80"/>
      <c r="H53" s="80"/>
      <c r="I53" s="80"/>
      <c r="J53" s="78"/>
      <c r="K53" s="78"/>
      <c r="L53" s="515"/>
    </row>
    <row r="54" spans="1:12" ht="12.75" customHeight="1">
      <c r="B54" s="815" t="s">
        <v>340</v>
      </c>
      <c r="C54" s="3" t="s">
        <v>255</v>
      </c>
      <c r="D54" s="79" t="s">
        <v>29</v>
      </c>
      <c r="E54" s="80">
        <v>17.8</v>
      </c>
      <c r="F54" s="80">
        <v>17.7</v>
      </c>
      <c r="G54" s="80">
        <v>17.8</v>
      </c>
      <c r="H54" s="80">
        <v>17.899999999999999</v>
      </c>
      <c r="I54" s="80">
        <v>18.100000000000001</v>
      </c>
      <c r="J54" s="78">
        <v>18.399999999999999</v>
      </c>
      <c r="K54" s="78">
        <v>18.7</v>
      </c>
      <c r="L54" s="515">
        <v>18.899999999999999</v>
      </c>
    </row>
    <row r="55" spans="1:12" ht="12.75" customHeight="1">
      <c r="B55" s="815" t="s">
        <v>256</v>
      </c>
      <c r="C55" s="3">
        <v>2</v>
      </c>
      <c r="D55" s="79" t="s">
        <v>29</v>
      </c>
      <c r="E55" s="79">
        <v>17.2</v>
      </c>
      <c r="F55" s="79">
        <v>17.2</v>
      </c>
      <c r="G55" s="79">
        <v>17.2</v>
      </c>
      <c r="H55" s="80">
        <v>17.100000000000001</v>
      </c>
      <c r="I55" s="80">
        <v>17.399999999999999</v>
      </c>
      <c r="J55" s="78">
        <v>17.600000000000001</v>
      </c>
      <c r="K55" s="78">
        <v>17.899999999999999</v>
      </c>
      <c r="L55" s="78">
        <v>18</v>
      </c>
    </row>
    <row r="56" spans="1:12" ht="12.75" customHeight="1">
      <c r="B56" s="815" t="s">
        <v>257</v>
      </c>
      <c r="C56" s="3">
        <v>3</v>
      </c>
      <c r="D56" s="79" t="s">
        <v>29</v>
      </c>
      <c r="E56" s="79">
        <v>10.5</v>
      </c>
      <c r="F56" s="79">
        <v>10.3</v>
      </c>
      <c r="G56" s="79">
        <v>10.199999999999999</v>
      </c>
      <c r="H56" s="80">
        <v>10.1</v>
      </c>
      <c r="I56" s="80">
        <v>10.199999999999999</v>
      </c>
      <c r="J56" s="78">
        <v>10.3</v>
      </c>
      <c r="K56" s="78">
        <v>10.5</v>
      </c>
      <c r="L56" s="78">
        <v>10.6</v>
      </c>
    </row>
    <row r="57" spans="1:12" ht="4.5" customHeight="1">
      <c r="A57" s="846"/>
      <c r="B57" s="76"/>
      <c r="C57" s="8"/>
      <c r="D57" s="846"/>
      <c r="E57" s="846"/>
      <c r="F57" s="846"/>
      <c r="G57" s="846"/>
      <c r="H57" s="846"/>
      <c r="I57" s="846"/>
      <c r="J57" s="846"/>
      <c r="K57" s="846"/>
      <c r="L57" s="846"/>
    </row>
    <row r="58" spans="1:12" ht="3" customHeight="1">
      <c r="B58" s="94"/>
      <c r="C58" s="95"/>
    </row>
    <row r="59" spans="1:12" ht="12.75" customHeight="1">
      <c r="B59" s="895"/>
      <c r="I59" s="88"/>
      <c r="L59" s="88" t="s">
        <v>543</v>
      </c>
    </row>
    <row r="60" spans="1:12" ht="12.75" customHeight="1">
      <c r="A60" s="774" t="s">
        <v>48</v>
      </c>
      <c r="D60" s="33"/>
    </row>
    <row r="61" spans="1:12" ht="12.75" customHeight="1">
      <c r="A61" s="895" t="str">
        <f>"1."</f>
        <v>1.</v>
      </c>
      <c r="B61" s="867" t="s">
        <v>806</v>
      </c>
      <c r="C61" s="895"/>
    </row>
    <row r="62" spans="1:12" ht="12.75" customHeight="1">
      <c r="A62" s="895"/>
      <c r="B62" s="867" t="s">
        <v>807</v>
      </c>
    </row>
    <row r="63" spans="1:12" ht="12.75" customHeight="1">
      <c r="B63" s="867" t="s">
        <v>808</v>
      </c>
      <c r="C63" s="895"/>
    </row>
    <row r="64" spans="1:12" ht="12.75" customHeight="1">
      <c r="A64" s="895" t="str">
        <f>"2."</f>
        <v>2.</v>
      </c>
      <c r="B64" s="867" t="s">
        <v>809</v>
      </c>
      <c r="D64" s="895"/>
      <c r="F64" s="895"/>
      <c r="H64" s="895"/>
    </row>
    <row r="65" spans="1:8" ht="12.75" customHeight="1">
      <c r="A65" s="895" t="str">
        <f>"3."</f>
        <v>3.</v>
      </c>
      <c r="B65" s="867" t="s">
        <v>810</v>
      </c>
    </row>
    <row r="66" spans="1:8" ht="12.75" customHeight="1">
      <c r="A66" s="895"/>
      <c r="B66" s="867" t="s">
        <v>811</v>
      </c>
      <c r="C66" s="867"/>
      <c r="F66" s="895"/>
      <c r="H66" s="895"/>
    </row>
    <row r="67" spans="1:8" ht="12.75" customHeight="1">
      <c r="B67" s="867" t="s">
        <v>812</v>
      </c>
      <c r="C67" s="867"/>
    </row>
    <row r="68" spans="1:8" ht="12.75" customHeight="1">
      <c r="A68" s="895" t="s">
        <v>647</v>
      </c>
      <c r="C68" s="962"/>
    </row>
    <row r="69" spans="1:8" ht="12.75" customHeight="1">
      <c r="A69" s="895" t="s">
        <v>813</v>
      </c>
      <c r="C69" s="895"/>
    </row>
    <row r="70" spans="1:8" ht="12.75" customHeight="1">
      <c r="A70" s="895" t="s">
        <v>814</v>
      </c>
      <c r="C70" s="895"/>
      <c r="E70" s="895"/>
      <c r="F70" s="1321"/>
      <c r="G70" s="1321"/>
    </row>
    <row r="71" spans="1:8">
      <c r="A71" s="895"/>
      <c r="C71" s="895"/>
    </row>
    <row r="72" spans="1:8">
      <c r="A72" s="523" t="s">
        <v>762</v>
      </c>
      <c r="C72" s="895"/>
    </row>
    <row r="73" spans="1:8">
      <c r="A73" s="523"/>
      <c r="C73" s="895"/>
    </row>
    <row r="74" spans="1:8" ht="11.5">
      <c r="A74" s="774" t="s">
        <v>513</v>
      </c>
      <c r="C74" s="895"/>
    </row>
    <row r="75" spans="1:8">
      <c r="A75" s="866" t="s">
        <v>474</v>
      </c>
      <c r="C75" s="895"/>
    </row>
    <row r="76" spans="1:8">
      <c r="A76" s="866" t="s">
        <v>475</v>
      </c>
      <c r="C76" s="963"/>
    </row>
    <row r="77" spans="1:8">
      <c r="A77" s="895" t="s">
        <v>539</v>
      </c>
      <c r="C77" s="963"/>
    </row>
    <row r="78" spans="1:8">
      <c r="A78" s="895" t="s">
        <v>540</v>
      </c>
      <c r="C78" s="963"/>
    </row>
    <row r="79" spans="1:8">
      <c r="A79" s="895" t="s">
        <v>541</v>
      </c>
    </row>
  </sheetData>
  <mergeCells count="10">
    <mergeCell ref="K5:K6"/>
    <mergeCell ref="L5:L6"/>
    <mergeCell ref="D4:L4"/>
    <mergeCell ref="J5:J6"/>
    <mergeCell ref="D5:D6"/>
    <mergeCell ref="E5:E6"/>
    <mergeCell ref="F5:F6"/>
    <mergeCell ref="G5:G6"/>
    <mergeCell ref="H5:H6"/>
    <mergeCell ref="I5:I6"/>
  </mergeCells>
  <printOptions horizontalCentered="1"/>
  <pageMargins left="0.23622047244094491" right="0.23622047244094491" top="0.78740157480314965" bottom="0.15748031496062992" header="0.31496062992125984" footer="0.31496062992125984"/>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81"/>
  <sheetViews>
    <sheetView showGridLines="0" zoomScaleNormal="100" workbookViewId="0">
      <selection sqref="A1:G1"/>
    </sheetView>
  </sheetViews>
  <sheetFormatPr defaultColWidth="9.08984375" defaultRowHeight="10"/>
  <cols>
    <col min="1" max="1" width="3.26953125" style="867" customWidth="1"/>
    <col min="2" max="2" width="1.6328125" style="867" customWidth="1"/>
    <col min="3" max="3" width="44.6328125" style="867" customWidth="1"/>
    <col min="4" max="4" width="3.7265625" style="3" customWidth="1"/>
    <col min="5" max="6" width="8.7265625" style="3" customWidth="1"/>
    <col min="7" max="11" width="8.7265625" style="867" customWidth="1"/>
    <col min="12" max="256" width="9.08984375" style="867"/>
    <col min="257" max="257" width="3.26953125" style="867" customWidth="1"/>
    <col min="258" max="258" width="1.6328125" style="867" customWidth="1"/>
    <col min="259" max="259" width="44.6328125" style="867" customWidth="1"/>
    <col min="260" max="260" width="3.7265625" style="867" customWidth="1"/>
    <col min="261" max="267" width="8.7265625" style="867" customWidth="1"/>
    <col min="268" max="512" width="9.08984375" style="867"/>
    <col min="513" max="513" width="3.26953125" style="867" customWidth="1"/>
    <col min="514" max="514" width="1.6328125" style="867" customWidth="1"/>
    <col min="515" max="515" width="44.6328125" style="867" customWidth="1"/>
    <col min="516" max="516" width="3.7265625" style="867" customWidth="1"/>
    <col min="517" max="523" width="8.7265625" style="867" customWidth="1"/>
    <col min="524" max="768" width="9.08984375" style="867"/>
    <col min="769" max="769" width="3.26953125" style="867" customWidth="1"/>
    <col min="770" max="770" width="1.6328125" style="867" customWidth="1"/>
    <col min="771" max="771" width="44.6328125" style="867" customWidth="1"/>
    <col min="772" max="772" width="3.7265625" style="867" customWidth="1"/>
    <col min="773" max="779" width="8.7265625" style="867" customWidth="1"/>
    <col min="780" max="1024" width="9.08984375" style="867"/>
    <col min="1025" max="1025" width="3.26953125" style="867" customWidth="1"/>
    <col min="1026" max="1026" width="1.6328125" style="867" customWidth="1"/>
    <col min="1027" max="1027" width="44.6328125" style="867" customWidth="1"/>
    <col min="1028" max="1028" width="3.7265625" style="867" customWidth="1"/>
    <col min="1029" max="1035" width="8.7265625" style="867" customWidth="1"/>
    <col min="1036" max="1280" width="9.08984375" style="867"/>
    <col min="1281" max="1281" width="3.26953125" style="867" customWidth="1"/>
    <col min="1282" max="1282" width="1.6328125" style="867" customWidth="1"/>
    <col min="1283" max="1283" width="44.6328125" style="867" customWidth="1"/>
    <col min="1284" max="1284" width="3.7265625" style="867" customWidth="1"/>
    <col min="1285" max="1291" width="8.7265625" style="867" customWidth="1"/>
    <col min="1292" max="1536" width="9.08984375" style="867"/>
    <col min="1537" max="1537" width="3.26953125" style="867" customWidth="1"/>
    <col min="1538" max="1538" width="1.6328125" style="867" customWidth="1"/>
    <col min="1539" max="1539" width="44.6328125" style="867" customWidth="1"/>
    <col min="1540" max="1540" width="3.7265625" style="867" customWidth="1"/>
    <col min="1541" max="1547" width="8.7265625" style="867" customWidth="1"/>
    <col min="1548" max="1792" width="9.08984375" style="867"/>
    <col min="1793" max="1793" width="3.26953125" style="867" customWidth="1"/>
    <col min="1794" max="1794" width="1.6328125" style="867" customWidth="1"/>
    <col min="1795" max="1795" width="44.6328125" style="867" customWidth="1"/>
    <col min="1796" max="1796" width="3.7265625" style="867" customWidth="1"/>
    <col min="1797" max="1803" width="8.7265625" style="867" customWidth="1"/>
    <col min="1804" max="2048" width="9.08984375" style="867"/>
    <col min="2049" max="2049" width="3.26953125" style="867" customWidth="1"/>
    <col min="2050" max="2050" width="1.6328125" style="867" customWidth="1"/>
    <col min="2051" max="2051" width="44.6328125" style="867" customWidth="1"/>
    <col min="2052" max="2052" width="3.7265625" style="867" customWidth="1"/>
    <col min="2053" max="2059" width="8.7265625" style="867" customWidth="1"/>
    <col min="2060" max="2304" width="9.08984375" style="867"/>
    <col min="2305" max="2305" width="3.26953125" style="867" customWidth="1"/>
    <col min="2306" max="2306" width="1.6328125" style="867" customWidth="1"/>
    <col min="2307" max="2307" width="44.6328125" style="867" customWidth="1"/>
    <col min="2308" max="2308" width="3.7265625" style="867" customWidth="1"/>
    <col min="2309" max="2315" width="8.7265625" style="867" customWidth="1"/>
    <col min="2316" max="2560" width="9.08984375" style="867"/>
    <col min="2561" max="2561" width="3.26953125" style="867" customWidth="1"/>
    <col min="2562" max="2562" width="1.6328125" style="867" customWidth="1"/>
    <col min="2563" max="2563" width="44.6328125" style="867" customWidth="1"/>
    <col min="2564" max="2564" width="3.7265625" style="867" customWidth="1"/>
    <col min="2565" max="2571" width="8.7265625" style="867" customWidth="1"/>
    <col min="2572" max="2816" width="9.08984375" style="867"/>
    <col min="2817" max="2817" width="3.26953125" style="867" customWidth="1"/>
    <col min="2818" max="2818" width="1.6328125" style="867" customWidth="1"/>
    <col min="2819" max="2819" width="44.6328125" style="867" customWidth="1"/>
    <col min="2820" max="2820" width="3.7265625" style="867" customWidth="1"/>
    <col min="2821" max="2827" width="8.7265625" style="867" customWidth="1"/>
    <col min="2828" max="3072" width="9.08984375" style="867"/>
    <col min="3073" max="3073" width="3.26953125" style="867" customWidth="1"/>
    <col min="3074" max="3074" width="1.6328125" style="867" customWidth="1"/>
    <col min="3075" max="3075" width="44.6328125" style="867" customWidth="1"/>
    <col min="3076" max="3076" width="3.7265625" style="867" customWidth="1"/>
    <col min="3077" max="3083" width="8.7265625" style="867" customWidth="1"/>
    <col min="3084" max="3328" width="9.08984375" style="867"/>
    <col min="3329" max="3329" width="3.26953125" style="867" customWidth="1"/>
    <col min="3330" max="3330" width="1.6328125" style="867" customWidth="1"/>
    <col min="3331" max="3331" width="44.6328125" style="867" customWidth="1"/>
    <col min="3332" max="3332" width="3.7265625" style="867" customWidth="1"/>
    <col min="3333" max="3339" width="8.7265625" style="867" customWidth="1"/>
    <col min="3340" max="3584" width="9.08984375" style="867"/>
    <col min="3585" max="3585" width="3.26953125" style="867" customWidth="1"/>
    <col min="3586" max="3586" width="1.6328125" style="867" customWidth="1"/>
    <col min="3587" max="3587" width="44.6328125" style="867" customWidth="1"/>
    <col min="3588" max="3588" width="3.7265625" style="867" customWidth="1"/>
    <col min="3589" max="3595" width="8.7265625" style="867" customWidth="1"/>
    <col min="3596" max="3840" width="9.08984375" style="867"/>
    <col min="3841" max="3841" width="3.26953125" style="867" customWidth="1"/>
    <col min="3842" max="3842" width="1.6328125" style="867" customWidth="1"/>
    <col min="3843" max="3843" width="44.6328125" style="867" customWidth="1"/>
    <col min="3844" max="3844" width="3.7265625" style="867" customWidth="1"/>
    <col min="3845" max="3851" width="8.7265625" style="867" customWidth="1"/>
    <col min="3852" max="4096" width="9.08984375" style="867"/>
    <col min="4097" max="4097" width="3.26953125" style="867" customWidth="1"/>
    <col min="4098" max="4098" width="1.6328125" style="867" customWidth="1"/>
    <col min="4099" max="4099" width="44.6328125" style="867" customWidth="1"/>
    <col min="4100" max="4100" width="3.7265625" style="867" customWidth="1"/>
    <col min="4101" max="4107" width="8.7265625" style="867" customWidth="1"/>
    <col min="4108" max="4352" width="9.08984375" style="867"/>
    <col min="4353" max="4353" width="3.26953125" style="867" customWidth="1"/>
    <col min="4354" max="4354" width="1.6328125" style="867" customWidth="1"/>
    <col min="4355" max="4355" width="44.6328125" style="867" customWidth="1"/>
    <col min="4356" max="4356" width="3.7265625" style="867" customWidth="1"/>
    <col min="4357" max="4363" width="8.7265625" style="867" customWidth="1"/>
    <col min="4364" max="4608" width="9.08984375" style="867"/>
    <col min="4609" max="4609" width="3.26953125" style="867" customWidth="1"/>
    <col min="4610" max="4610" width="1.6328125" style="867" customWidth="1"/>
    <col min="4611" max="4611" width="44.6328125" style="867" customWidth="1"/>
    <col min="4612" max="4612" width="3.7265625" style="867" customWidth="1"/>
    <col min="4613" max="4619" width="8.7265625" style="867" customWidth="1"/>
    <col min="4620" max="4864" width="9.08984375" style="867"/>
    <col min="4865" max="4865" width="3.26953125" style="867" customWidth="1"/>
    <col min="4866" max="4866" width="1.6328125" style="867" customWidth="1"/>
    <col min="4867" max="4867" width="44.6328125" style="867" customWidth="1"/>
    <col min="4868" max="4868" width="3.7265625" style="867" customWidth="1"/>
    <col min="4869" max="4875" width="8.7265625" style="867" customWidth="1"/>
    <col min="4876" max="5120" width="9.08984375" style="867"/>
    <col min="5121" max="5121" width="3.26953125" style="867" customWidth="1"/>
    <col min="5122" max="5122" width="1.6328125" style="867" customWidth="1"/>
    <col min="5123" max="5123" width="44.6328125" style="867" customWidth="1"/>
    <col min="5124" max="5124" width="3.7265625" style="867" customWidth="1"/>
    <col min="5125" max="5131" width="8.7265625" style="867" customWidth="1"/>
    <col min="5132" max="5376" width="9.08984375" style="867"/>
    <col min="5377" max="5377" width="3.26953125" style="867" customWidth="1"/>
    <col min="5378" max="5378" width="1.6328125" style="867" customWidth="1"/>
    <col min="5379" max="5379" width="44.6328125" style="867" customWidth="1"/>
    <col min="5380" max="5380" width="3.7265625" style="867" customWidth="1"/>
    <col min="5381" max="5387" width="8.7265625" style="867" customWidth="1"/>
    <col min="5388" max="5632" width="9.08984375" style="867"/>
    <col min="5633" max="5633" width="3.26953125" style="867" customWidth="1"/>
    <col min="5634" max="5634" width="1.6328125" style="867" customWidth="1"/>
    <col min="5635" max="5635" width="44.6328125" style="867" customWidth="1"/>
    <col min="5636" max="5636" width="3.7265625" style="867" customWidth="1"/>
    <col min="5637" max="5643" width="8.7265625" style="867" customWidth="1"/>
    <col min="5644" max="5888" width="9.08984375" style="867"/>
    <col min="5889" max="5889" width="3.26953125" style="867" customWidth="1"/>
    <col min="5890" max="5890" width="1.6328125" style="867" customWidth="1"/>
    <col min="5891" max="5891" width="44.6328125" style="867" customWidth="1"/>
    <col min="5892" max="5892" width="3.7265625" style="867" customWidth="1"/>
    <col min="5893" max="5899" width="8.7265625" style="867" customWidth="1"/>
    <col min="5900" max="6144" width="9.08984375" style="867"/>
    <col min="6145" max="6145" width="3.26953125" style="867" customWidth="1"/>
    <col min="6146" max="6146" width="1.6328125" style="867" customWidth="1"/>
    <col min="6147" max="6147" width="44.6328125" style="867" customWidth="1"/>
    <col min="6148" max="6148" width="3.7265625" style="867" customWidth="1"/>
    <col min="6149" max="6155" width="8.7265625" style="867" customWidth="1"/>
    <col min="6156" max="6400" width="9.08984375" style="867"/>
    <col min="6401" max="6401" width="3.26953125" style="867" customWidth="1"/>
    <col min="6402" max="6402" width="1.6328125" style="867" customWidth="1"/>
    <col min="6403" max="6403" width="44.6328125" style="867" customWidth="1"/>
    <col min="6404" max="6404" width="3.7265625" style="867" customWidth="1"/>
    <col min="6405" max="6411" width="8.7265625" style="867" customWidth="1"/>
    <col min="6412" max="6656" width="9.08984375" style="867"/>
    <col min="6657" max="6657" width="3.26953125" style="867" customWidth="1"/>
    <col min="6658" max="6658" width="1.6328125" style="867" customWidth="1"/>
    <col min="6659" max="6659" width="44.6328125" style="867" customWidth="1"/>
    <col min="6660" max="6660" width="3.7265625" style="867" customWidth="1"/>
    <col min="6661" max="6667" width="8.7265625" style="867" customWidth="1"/>
    <col min="6668" max="6912" width="9.08984375" style="867"/>
    <col min="6913" max="6913" width="3.26953125" style="867" customWidth="1"/>
    <col min="6914" max="6914" width="1.6328125" style="867" customWidth="1"/>
    <col min="6915" max="6915" width="44.6328125" style="867" customWidth="1"/>
    <col min="6916" max="6916" width="3.7265625" style="867" customWidth="1"/>
    <col min="6917" max="6923" width="8.7265625" style="867" customWidth="1"/>
    <col min="6924" max="7168" width="9.08984375" style="867"/>
    <col min="7169" max="7169" width="3.26953125" style="867" customWidth="1"/>
    <col min="7170" max="7170" width="1.6328125" style="867" customWidth="1"/>
    <col min="7171" max="7171" width="44.6328125" style="867" customWidth="1"/>
    <col min="7172" max="7172" width="3.7265625" style="867" customWidth="1"/>
    <col min="7173" max="7179" width="8.7265625" style="867" customWidth="1"/>
    <col min="7180" max="7424" width="9.08984375" style="867"/>
    <col min="7425" max="7425" width="3.26953125" style="867" customWidth="1"/>
    <col min="7426" max="7426" width="1.6328125" style="867" customWidth="1"/>
    <col min="7427" max="7427" width="44.6328125" style="867" customWidth="1"/>
    <col min="7428" max="7428" width="3.7265625" style="867" customWidth="1"/>
    <col min="7429" max="7435" width="8.7265625" style="867" customWidth="1"/>
    <col min="7436" max="7680" width="9.08984375" style="867"/>
    <col min="7681" max="7681" width="3.26953125" style="867" customWidth="1"/>
    <col min="7682" max="7682" width="1.6328125" style="867" customWidth="1"/>
    <col min="7683" max="7683" width="44.6328125" style="867" customWidth="1"/>
    <col min="7684" max="7684" width="3.7265625" style="867" customWidth="1"/>
    <col min="7685" max="7691" width="8.7265625" style="867" customWidth="1"/>
    <col min="7692" max="7936" width="9.08984375" style="867"/>
    <col min="7937" max="7937" width="3.26953125" style="867" customWidth="1"/>
    <col min="7938" max="7938" width="1.6328125" style="867" customWidth="1"/>
    <col min="7939" max="7939" width="44.6328125" style="867" customWidth="1"/>
    <col min="7940" max="7940" width="3.7265625" style="867" customWidth="1"/>
    <col min="7941" max="7947" width="8.7265625" style="867" customWidth="1"/>
    <col min="7948" max="8192" width="9.08984375" style="867"/>
    <col min="8193" max="8193" width="3.26953125" style="867" customWidth="1"/>
    <col min="8194" max="8194" width="1.6328125" style="867" customWidth="1"/>
    <col min="8195" max="8195" width="44.6328125" style="867" customWidth="1"/>
    <col min="8196" max="8196" width="3.7265625" style="867" customWidth="1"/>
    <col min="8197" max="8203" width="8.7265625" style="867" customWidth="1"/>
    <col min="8204" max="8448" width="9.08984375" style="867"/>
    <col min="8449" max="8449" width="3.26953125" style="867" customWidth="1"/>
    <col min="8450" max="8450" width="1.6328125" style="867" customWidth="1"/>
    <col min="8451" max="8451" width="44.6328125" style="867" customWidth="1"/>
    <col min="8452" max="8452" width="3.7265625" style="867" customWidth="1"/>
    <col min="8453" max="8459" width="8.7265625" style="867" customWidth="1"/>
    <col min="8460" max="8704" width="9.08984375" style="867"/>
    <col min="8705" max="8705" width="3.26953125" style="867" customWidth="1"/>
    <col min="8706" max="8706" width="1.6328125" style="867" customWidth="1"/>
    <col min="8707" max="8707" width="44.6328125" style="867" customWidth="1"/>
    <col min="8708" max="8708" width="3.7265625" style="867" customWidth="1"/>
    <col min="8709" max="8715" width="8.7265625" style="867" customWidth="1"/>
    <col min="8716" max="8960" width="9.08984375" style="867"/>
    <col min="8961" max="8961" width="3.26953125" style="867" customWidth="1"/>
    <col min="8962" max="8962" width="1.6328125" style="867" customWidth="1"/>
    <col min="8963" max="8963" width="44.6328125" style="867" customWidth="1"/>
    <col min="8964" max="8964" width="3.7265625" style="867" customWidth="1"/>
    <col min="8965" max="8971" width="8.7265625" style="867" customWidth="1"/>
    <col min="8972" max="9216" width="9.08984375" style="867"/>
    <col min="9217" max="9217" width="3.26953125" style="867" customWidth="1"/>
    <col min="9218" max="9218" width="1.6328125" style="867" customWidth="1"/>
    <col min="9219" max="9219" width="44.6328125" style="867" customWidth="1"/>
    <col min="9220" max="9220" width="3.7265625" style="867" customWidth="1"/>
    <col min="9221" max="9227" width="8.7265625" style="867" customWidth="1"/>
    <col min="9228" max="9472" width="9.08984375" style="867"/>
    <col min="9473" max="9473" width="3.26953125" style="867" customWidth="1"/>
    <col min="9474" max="9474" width="1.6328125" style="867" customWidth="1"/>
    <col min="9475" max="9475" width="44.6328125" style="867" customWidth="1"/>
    <col min="9476" max="9476" width="3.7265625" style="867" customWidth="1"/>
    <col min="9477" max="9483" width="8.7265625" style="867" customWidth="1"/>
    <col min="9484" max="9728" width="9.08984375" style="867"/>
    <col min="9729" max="9729" width="3.26953125" style="867" customWidth="1"/>
    <col min="9730" max="9730" width="1.6328125" style="867" customWidth="1"/>
    <col min="9731" max="9731" width="44.6328125" style="867" customWidth="1"/>
    <col min="9732" max="9732" width="3.7265625" style="867" customWidth="1"/>
    <col min="9733" max="9739" width="8.7265625" style="867" customWidth="1"/>
    <col min="9740" max="9984" width="9.08984375" style="867"/>
    <col min="9985" max="9985" width="3.26953125" style="867" customWidth="1"/>
    <col min="9986" max="9986" width="1.6328125" style="867" customWidth="1"/>
    <col min="9987" max="9987" width="44.6328125" style="867" customWidth="1"/>
    <col min="9988" max="9988" width="3.7265625" style="867" customWidth="1"/>
    <col min="9989" max="9995" width="8.7265625" style="867" customWidth="1"/>
    <col min="9996" max="10240" width="9.08984375" style="867"/>
    <col min="10241" max="10241" width="3.26953125" style="867" customWidth="1"/>
    <col min="10242" max="10242" width="1.6328125" style="867" customWidth="1"/>
    <col min="10243" max="10243" width="44.6328125" style="867" customWidth="1"/>
    <col min="10244" max="10244" width="3.7265625" style="867" customWidth="1"/>
    <col min="10245" max="10251" width="8.7265625" style="867" customWidth="1"/>
    <col min="10252" max="10496" width="9.08984375" style="867"/>
    <col min="10497" max="10497" width="3.26953125" style="867" customWidth="1"/>
    <col min="10498" max="10498" width="1.6328125" style="867" customWidth="1"/>
    <col min="10499" max="10499" width="44.6328125" style="867" customWidth="1"/>
    <col min="10500" max="10500" width="3.7265625" style="867" customWidth="1"/>
    <col min="10501" max="10507" width="8.7265625" style="867" customWidth="1"/>
    <col min="10508" max="10752" width="9.08984375" style="867"/>
    <col min="10753" max="10753" width="3.26953125" style="867" customWidth="1"/>
    <col min="10754" max="10754" width="1.6328125" style="867" customWidth="1"/>
    <col min="10755" max="10755" width="44.6328125" style="867" customWidth="1"/>
    <col min="10756" max="10756" width="3.7265625" style="867" customWidth="1"/>
    <col min="10757" max="10763" width="8.7265625" style="867" customWidth="1"/>
    <col min="10764" max="11008" width="9.08984375" style="867"/>
    <col min="11009" max="11009" width="3.26953125" style="867" customWidth="1"/>
    <col min="11010" max="11010" width="1.6328125" style="867" customWidth="1"/>
    <col min="11011" max="11011" width="44.6328125" style="867" customWidth="1"/>
    <col min="11012" max="11012" width="3.7265625" style="867" customWidth="1"/>
    <col min="11013" max="11019" width="8.7265625" style="867" customWidth="1"/>
    <col min="11020" max="11264" width="9.08984375" style="867"/>
    <col min="11265" max="11265" width="3.26953125" style="867" customWidth="1"/>
    <col min="11266" max="11266" width="1.6328125" style="867" customWidth="1"/>
    <col min="11267" max="11267" width="44.6328125" style="867" customWidth="1"/>
    <col min="11268" max="11268" width="3.7265625" style="867" customWidth="1"/>
    <col min="11269" max="11275" width="8.7265625" style="867" customWidth="1"/>
    <col min="11276" max="11520" width="9.08984375" style="867"/>
    <col min="11521" max="11521" width="3.26953125" style="867" customWidth="1"/>
    <col min="11522" max="11522" width="1.6328125" style="867" customWidth="1"/>
    <col min="11523" max="11523" width="44.6328125" style="867" customWidth="1"/>
    <col min="11524" max="11524" width="3.7265625" style="867" customWidth="1"/>
    <col min="11525" max="11531" width="8.7265625" style="867" customWidth="1"/>
    <col min="11532" max="11776" width="9.08984375" style="867"/>
    <col min="11777" max="11777" width="3.26953125" style="867" customWidth="1"/>
    <col min="11778" max="11778" width="1.6328125" style="867" customWidth="1"/>
    <col min="11779" max="11779" width="44.6328125" style="867" customWidth="1"/>
    <col min="11780" max="11780" width="3.7265625" style="867" customWidth="1"/>
    <col min="11781" max="11787" width="8.7265625" style="867" customWidth="1"/>
    <col min="11788" max="12032" width="9.08984375" style="867"/>
    <col min="12033" max="12033" width="3.26953125" style="867" customWidth="1"/>
    <col min="12034" max="12034" width="1.6328125" style="867" customWidth="1"/>
    <col min="12035" max="12035" width="44.6328125" style="867" customWidth="1"/>
    <col min="12036" max="12036" width="3.7265625" style="867" customWidth="1"/>
    <col min="12037" max="12043" width="8.7265625" style="867" customWidth="1"/>
    <col min="12044" max="12288" width="9.08984375" style="867"/>
    <col min="12289" max="12289" width="3.26953125" style="867" customWidth="1"/>
    <col min="12290" max="12290" width="1.6328125" style="867" customWidth="1"/>
    <col min="12291" max="12291" width="44.6328125" style="867" customWidth="1"/>
    <col min="12292" max="12292" width="3.7265625" style="867" customWidth="1"/>
    <col min="12293" max="12299" width="8.7265625" style="867" customWidth="1"/>
    <col min="12300" max="12544" width="9.08984375" style="867"/>
    <col min="12545" max="12545" width="3.26953125" style="867" customWidth="1"/>
    <col min="12546" max="12546" width="1.6328125" style="867" customWidth="1"/>
    <col min="12547" max="12547" width="44.6328125" style="867" customWidth="1"/>
    <col min="12548" max="12548" width="3.7265625" style="867" customWidth="1"/>
    <col min="12549" max="12555" width="8.7265625" style="867" customWidth="1"/>
    <col min="12556" max="12800" width="9.08984375" style="867"/>
    <col min="12801" max="12801" width="3.26953125" style="867" customWidth="1"/>
    <col min="12802" max="12802" width="1.6328125" style="867" customWidth="1"/>
    <col min="12803" max="12803" width="44.6328125" style="867" customWidth="1"/>
    <col min="12804" max="12804" width="3.7265625" style="867" customWidth="1"/>
    <col min="12805" max="12811" width="8.7265625" style="867" customWidth="1"/>
    <col min="12812" max="13056" width="9.08984375" style="867"/>
    <col min="13057" max="13057" width="3.26953125" style="867" customWidth="1"/>
    <col min="13058" max="13058" width="1.6328125" style="867" customWidth="1"/>
    <col min="13059" max="13059" width="44.6328125" style="867" customWidth="1"/>
    <col min="13060" max="13060" width="3.7265625" style="867" customWidth="1"/>
    <col min="13061" max="13067" width="8.7265625" style="867" customWidth="1"/>
    <col min="13068" max="13312" width="9.08984375" style="867"/>
    <col min="13313" max="13313" width="3.26953125" style="867" customWidth="1"/>
    <col min="13314" max="13314" width="1.6328125" style="867" customWidth="1"/>
    <col min="13315" max="13315" width="44.6328125" style="867" customWidth="1"/>
    <col min="13316" max="13316" width="3.7265625" style="867" customWidth="1"/>
    <col min="13317" max="13323" width="8.7265625" style="867" customWidth="1"/>
    <col min="13324" max="13568" width="9.08984375" style="867"/>
    <col min="13569" max="13569" width="3.26953125" style="867" customWidth="1"/>
    <col min="13570" max="13570" width="1.6328125" style="867" customWidth="1"/>
    <col min="13571" max="13571" width="44.6328125" style="867" customWidth="1"/>
    <col min="13572" max="13572" width="3.7265625" style="867" customWidth="1"/>
    <col min="13573" max="13579" width="8.7265625" style="867" customWidth="1"/>
    <col min="13580" max="13824" width="9.08984375" style="867"/>
    <col min="13825" max="13825" width="3.26953125" style="867" customWidth="1"/>
    <col min="13826" max="13826" width="1.6328125" style="867" customWidth="1"/>
    <col min="13827" max="13827" width="44.6328125" style="867" customWidth="1"/>
    <col min="13828" max="13828" width="3.7265625" style="867" customWidth="1"/>
    <col min="13829" max="13835" width="8.7265625" style="867" customWidth="1"/>
    <col min="13836" max="14080" width="9.08984375" style="867"/>
    <col min="14081" max="14081" width="3.26953125" style="867" customWidth="1"/>
    <col min="14082" max="14082" width="1.6328125" style="867" customWidth="1"/>
    <col min="14083" max="14083" width="44.6328125" style="867" customWidth="1"/>
    <col min="14084" max="14084" width="3.7265625" style="867" customWidth="1"/>
    <col min="14085" max="14091" width="8.7265625" style="867" customWidth="1"/>
    <col min="14092" max="14336" width="9.08984375" style="867"/>
    <col min="14337" max="14337" width="3.26953125" style="867" customWidth="1"/>
    <col min="14338" max="14338" width="1.6328125" style="867" customWidth="1"/>
    <col min="14339" max="14339" width="44.6328125" style="867" customWidth="1"/>
    <col min="14340" max="14340" width="3.7265625" style="867" customWidth="1"/>
    <col min="14341" max="14347" width="8.7265625" style="867" customWidth="1"/>
    <col min="14348" max="14592" width="9.08984375" style="867"/>
    <col min="14593" max="14593" width="3.26953125" style="867" customWidth="1"/>
    <col min="14594" max="14594" width="1.6328125" style="867" customWidth="1"/>
    <col min="14595" max="14595" width="44.6328125" style="867" customWidth="1"/>
    <col min="14596" max="14596" width="3.7265625" style="867" customWidth="1"/>
    <col min="14597" max="14603" width="8.7265625" style="867" customWidth="1"/>
    <col min="14604" max="14848" width="9.08984375" style="867"/>
    <col min="14849" max="14849" width="3.26953125" style="867" customWidth="1"/>
    <col min="14850" max="14850" width="1.6328125" style="867" customWidth="1"/>
    <col min="14851" max="14851" width="44.6328125" style="867" customWidth="1"/>
    <col min="14852" max="14852" width="3.7265625" style="867" customWidth="1"/>
    <col min="14853" max="14859" width="8.7265625" style="867" customWidth="1"/>
    <col min="14860" max="15104" width="9.08984375" style="867"/>
    <col min="15105" max="15105" width="3.26953125" style="867" customWidth="1"/>
    <col min="15106" max="15106" width="1.6328125" style="867" customWidth="1"/>
    <col min="15107" max="15107" width="44.6328125" style="867" customWidth="1"/>
    <col min="15108" max="15108" width="3.7265625" style="867" customWidth="1"/>
    <col min="15109" max="15115" width="8.7265625" style="867" customWidth="1"/>
    <col min="15116" max="15360" width="9.08984375" style="867"/>
    <col min="15361" max="15361" width="3.26953125" style="867" customWidth="1"/>
    <col min="15362" max="15362" width="1.6328125" style="867" customWidth="1"/>
    <col min="15363" max="15363" width="44.6328125" style="867" customWidth="1"/>
    <col min="15364" max="15364" width="3.7265625" style="867" customWidth="1"/>
    <col min="15365" max="15371" width="8.7265625" style="867" customWidth="1"/>
    <col min="15372" max="15616" width="9.08984375" style="867"/>
    <col min="15617" max="15617" width="3.26953125" style="867" customWidth="1"/>
    <col min="15618" max="15618" width="1.6328125" style="867" customWidth="1"/>
    <col min="15619" max="15619" width="44.6328125" style="867" customWidth="1"/>
    <col min="15620" max="15620" width="3.7265625" style="867" customWidth="1"/>
    <col min="15621" max="15627" width="8.7265625" style="867" customWidth="1"/>
    <col min="15628" max="15872" width="9.08984375" style="867"/>
    <col min="15873" max="15873" width="3.26953125" style="867" customWidth="1"/>
    <col min="15874" max="15874" width="1.6328125" style="867" customWidth="1"/>
    <col min="15875" max="15875" width="44.6328125" style="867" customWidth="1"/>
    <col min="15876" max="15876" width="3.7265625" style="867" customWidth="1"/>
    <col min="15877" max="15883" width="8.7265625" style="867" customWidth="1"/>
    <col min="15884" max="16128" width="9.08984375" style="867"/>
    <col min="16129" max="16129" width="3.26953125" style="867" customWidth="1"/>
    <col min="16130" max="16130" width="1.6328125" style="867" customWidth="1"/>
    <col min="16131" max="16131" width="44.6328125" style="867" customWidth="1"/>
    <col min="16132" max="16132" width="3.7265625" style="867" customWidth="1"/>
    <col min="16133" max="16139" width="8.7265625" style="867" customWidth="1"/>
    <col min="16140" max="16384" width="9.08984375" style="867"/>
  </cols>
  <sheetData>
    <row r="1" spans="1:12" s="83" customFormat="1" ht="24.75" customHeight="1">
      <c r="A1" s="1542" t="s">
        <v>470</v>
      </c>
      <c r="B1" s="1542"/>
      <c r="C1" s="1542"/>
      <c r="D1" s="1542"/>
      <c r="E1" s="1542"/>
      <c r="F1" s="1542"/>
      <c r="G1" s="1542"/>
      <c r="H1" s="770"/>
      <c r="I1" s="770"/>
      <c r="J1" s="770"/>
      <c r="K1" s="770"/>
      <c r="L1" s="865"/>
    </row>
    <row r="2" spans="1:12" s="185" customFormat="1" ht="13.5" customHeight="1">
      <c r="A2" s="771" t="s">
        <v>648</v>
      </c>
      <c r="B2" s="771"/>
      <c r="D2" s="22"/>
      <c r="E2" s="22"/>
      <c r="F2" s="22"/>
      <c r="L2" s="865"/>
    </row>
    <row r="3" spans="1:12" s="865" customFormat="1" ht="13.5" customHeight="1">
      <c r="A3" s="5" t="s">
        <v>0</v>
      </c>
      <c r="B3" s="5"/>
      <c r="D3" s="73"/>
      <c r="E3" s="73"/>
      <c r="F3" s="73"/>
      <c r="G3" s="219"/>
    </row>
    <row r="4" spans="1:12" s="821" customFormat="1" ht="12.5">
      <c r="C4" s="220"/>
      <c r="D4" s="8"/>
      <c r="E4" s="1545" t="s">
        <v>51</v>
      </c>
      <c r="F4" s="1545"/>
      <c r="G4" s="1545"/>
      <c r="H4" s="1545"/>
      <c r="I4" s="1545"/>
      <c r="J4" s="1545"/>
      <c r="K4" s="1545"/>
      <c r="L4" s="1546"/>
    </row>
    <row r="5" spans="1:12">
      <c r="C5" s="18"/>
      <c r="D5" s="8"/>
      <c r="E5" s="1543">
        <v>2012</v>
      </c>
      <c r="F5" s="1543">
        <v>2013</v>
      </c>
      <c r="G5" s="1543">
        <v>2014</v>
      </c>
      <c r="H5" s="1543">
        <v>2015</v>
      </c>
      <c r="I5" s="1543">
        <v>2016</v>
      </c>
      <c r="J5" s="1543">
        <v>2017</v>
      </c>
      <c r="K5" s="1543">
        <v>2018</v>
      </c>
      <c r="L5" s="1543"/>
    </row>
    <row r="6" spans="1:12" ht="10.15" customHeight="1">
      <c r="C6" s="18"/>
      <c r="E6" s="1540"/>
      <c r="F6" s="1540"/>
      <c r="G6" s="1540"/>
      <c r="H6" s="1540"/>
      <c r="I6" s="1540"/>
      <c r="J6" s="1540"/>
      <c r="K6" s="1540"/>
      <c r="L6" s="1544"/>
    </row>
    <row r="7" spans="1:12" s="99" customFormat="1" ht="10.15" customHeight="1">
      <c r="C7" s="101"/>
      <c r="D7" s="8" t="s">
        <v>48</v>
      </c>
      <c r="E7" s="8"/>
      <c r="F7" s="8"/>
      <c r="I7" s="14"/>
      <c r="J7" s="14"/>
      <c r="K7" s="14" t="s">
        <v>21</v>
      </c>
      <c r="L7" s="14"/>
    </row>
    <row r="8" spans="1:12" ht="10.5">
      <c r="C8" s="305" t="s">
        <v>262</v>
      </c>
      <c r="D8" s="22"/>
      <c r="E8" s="22"/>
      <c r="F8" s="22"/>
      <c r="H8" s="99"/>
    </row>
    <row r="9" spans="1:12">
      <c r="C9" s="815" t="s">
        <v>263</v>
      </c>
      <c r="D9" s="3" t="s">
        <v>255</v>
      </c>
      <c r="E9" s="78">
        <v>21.6</v>
      </c>
      <c r="F9" s="80">
        <v>22.1</v>
      </c>
      <c r="G9" s="867">
        <v>21.8</v>
      </c>
      <c r="H9" s="78">
        <v>21.9</v>
      </c>
      <c r="I9" s="78">
        <v>22</v>
      </c>
      <c r="J9" s="78">
        <v>22.1</v>
      </c>
      <c r="K9" s="78">
        <v>21.9</v>
      </c>
    </row>
    <row r="10" spans="1:12" ht="12.75" customHeight="1">
      <c r="C10" s="815" t="s">
        <v>264</v>
      </c>
      <c r="D10" s="3" t="s">
        <v>255</v>
      </c>
      <c r="E10" s="78">
        <v>20.9</v>
      </c>
      <c r="F10" s="80">
        <v>21.4</v>
      </c>
      <c r="G10" s="78">
        <v>21.1</v>
      </c>
      <c r="H10" s="78">
        <v>21.1</v>
      </c>
      <c r="I10" s="78">
        <v>21.1</v>
      </c>
      <c r="J10" s="78">
        <v>21.3</v>
      </c>
      <c r="K10" s="78">
        <v>21.2</v>
      </c>
    </row>
    <row r="11" spans="1:12" ht="12.75" customHeight="1">
      <c r="C11" s="815" t="s">
        <v>265</v>
      </c>
      <c r="D11" s="3">
        <v>3</v>
      </c>
      <c r="E11" s="78">
        <v>12</v>
      </c>
      <c r="F11" s="80">
        <v>12.3</v>
      </c>
      <c r="G11" s="78">
        <v>11.6</v>
      </c>
      <c r="H11" s="78">
        <v>11.5</v>
      </c>
      <c r="I11" s="78">
        <v>11.3</v>
      </c>
      <c r="J11" s="78">
        <v>11.4</v>
      </c>
      <c r="K11" s="78">
        <v>11.4</v>
      </c>
    </row>
    <row r="12" spans="1:12" ht="6" customHeight="1">
      <c r="C12" s="815"/>
      <c r="E12" s="78"/>
      <c r="F12" s="80"/>
      <c r="G12" s="78"/>
      <c r="H12" s="78"/>
      <c r="I12" s="78"/>
      <c r="J12" s="78"/>
      <c r="K12" s="78"/>
    </row>
    <row r="13" spans="1:12" ht="10.5">
      <c r="C13" s="305" t="s">
        <v>266</v>
      </c>
      <c r="D13" s="22"/>
      <c r="E13" s="78"/>
      <c r="F13" s="80"/>
      <c r="G13" s="78"/>
      <c r="H13" s="78"/>
      <c r="I13" s="78"/>
      <c r="J13" s="78"/>
      <c r="K13" s="78"/>
    </row>
    <row r="14" spans="1:12">
      <c r="C14" s="815" t="s">
        <v>263</v>
      </c>
      <c r="D14" s="3" t="s">
        <v>255</v>
      </c>
      <c r="E14" s="78">
        <v>20.2</v>
      </c>
      <c r="F14" s="80">
        <v>21.3</v>
      </c>
      <c r="G14" s="78">
        <v>21.5</v>
      </c>
      <c r="H14" s="78">
        <v>21.9</v>
      </c>
      <c r="I14" s="78">
        <v>22.1</v>
      </c>
      <c r="J14" s="78">
        <v>22.5</v>
      </c>
      <c r="K14" s="78">
        <v>22</v>
      </c>
    </row>
    <row r="15" spans="1:12" ht="12.75" customHeight="1">
      <c r="C15" s="815" t="s">
        <v>264</v>
      </c>
      <c r="D15" s="3" t="s">
        <v>255</v>
      </c>
      <c r="E15" s="78">
        <v>19.5</v>
      </c>
      <c r="F15" s="80">
        <v>20.5</v>
      </c>
      <c r="G15" s="78">
        <v>20.2</v>
      </c>
      <c r="H15" s="78">
        <v>20.7</v>
      </c>
      <c r="I15" s="78">
        <v>20.7</v>
      </c>
      <c r="J15" s="78">
        <v>21.1</v>
      </c>
      <c r="K15" s="78">
        <v>20.7</v>
      </c>
    </row>
    <row r="16" spans="1:12" ht="12.65" customHeight="1">
      <c r="C16" s="815" t="s">
        <v>265</v>
      </c>
      <c r="D16" s="3">
        <v>3</v>
      </c>
      <c r="E16" s="78">
        <v>10.4</v>
      </c>
      <c r="F16" s="80">
        <v>10.7</v>
      </c>
      <c r="G16" s="78">
        <v>10.5</v>
      </c>
      <c r="H16" s="78">
        <v>10.6</v>
      </c>
      <c r="I16" s="78">
        <v>10.6</v>
      </c>
      <c r="J16" s="78">
        <v>10.9</v>
      </c>
      <c r="K16" s="78">
        <v>10.8</v>
      </c>
    </row>
    <row r="17" spans="3:11" ht="6" customHeight="1">
      <c r="C17" s="815"/>
      <c r="E17" s="78"/>
      <c r="F17" s="80"/>
      <c r="G17" s="78"/>
      <c r="H17" s="78"/>
      <c r="I17" s="78"/>
      <c r="J17" s="78"/>
      <c r="K17" s="78"/>
    </row>
    <row r="18" spans="3:11" ht="10.5">
      <c r="C18" s="305" t="s">
        <v>267</v>
      </c>
      <c r="D18" s="22"/>
      <c r="E18" s="78"/>
      <c r="F18" s="80"/>
      <c r="G18" s="78"/>
      <c r="H18" s="78"/>
      <c r="I18" s="78"/>
      <c r="J18" s="78"/>
      <c r="K18" s="78"/>
    </row>
    <row r="19" spans="3:11">
      <c r="C19" s="815" t="s">
        <v>263</v>
      </c>
      <c r="D19" s="3" t="s">
        <v>255</v>
      </c>
      <c r="E19" s="78">
        <v>19.8</v>
      </c>
      <c r="F19" s="80">
        <v>22.3</v>
      </c>
      <c r="G19" s="78">
        <v>22.8</v>
      </c>
      <c r="H19" s="515">
        <v>24.1</v>
      </c>
      <c r="I19" s="78">
        <v>23.6</v>
      </c>
      <c r="J19" s="78">
        <v>23.5</v>
      </c>
      <c r="K19" s="78">
        <v>22</v>
      </c>
    </row>
    <row r="20" spans="3:11" ht="12.75" customHeight="1">
      <c r="C20" s="815" t="s">
        <v>264</v>
      </c>
      <c r="D20" s="3" t="s">
        <v>255</v>
      </c>
      <c r="E20" s="78">
        <v>16.600000000000001</v>
      </c>
      <c r="F20" s="80">
        <v>19.7</v>
      </c>
      <c r="G20" s="78">
        <v>19.899999999999999</v>
      </c>
      <c r="H20" s="78">
        <v>20.7</v>
      </c>
      <c r="I20" s="78">
        <v>19.8</v>
      </c>
      <c r="J20" s="78">
        <v>20.6</v>
      </c>
      <c r="K20" s="78">
        <v>20</v>
      </c>
    </row>
    <row r="21" spans="3:11" ht="12.75" customHeight="1">
      <c r="C21" s="815" t="s">
        <v>265</v>
      </c>
      <c r="D21" s="3">
        <v>3</v>
      </c>
      <c r="E21" s="78">
        <v>9.6999999999999993</v>
      </c>
      <c r="F21" s="80">
        <v>11.3</v>
      </c>
      <c r="G21" s="78">
        <v>11.1</v>
      </c>
      <c r="H21" s="78">
        <v>11.8</v>
      </c>
      <c r="I21" s="78">
        <v>11</v>
      </c>
      <c r="J21" s="78">
        <v>11.2</v>
      </c>
      <c r="K21" s="78">
        <v>11.1</v>
      </c>
    </row>
    <row r="22" spans="3:11" ht="6" customHeight="1">
      <c r="C22" s="815"/>
      <c r="E22" s="78"/>
      <c r="F22" s="80"/>
      <c r="G22" s="78"/>
      <c r="H22" s="78"/>
      <c r="I22" s="78"/>
      <c r="J22" s="78"/>
      <c r="K22" s="78"/>
    </row>
    <row r="23" spans="3:11" ht="10.5">
      <c r="C23" s="305" t="s">
        <v>268</v>
      </c>
      <c r="D23" s="22"/>
      <c r="E23" s="78"/>
      <c r="F23" s="80"/>
      <c r="G23" s="78"/>
      <c r="H23" s="78"/>
      <c r="I23" s="78"/>
      <c r="J23" s="78"/>
      <c r="K23" s="78"/>
    </row>
    <row r="24" spans="3:11">
      <c r="C24" s="815" t="s">
        <v>263</v>
      </c>
      <c r="D24" s="3" t="s">
        <v>255</v>
      </c>
      <c r="E24" s="78">
        <v>21.4</v>
      </c>
      <c r="F24" s="80">
        <v>21.9</v>
      </c>
      <c r="G24" s="78">
        <v>21.7</v>
      </c>
      <c r="H24" s="78">
        <v>22</v>
      </c>
      <c r="I24" s="78">
        <v>22</v>
      </c>
      <c r="J24" s="78">
        <v>22.3</v>
      </c>
      <c r="K24" s="78">
        <v>21.9</v>
      </c>
    </row>
    <row r="25" spans="3:11" ht="12.75" customHeight="1">
      <c r="C25" s="815" t="s">
        <v>264</v>
      </c>
      <c r="D25" s="3" t="s">
        <v>255</v>
      </c>
      <c r="E25" s="78">
        <v>20.6</v>
      </c>
      <c r="F25" s="80">
        <v>21.2</v>
      </c>
      <c r="G25" s="78">
        <v>20.8</v>
      </c>
      <c r="H25" s="78">
        <v>20.9</v>
      </c>
      <c r="I25" s="78">
        <v>20.9</v>
      </c>
      <c r="J25" s="78">
        <v>21.2</v>
      </c>
      <c r="K25" s="78">
        <v>21</v>
      </c>
    </row>
    <row r="26" spans="3:11" ht="12.75" customHeight="1">
      <c r="C26" s="815" t="s">
        <v>265</v>
      </c>
      <c r="D26" s="3">
        <v>3</v>
      </c>
      <c r="E26" s="78">
        <v>11.7</v>
      </c>
      <c r="F26" s="80">
        <v>11.8</v>
      </c>
      <c r="G26" s="78">
        <v>11.2</v>
      </c>
      <c r="H26" s="78">
        <v>11.2</v>
      </c>
      <c r="I26" s="78">
        <v>11.1</v>
      </c>
      <c r="J26" s="78">
        <v>11.2</v>
      </c>
      <c r="K26" s="78">
        <v>11.2</v>
      </c>
    </row>
    <row r="27" spans="3:11" ht="6" customHeight="1">
      <c r="C27" s="815"/>
      <c r="E27" s="78"/>
      <c r="F27" s="80"/>
      <c r="G27" s="78"/>
      <c r="H27" s="78"/>
      <c r="I27" s="78"/>
      <c r="J27" s="78"/>
      <c r="K27" s="78"/>
    </row>
    <row r="28" spans="3:11" ht="10.5">
      <c r="C28" s="305" t="s">
        <v>269</v>
      </c>
      <c r="D28" s="22"/>
      <c r="E28" s="78"/>
      <c r="F28" s="80"/>
      <c r="G28" s="78"/>
      <c r="H28" s="78"/>
      <c r="I28" s="78"/>
      <c r="J28" s="78"/>
      <c r="K28" s="78"/>
    </row>
    <row r="29" spans="3:11">
      <c r="C29" s="815" t="s">
        <v>263</v>
      </c>
      <c r="D29" s="3" t="s">
        <v>255</v>
      </c>
      <c r="E29" s="78">
        <v>15.7</v>
      </c>
      <c r="F29" s="80">
        <v>15.9</v>
      </c>
      <c r="G29" s="78">
        <v>15.9</v>
      </c>
      <c r="H29" s="78">
        <v>16.2</v>
      </c>
      <c r="I29" s="78">
        <v>16.5</v>
      </c>
      <c r="J29" s="78">
        <v>16.8</v>
      </c>
      <c r="K29" s="78">
        <v>17.399999999999999</v>
      </c>
    </row>
    <row r="30" spans="3:11" ht="12.75" customHeight="1">
      <c r="C30" s="815" t="s">
        <v>264</v>
      </c>
      <c r="D30" s="3" t="s">
        <v>255</v>
      </c>
      <c r="E30" s="78">
        <v>15.2</v>
      </c>
      <c r="F30" s="80">
        <v>15.3</v>
      </c>
      <c r="G30" s="78">
        <v>15.2</v>
      </c>
      <c r="H30" s="78">
        <v>15.5</v>
      </c>
      <c r="I30" s="78">
        <v>15.8</v>
      </c>
      <c r="J30" s="78">
        <v>16.2</v>
      </c>
      <c r="K30" s="78">
        <v>16.600000000000001</v>
      </c>
    </row>
    <row r="31" spans="3:11" ht="12.75" customHeight="1">
      <c r="C31" s="815" t="s">
        <v>265</v>
      </c>
      <c r="D31" s="3">
        <v>3</v>
      </c>
      <c r="E31" s="78">
        <v>11</v>
      </c>
      <c r="F31" s="80">
        <v>11</v>
      </c>
      <c r="G31" s="78">
        <v>11</v>
      </c>
      <c r="H31" s="78">
        <v>11.3</v>
      </c>
      <c r="I31" s="78">
        <v>11.4</v>
      </c>
      <c r="J31" s="78">
        <v>11.7</v>
      </c>
      <c r="K31" s="78">
        <v>12.1</v>
      </c>
    </row>
    <row r="32" spans="3:11" ht="6" customHeight="1">
      <c r="C32" s="815"/>
      <c r="E32" s="78"/>
      <c r="F32" s="80"/>
      <c r="G32" s="78"/>
      <c r="H32" s="78"/>
      <c r="I32" s="78"/>
      <c r="J32" s="78"/>
      <c r="K32" s="78"/>
    </row>
    <row r="33" spans="3:11" ht="10.5">
      <c r="C33" s="305" t="s">
        <v>270</v>
      </c>
      <c r="D33" s="22"/>
      <c r="E33" s="78"/>
      <c r="F33" s="80"/>
      <c r="G33" s="78"/>
      <c r="H33" s="78"/>
      <c r="I33" s="78"/>
      <c r="J33" s="78"/>
      <c r="K33" s="78"/>
    </row>
    <row r="34" spans="3:11">
      <c r="C34" s="815" t="s">
        <v>263</v>
      </c>
      <c r="D34" s="3" t="s">
        <v>255</v>
      </c>
      <c r="E34" s="78">
        <v>14.8</v>
      </c>
      <c r="F34" s="80">
        <v>16.2</v>
      </c>
      <c r="G34" s="78">
        <v>16</v>
      </c>
      <c r="H34" s="78">
        <v>16.399999999999999</v>
      </c>
      <c r="I34" s="78">
        <v>16.600000000000001</v>
      </c>
      <c r="J34" s="78">
        <v>17</v>
      </c>
      <c r="K34" s="78">
        <v>17.5</v>
      </c>
    </row>
    <row r="35" spans="3:11" ht="12.75" customHeight="1">
      <c r="C35" s="815" t="s">
        <v>264</v>
      </c>
      <c r="D35" s="3" t="s">
        <v>255</v>
      </c>
      <c r="E35" s="78">
        <v>13.6</v>
      </c>
      <c r="F35" s="80">
        <v>14.7</v>
      </c>
      <c r="G35" s="78">
        <v>14.5</v>
      </c>
      <c r="H35" s="78">
        <v>15</v>
      </c>
      <c r="I35" s="78">
        <v>15.3</v>
      </c>
      <c r="J35" s="78">
        <v>15.7</v>
      </c>
      <c r="K35" s="78">
        <v>16.100000000000001</v>
      </c>
    </row>
    <row r="36" spans="3:11" ht="12.75" customHeight="1">
      <c r="C36" s="815" t="s">
        <v>265</v>
      </c>
      <c r="D36" s="3">
        <v>3</v>
      </c>
      <c r="E36" s="78">
        <v>9.1999999999999993</v>
      </c>
      <c r="F36" s="80">
        <v>9.8000000000000007</v>
      </c>
      <c r="G36" s="78">
        <v>9.6999999999999993</v>
      </c>
      <c r="H36" s="78">
        <v>10.1</v>
      </c>
      <c r="I36" s="78">
        <v>10.3</v>
      </c>
      <c r="J36" s="78">
        <v>10.7</v>
      </c>
      <c r="K36" s="78">
        <v>11</v>
      </c>
    </row>
    <row r="37" spans="3:11" ht="6" customHeight="1">
      <c r="C37" s="815"/>
      <c r="E37" s="78"/>
      <c r="F37" s="80"/>
      <c r="G37" s="78"/>
      <c r="H37" s="78"/>
      <c r="I37" s="78"/>
      <c r="J37" s="78"/>
      <c r="K37" s="78"/>
    </row>
    <row r="38" spans="3:11" ht="10.5">
      <c r="C38" s="305" t="s">
        <v>271</v>
      </c>
      <c r="D38" s="22"/>
      <c r="E38" s="78"/>
      <c r="F38" s="80"/>
      <c r="G38" s="78"/>
      <c r="H38" s="78"/>
      <c r="I38" s="78"/>
      <c r="J38" s="78"/>
      <c r="K38" s="78"/>
    </row>
    <row r="39" spans="3:11">
      <c r="C39" s="815" t="s">
        <v>263</v>
      </c>
      <c r="D39" s="3" t="s">
        <v>255</v>
      </c>
      <c r="E39" s="78">
        <v>13.9</v>
      </c>
      <c r="F39" s="80">
        <v>16.2</v>
      </c>
      <c r="G39" s="78">
        <v>16.5</v>
      </c>
      <c r="H39" s="78">
        <v>17</v>
      </c>
      <c r="I39" s="78">
        <v>17.2</v>
      </c>
      <c r="J39" s="78">
        <v>17.899999999999999</v>
      </c>
      <c r="K39" s="78">
        <v>16.899999999999999</v>
      </c>
    </row>
    <row r="40" spans="3:11" ht="12.75" customHeight="1">
      <c r="C40" s="815" t="s">
        <v>264</v>
      </c>
      <c r="D40" s="3" t="s">
        <v>255</v>
      </c>
      <c r="E40" s="78">
        <v>12.6</v>
      </c>
      <c r="F40" s="80">
        <v>13.9</v>
      </c>
      <c r="G40" s="78">
        <v>14.2</v>
      </c>
      <c r="H40" s="78">
        <v>14.8</v>
      </c>
      <c r="I40" s="78">
        <v>15.3</v>
      </c>
      <c r="J40" s="78">
        <v>16.3</v>
      </c>
      <c r="K40" s="78">
        <v>15.4</v>
      </c>
    </row>
    <row r="41" spans="3:11" ht="12.75" customHeight="1">
      <c r="C41" s="815" t="s">
        <v>265</v>
      </c>
      <c r="D41" s="3">
        <v>3</v>
      </c>
      <c r="E41" s="78">
        <v>9.8000000000000007</v>
      </c>
      <c r="F41" s="80">
        <v>10.5</v>
      </c>
      <c r="G41" s="78">
        <v>10.6</v>
      </c>
      <c r="H41" s="78">
        <v>10.8</v>
      </c>
      <c r="I41" s="78">
        <v>11</v>
      </c>
      <c r="J41" s="78">
        <v>11.8</v>
      </c>
      <c r="K41" s="78">
        <v>11.4</v>
      </c>
    </row>
    <row r="42" spans="3:11" ht="6" customHeight="1">
      <c r="C42" s="815"/>
      <c r="E42" s="78"/>
      <c r="F42" s="80"/>
      <c r="G42" s="78"/>
      <c r="H42" s="78"/>
      <c r="I42" s="78"/>
      <c r="J42" s="78"/>
      <c r="K42" s="78"/>
    </row>
    <row r="43" spans="3:11" ht="13.5" customHeight="1">
      <c r="C43" s="305" t="s">
        <v>538</v>
      </c>
      <c r="E43" s="78"/>
      <c r="F43" s="80"/>
      <c r="G43" s="78"/>
      <c r="H43" s="78"/>
      <c r="I43" s="78"/>
      <c r="J43" s="78"/>
      <c r="K43" s="78"/>
    </row>
    <row r="44" spans="3:11" ht="13.5" customHeight="1">
      <c r="C44" s="815" t="s">
        <v>263</v>
      </c>
      <c r="D44" s="3" t="s">
        <v>255</v>
      </c>
      <c r="E44" s="78">
        <v>14.6</v>
      </c>
      <c r="F44" s="80">
        <v>17.399999999999999</v>
      </c>
      <c r="G44" s="78">
        <v>17.399999999999999</v>
      </c>
      <c r="H44" s="78">
        <v>16.399999999999999</v>
      </c>
      <c r="I44" s="78">
        <v>16.899999999999999</v>
      </c>
      <c r="J44" s="78">
        <v>16.399999999999999</v>
      </c>
      <c r="K44" s="78">
        <v>16.5</v>
      </c>
    </row>
    <row r="45" spans="3:11" ht="12.75" customHeight="1">
      <c r="C45" s="815" t="s">
        <v>264</v>
      </c>
      <c r="D45" s="3" t="s">
        <v>255</v>
      </c>
      <c r="E45" s="78">
        <v>12.9</v>
      </c>
      <c r="F45" s="80">
        <v>14</v>
      </c>
      <c r="G45" s="78">
        <v>14</v>
      </c>
      <c r="H45" s="78">
        <v>13.7</v>
      </c>
      <c r="I45" s="78">
        <v>13.8</v>
      </c>
      <c r="J45" s="78">
        <v>13.7</v>
      </c>
      <c r="K45" s="78">
        <v>13.4</v>
      </c>
    </row>
    <row r="46" spans="3:11" ht="12.75" customHeight="1">
      <c r="C46" s="815" t="s">
        <v>265</v>
      </c>
      <c r="D46" s="3">
        <v>3</v>
      </c>
      <c r="E46" s="78">
        <v>9.5</v>
      </c>
      <c r="F46" s="80">
        <v>9.6999999999999993</v>
      </c>
      <c r="G46" s="78">
        <v>10</v>
      </c>
      <c r="H46" s="78">
        <v>10.1</v>
      </c>
      <c r="I46" s="78">
        <v>10.7</v>
      </c>
      <c r="J46" s="78">
        <v>10.5</v>
      </c>
      <c r="K46" s="78">
        <v>10.3</v>
      </c>
    </row>
    <row r="47" spans="3:11" ht="6" customHeight="1">
      <c r="C47" s="815"/>
      <c r="E47" s="78"/>
      <c r="F47" s="80"/>
      <c r="G47" s="78"/>
      <c r="H47" s="78"/>
      <c r="I47" s="78"/>
      <c r="J47" s="78"/>
      <c r="K47" s="78"/>
    </row>
    <row r="48" spans="3:11" ht="12.75" customHeight="1">
      <c r="C48" s="305" t="s">
        <v>272</v>
      </c>
      <c r="D48" s="22"/>
      <c r="E48" s="78"/>
      <c r="F48" s="80"/>
      <c r="G48" s="78"/>
      <c r="H48" s="78"/>
      <c r="I48" s="78"/>
      <c r="J48" s="78"/>
      <c r="K48" s="78"/>
    </row>
    <row r="49" spans="1:12" ht="12.75" customHeight="1">
      <c r="C49" s="815" t="s">
        <v>263</v>
      </c>
      <c r="D49" s="3" t="s">
        <v>255</v>
      </c>
      <c r="E49" s="78">
        <v>15.5</v>
      </c>
      <c r="F49" s="80">
        <v>15.9</v>
      </c>
      <c r="G49" s="78">
        <v>15.9</v>
      </c>
      <c r="H49" s="78">
        <v>16.3</v>
      </c>
      <c r="I49" s="78">
        <v>16.5</v>
      </c>
      <c r="J49" s="78">
        <v>16.899999999999999</v>
      </c>
      <c r="K49" s="78">
        <v>17.399999999999999</v>
      </c>
    </row>
    <row r="50" spans="1:12" ht="12.75" customHeight="1">
      <c r="C50" s="815" t="s">
        <v>264</v>
      </c>
      <c r="D50" s="3" t="s">
        <v>255</v>
      </c>
      <c r="E50" s="78">
        <v>14.8</v>
      </c>
      <c r="F50" s="80">
        <v>15.1</v>
      </c>
      <c r="G50" s="78">
        <v>15</v>
      </c>
      <c r="H50" s="78">
        <v>15.4</v>
      </c>
      <c r="I50" s="78">
        <v>15.6</v>
      </c>
      <c r="J50" s="78">
        <v>16</v>
      </c>
      <c r="K50" s="78">
        <v>16.399999999999999</v>
      </c>
    </row>
    <row r="51" spans="1:12" ht="12.75" customHeight="1">
      <c r="C51" s="815" t="s">
        <v>265</v>
      </c>
      <c r="D51" s="3">
        <v>3</v>
      </c>
      <c r="E51" s="78">
        <v>10.6</v>
      </c>
      <c r="F51" s="80">
        <v>10.7</v>
      </c>
      <c r="G51" s="78">
        <v>10.6</v>
      </c>
      <c r="H51" s="78">
        <v>10.9</v>
      </c>
      <c r="I51" s="78">
        <v>11.1</v>
      </c>
      <c r="J51" s="78">
        <v>11.5</v>
      </c>
      <c r="K51" s="78">
        <v>11.7</v>
      </c>
    </row>
    <row r="52" spans="1:12" ht="6" customHeight="1">
      <c r="C52" s="815"/>
      <c r="E52" s="78"/>
      <c r="F52" s="80"/>
      <c r="G52" s="78"/>
      <c r="H52" s="78"/>
      <c r="I52" s="78"/>
      <c r="J52" s="78"/>
      <c r="K52" s="78"/>
    </row>
    <row r="53" spans="1:12" ht="12.75" customHeight="1">
      <c r="C53" s="305" t="s">
        <v>104</v>
      </c>
      <c r="D53" s="22"/>
      <c r="E53" s="78"/>
      <c r="F53" s="80"/>
      <c r="G53" s="78"/>
      <c r="H53" s="78"/>
      <c r="I53" s="78"/>
      <c r="J53" s="78"/>
      <c r="K53" s="78"/>
    </row>
    <row r="54" spans="1:12" ht="12.75" customHeight="1">
      <c r="C54" s="815" t="s">
        <v>263</v>
      </c>
      <c r="D54" s="3" t="s">
        <v>255</v>
      </c>
      <c r="E54" s="78">
        <v>6.9</v>
      </c>
      <c r="F54" s="80">
        <v>6.4</v>
      </c>
      <c r="G54" s="78">
        <v>6.4</v>
      </c>
      <c r="H54" s="78">
        <v>6.6</v>
      </c>
      <c r="I54" s="78">
        <v>6.7</v>
      </c>
      <c r="J54" s="78">
        <v>6.7</v>
      </c>
      <c r="K54" s="78">
        <v>6.9</v>
      </c>
    </row>
    <row r="55" spans="1:12" ht="12.75" customHeight="1">
      <c r="C55" s="815" t="s">
        <v>264</v>
      </c>
      <c r="D55" s="3" t="s">
        <v>255</v>
      </c>
      <c r="E55" s="78">
        <v>5.9</v>
      </c>
      <c r="F55" s="80">
        <v>5.4</v>
      </c>
      <c r="G55" s="78">
        <v>5.5</v>
      </c>
      <c r="H55" s="78">
        <v>5.6</v>
      </c>
      <c r="I55" s="78">
        <v>5.7</v>
      </c>
      <c r="J55" s="78">
        <v>5.7</v>
      </c>
      <c r="K55" s="78">
        <v>5.8</v>
      </c>
    </row>
    <row r="56" spans="1:12" ht="12.75" customHeight="1">
      <c r="C56" s="815" t="s">
        <v>265</v>
      </c>
      <c r="D56" s="3">
        <v>3</v>
      </c>
      <c r="E56" s="78">
        <v>2.2000000000000002</v>
      </c>
      <c r="F56" s="80">
        <v>2.2000000000000002</v>
      </c>
      <c r="G56" s="78">
        <v>2.2000000000000002</v>
      </c>
      <c r="H56" s="78">
        <v>2.1</v>
      </c>
      <c r="I56" s="78">
        <v>2.1</v>
      </c>
      <c r="J56" s="78">
        <v>2.1</v>
      </c>
      <c r="K56" s="78">
        <v>2.1</v>
      </c>
    </row>
    <row r="57" spans="1:12" ht="6" customHeight="1">
      <c r="C57" s="815"/>
      <c r="E57" s="78"/>
      <c r="F57" s="80"/>
      <c r="G57" s="78"/>
      <c r="H57" s="78"/>
      <c r="I57" s="78"/>
      <c r="J57" s="78"/>
      <c r="K57" s="78"/>
    </row>
    <row r="58" spans="1:12" ht="12.75" customHeight="1">
      <c r="C58" s="305" t="s">
        <v>273</v>
      </c>
      <c r="D58" s="3">
        <v>5</v>
      </c>
      <c r="E58" s="78"/>
      <c r="F58" s="80"/>
      <c r="G58" s="78"/>
      <c r="H58" s="78"/>
      <c r="I58" s="78"/>
      <c r="J58" s="78"/>
      <c r="K58" s="78"/>
    </row>
    <row r="59" spans="1:12" ht="12.75" customHeight="1">
      <c r="C59" s="815" t="s">
        <v>263</v>
      </c>
      <c r="D59" s="3" t="s">
        <v>255</v>
      </c>
      <c r="E59" s="78">
        <v>16.100000000000001</v>
      </c>
      <c r="F59" s="80">
        <v>16.8</v>
      </c>
      <c r="G59" s="78">
        <v>16.899999999999999</v>
      </c>
      <c r="H59" s="78">
        <v>17.399999999999999</v>
      </c>
      <c r="I59" s="78">
        <v>17.762901521582574</v>
      </c>
      <c r="J59" s="78">
        <v>18.2</v>
      </c>
      <c r="K59" s="78">
        <v>18.5</v>
      </c>
      <c r="L59" s="867" t="s">
        <v>342</v>
      </c>
    </row>
    <row r="60" spans="1:12" ht="12.75" customHeight="1">
      <c r="C60" s="815" t="s">
        <v>274</v>
      </c>
      <c r="D60" s="3" t="s">
        <v>255</v>
      </c>
      <c r="E60" s="78">
        <v>15.3</v>
      </c>
      <c r="F60" s="80">
        <v>15.9</v>
      </c>
      <c r="G60" s="78">
        <v>16</v>
      </c>
      <c r="H60" s="78">
        <v>16.399999999999999</v>
      </c>
      <c r="I60" s="78">
        <v>16.773356223906482</v>
      </c>
      <c r="J60" s="78">
        <v>17.2</v>
      </c>
      <c r="K60" s="78">
        <v>17.5</v>
      </c>
    </row>
    <row r="61" spans="1:12" ht="12.75" customHeight="1">
      <c r="C61" s="815" t="s">
        <v>265</v>
      </c>
      <c r="D61" s="3">
        <v>3</v>
      </c>
      <c r="E61" s="78">
        <v>10.6</v>
      </c>
      <c r="F61" s="80">
        <v>10.7</v>
      </c>
      <c r="G61" s="78">
        <v>10.5</v>
      </c>
      <c r="H61" s="78">
        <v>10.7</v>
      </c>
      <c r="I61" s="78">
        <v>10.692351149469237</v>
      </c>
      <c r="J61" s="78">
        <v>10.9</v>
      </c>
      <c r="K61" s="78">
        <v>11</v>
      </c>
    </row>
    <row r="62" spans="1:12" ht="4.5" customHeight="1">
      <c r="A62" s="846"/>
      <c r="B62" s="846"/>
      <c r="C62" s="76"/>
      <c r="D62" s="8"/>
      <c r="E62" s="27"/>
      <c r="F62" s="27"/>
      <c r="G62" s="846"/>
      <c r="H62" s="846"/>
      <c r="I62" s="846"/>
      <c r="J62" s="846"/>
      <c r="K62" s="846"/>
    </row>
    <row r="63" spans="1:12" ht="13.5" customHeight="1">
      <c r="C63" s="94"/>
      <c r="D63" s="95"/>
      <c r="E63" s="8"/>
      <c r="F63" s="8"/>
      <c r="H63" s="88"/>
      <c r="K63" s="88" t="s">
        <v>275</v>
      </c>
    </row>
    <row r="64" spans="1:12" ht="12" customHeight="1">
      <c r="A64" s="865" t="s">
        <v>48</v>
      </c>
      <c r="B64" s="772"/>
      <c r="C64" s="18"/>
      <c r="D64" s="8"/>
      <c r="E64" s="8"/>
      <c r="F64" s="8"/>
      <c r="G64" s="88"/>
    </row>
    <row r="65" spans="1:11" ht="12.75" customHeight="1">
      <c r="A65" s="851" t="str">
        <f>"1."</f>
        <v>1.</v>
      </c>
      <c r="B65" s="895" t="s">
        <v>806</v>
      </c>
      <c r="F65" s="895"/>
      <c r="G65" s="82"/>
      <c r="H65" s="82"/>
      <c r="I65" s="82"/>
      <c r="J65" s="82"/>
      <c r="K65" s="82"/>
    </row>
    <row r="66" spans="1:11" ht="12.75" customHeight="1">
      <c r="A66" s="895" t="s">
        <v>330</v>
      </c>
      <c r="B66" s="895" t="s">
        <v>815</v>
      </c>
      <c r="C66" s="82"/>
    </row>
    <row r="67" spans="1:11" ht="12.75" customHeight="1">
      <c r="A67" s="895" t="s">
        <v>261</v>
      </c>
      <c r="B67" s="895" t="s">
        <v>816</v>
      </c>
      <c r="C67" s="82"/>
    </row>
    <row r="68" spans="1:11" ht="12.75" customHeight="1">
      <c r="A68" s="895" t="str">
        <f>"2."</f>
        <v>2.</v>
      </c>
      <c r="B68" s="895" t="s">
        <v>809</v>
      </c>
      <c r="C68" s="82"/>
    </row>
    <row r="69" spans="1:11" ht="12.75" customHeight="1">
      <c r="A69" s="895" t="str">
        <f>"3."</f>
        <v>3.</v>
      </c>
      <c r="B69" s="895" t="s">
        <v>810</v>
      </c>
      <c r="C69" s="82"/>
      <c r="E69" s="867"/>
    </row>
    <row r="70" spans="1:11" ht="12.75" customHeight="1">
      <c r="A70" s="895"/>
      <c r="B70" s="895" t="s">
        <v>817</v>
      </c>
      <c r="C70" s="82"/>
      <c r="E70" s="867"/>
    </row>
    <row r="71" spans="1:11" ht="12.75" customHeight="1">
      <c r="A71" s="895" t="s">
        <v>818</v>
      </c>
      <c r="E71" s="769"/>
      <c r="F71" s="895"/>
      <c r="G71" s="895"/>
      <c r="H71" s="895"/>
      <c r="I71" s="82"/>
      <c r="J71" s="82"/>
      <c r="K71" s="82"/>
    </row>
    <row r="72" spans="1:11" ht="12.75" customHeight="1">
      <c r="A72" s="867" t="s">
        <v>819</v>
      </c>
      <c r="C72" s="895"/>
      <c r="D72" s="895"/>
      <c r="E72" s="867"/>
      <c r="F72" s="895"/>
      <c r="G72" s="895"/>
      <c r="H72" s="895"/>
      <c r="I72" s="82"/>
      <c r="J72" s="82"/>
      <c r="K72" s="82"/>
    </row>
    <row r="73" spans="1:11" ht="12.75" customHeight="1">
      <c r="B73" s="769"/>
      <c r="C73" s="769"/>
      <c r="D73" s="769"/>
      <c r="E73" s="867"/>
      <c r="F73" s="769"/>
      <c r="G73" s="769"/>
      <c r="H73" s="769"/>
      <c r="I73" s="769"/>
      <c r="J73" s="769"/>
      <c r="K73" s="769"/>
    </row>
    <row r="74" spans="1:11" ht="12.75" customHeight="1">
      <c r="A74" s="865" t="s">
        <v>513</v>
      </c>
      <c r="D74" s="867"/>
      <c r="E74" s="867"/>
      <c r="F74" s="867"/>
    </row>
    <row r="75" spans="1:11" ht="12.75" customHeight="1">
      <c r="A75" s="867" t="s">
        <v>539</v>
      </c>
      <c r="D75" s="867"/>
      <c r="E75" s="867"/>
      <c r="F75" s="867"/>
    </row>
    <row r="76" spans="1:11" ht="12.75" customHeight="1">
      <c r="A76" s="867" t="s">
        <v>540</v>
      </c>
      <c r="D76" s="867"/>
      <c r="E76" s="867"/>
      <c r="F76" s="867"/>
    </row>
    <row r="77" spans="1:11" ht="12.75" customHeight="1">
      <c r="A77" s="867" t="s">
        <v>541</v>
      </c>
      <c r="D77" s="867"/>
      <c r="E77" s="867"/>
      <c r="F77" s="867"/>
    </row>
    <row r="78" spans="1:11" ht="12.75" customHeight="1">
      <c r="D78" s="867"/>
      <c r="F78" s="867"/>
    </row>
    <row r="79" spans="1:11" ht="12.75" customHeight="1">
      <c r="D79" s="867"/>
      <c r="F79" s="867"/>
    </row>
    <row r="80" spans="1:11" ht="12.75" customHeight="1">
      <c r="D80" s="867"/>
      <c r="F80" s="867"/>
    </row>
    <row r="81" spans="4:7" ht="12.75" customHeight="1">
      <c r="D81" s="867"/>
      <c r="F81" s="867"/>
      <c r="G81" s="76"/>
    </row>
  </sheetData>
  <mergeCells count="10">
    <mergeCell ref="A1:G1"/>
    <mergeCell ref="I5:I6"/>
    <mergeCell ref="J5:J6"/>
    <mergeCell ref="K5:K6"/>
    <mergeCell ref="L5:L6"/>
    <mergeCell ref="E5:E6"/>
    <mergeCell ref="F5:F6"/>
    <mergeCell ref="G5:G6"/>
    <mergeCell ref="H5:H6"/>
    <mergeCell ref="E4:L4"/>
  </mergeCells>
  <printOptions horizontalCentered="1"/>
  <pageMargins left="0.23622047244094491" right="0.23622047244094491" top="0.39370078740157483" bottom="0.15748031496062992" header="0.31496062992125984" footer="0.31496062992125984"/>
  <pageSetup paperSize="9" scale="8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44"/>
  <sheetViews>
    <sheetView showGridLines="0" zoomScaleNormal="100" workbookViewId="0">
      <selection sqref="A1:Q1"/>
    </sheetView>
  </sheetViews>
  <sheetFormatPr defaultColWidth="9.08984375" defaultRowHeight="12.5"/>
  <cols>
    <col min="1" max="1" width="15.7265625" style="824" customWidth="1"/>
    <col min="2" max="2" width="3.7265625" style="824" customWidth="1"/>
    <col min="3" max="3" width="5.7265625" style="824" customWidth="1"/>
    <col min="4" max="5" width="6.6328125" style="824" customWidth="1"/>
    <col min="6" max="6" width="1.7265625" style="824" customWidth="1"/>
    <col min="7" max="7" width="5.7265625" style="824" customWidth="1"/>
    <col min="8" max="9" width="6.7265625" style="824" customWidth="1"/>
    <col min="10" max="10" width="2.26953125" style="824" customWidth="1"/>
    <col min="11" max="11" width="5.7265625" style="824" customWidth="1"/>
    <col min="12" max="12" width="6.08984375" style="824" customWidth="1"/>
    <col min="13" max="13" width="5.26953125" style="824" customWidth="1"/>
    <col min="14" max="14" width="1.6328125" style="824" customWidth="1"/>
    <col min="15" max="15" width="5.7265625" style="824" customWidth="1"/>
    <col min="16" max="16" width="6.08984375" style="824" customWidth="1"/>
    <col min="17" max="17" width="5.81640625" style="824" customWidth="1"/>
    <col min="18" max="18" width="2.7265625" style="824" customWidth="1"/>
    <col min="19" max="256" width="9.08984375" style="824"/>
    <col min="257" max="257" width="15.7265625" style="824" customWidth="1"/>
    <col min="258" max="258" width="3.7265625" style="824" customWidth="1"/>
    <col min="259" max="259" width="5.7265625" style="824" customWidth="1"/>
    <col min="260" max="261" width="6.6328125" style="824" customWidth="1"/>
    <col min="262" max="262" width="1.7265625" style="824" customWidth="1"/>
    <col min="263" max="263" width="5.7265625" style="824" customWidth="1"/>
    <col min="264" max="265" width="6.7265625" style="824" customWidth="1"/>
    <col min="266" max="266" width="2.26953125" style="824" customWidth="1"/>
    <col min="267" max="267" width="5.7265625" style="824" customWidth="1"/>
    <col min="268" max="268" width="6.08984375" style="824" customWidth="1"/>
    <col min="269" max="269" width="5.26953125" style="824" customWidth="1"/>
    <col min="270" max="270" width="1.6328125" style="824" customWidth="1"/>
    <col min="271" max="271" width="5.7265625" style="824" customWidth="1"/>
    <col min="272" max="272" width="6.08984375" style="824" customWidth="1"/>
    <col min="273" max="273" width="5.81640625" style="824" customWidth="1"/>
    <col min="274" max="274" width="2.7265625" style="824" customWidth="1"/>
    <col min="275" max="512" width="9.08984375" style="824"/>
    <col min="513" max="513" width="15.7265625" style="824" customWidth="1"/>
    <col min="514" max="514" width="3.7265625" style="824" customWidth="1"/>
    <col min="515" max="515" width="5.7265625" style="824" customWidth="1"/>
    <col min="516" max="517" width="6.6328125" style="824" customWidth="1"/>
    <col min="518" max="518" width="1.7265625" style="824" customWidth="1"/>
    <col min="519" max="519" width="5.7265625" style="824" customWidth="1"/>
    <col min="520" max="521" width="6.7265625" style="824" customWidth="1"/>
    <col min="522" max="522" width="2.26953125" style="824" customWidth="1"/>
    <col min="523" max="523" width="5.7265625" style="824" customWidth="1"/>
    <col min="524" max="524" width="6.08984375" style="824" customWidth="1"/>
    <col min="525" max="525" width="5.26953125" style="824" customWidth="1"/>
    <col min="526" max="526" width="1.6328125" style="824" customWidth="1"/>
    <col min="527" max="527" width="5.7265625" style="824" customWidth="1"/>
    <col min="528" max="528" width="6.08984375" style="824" customWidth="1"/>
    <col min="529" max="529" width="5.81640625" style="824" customWidth="1"/>
    <col min="530" max="530" width="2.7265625" style="824" customWidth="1"/>
    <col min="531" max="768" width="9.08984375" style="824"/>
    <col min="769" max="769" width="15.7265625" style="824" customWidth="1"/>
    <col min="770" max="770" width="3.7265625" style="824" customWidth="1"/>
    <col min="771" max="771" width="5.7265625" style="824" customWidth="1"/>
    <col min="772" max="773" width="6.6328125" style="824" customWidth="1"/>
    <col min="774" max="774" width="1.7265625" style="824" customWidth="1"/>
    <col min="775" max="775" width="5.7265625" style="824" customWidth="1"/>
    <col min="776" max="777" width="6.7265625" style="824" customWidth="1"/>
    <col min="778" max="778" width="2.26953125" style="824" customWidth="1"/>
    <col min="779" max="779" width="5.7265625" style="824" customWidth="1"/>
    <col min="780" max="780" width="6.08984375" style="824" customWidth="1"/>
    <col min="781" max="781" width="5.26953125" style="824" customWidth="1"/>
    <col min="782" max="782" width="1.6328125" style="824" customWidth="1"/>
    <col min="783" max="783" width="5.7265625" style="824" customWidth="1"/>
    <col min="784" max="784" width="6.08984375" style="824" customWidth="1"/>
    <col min="785" max="785" width="5.81640625" style="824" customWidth="1"/>
    <col min="786" max="786" width="2.7265625" style="824" customWidth="1"/>
    <col min="787" max="1024" width="9.08984375" style="824"/>
    <col min="1025" max="1025" width="15.7265625" style="824" customWidth="1"/>
    <col min="1026" max="1026" width="3.7265625" style="824" customWidth="1"/>
    <col min="1027" max="1027" width="5.7265625" style="824" customWidth="1"/>
    <col min="1028" max="1029" width="6.6328125" style="824" customWidth="1"/>
    <col min="1030" max="1030" width="1.7265625" style="824" customWidth="1"/>
    <col min="1031" max="1031" width="5.7265625" style="824" customWidth="1"/>
    <col min="1032" max="1033" width="6.7265625" style="824" customWidth="1"/>
    <col min="1034" max="1034" width="2.26953125" style="824" customWidth="1"/>
    <col min="1035" max="1035" width="5.7265625" style="824" customWidth="1"/>
    <col min="1036" max="1036" width="6.08984375" style="824" customWidth="1"/>
    <col min="1037" max="1037" width="5.26953125" style="824" customWidth="1"/>
    <col min="1038" max="1038" width="1.6328125" style="824" customWidth="1"/>
    <col min="1039" max="1039" width="5.7265625" style="824" customWidth="1"/>
    <col min="1040" max="1040" width="6.08984375" style="824" customWidth="1"/>
    <col min="1041" max="1041" width="5.81640625" style="824" customWidth="1"/>
    <col min="1042" max="1042" width="2.7265625" style="824" customWidth="1"/>
    <col min="1043" max="1280" width="9.08984375" style="824"/>
    <col min="1281" max="1281" width="15.7265625" style="824" customWidth="1"/>
    <col min="1282" max="1282" width="3.7265625" style="824" customWidth="1"/>
    <col min="1283" max="1283" width="5.7265625" style="824" customWidth="1"/>
    <col min="1284" max="1285" width="6.6328125" style="824" customWidth="1"/>
    <col min="1286" max="1286" width="1.7265625" style="824" customWidth="1"/>
    <col min="1287" max="1287" width="5.7265625" style="824" customWidth="1"/>
    <col min="1288" max="1289" width="6.7265625" style="824" customWidth="1"/>
    <col min="1290" max="1290" width="2.26953125" style="824" customWidth="1"/>
    <col min="1291" max="1291" width="5.7265625" style="824" customWidth="1"/>
    <col min="1292" max="1292" width="6.08984375" style="824" customWidth="1"/>
    <col min="1293" max="1293" width="5.26953125" style="824" customWidth="1"/>
    <col min="1294" max="1294" width="1.6328125" style="824" customWidth="1"/>
    <col min="1295" max="1295" width="5.7265625" style="824" customWidth="1"/>
    <col min="1296" max="1296" width="6.08984375" style="824" customWidth="1"/>
    <col min="1297" max="1297" width="5.81640625" style="824" customWidth="1"/>
    <col min="1298" max="1298" width="2.7265625" style="824" customWidth="1"/>
    <col min="1299" max="1536" width="9.08984375" style="824"/>
    <col min="1537" max="1537" width="15.7265625" style="824" customWidth="1"/>
    <col min="1538" max="1538" width="3.7265625" style="824" customWidth="1"/>
    <col min="1539" max="1539" width="5.7265625" style="824" customWidth="1"/>
    <col min="1540" max="1541" width="6.6328125" style="824" customWidth="1"/>
    <col min="1542" max="1542" width="1.7265625" style="824" customWidth="1"/>
    <col min="1543" max="1543" width="5.7265625" style="824" customWidth="1"/>
    <col min="1544" max="1545" width="6.7265625" style="824" customWidth="1"/>
    <col min="1546" max="1546" width="2.26953125" style="824" customWidth="1"/>
    <col min="1547" max="1547" width="5.7265625" style="824" customWidth="1"/>
    <col min="1548" max="1548" width="6.08984375" style="824" customWidth="1"/>
    <col min="1549" max="1549" width="5.26953125" style="824" customWidth="1"/>
    <col min="1550" max="1550" width="1.6328125" style="824" customWidth="1"/>
    <col min="1551" max="1551" width="5.7265625" style="824" customWidth="1"/>
    <col min="1552" max="1552" width="6.08984375" style="824" customWidth="1"/>
    <col min="1553" max="1553" width="5.81640625" style="824" customWidth="1"/>
    <col min="1554" max="1554" width="2.7265625" style="824" customWidth="1"/>
    <col min="1555" max="1792" width="9.08984375" style="824"/>
    <col min="1793" max="1793" width="15.7265625" style="824" customWidth="1"/>
    <col min="1794" max="1794" width="3.7265625" style="824" customWidth="1"/>
    <col min="1795" max="1795" width="5.7265625" style="824" customWidth="1"/>
    <col min="1796" max="1797" width="6.6328125" style="824" customWidth="1"/>
    <col min="1798" max="1798" width="1.7265625" style="824" customWidth="1"/>
    <col min="1799" max="1799" width="5.7265625" style="824" customWidth="1"/>
    <col min="1800" max="1801" width="6.7265625" style="824" customWidth="1"/>
    <col min="1802" max="1802" width="2.26953125" style="824" customWidth="1"/>
    <col min="1803" max="1803" width="5.7265625" style="824" customWidth="1"/>
    <col min="1804" max="1804" width="6.08984375" style="824" customWidth="1"/>
    <col min="1805" max="1805" width="5.26953125" style="824" customWidth="1"/>
    <col min="1806" max="1806" width="1.6328125" style="824" customWidth="1"/>
    <col min="1807" max="1807" width="5.7265625" style="824" customWidth="1"/>
    <col min="1808" max="1808" width="6.08984375" style="824" customWidth="1"/>
    <col min="1809" max="1809" width="5.81640625" style="824" customWidth="1"/>
    <col min="1810" max="1810" width="2.7265625" style="824" customWidth="1"/>
    <col min="1811" max="2048" width="9.08984375" style="824"/>
    <col min="2049" max="2049" width="15.7265625" style="824" customWidth="1"/>
    <col min="2050" max="2050" width="3.7265625" style="824" customWidth="1"/>
    <col min="2051" max="2051" width="5.7265625" style="824" customWidth="1"/>
    <col min="2052" max="2053" width="6.6328125" style="824" customWidth="1"/>
    <col min="2054" max="2054" width="1.7265625" style="824" customWidth="1"/>
    <col min="2055" max="2055" width="5.7265625" style="824" customWidth="1"/>
    <col min="2056" max="2057" width="6.7265625" style="824" customWidth="1"/>
    <col min="2058" max="2058" width="2.26953125" style="824" customWidth="1"/>
    <col min="2059" max="2059" width="5.7265625" style="824" customWidth="1"/>
    <col min="2060" max="2060" width="6.08984375" style="824" customWidth="1"/>
    <col min="2061" max="2061" width="5.26953125" style="824" customWidth="1"/>
    <col min="2062" max="2062" width="1.6328125" style="824" customWidth="1"/>
    <col min="2063" max="2063" width="5.7265625" style="824" customWidth="1"/>
    <col min="2064" max="2064" width="6.08984375" style="824" customWidth="1"/>
    <col min="2065" max="2065" width="5.81640625" style="824" customWidth="1"/>
    <col min="2066" max="2066" width="2.7265625" style="824" customWidth="1"/>
    <col min="2067" max="2304" width="9.08984375" style="824"/>
    <col min="2305" max="2305" width="15.7265625" style="824" customWidth="1"/>
    <col min="2306" max="2306" width="3.7265625" style="824" customWidth="1"/>
    <col min="2307" max="2307" width="5.7265625" style="824" customWidth="1"/>
    <col min="2308" max="2309" width="6.6328125" style="824" customWidth="1"/>
    <col min="2310" max="2310" width="1.7265625" style="824" customWidth="1"/>
    <col min="2311" max="2311" width="5.7265625" style="824" customWidth="1"/>
    <col min="2312" max="2313" width="6.7265625" style="824" customWidth="1"/>
    <col min="2314" max="2314" width="2.26953125" style="824" customWidth="1"/>
    <col min="2315" max="2315" width="5.7265625" style="824" customWidth="1"/>
    <col min="2316" max="2316" width="6.08984375" style="824" customWidth="1"/>
    <col min="2317" max="2317" width="5.26953125" style="824" customWidth="1"/>
    <col min="2318" max="2318" width="1.6328125" style="824" customWidth="1"/>
    <col min="2319" max="2319" width="5.7265625" style="824" customWidth="1"/>
    <col min="2320" max="2320" width="6.08984375" style="824" customWidth="1"/>
    <col min="2321" max="2321" width="5.81640625" style="824" customWidth="1"/>
    <col min="2322" max="2322" width="2.7265625" style="824" customWidth="1"/>
    <col min="2323" max="2560" width="9.08984375" style="824"/>
    <col min="2561" max="2561" width="15.7265625" style="824" customWidth="1"/>
    <col min="2562" max="2562" width="3.7265625" style="824" customWidth="1"/>
    <col min="2563" max="2563" width="5.7265625" style="824" customWidth="1"/>
    <col min="2564" max="2565" width="6.6328125" style="824" customWidth="1"/>
    <col min="2566" max="2566" width="1.7265625" style="824" customWidth="1"/>
    <col min="2567" max="2567" width="5.7265625" style="824" customWidth="1"/>
    <col min="2568" max="2569" width="6.7265625" style="824" customWidth="1"/>
    <col min="2570" max="2570" width="2.26953125" style="824" customWidth="1"/>
    <col min="2571" max="2571" width="5.7265625" style="824" customWidth="1"/>
    <col min="2572" max="2572" width="6.08984375" style="824" customWidth="1"/>
    <col min="2573" max="2573" width="5.26953125" style="824" customWidth="1"/>
    <col min="2574" max="2574" width="1.6328125" style="824" customWidth="1"/>
    <col min="2575" max="2575" width="5.7265625" style="824" customWidth="1"/>
    <col min="2576" max="2576" width="6.08984375" style="824" customWidth="1"/>
    <col min="2577" max="2577" width="5.81640625" style="824" customWidth="1"/>
    <col min="2578" max="2578" width="2.7265625" style="824" customWidth="1"/>
    <col min="2579" max="2816" width="9.08984375" style="824"/>
    <col min="2817" max="2817" width="15.7265625" style="824" customWidth="1"/>
    <col min="2818" max="2818" width="3.7265625" style="824" customWidth="1"/>
    <col min="2819" max="2819" width="5.7265625" style="824" customWidth="1"/>
    <col min="2820" max="2821" width="6.6328125" style="824" customWidth="1"/>
    <col min="2822" max="2822" width="1.7265625" style="824" customWidth="1"/>
    <col min="2823" max="2823" width="5.7265625" style="824" customWidth="1"/>
    <col min="2824" max="2825" width="6.7265625" style="824" customWidth="1"/>
    <col min="2826" max="2826" width="2.26953125" style="824" customWidth="1"/>
    <col min="2827" max="2827" width="5.7265625" style="824" customWidth="1"/>
    <col min="2828" max="2828" width="6.08984375" style="824" customWidth="1"/>
    <col min="2829" max="2829" width="5.26953125" style="824" customWidth="1"/>
    <col min="2830" max="2830" width="1.6328125" style="824" customWidth="1"/>
    <col min="2831" max="2831" width="5.7265625" style="824" customWidth="1"/>
    <col min="2832" max="2832" width="6.08984375" style="824" customWidth="1"/>
    <col min="2833" max="2833" width="5.81640625" style="824" customWidth="1"/>
    <col min="2834" max="2834" width="2.7265625" style="824" customWidth="1"/>
    <col min="2835" max="3072" width="9.08984375" style="824"/>
    <col min="3073" max="3073" width="15.7265625" style="824" customWidth="1"/>
    <col min="3074" max="3074" width="3.7265625" style="824" customWidth="1"/>
    <col min="3075" max="3075" width="5.7265625" style="824" customWidth="1"/>
    <col min="3076" max="3077" width="6.6328125" style="824" customWidth="1"/>
    <col min="3078" max="3078" width="1.7265625" style="824" customWidth="1"/>
    <col min="3079" max="3079" width="5.7265625" style="824" customWidth="1"/>
    <col min="3080" max="3081" width="6.7265625" style="824" customWidth="1"/>
    <col min="3082" max="3082" width="2.26953125" style="824" customWidth="1"/>
    <col min="3083" max="3083" width="5.7265625" style="824" customWidth="1"/>
    <col min="3084" max="3084" width="6.08984375" style="824" customWidth="1"/>
    <col min="3085" max="3085" width="5.26953125" style="824" customWidth="1"/>
    <col min="3086" max="3086" width="1.6328125" style="824" customWidth="1"/>
    <col min="3087" max="3087" width="5.7265625" style="824" customWidth="1"/>
    <col min="3088" max="3088" width="6.08984375" style="824" customWidth="1"/>
    <col min="3089" max="3089" width="5.81640625" style="824" customWidth="1"/>
    <col min="3090" max="3090" width="2.7265625" style="824" customWidth="1"/>
    <col min="3091" max="3328" width="9.08984375" style="824"/>
    <col min="3329" max="3329" width="15.7265625" style="824" customWidth="1"/>
    <col min="3330" max="3330" width="3.7265625" style="824" customWidth="1"/>
    <col min="3331" max="3331" width="5.7265625" style="824" customWidth="1"/>
    <col min="3332" max="3333" width="6.6328125" style="824" customWidth="1"/>
    <col min="3334" max="3334" width="1.7265625" style="824" customWidth="1"/>
    <col min="3335" max="3335" width="5.7265625" style="824" customWidth="1"/>
    <col min="3336" max="3337" width="6.7265625" style="824" customWidth="1"/>
    <col min="3338" max="3338" width="2.26953125" style="824" customWidth="1"/>
    <col min="3339" max="3339" width="5.7265625" style="824" customWidth="1"/>
    <col min="3340" max="3340" width="6.08984375" style="824" customWidth="1"/>
    <col min="3341" max="3341" width="5.26953125" style="824" customWidth="1"/>
    <col min="3342" max="3342" width="1.6328125" style="824" customWidth="1"/>
    <col min="3343" max="3343" width="5.7265625" style="824" customWidth="1"/>
    <col min="3344" max="3344" width="6.08984375" style="824" customWidth="1"/>
    <col min="3345" max="3345" width="5.81640625" style="824" customWidth="1"/>
    <col min="3346" max="3346" width="2.7265625" style="824" customWidth="1"/>
    <col min="3347" max="3584" width="9.08984375" style="824"/>
    <col min="3585" max="3585" width="15.7265625" style="824" customWidth="1"/>
    <col min="3586" max="3586" width="3.7265625" style="824" customWidth="1"/>
    <col min="3587" max="3587" width="5.7265625" style="824" customWidth="1"/>
    <col min="3588" max="3589" width="6.6328125" style="824" customWidth="1"/>
    <col min="3590" max="3590" width="1.7265625" style="824" customWidth="1"/>
    <col min="3591" max="3591" width="5.7265625" style="824" customWidth="1"/>
    <col min="3592" max="3593" width="6.7265625" style="824" customWidth="1"/>
    <col min="3594" max="3594" width="2.26953125" style="824" customWidth="1"/>
    <col min="3595" max="3595" width="5.7265625" style="824" customWidth="1"/>
    <col min="3596" max="3596" width="6.08984375" style="824" customWidth="1"/>
    <col min="3597" max="3597" width="5.26953125" style="824" customWidth="1"/>
    <col min="3598" max="3598" width="1.6328125" style="824" customWidth="1"/>
    <col min="3599" max="3599" width="5.7265625" style="824" customWidth="1"/>
    <col min="3600" max="3600" width="6.08984375" style="824" customWidth="1"/>
    <col min="3601" max="3601" width="5.81640625" style="824" customWidth="1"/>
    <col min="3602" max="3602" width="2.7265625" style="824" customWidth="1"/>
    <col min="3603" max="3840" width="9.08984375" style="824"/>
    <col min="3841" max="3841" width="15.7265625" style="824" customWidth="1"/>
    <col min="3842" max="3842" width="3.7265625" style="824" customWidth="1"/>
    <col min="3843" max="3843" width="5.7265625" style="824" customWidth="1"/>
    <col min="3844" max="3845" width="6.6328125" style="824" customWidth="1"/>
    <col min="3846" max="3846" width="1.7265625" style="824" customWidth="1"/>
    <col min="3847" max="3847" width="5.7265625" style="824" customWidth="1"/>
    <col min="3848" max="3849" width="6.7265625" style="824" customWidth="1"/>
    <col min="3850" max="3850" width="2.26953125" style="824" customWidth="1"/>
    <col min="3851" max="3851" width="5.7265625" style="824" customWidth="1"/>
    <col min="3852" max="3852" width="6.08984375" style="824" customWidth="1"/>
    <col min="3853" max="3853" width="5.26953125" style="824" customWidth="1"/>
    <col min="3854" max="3854" width="1.6328125" style="824" customWidth="1"/>
    <col min="3855" max="3855" width="5.7265625" style="824" customWidth="1"/>
    <col min="3856" max="3856" width="6.08984375" style="824" customWidth="1"/>
    <col min="3857" max="3857" width="5.81640625" style="824" customWidth="1"/>
    <col min="3858" max="3858" width="2.7265625" style="824" customWidth="1"/>
    <col min="3859" max="4096" width="9.08984375" style="824"/>
    <col min="4097" max="4097" width="15.7265625" style="824" customWidth="1"/>
    <col min="4098" max="4098" width="3.7265625" style="824" customWidth="1"/>
    <col min="4099" max="4099" width="5.7265625" style="824" customWidth="1"/>
    <col min="4100" max="4101" width="6.6328125" style="824" customWidth="1"/>
    <col min="4102" max="4102" width="1.7265625" style="824" customWidth="1"/>
    <col min="4103" max="4103" width="5.7265625" style="824" customWidth="1"/>
    <col min="4104" max="4105" width="6.7265625" style="824" customWidth="1"/>
    <col min="4106" max="4106" width="2.26953125" style="824" customWidth="1"/>
    <col min="4107" max="4107" width="5.7265625" style="824" customWidth="1"/>
    <col min="4108" max="4108" width="6.08984375" style="824" customWidth="1"/>
    <col min="4109" max="4109" width="5.26953125" style="824" customWidth="1"/>
    <col min="4110" max="4110" width="1.6328125" style="824" customWidth="1"/>
    <col min="4111" max="4111" width="5.7265625" style="824" customWidth="1"/>
    <col min="4112" max="4112" width="6.08984375" style="824" customWidth="1"/>
    <col min="4113" max="4113" width="5.81640625" style="824" customWidth="1"/>
    <col min="4114" max="4114" width="2.7265625" style="824" customWidth="1"/>
    <col min="4115" max="4352" width="9.08984375" style="824"/>
    <col min="4353" max="4353" width="15.7265625" style="824" customWidth="1"/>
    <col min="4354" max="4354" width="3.7265625" style="824" customWidth="1"/>
    <col min="4355" max="4355" width="5.7265625" style="824" customWidth="1"/>
    <col min="4356" max="4357" width="6.6328125" style="824" customWidth="1"/>
    <col min="4358" max="4358" width="1.7265625" style="824" customWidth="1"/>
    <col min="4359" max="4359" width="5.7265625" style="824" customWidth="1"/>
    <col min="4360" max="4361" width="6.7265625" style="824" customWidth="1"/>
    <col min="4362" max="4362" width="2.26953125" style="824" customWidth="1"/>
    <col min="4363" max="4363" width="5.7265625" style="824" customWidth="1"/>
    <col min="4364" max="4364" width="6.08984375" style="824" customWidth="1"/>
    <col min="4365" max="4365" width="5.26953125" style="824" customWidth="1"/>
    <col min="4366" max="4366" width="1.6328125" style="824" customWidth="1"/>
    <col min="4367" max="4367" width="5.7265625" style="824" customWidth="1"/>
    <col min="4368" max="4368" width="6.08984375" style="824" customWidth="1"/>
    <col min="4369" max="4369" width="5.81640625" style="824" customWidth="1"/>
    <col min="4370" max="4370" width="2.7265625" style="824" customWidth="1"/>
    <col min="4371" max="4608" width="9.08984375" style="824"/>
    <col min="4609" max="4609" width="15.7265625" style="824" customWidth="1"/>
    <col min="4610" max="4610" width="3.7265625" style="824" customWidth="1"/>
    <col min="4611" max="4611" width="5.7265625" style="824" customWidth="1"/>
    <col min="4612" max="4613" width="6.6328125" style="824" customWidth="1"/>
    <col min="4614" max="4614" width="1.7265625" style="824" customWidth="1"/>
    <col min="4615" max="4615" width="5.7265625" style="824" customWidth="1"/>
    <col min="4616" max="4617" width="6.7265625" style="824" customWidth="1"/>
    <col min="4618" max="4618" width="2.26953125" style="824" customWidth="1"/>
    <col min="4619" max="4619" width="5.7265625" style="824" customWidth="1"/>
    <col min="4620" max="4620" width="6.08984375" style="824" customWidth="1"/>
    <col min="4621" max="4621" width="5.26953125" style="824" customWidth="1"/>
    <col min="4622" max="4622" width="1.6328125" style="824" customWidth="1"/>
    <col min="4623" max="4623" width="5.7265625" style="824" customWidth="1"/>
    <col min="4624" max="4624" width="6.08984375" style="824" customWidth="1"/>
    <col min="4625" max="4625" width="5.81640625" style="824" customWidth="1"/>
    <col min="4626" max="4626" width="2.7265625" style="824" customWidth="1"/>
    <col min="4627" max="4864" width="9.08984375" style="824"/>
    <col min="4865" max="4865" width="15.7265625" style="824" customWidth="1"/>
    <col min="4866" max="4866" width="3.7265625" style="824" customWidth="1"/>
    <col min="4867" max="4867" width="5.7265625" style="824" customWidth="1"/>
    <col min="4868" max="4869" width="6.6328125" style="824" customWidth="1"/>
    <col min="4870" max="4870" width="1.7265625" style="824" customWidth="1"/>
    <col min="4871" max="4871" width="5.7265625" style="824" customWidth="1"/>
    <col min="4872" max="4873" width="6.7265625" style="824" customWidth="1"/>
    <col min="4874" max="4874" width="2.26953125" style="824" customWidth="1"/>
    <col min="4875" max="4875" width="5.7265625" style="824" customWidth="1"/>
    <col min="4876" max="4876" width="6.08984375" style="824" customWidth="1"/>
    <col min="4877" max="4877" width="5.26953125" style="824" customWidth="1"/>
    <col min="4878" max="4878" width="1.6328125" style="824" customWidth="1"/>
    <col min="4879" max="4879" width="5.7265625" style="824" customWidth="1"/>
    <col min="4880" max="4880" width="6.08984375" style="824" customWidth="1"/>
    <col min="4881" max="4881" width="5.81640625" style="824" customWidth="1"/>
    <col min="4882" max="4882" width="2.7265625" style="824" customWidth="1"/>
    <col min="4883" max="5120" width="9.08984375" style="824"/>
    <col min="5121" max="5121" width="15.7265625" style="824" customWidth="1"/>
    <col min="5122" max="5122" width="3.7265625" style="824" customWidth="1"/>
    <col min="5123" max="5123" width="5.7265625" style="824" customWidth="1"/>
    <col min="5124" max="5125" width="6.6328125" style="824" customWidth="1"/>
    <col min="5126" max="5126" width="1.7265625" style="824" customWidth="1"/>
    <col min="5127" max="5127" width="5.7265625" style="824" customWidth="1"/>
    <col min="5128" max="5129" width="6.7265625" style="824" customWidth="1"/>
    <col min="5130" max="5130" width="2.26953125" style="824" customWidth="1"/>
    <col min="5131" max="5131" width="5.7265625" style="824" customWidth="1"/>
    <col min="5132" max="5132" width="6.08984375" style="824" customWidth="1"/>
    <col min="5133" max="5133" width="5.26953125" style="824" customWidth="1"/>
    <col min="5134" max="5134" width="1.6328125" style="824" customWidth="1"/>
    <col min="5135" max="5135" width="5.7265625" style="824" customWidth="1"/>
    <col min="5136" max="5136" width="6.08984375" style="824" customWidth="1"/>
    <col min="5137" max="5137" width="5.81640625" style="824" customWidth="1"/>
    <col min="5138" max="5138" width="2.7265625" style="824" customWidth="1"/>
    <col min="5139" max="5376" width="9.08984375" style="824"/>
    <col min="5377" max="5377" width="15.7265625" style="824" customWidth="1"/>
    <col min="5378" max="5378" width="3.7265625" style="824" customWidth="1"/>
    <col min="5379" max="5379" width="5.7265625" style="824" customWidth="1"/>
    <col min="5380" max="5381" width="6.6328125" style="824" customWidth="1"/>
    <col min="5382" max="5382" width="1.7265625" style="824" customWidth="1"/>
    <col min="5383" max="5383" width="5.7265625" style="824" customWidth="1"/>
    <col min="5384" max="5385" width="6.7265625" style="824" customWidth="1"/>
    <col min="5386" max="5386" width="2.26953125" style="824" customWidth="1"/>
    <col min="5387" max="5387" width="5.7265625" style="824" customWidth="1"/>
    <col min="5388" max="5388" width="6.08984375" style="824" customWidth="1"/>
    <col min="5389" max="5389" width="5.26953125" style="824" customWidth="1"/>
    <col min="5390" max="5390" width="1.6328125" style="824" customWidth="1"/>
    <col min="5391" max="5391" width="5.7265625" style="824" customWidth="1"/>
    <col min="5392" max="5392" width="6.08984375" style="824" customWidth="1"/>
    <col min="5393" max="5393" width="5.81640625" style="824" customWidth="1"/>
    <col min="5394" max="5394" width="2.7265625" style="824" customWidth="1"/>
    <col min="5395" max="5632" width="9.08984375" style="824"/>
    <col min="5633" max="5633" width="15.7265625" style="824" customWidth="1"/>
    <col min="5634" max="5634" width="3.7265625" style="824" customWidth="1"/>
    <col min="5635" max="5635" width="5.7265625" style="824" customWidth="1"/>
    <col min="5636" max="5637" width="6.6328125" style="824" customWidth="1"/>
    <col min="5638" max="5638" width="1.7265625" style="824" customWidth="1"/>
    <col min="5639" max="5639" width="5.7265625" style="824" customWidth="1"/>
    <col min="5640" max="5641" width="6.7265625" style="824" customWidth="1"/>
    <col min="5642" max="5642" width="2.26953125" style="824" customWidth="1"/>
    <col min="5643" max="5643" width="5.7265625" style="824" customWidth="1"/>
    <col min="5644" max="5644" width="6.08984375" style="824" customWidth="1"/>
    <col min="5645" max="5645" width="5.26953125" style="824" customWidth="1"/>
    <col min="5646" max="5646" width="1.6328125" style="824" customWidth="1"/>
    <col min="5647" max="5647" width="5.7265625" style="824" customWidth="1"/>
    <col min="5648" max="5648" width="6.08984375" style="824" customWidth="1"/>
    <col min="5649" max="5649" width="5.81640625" style="824" customWidth="1"/>
    <col min="5650" max="5650" width="2.7265625" style="824" customWidth="1"/>
    <col min="5651" max="5888" width="9.08984375" style="824"/>
    <col min="5889" max="5889" width="15.7265625" style="824" customWidth="1"/>
    <col min="5890" max="5890" width="3.7265625" style="824" customWidth="1"/>
    <col min="5891" max="5891" width="5.7265625" style="824" customWidth="1"/>
    <col min="5892" max="5893" width="6.6328125" style="824" customWidth="1"/>
    <col min="5894" max="5894" width="1.7265625" style="824" customWidth="1"/>
    <col min="5895" max="5895" width="5.7265625" style="824" customWidth="1"/>
    <col min="5896" max="5897" width="6.7265625" style="824" customWidth="1"/>
    <col min="5898" max="5898" width="2.26953125" style="824" customWidth="1"/>
    <col min="5899" max="5899" width="5.7265625" style="824" customWidth="1"/>
    <col min="5900" max="5900" width="6.08984375" style="824" customWidth="1"/>
    <col min="5901" max="5901" width="5.26953125" style="824" customWidth="1"/>
    <col min="5902" max="5902" width="1.6328125" style="824" customWidth="1"/>
    <col min="5903" max="5903" width="5.7265625" style="824" customWidth="1"/>
    <col min="5904" max="5904" width="6.08984375" style="824" customWidth="1"/>
    <col min="5905" max="5905" width="5.81640625" style="824" customWidth="1"/>
    <col min="5906" max="5906" width="2.7265625" style="824" customWidth="1"/>
    <col min="5907" max="6144" width="9.08984375" style="824"/>
    <col min="6145" max="6145" width="15.7265625" style="824" customWidth="1"/>
    <col min="6146" max="6146" width="3.7265625" style="824" customWidth="1"/>
    <col min="6147" max="6147" width="5.7265625" style="824" customWidth="1"/>
    <col min="6148" max="6149" width="6.6328125" style="824" customWidth="1"/>
    <col min="6150" max="6150" width="1.7265625" style="824" customWidth="1"/>
    <col min="6151" max="6151" width="5.7265625" style="824" customWidth="1"/>
    <col min="6152" max="6153" width="6.7265625" style="824" customWidth="1"/>
    <col min="6154" max="6154" width="2.26953125" style="824" customWidth="1"/>
    <col min="6155" max="6155" width="5.7265625" style="824" customWidth="1"/>
    <col min="6156" max="6156" width="6.08984375" style="824" customWidth="1"/>
    <col min="6157" max="6157" width="5.26953125" style="824" customWidth="1"/>
    <col min="6158" max="6158" width="1.6328125" style="824" customWidth="1"/>
    <col min="6159" max="6159" width="5.7265625" style="824" customWidth="1"/>
    <col min="6160" max="6160" width="6.08984375" style="824" customWidth="1"/>
    <col min="6161" max="6161" width="5.81640625" style="824" customWidth="1"/>
    <col min="6162" max="6162" width="2.7265625" style="824" customWidth="1"/>
    <col min="6163" max="6400" width="9.08984375" style="824"/>
    <col min="6401" max="6401" width="15.7265625" style="824" customWidth="1"/>
    <col min="6402" max="6402" width="3.7265625" style="824" customWidth="1"/>
    <col min="6403" max="6403" width="5.7265625" style="824" customWidth="1"/>
    <col min="6404" max="6405" width="6.6328125" style="824" customWidth="1"/>
    <col min="6406" max="6406" width="1.7265625" style="824" customWidth="1"/>
    <col min="6407" max="6407" width="5.7265625" style="824" customWidth="1"/>
    <col min="6408" max="6409" width="6.7265625" style="824" customWidth="1"/>
    <col min="6410" max="6410" width="2.26953125" style="824" customWidth="1"/>
    <col min="6411" max="6411" width="5.7265625" style="824" customWidth="1"/>
    <col min="6412" max="6412" width="6.08984375" style="824" customWidth="1"/>
    <col min="6413" max="6413" width="5.26953125" style="824" customWidth="1"/>
    <col min="6414" max="6414" width="1.6328125" style="824" customWidth="1"/>
    <col min="6415" max="6415" width="5.7265625" style="824" customWidth="1"/>
    <col min="6416" max="6416" width="6.08984375" style="824" customWidth="1"/>
    <col min="6417" max="6417" width="5.81640625" style="824" customWidth="1"/>
    <col min="6418" max="6418" width="2.7265625" style="824" customWidth="1"/>
    <col min="6419" max="6656" width="9.08984375" style="824"/>
    <col min="6657" max="6657" width="15.7265625" style="824" customWidth="1"/>
    <col min="6658" max="6658" width="3.7265625" style="824" customWidth="1"/>
    <col min="6659" max="6659" width="5.7265625" style="824" customWidth="1"/>
    <col min="6660" max="6661" width="6.6328125" style="824" customWidth="1"/>
    <col min="6662" max="6662" width="1.7265625" style="824" customWidth="1"/>
    <col min="6663" max="6663" width="5.7265625" style="824" customWidth="1"/>
    <col min="6664" max="6665" width="6.7265625" style="824" customWidth="1"/>
    <col min="6666" max="6666" width="2.26953125" style="824" customWidth="1"/>
    <col min="6667" max="6667" width="5.7265625" style="824" customWidth="1"/>
    <col min="6668" max="6668" width="6.08984375" style="824" customWidth="1"/>
    <col min="6669" max="6669" width="5.26953125" style="824" customWidth="1"/>
    <col min="6670" max="6670" width="1.6328125" style="824" customWidth="1"/>
    <col min="6671" max="6671" width="5.7265625" style="824" customWidth="1"/>
    <col min="6672" max="6672" width="6.08984375" style="824" customWidth="1"/>
    <col min="6673" max="6673" width="5.81640625" style="824" customWidth="1"/>
    <col min="6674" max="6674" width="2.7265625" style="824" customWidth="1"/>
    <col min="6675" max="6912" width="9.08984375" style="824"/>
    <col min="6913" max="6913" width="15.7265625" style="824" customWidth="1"/>
    <col min="6914" max="6914" width="3.7265625" style="824" customWidth="1"/>
    <col min="6915" max="6915" width="5.7265625" style="824" customWidth="1"/>
    <col min="6916" max="6917" width="6.6328125" style="824" customWidth="1"/>
    <col min="6918" max="6918" width="1.7265625" style="824" customWidth="1"/>
    <col min="6919" max="6919" width="5.7265625" style="824" customWidth="1"/>
    <col min="6920" max="6921" width="6.7265625" style="824" customWidth="1"/>
    <col min="6922" max="6922" width="2.26953125" style="824" customWidth="1"/>
    <col min="6923" max="6923" width="5.7265625" style="824" customWidth="1"/>
    <col min="6924" max="6924" width="6.08984375" style="824" customWidth="1"/>
    <col min="6925" max="6925" width="5.26953125" style="824" customWidth="1"/>
    <col min="6926" max="6926" width="1.6328125" style="824" customWidth="1"/>
    <col min="6927" max="6927" width="5.7265625" style="824" customWidth="1"/>
    <col min="6928" max="6928" width="6.08984375" style="824" customWidth="1"/>
    <col min="6929" max="6929" width="5.81640625" style="824" customWidth="1"/>
    <col min="6930" max="6930" width="2.7265625" style="824" customWidth="1"/>
    <col min="6931" max="7168" width="9.08984375" style="824"/>
    <col min="7169" max="7169" width="15.7265625" style="824" customWidth="1"/>
    <col min="7170" max="7170" width="3.7265625" style="824" customWidth="1"/>
    <col min="7171" max="7171" width="5.7265625" style="824" customWidth="1"/>
    <col min="7172" max="7173" width="6.6328125" style="824" customWidth="1"/>
    <col min="7174" max="7174" width="1.7265625" style="824" customWidth="1"/>
    <col min="7175" max="7175" width="5.7265625" style="824" customWidth="1"/>
    <col min="7176" max="7177" width="6.7265625" style="824" customWidth="1"/>
    <col min="7178" max="7178" width="2.26953125" style="824" customWidth="1"/>
    <col min="7179" max="7179" width="5.7265625" style="824" customWidth="1"/>
    <col min="7180" max="7180" width="6.08984375" style="824" customWidth="1"/>
    <col min="7181" max="7181" width="5.26953125" style="824" customWidth="1"/>
    <col min="7182" max="7182" width="1.6328125" style="824" customWidth="1"/>
    <col min="7183" max="7183" width="5.7265625" style="824" customWidth="1"/>
    <col min="7184" max="7184" width="6.08984375" style="824" customWidth="1"/>
    <col min="7185" max="7185" width="5.81640625" style="824" customWidth="1"/>
    <col min="7186" max="7186" width="2.7265625" style="824" customWidth="1"/>
    <col min="7187" max="7424" width="9.08984375" style="824"/>
    <col min="7425" max="7425" width="15.7265625" style="824" customWidth="1"/>
    <col min="7426" max="7426" width="3.7265625" style="824" customWidth="1"/>
    <col min="7427" max="7427" width="5.7265625" style="824" customWidth="1"/>
    <col min="7428" max="7429" width="6.6328125" style="824" customWidth="1"/>
    <col min="7430" max="7430" width="1.7265625" style="824" customWidth="1"/>
    <col min="7431" max="7431" width="5.7265625" style="824" customWidth="1"/>
    <col min="7432" max="7433" width="6.7265625" style="824" customWidth="1"/>
    <col min="7434" max="7434" width="2.26953125" style="824" customWidth="1"/>
    <col min="7435" max="7435" width="5.7265625" style="824" customWidth="1"/>
    <col min="7436" max="7436" width="6.08984375" style="824" customWidth="1"/>
    <col min="7437" max="7437" width="5.26953125" style="824" customWidth="1"/>
    <col min="7438" max="7438" width="1.6328125" style="824" customWidth="1"/>
    <col min="7439" max="7439" width="5.7265625" style="824" customWidth="1"/>
    <col min="7440" max="7440" width="6.08984375" style="824" customWidth="1"/>
    <col min="7441" max="7441" width="5.81640625" style="824" customWidth="1"/>
    <col min="7442" max="7442" width="2.7265625" style="824" customWidth="1"/>
    <col min="7443" max="7680" width="9.08984375" style="824"/>
    <col min="7681" max="7681" width="15.7265625" style="824" customWidth="1"/>
    <col min="7682" max="7682" width="3.7265625" style="824" customWidth="1"/>
    <col min="7683" max="7683" width="5.7265625" style="824" customWidth="1"/>
    <col min="7684" max="7685" width="6.6328125" style="824" customWidth="1"/>
    <col min="7686" max="7686" width="1.7265625" style="824" customWidth="1"/>
    <col min="7687" max="7687" width="5.7265625" style="824" customWidth="1"/>
    <col min="7688" max="7689" width="6.7265625" style="824" customWidth="1"/>
    <col min="7690" max="7690" width="2.26953125" style="824" customWidth="1"/>
    <col min="7691" max="7691" width="5.7265625" style="824" customWidth="1"/>
    <col min="7692" max="7692" width="6.08984375" style="824" customWidth="1"/>
    <col min="7693" max="7693" width="5.26953125" style="824" customWidth="1"/>
    <col min="7694" max="7694" width="1.6328125" style="824" customWidth="1"/>
    <col min="7695" max="7695" width="5.7265625" style="824" customWidth="1"/>
    <col min="7696" max="7696" width="6.08984375" style="824" customWidth="1"/>
    <col min="7697" max="7697" width="5.81640625" style="824" customWidth="1"/>
    <col min="7698" max="7698" width="2.7265625" style="824" customWidth="1"/>
    <col min="7699" max="7936" width="9.08984375" style="824"/>
    <col min="7937" max="7937" width="15.7265625" style="824" customWidth="1"/>
    <col min="7938" max="7938" width="3.7265625" style="824" customWidth="1"/>
    <col min="7939" max="7939" width="5.7265625" style="824" customWidth="1"/>
    <col min="7940" max="7941" width="6.6328125" style="824" customWidth="1"/>
    <col min="7942" max="7942" width="1.7265625" style="824" customWidth="1"/>
    <col min="7943" max="7943" width="5.7265625" style="824" customWidth="1"/>
    <col min="7944" max="7945" width="6.7265625" style="824" customWidth="1"/>
    <col min="7946" max="7946" width="2.26953125" style="824" customWidth="1"/>
    <col min="7947" max="7947" width="5.7265625" style="824" customWidth="1"/>
    <col min="7948" max="7948" width="6.08984375" style="824" customWidth="1"/>
    <col min="7949" max="7949" width="5.26953125" style="824" customWidth="1"/>
    <col min="7950" max="7950" width="1.6328125" style="824" customWidth="1"/>
    <col min="7951" max="7951" width="5.7265625" style="824" customWidth="1"/>
    <col min="7952" max="7952" width="6.08984375" style="824" customWidth="1"/>
    <col min="7953" max="7953" width="5.81640625" style="824" customWidth="1"/>
    <col min="7954" max="7954" width="2.7265625" style="824" customWidth="1"/>
    <col min="7955" max="8192" width="9.08984375" style="824"/>
    <col min="8193" max="8193" width="15.7265625" style="824" customWidth="1"/>
    <col min="8194" max="8194" width="3.7265625" style="824" customWidth="1"/>
    <col min="8195" max="8195" width="5.7265625" style="824" customWidth="1"/>
    <col min="8196" max="8197" width="6.6328125" style="824" customWidth="1"/>
    <col min="8198" max="8198" width="1.7265625" style="824" customWidth="1"/>
    <col min="8199" max="8199" width="5.7265625" style="824" customWidth="1"/>
    <col min="8200" max="8201" width="6.7265625" style="824" customWidth="1"/>
    <col min="8202" max="8202" width="2.26953125" style="824" customWidth="1"/>
    <col min="8203" max="8203" width="5.7265625" style="824" customWidth="1"/>
    <col min="8204" max="8204" width="6.08984375" style="824" customWidth="1"/>
    <col min="8205" max="8205" width="5.26953125" style="824" customWidth="1"/>
    <col min="8206" max="8206" width="1.6328125" style="824" customWidth="1"/>
    <col min="8207" max="8207" width="5.7265625" style="824" customWidth="1"/>
    <col min="8208" max="8208" width="6.08984375" style="824" customWidth="1"/>
    <col min="8209" max="8209" width="5.81640625" style="824" customWidth="1"/>
    <col min="8210" max="8210" width="2.7265625" style="824" customWidth="1"/>
    <col min="8211" max="8448" width="9.08984375" style="824"/>
    <col min="8449" max="8449" width="15.7265625" style="824" customWidth="1"/>
    <col min="8450" max="8450" width="3.7265625" style="824" customWidth="1"/>
    <col min="8451" max="8451" width="5.7265625" style="824" customWidth="1"/>
    <col min="8452" max="8453" width="6.6328125" style="824" customWidth="1"/>
    <col min="8454" max="8454" width="1.7265625" style="824" customWidth="1"/>
    <col min="8455" max="8455" width="5.7265625" style="824" customWidth="1"/>
    <col min="8456" max="8457" width="6.7265625" style="824" customWidth="1"/>
    <col min="8458" max="8458" width="2.26953125" style="824" customWidth="1"/>
    <col min="8459" max="8459" width="5.7265625" style="824" customWidth="1"/>
    <col min="8460" max="8460" width="6.08984375" style="824" customWidth="1"/>
    <col min="8461" max="8461" width="5.26953125" style="824" customWidth="1"/>
    <col min="8462" max="8462" width="1.6328125" style="824" customWidth="1"/>
    <col min="8463" max="8463" width="5.7265625" style="824" customWidth="1"/>
    <col min="8464" max="8464" width="6.08984375" style="824" customWidth="1"/>
    <col min="8465" max="8465" width="5.81640625" style="824" customWidth="1"/>
    <col min="8466" max="8466" width="2.7265625" style="824" customWidth="1"/>
    <col min="8467" max="8704" width="9.08984375" style="824"/>
    <col min="8705" max="8705" width="15.7265625" style="824" customWidth="1"/>
    <col min="8706" max="8706" width="3.7265625" style="824" customWidth="1"/>
    <col min="8707" max="8707" width="5.7265625" style="824" customWidth="1"/>
    <col min="8708" max="8709" width="6.6328125" style="824" customWidth="1"/>
    <col min="8710" max="8710" width="1.7265625" style="824" customWidth="1"/>
    <col min="8711" max="8711" width="5.7265625" style="824" customWidth="1"/>
    <col min="8712" max="8713" width="6.7265625" style="824" customWidth="1"/>
    <col min="8714" max="8714" width="2.26953125" style="824" customWidth="1"/>
    <col min="8715" max="8715" width="5.7265625" style="824" customWidth="1"/>
    <col min="8716" max="8716" width="6.08984375" style="824" customWidth="1"/>
    <col min="8717" max="8717" width="5.26953125" style="824" customWidth="1"/>
    <col min="8718" max="8718" width="1.6328125" style="824" customWidth="1"/>
    <col min="8719" max="8719" width="5.7265625" style="824" customWidth="1"/>
    <col min="8720" max="8720" width="6.08984375" style="824" customWidth="1"/>
    <col min="8721" max="8721" width="5.81640625" style="824" customWidth="1"/>
    <col min="8722" max="8722" width="2.7265625" style="824" customWidth="1"/>
    <col min="8723" max="8960" width="9.08984375" style="824"/>
    <col min="8961" max="8961" width="15.7265625" style="824" customWidth="1"/>
    <col min="8962" max="8962" width="3.7265625" style="824" customWidth="1"/>
    <col min="8963" max="8963" width="5.7265625" style="824" customWidth="1"/>
    <col min="8964" max="8965" width="6.6328125" style="824" customWidth="1"/>
    <col min="8966" max="8966" width="1.7265625" style="824" customWidth="1"/>
    <col min="8967" max="8967" width="5.7265625" style="824" customWidth="1"/>
    <col min="8968" max="8969" width="6.7265625" style="824" customWidth="1"/>
    <col min="8970" max="8970" width="2.26953125" style="824" customWidth="1"/>
    <col min="8971" max="8971" width="5.7265625" style="824" customWidth="1"/>
    <col min="8972" max="8972" width="6.08984375" style="824" customWidth="1"/>
    <col min="8973" max="8973" width="5.26953125" style="824" customWidth="1"/>
    <col min="8974" max="8974" width="1.6328125" style="824" customWidth="1"/>
    <col min="8975" max="8975" width="5.7265625" style="824" customWidth="1"/>
    <col min="8976" max="8976" width="6.08984375" style="824" customWidth="1"/>
    <col min="8977" max="8977" width="5.81640625" style="824" customWidth="1"/>
    <col min="8978" max="8978" width="2.7265625" style="824" customWidth="1"/>
    <col min="8979" max="9216" width="9.08984375" style="824"/>
    <col min="9217" max="9217" width="15.7265625" style="824" customWidth="1"/>
    <col min="9218" max="9218" width="3.7265625" style="824" customWidth="1"/>
    <col min="9219" max="9219" width="5.7265625" style="824" customWidth="1"/>
    <col min="9220" max="9221" width="6.6328125" style="824" customWidth="1"/>
    <col min="9222" max="9222" width="1.7265625" style="824" customWidth="1"/>
    <col min="9223" max="9223" width="5.7265625" style="824" customWidth="1"/>
    <col min="9224" max="9225" width="6.7265625" style="824" customWidth="1"/>
    <col min="9226" max="9226" width="2.26953125" style="824" customWidth="1"/>
    <col min="9227" max="9227" width="5.7265625" style="824" customWidth="1"/>
    <col min="9228" max="9228" width="6.08984375" style="824" customWidth="1"/>
    <col min="9229" max="9229" width="5.26953125" style="824" customWidth="1"/>
    <col min="9230" max="9230" width="1.6328125" style="824" customWidth="1"/>
    <col min="9231" max="9231" width="5.7265625" style="824" customWidth="1"/>
    <col min="9232" max="9232" width="6.08984375" style="824" customWidth="1"/>
    <col min="9233" max="9233" width="5.81640625" style="824" customWidth="1"/>
    <col min="9234" max="9234" width="2.7265625" style="824" customWidth="1"/>
    <col min="9235" max="9472" width="9.08984375" style="824"/>
    <col min="9473" max="9473" width="15.7265625" style="824" customWidth="1"/>
    <col min="9474" max="9474" width="3.7265625" style="824" customWidth="1"/>
    <col min="9475" max="9475" width="5.7265625" style="824" customWidth="1"/>
    <col min="9476" max="9477" width="6.6328125" style="824" customWidth="1"/>
    <col min="9478" max="9478" width="1.7265625" style="824" customWidth="1"/>
    <col min="9479" max="9479" width="5.7265625" style="824" customWidth="1"/>
    <col min="9480" max="9481" width="6.7265625" style="824" customWidth="1"/>
    <col min="9482" max="9482" width="2.26953125" style="824" customWidth="1"/>
    <col min="9483" max="9483" width="5.7265625" style="824" customWidth="1"/>
    <col min="9484" max="9484" width="6.08984375" style="824" customWidth="1"/>
    <col min="9485" max="9485" width="5.26953125" style="824" customWidth="1"/>
    <col min="9486" max="9486" width="1.6328125" style="824" customWidth="1"/>
    <col min="9487" max="9487" width="5.7265625" style="824" customWidth="1"/>
    <col min="9488" max="9488" width="6.08984375" style="824" customWidth="1"/>
    <col min="9489" max="9489" width="5.81640625" style="824" customWidth="1"/>
    <col min="9490" max="9490" width="2.7265625" style="824" customWidth="1"/>
    <col min="9491" max="9728" width="9.08984375" style="824"/>
    <col min="9729" max="9729" width="15.7265625" style="824" customWidth="1"/>
    <col min="9730" max="9730" width="3.7265625" style="824" customWidth="1"/>
    <col min="9731" max="9731" width="5.7265625" style="824" customWidth="1"/>
    <col min="9732" max="9733" width="6.6328125" style="824" customWidth="1"/>
    <col min="9734" max="9734" width="1.7265625" style="824" customWidth="1"/>
    <col min="9735" max="9735" width="5.7265625" style="824" customWidth="1"/>
    <col min="9736" max="9737" width="6.7265625" style="824" customWidth="1"/>
    <col min="9738" max="9738" width="2.26953125" style="824" customWidth="1"/>
    <col min="9739" max="9739" width="5.7265625" style="824" customWidth="1"/>
    <col min="9740" max="9740" width="6.08984375" style="824" customWidth="1"/>
    <col min="9741" max="9741" width="5.26953125" style="824" customWidth="1"/>
    <col min="9742" max="9742" width="1.6328125" style="824" customWidth="1"/>
    <col min="9743" max="9743" width="5.7265625" style="824" customWidth="1"/>
    <col min="9744" max="9744" width="6.08984375" style="824" customWidth="1"/>
    <col min="9745" max="9745" width="5.81640625" style="824" customWidth="1"/>
    <col min="9746" max="9746" width="2.7265625" style="824" customWidth="1"/>
    <col min="9747" max="9984" width="9.08984375" style="824"/>
    <col min="9985" max="9985" width="15.7265625" style="824" customWidth="1"/>
    <col min="9986" max="9986" width="3.7265625" style="824" customWidth="1"/>
    <col min="9987" max="9987" width="5.7265625" style="824" customWidth="1"/>
    <col min="9988" max="9989" width="6.6328125" style="824" customWidth="1"/>
    <col min="9990" max="9990" width="1.7265625" style="824" customWidth="1"/>
    <col min="9991" max="9991" width="5.7265625" style="824" customWidth="1"/>
    <col min="9992" max="9993" width="6.7265625" style="824" customWidth="1"/>
    <col min="9994" max="9994" width="2.26953125" style="824" customWidth="1"/>
    <col min="9995" max="9995" width="5.7265625" style="824" customWidth="1"/>
    <col min="9996" max="9996" width="6.08984375" style="824" customWidth="1"/>
    <col min="9997" max="9997" width="5.26953125" style="824" customWidth="1"/>
    <col min="9998" max="9998" width="1.6328125" style="824" customWidth="1"/>
    <col min="9999" max="9999" width="5.7265625" style="824" customWidth="1"/>
    <col min="10000" max="10000" width="6.08984375" style="824" customWidth="1"/>
    <col min="10001" max="10001" width="5.81640625" style="824" customWidth="1"/>
    <col min="10002" max="10002" width="2.7265625" style="824" customWidth="1"/>
    <col min="10003" max="10240" width="9.08984375" style="824"/>
    <col min="10241" max="10241" width="15.7265625" style="824" customWidth="1"/>
    <col min="10242" max="10242" width="3.7265625" style="824" customWidth="1"/>
    <col min="10243" max="10243" width="5.7265625" style="824" customWidth="1"/>
    <col min="10244" max="10245" width="6.6328125" style="824" customWidth="1"/>
    <col min="10246" max="10246" width="1.7265625" style="824" customWidth="1"/>
    <col min="10247" max="10247" width="5.7265625" style="824" customWidth="1"/>
    <col min="10248" max="10249" width="6.7265625" style="824" customWidth="1"/>
    <col min="10250" max="10250" width="2.26953125" style="824" customWidth="1"/>
    <col min="10251" max="10251" width="5.7265625" style="824" customWidth="1"/>
    <col min="10252" max="10252" width="6.08984375" style="824" customWidth="1"/>
    <col min="10253" max="10253" width="5.26953125" style="824" customWidth="1"/>
    <col min="10254" max="10254" width="1.6328125" style="824" customWidth="1"/>
    <col min="10255" max="10255" width="5.7265625" style="824" customWidth="1"/>
    <col min="10256" max="10256" width="6.08984375" style="824" customWidth="1"/>
    <col min="10257" max="10257" width="5.81640625" style="824" customWidth="1"/>
    <col min="10258" max="10258" width="2.7265625" style="824" customWidth="1"/>
    <col min="10259" max="10496" width="9.08984375" style="824"/>
    <col min="10497" max="10497" width="15.7265625" style="824" customWidth="1"/>
    <col min="10498" max="10498" width="3.7265625" style="824" customWidth="1"/>
    <col min="10499" max="10499" width="5.7265625" style="824" customWidth="1"/>
    <col min="10500" max="10501" width="6.6328125" style="824" customWidth="1"/>
    <col min="10502" max="10502" width="1.7265625" style="824" customWidth="1"/>
    <col min="10503" max="10503" width="5.7265625" style="824" customWidth="1"/>
    <col min="10504" max="10505" width="6.7265625" style="824" customWidth="1"/>
    <col min="10506" max="10506" width="2.26953125" style="824" customWidth="1"/>
    <col min="10507" max="10507" width="5.7265625" style="824" customWidth="1"/>
    <col min="10508" max="10508" width="6.08984375" style="824" customWidth="1"/>
    <col min="10509" max="10509" width="5.26953125" style="824" customWidth="1"/>
    <col min="10510" max="10510" width="1.6328125" style="824" customWidth="1"/>
    <col min="10511" max="10511" width="5.7265625" style="824" customWidth="1"/>
    <col min="10512" max="10512" width="6.08984375" style="824" customWidth="1"/>
    <col min="10513" max="10513" width="5.81640625" style="824" customWidth="1"/>
    <col min="10514" max="10514" width="2.7265625" style="824" customWidth="1"/>
    <col min="10515" max="10752" width="9.08984375" style="824"/>
    <col min="10753" max="10753" width="15.7265625" style="824" customWidth="1"/>
    <col min="10754" max="10754" width="3.7265625" style="824" customWidth="1"/>
    <col min="10755" max="10755" width="5.7265625" style="824" customWidth="1"/>
    <col min="10756" max="10757" width="6.6328125" style="824" customWidth="1"/>
    <col min="10758" max="10758" width="1.7265625" style="824" customWidth="1"/>
    <col min="10759" max="10759" width="5.7265625" style="824" customWidth="1"/>
    <col min="10760" max="10761" width="6.7265625" style="824" customWidth="1"/>
    <col min="10762" max="10762" width="2.26953125" style="824" customWidth="1"/>
    <col min="10763" max="10763" width="5.7265625" style="824" customWidth="1"/>
    <col min="10764" max="10764" width="6.08984375" style="824" customWidth="1"/>
    <col min="10765" max="10765" width="5.26953125" style="824" customWidth="1"/>
    <col min="10766" max="10766" width="1.6328125" style="824" customWidth="1"/>
    <col min="10767" max="10767" width="5.7265625" style="824" customWidth="1"/>
    <col min="10768" max="10768" width="6.08984375" style="824" customWidth="1"/>
    <col min="10769" max="10769" width="5.81640625" style="824" customWidth="1"/>
    <col min="10770" max="10770" width="2.7265625" style="824" customWidth="1"/>
    <col min="10771" max="11008" width="9.08984375" style="824"/>
    <col min="11009" max="11009" width="15.7265625" style="824" customWidth="1"/>
    <col min="11010" max="11010" width="3.7265625" style="824" customWidth="1"/>
    <col min="11011" max="11011" width="5.7265625" style="824" customWidth="1"/>
    <col min="11012" max="11013" width="6.6328125" style="824" customWidth="1"/>
    <col min="11014" max="11014" width="1.7265625" style="824" customWidth="1"/>
    <col min="11015" max="11015" width="5.7265625" style="824" customWidth="1"/>
    <col min="11016" max="11017" width="6.7265625" style="824" customWidth="1"/>
    <col min="11018" max="11018" width="2.26953125" style="824" customWidth="1"/>
    <col min="11019" max="11019" width="5.7265625" style="824" customWidth="1"/>
    <col min="11020" max="11020" width="6.08984375" style="824" customWidth="1"/>
    <col min="11021" max="11021" width="5.26953125" style="824" customWidth="1"/>
    <col min="11022" max="11022" width="1.6328125" style="824" customWidth="1"/>
    <col min="11023" max="11023" width="5.7265625" style="824" customWidth="1"/>
    <col min="11024" max="11024" width="6.08984375" style="824" customWidth="1"/>
    <col min="11025" max="11025" width="5.81640625" style="824" customWidth="1"/>
    <col min="11026" max="11026" width="2.7265625" style="824" customWidth="1"/>
    <col min="11027" max="11264" width="9.08984375" style="824"/>
    <col min="11265" max="11265" width="15.7265625" style="824" customWidth="1"/>
    <col min="11266" max="11266" width="3.7265625" style="824" customWidth="1"/>
    <col min="11267" max="11267" width="5.7265625" style="824" customWidth="1"/>
    <col min="11268" max="11269" width="6.6328125" style="824" customWidth="1"/>
    <col min="11270" max="11270" width="1.7265625" style="824" customWidth="1"/>
    <col min="11271" max="11271" width="5.7265625" style="824" customWidth="1"/>
    <col min="11272" max="11273" width="6.7265625" style="824" customWidth="1"/>
    <col min="11274" max="11274" width="2.26953125" style="824" customWidth="1"/>
    <col min="11275" max="11275" width="5.7265625" style="824" customWidth="1"/>
    <col min="11276" max="11276" width="6.08984375" style="824" customWidth="1"/>
    <col min="11277" max="11277" width="5.26953125" style="824" customWidth="1"/>
    <col min="11278" max="11278" width="1.6328125" style="824" customWidth="1"/>
    <col min="11279" max="11279" width="5.7265625" style="824" customWidth="1"/>
    <col min="11280" max="11280" width="6.08984375" style="824" customWidth="1"/>
    <col min="11281" max="11281" width="5.81640625" style="824" customWidth="1"/>
    <col min="11282" max="11282" width="2.7265625" style="824" customWidth="1"/>
    <col min="11283" max="11520" width="9.08984375" style="824"/>
    <col min="11521" max="11521" width="15.7265625" style="824" customWidth="1"/>
    <col min="11522" max="11522" width="3.7265625" style="824" customWidth="1"/>
    <col min="11523" max="11523" width="5.7265625" style="824" customWidth="1"/>
    <col min="11524" max="11525" width="6.6328125" style="824" customWidth="1"/>
    <col min="11526" max="11526" width="1.7265625" style="824" customWidth="1"/>
    <col min="11527" max="11527" width="5.7265625" style="824" customWidth="1"/>
    <col min="11528" max="11529" width="6.7265625" style="824" customWidth="1"/>
    <col min="11530" max="11530" width="2.26953125" style="824" customWidth="1"/>
    <col min="11531" max="11531" width="5.7265625" style="824" customWidth="1"/>
    <col min="11532" max="11532" width="6.08984375" style="824" customWidth="1"/>
    <col min="11533" max="11533" width="5.26953125" style="824" customWidth="1"/>
    <col min="11534" max="11534" width="1.6328125" style="824" customWidth="1"/>
    <col min="11535" max="11535" width="5.7265625" style="824" customWidth="1"/>
    <col min="11536" max="11536" width="6.08984375" style="824" customWidth="1"/>
    <col min="11537" max="11537" width="5.81640625" style="824" customWidth="1"/>
    <col min="11538" max="11538" width="2.7265625" style="824" customWidth="1"/>
    <col min="11539" max="11776" width="9.08984375" style="824"/>
    <col min="11777" max="11777" width="15.7265625" style="824" customWidth="1"/>
    <col min="11778" max="11778" width="3.7265625" style="824" customWidth="1"/>
    <col min="11779" max="11779" width="5.7265625" style="824" customWidth="1"/>
    <col min="11780" max="11781" width="6.6328125" style="824" customWidth="1"/>
    <col min="11782" max="11782" width="1.7265625" style="824" customWidth="1"/>
    <col min="11783" max="11783" width="5.7265625" style="824" customWidth="1"/>
    <col min="11784" max="11785" width="6.7265625" style="824" customWidth="1"/>
    <col min="11786" max="11786" width="2.26953125" style="824" customWidth="1"/>
    <col min="11787" max="11787" width="5.7265625" style="824" customWidth="1"/>
    <col min="11788" max="11788" width="6.08984375" style="824" customWidth="1"/>
    <col min="11789" max="11789" width="5.26953125" style="824" customWidth="1"/>
    <col min="11790" max="11790" width="1.6328125" style="824" customWidth="1"/>
    <col min="11791" max="11791" width="5.7265625" style="824" customWidth="1"/>
    <col min="11792" max="11792" width="6.08984375" style="824" customWidth="1"/>
    <col min="11793" max="11793" width="5.81640625" style="824" customWidth="1"/>
    <col min="11794" max="11794" width="2.7265625" style="824" customWidth="1"/>
    <col min="11795" max="12032" width="9.08984375" style="824"/>
    <col min="12033" max="12033" width="15.7265625" style="824" customWidth="1"/>
    <col min="12034" max="12034" width="3.7265625" style="824" customWidth="1"/>
    <col min="12035" max="12035" width="5.7265625" style="824" customWidth="1"/>
    <col min="12036" max="12037" width="6.6328125" style="824" customWidth="1"/>
    <col min="12038" max="12038" width="1.7265625" style="824" customWidth="1"/>
    <col min="12039" max="12039" width="5.7265625" style="824" customWidth="1"/>
    <col min="12040" max="12041" width="6.7265625" style="824" customWidth="1"/>
    <col min="12042" max="12042" width="2.26953125" style="824" customWidth="1"/>
    <col min="12043" max="12043" width="5.7265625" style="824" customWidth="1"/>
    <col min="12044" max="12044" width="6.08984375" style="824" customWidth="1"/>
    <col min="12045" max="12045" width="5.26953125" style="824" customWidth="1"/>
    <col min="12046" max="12046" width="1.6328125" style="824" customWidth="1"/>
    <col min="12047" max="12047" width="5.7265625" style="824" customWidth="1"/>
    <col min="12048" max="12048" width="6.08984375" style="824" customWidth="1"/>
    <col min="12049" max="12049" width="5.81640625" style="824" customWidth="1"/>
    <col min="12050" max="12050" width="2.7265625" style="824" customWidth="1"/>
    <col min="12051" max="12288" width="9.08984375" style="824"/>
    <col min="12289" max="12289" width="15.7265625" style="824" customWidth="1"/>
    <col min="12290" max="12290" width="3.7265625" style="824" customWidth="1"/>
    <col min="12291" max="12291" width="5.7265625" style="824" customWidth="1"/>
    <col min="12292" max="12293" width="6.6328125" style="824" customWidth="1"/>
    <col min="12294" max="12294" width="1.7265625" style="824" customWidth="1"/>
    <col min="12295" max="12295" width="5.7265625" style="824" customWidth="1"/>
    <col min="12296" max="12297" width="6.7265625" style="824" customWidth="1"/>
    <col min="12298" max="12298" width="2.26953125" style="824" customWidth="1"/>
    <col min="12299" max="12299" width="5.7265625" style="824" customWidth="1"/>
    <col min="12300" max="12300" width="6.08984375" style="824" customWidth="1"/>
    <col min="12301" max="12301" width="5.26953125" style="824" customWidth="1"/>
    <col min="12302" max="12302" width="1.6328125" style="824" customWidth="1"/>
    <col min="12303" max="12303" width="5.7265625" style="824" customWidth="1"/>
    <col min="12304" max="12304" width="6.08984375" style="824" customWidth="1"/>
    <col min="12305" max="12305" width="5.81640625" style="824" customWidth="1"/>
    <col min="12306" max="12306" width="2.7265625" style="824" customWidth="1"/>
    <col min="12307" max="12544" width="9.08984375" style="824"/>
    <col min="12545" max="12545" width="15.7265625" style="824" customWidth="1"/>
    <col min="12546" max="12546" width="3.7265625" style="824" customWidth="1"/>
    <col min="12547" max="12547" width="5.7265625" style="824" customWidth="1"/>
    <col min="12548" max="12549" width="6.6328125" style="824" customWidth="1"/>
    <col min="12550" max="12550" width="1.7265625" style="824" customWidth="1"/>
    <col min="12551" max="12551" width="5.7265625" style="824" customWidth="1"/>
    <col min="12552" max="12553" width="6.7265625" style="824" customWidth="1"/>
    <col min="12554" max="12554" width="2.26953125" style="824" customWidth="1"/>
    <col min="12555" max="12555" width="5.7265625" style="824" customWidth="1"/>
    <col min="12556" max="12556" width="6.08984375" style="824" customWidth="1"/>
    <col min="12557" max="12557" width="5.26953125" style="824" customWidth="1"/>
    <col min="12558" max="12558" width="1.6328125" style="824" customWidth="1"/>
    <col min="12559" max="12559" width="5.7265625" style="824" customWidth="1"/>
    <col min="12560" max="12560" width="6.08984375" style="824" customWidth="1"/>
    <col min="12561" max="12561" width="5.81640625" style="824" customWidth="1"/>
    <col min="12562" max="12562" width="2.7265625" style="824" customWidth="1"/>
    <col min="12563" max="12800" width="9.08984375" style="824"/>
    <col min="12801" max="12801" width="15.7265625" style="824" customWidth="1"/>
    <col min="12802" max="12802" width="3.7265625" style="824" customWidth="1"/>
    <col min="12803" max="12803" width="5.7265625" style="824" customWidth="1"/>
    <col min="12804" max="12805" width="6.6328125" style="824" customWidth="1"/>
    <col min="12806" max="12806" width="1.7265625" style="824" customWidth="1"/>
    <col min="12807" max="12807" width="5.7265625" style="824" customWidth="1"/>
    <col min="12808" max="12809" width="6.7265625" style="824" customWidth="1"/>
    <col min="12810" max="12810" width="2.26953125" style="824" customWidth="1"/>
    <col min="12811" max="12811" width="5.7265625" style="824" customWidth="1"/>
    <col min="12812" max="12812" width="6.08984375" style="824" customWidth="1"/>
    <col min="12813" max="12813" width="5.26953125" style="824" customWidth="1"/>
    <col min="12814" max="12814" width="1.6328125" style="824" customWidth="1"/>
    <col min="12815" max="12815" width="5.7265625" style="824" customWidth="1"/>
    <col min="12816" max="12816" width="6.08984375" style="824" customWidth="1"/>
    <col min="12817" max="12817" width="5.81640625" style="824" customWidth="1"/>
    <col min="12818" max="12818" width="2.7265625" style="824" customWidth="1"/>
    <col min="12819" max="13056" width="9.08984375" style="824"/>
    <col min="13057" max="13057" width="15.7265625" style="824" customWidth="1"/>
    <col min="13058" max="13058" width="3.7265625" style="824" customWidth="1"/>
    <col min="13059" max="13059" width="5.7265625" style="824" customWidth="1"/>
    <col min="13060" max="13061" width="6.6328125" style="824" customWidth="1"/>
    <col min="13062" max="13062" width="1.7265625" style="824" customWidth="1"/>
    <col min="13063" max="13063" width="5.7265625" style="824" customWidth="1"/>
    <col min="13064" max="13065" width="6.7265625" style="824" customWidth="1"/>
    <col min="13066" max="13066" width="2.26953125" style="824" customWidth="1"/>
    <col min="13067" max="13067" width="5.7265625" style="824" customWidth="1"/>
    <col min="13068" max="13068" width="6.08984375" style="824" customWidth="1"/>
    <col min="13069" max="13069" width="5.26953125" style="824" customWidth="1"/>
    <col min="13070" max="13070" width="1.6328125" style="824" customWidth="1"/>
    <col min="13071" max="13071" width="5.7265625" style="824" customWidth="1"/>
    <col min="13072" max="13072" width="6.08984375" style="824" customWidth="1"/>
    <col min="13073" max="13073" width="5.81640625" style="824" customWidth="1"/>
    <col min="13074" max="13074" width="2.7265625" style="824" customWidth="1"/>
    <col min="13075" max="13312" width="9.08984375" style="824"/>
    <col min="13313" max="13313" width="15.7265625" style="824" customWidth="1"/>
    <col min="13314" max="13314" width="3.7265625" style="824" customWidth="1"/>
    <col min="13315" max="13315" width="5.7265625" style="824" customWidth="1"/>
    <col min="13316" max="13317" width="6.6328125" style="824" customWidth="1"/>
    <col min="13318" max="13318" width="1.7265625" style="824" customWidth="1"/>
    <col min="13319" max="13319" width="5.7265625" style="824" customWidth="1"/>
    <col min="13320" max="13321" width="6.7265625" style="824" customWidth="1"/>
    <col min="13322" max="13322" width="2.26953125" style="824" customWidth="1"/>
    <col min="13323" max="13323" width="5.7265625" style="824" customWidth="1"/>
    <col min="13324" max="13324" width="6.08984375" style="824" customWidth="1"/>
    <col min="13325" max="13325" width="5.26953125" style="824" customWidth="1"/>
    <col min="13326" max="13326" width="1.6328125" style="824" customWidth="1"/>
    <col min="13327" max="13327" width="5.7265625" style="824" customWidth="1"/>
    <col min="13328" max="13328" width="6.08984375" style="824" customWidth="1"/>
    <col min="13329" max="13329" width="5.81640625" style="824" customWidth="1"/>
    <col min="13330" max="13330" width="2.7265625" style="824" customWidth="1"/>
    <col min="13331" max="13568" width="9.08984375" style="824"/>
    <col min="13569" max="13569" width="15.7265625" style="824" customWidth="1"/>
    <col min="13570" max="13570" width="3.7265625" style="824" customWidth="1"/>
    <col min="13571" max="13571" width="5.7265625" style="824" customWidth="1"/>
    <col min="13572" max="13573" width="6.6328125" style="824" customWidth="1"/>
    <col min="13574" max="13574" width="1.7265625" style="824" customWidth="1"/>
    <col min="13575" max="13575" width="5.7265625" style="824" customWidth="1"/>
    <col min="13576" max="13577" width="6.7265625" style="824" customWidth="1"/>
    <col min="13578" max="13578" width="2.26953125" style="824" customWidth="1"/>
    <col min="13579" max="13579" width="5.7265625" style="824" customWidth="1"/>
    <col min="13580" max="13580" width="6.08984375" style="824" customWidth="1"/>
    <col min="13581" max="13581" width="5.26953125" style="824" customWidth="1"/>
    <col min="13582" max="13582" width="1.6328125" style="824" customWidth="1"/>
    <col min="13583" max="13583" width="5.7265625" style="824" customWidth="1"/>
    <col min="13584" max="13584" width="6.08984375" style="824" customWidth="1"/>
    <col min="13585" max="13585" width="5.81640625" style="824" customWidth="1"/>
    <col min="13586" max="13586" width="2.7265625" style="824" customWidth="1"/>
    <col min="13587" max="13824" width="9.08984375" style="824"/>
    <col min="13825" max="13825" width="15.7265625" style="824" customWidth="1"/>
    <col min="13826" max="13826" width="3.7265625" style="824" customWidth="1"/>
    <col min="13827" max="13827" width="5.7265625" style="824" customWidth="1"/>
    <col min="13828" max="13829" width="6.6328125" style="824" customWidth="1"/>
    <col min="13830" max="13830" width="1.7265625" style="824" customWidth="1"/>
    <col min="13831" max="13831" width="5.7265625" style="824" customWidth="1"/>
    <col min="13832" max="13833" width="6.7265625" style="824" customWidth="1"/>
    <col min="13834" max="13834" width="2.26953125" style="824" customWidth="1"/>
    <col min="13835" max="13835" width="5.7265625" style="824" customWidth="1"/>
    <col min="13836" max="13836" width="6.08984375" style="824" customWidth="1"/>
    <col min="13837" max="13837" width="5.26953125" style="824" customWidth="1"/>
    <col min="13838" max="13838" width="1.6328125" style="824" customWidth="1"/>
    <col min="13839" max="13839" width="5.7265625" style="824" customWidth="1"/>
    <col min="13840" max="13840" width="6.08984375" style="824" customWidth="1"/>
    <col min="13841" max="13841" width="5.81640625" style="824" customWidth="1"/>
    <col min="13842" max="13842" width="2.7265625" style="824" customWidth="1"/>
    <col min="13843" max="14080" width="9.08984375" style="824"/>
    <col min="14081" max="14081" width="15.7265625" style="824" customWidth="1"/>
    <col min="14082" max="14082" width="3.7265625" style="824" customWidth="1"/>
    <col min="14083" max="14083" width="5.7265625" style="824" customWidth="1"/>
    <col min="14084" max="14085" width="6.6328125" style="824" customWidth="1"/>
    <col min="14086" max="14086" width="1.7265625" style="824" customWidth="1"/>
    <col min="14087" max="14087" width="5.7265625" style="824" customWidth="1"/>
    <col min="14088" max="14089" width="6.7265625" style="824" customWidth="1"/>
    <col min="14090" max="14090" width="2.26953125" style="824" customWidth="1"/>
    <col min="14091" max="14091" width="5.7265625" style="824" customWidth="1"/>
    <col min="14092" max="14092" width="6.08984375" style="824" customWidth="1"/>
    <col min="14093" max="14093" width="5.26953125" style="824" customWidth="1"/>
    <col min="14094" max="14094" width="1.6328125" style="824" customWidth="1"/>
    <col min="14095" max="14095" width="5.7265625" style="824" customWidth="1"/>
    <col min="14096" max="14096" width="6.08984375" style="824" customWidth="1"/>
    <col min="14097" max="14097" width="5.81640625" style="824" customWidth="1"/>
    <col min="14098" max="14098" width="2.7265625" style="824" customWidth="1"/>
    <col min="14099" max="14336" width="9.08984375" style="824"/>
    <col min="14337" max="14337" width="15.7265625" style="824" customWidth="1"/>
    <col min="14338" max="14338" width="3.7265625" style="824" customWidth="1"/>
    <col min="14339" max="14339" width="5.7265625" style="824" customWidth="1"/>
    <col min="14340" max="14341" width="6.6328125" style="824" customWidth="1"/>
    <col min="14342" max="14342" width="1.7265625" style="824" customWidth="1"/>
    <col min="14343" max="14343" width="5.7265625" style="824" customWidth="1"/>
    <col min="14344" max="14345" width="6.7265625" style="824" customWidth="1"/>
    <col min="14346" max="14346" width="2.26953125" style="824" customWidth="1"/>
    <col min="14347" max="14347" width="5.7265625" style="824" customWidth="1"/>
    <col min="14348" max="14348" width="6.08984375" style="824" customWidth="1"/>
    <col min="14349" max="14349" width="5.26953125" style="824" customWidth="1"/>
    <col min="14350" max="14350" width="1.6328125" style="824" customWidth="1"/>
    <col min="14351" max="14351" width="5.7265625" style="824" customWidth="1"/>
    <col min="14352" max="14352" width="6.08984375" style="824" customWidth="1"/>
    <col min="14353" max="14353" width="5.81640625" style="824" customWidth="1"/>
    <col min="14354" max="14354" width="2.7265625" style="824" customWidth="1"/>
    <col min="14355" max="14592" width="9.08984375" style="824"/>
    <col min="14593" max="14593" width="15.7265625" style="824" customWidth="1"/>
    <col min="14594" max="14594" width="3.7265625" style="824" customWidth="1"/>
    <col min="14595" max="14595" width="5.7265625" style="824" customWidth="1"/>
    <col min="14596" max="14597" width="6.6328125" style="824" customWidth="1"/>
    <col min="14598" max="14598" width="1.7265625" style="824" customWidth="1"/>
    <col min="14599" max="14599" width="5.7265625" style="824" customWidth="1"/>
    <col min="14600" max="14601" width="6.7265625" style="824" customWidth="1"/>
    <col min="14602" max="14602" width="2.26953125" style="824" customWidth="1"/>
    <col min="14603" max="14603" width="5.7265625" style="824" customWidth="1"/>
    <col min="14604" max="14604" width="6.08984375" style="824" customWidth="1"/>
    <col min="14605" max="14605" width="5.26953125" style="824" customWidth="1"/>
    <col min="14606" max="14606" width="1.6328125" style="824" customWidth="1"/>
    <col min="14607" max="14607" width="5.7265625" style="824" customWidth="1"/>
    <col min="14608" max="14608" width="6.08984375" style="824" customWidth="1"/>
    <col min="14609" max="14609" width="5.81640625" style="824" customWidth="1"/>
    <col min="14610" max="14610" width="2.7265625" style="824" customWidth="1"/>
    <col min="14611" max="14848" width="9.08984375" style="824"/>
    <col min="14849" max="14849" width="15.7265625" style="824" customWidth="1"/>
    <col min="14850" max="14850" width="3.7265625" style="824" customWidth="1"/>
    <col min="14851" max="14851" width="5.7265625" style="824" customWidth="1"/>
    <col min="14852" max="14853" width="6.6328125" style="824" customWidth="1"/>
    <col min="14854" max="14854" width="1.7265625" style="824" customWidth="1"/>
    <col min="14855" max="14855" width="5.7265625" style="824" customWidth="1"/>
    <col min="14856" max="14857" width="6.7265625" style="824" customWidth="1"/>
    <col min="14858" max="14858" width="2.26953125" style="824" customWidth="1"/>
    <col min="14859" max="14859" width="5.7265625" style="824" customWidth="1"/>
    <col min="14860" max="14860" width="6.08984375" style="824" customWidth="1"/>
    <col min="14861" max="14861" width="5.26953125" style="824" customWidth="1"/>
    <col min="14862" max="14862" width="1.6328125" style="824" customWidth="1"/>
    <col min="14863" max="14863" width="5.7265625" style="824" customWidth="1"/>
    <col min="14864" max="14864" width="6.08984375" style="824" customWidth="1"/>
    <col min="14865" max="14865" width="5.81640625" style="824" customWidth="1"/>
    <col min="14866" max="14866" width="2.7265625" style="824" customWidth="1"/>
    <col min="14867" max="15104" width="9.08984375" style="824"/>
    <col min="15105" max="15105" width="15.7265625" style="824" customWidth="1"/>
    <col min="15106" max="15106" width="3.7265625" style="824" customWidth="1"/>
    <col min="15107" max="15107" width="5.7265625" style="824" customWidth="1"/>
    <col min="15108" max="15109" width="6.6328125" style="824" customWidth="1"/>
    <col min="15110" max="15110" width="1.7265625" style="824" customWidth="1"/>
    <col min="15111" max="15111" width="5.7265625" style="824" customWidth="1"/>
    <col min="15112" max="15113" width="6.7265625" style="824" customWidth="1"/>
    <col min="15114" max="15114" width="2.26953125" style="824" customWidth="1"/>
    <col min="15115" max="15115" width="5.7265625" style="824" customWidth="1"/>
    <col min="15116" max="15116" width="6.08984375" style="824" customWidth="1"/>
    <col min="15117" max="15117" width="5.26953125" style="824" customWidth="1"/>
    <col min="15118" max="15118" width="1.6328125" style="824" customWidth="1"/>
    <col min="15119" max="15119" width="5.7265625" style="824" customWidth="1"/>
    <col min="15120" max="15120" width="6.08984375" style="824" customWidth="1"/>
    <col min="15121" max="15121" width="5.81640625" style="824" customWidth="1"/>
    <col min="15122" max="15122" width="2.7265625" style="824" customWidth="1"/>
    <col min="15123" max="15360" width="9.08984375" style="824"/>
    <col min="15361" max="15361" width="15.7265625" style="824" customWidth="1"/>
    <col min="15362" max="15362" width="3.7265625" style="824" customWidth="1"/>
    <col min="15363" max="15363" width="5.7265625" style="824" customWidth="1"/>
    <col min="15364" max="15365" width="6.6328125" style="824" customWidth="1"/>
    <col min="15366" max="15366" width="1.7265625" style="824" customWidth="1"/>
    <col min="15367" max="15367" width="5.7265625" style="824" customWidth="1"/>
    <col min="15368" max="15369" width="6.7265625" style="824" customWidth="1"/>
    <col min="15370" max="15370" width="2.26953125" style="824" customWidth="1"/>
    <col min="15371" max="15371" width="5.7265625" style="824" customWidth="1"/>
    <col min="15372" max="15372" width="6.08984375" style="824" customWidth="1"/>
    <col min="15373" max="15373" width="5.26953125" style="824" customWidth="1"/>
    <col min="15374" max="15374" width="1.6328125" style="824" customWidth="1"/>
    <col min="15375" max="15375" width="5.7265625" style="824" customWidth="1"/>
    <col min="15376" max="15376" width="6.08984375" style="824" customWidth="1"/>
    <col min="15377" max="15377" width="5.81640625" style="824" customWidth="1"/>
    <col min="15378" max="15378" width="2.7265625" style="824" customWidth="1"/>
    <col min="15379" max="15616" width="9.08984375" style="824"/>
    <col min="15617" max="15617" width="15.7265625" style="824" customWidth="1"/>
    <col min="15618" max="15618" width="3.7265625" style="824" customWidth="1"/>
    <col min="15619" max="15619" width="5.7265625" style="824" customWidth="1"/>
    <col min="15620" max="15621" width="6.6328125" style="824" customWidth="1"/>
    <col min="15622" max="15622" width="1.7265625" style="824" customWidth="1"/>
    <col min="15623" max="15623" width="5.7265625" style="824" customWidth="1"/>
    <col min="15624" max="15625" width="6.7265625" style="824" customWidth="1"/>
    <col min="15626" max="15626" width="2.26953125" style="824" customWidth="1"/>
    <col min="15627" max="15627" width="5.7265625" style="824" customWidth="1"/>
    <col min="15628" max="15628" width="6.08984375" style="824" customWidth="1"/>
    <col min="15629" max="15629" width="5.26953125" style="824" customWidth="1"/>
    <col min="15630" max="15630" width="1.6328125" style="824" customWidth="1"/>
    <col min="15631" max="15631" width="5.7265625" style="824" customWidth="1"/>
    <col min="15632" max="15632" width="6.08984375" style="824" customWidth="1"/>
    <col min="15633" max="15633" width="5.81640625" style="824" customWidth="1"/>
    <col min="15634" max="15634" width="2.7265625" style="824" customWidth="1"/>
    <col min="15635" max="15872" width="9.08984375" style="824"/>
    <col min="15873" max="15873" width="15.7265625" style="824" customWidth="1"/>
    <col min="15874" max="15874" width="3.7265625" style="824" customWidth="1"/>
    <col min="15875" max="15875" width="5.7265625" style="824" customWidth="1"/>
    <col min="15876" max="15877" width="6.6328125" style="824" customWidth="1"/>
    <col min="15878" max="15878" width="1.7265625" style="824" customWidth="1"/>
    <col min="15879" max="15879" width="5.7265625" style="824" customWidth="1"/>
    <col min="15880" max="15881" width="6.7265625" style="824" customWidth="1"/>
    <col min="15882" max="15882" width="2.26953125" style="824" customWidth="1"/>
    <col min="15883" max="15883" width="5.7265625" style="824" customWidth="1"/>
    <col min="15884" max="15884" width="6.08984375" style="824" customWidth="1"/>
    <col min="15885" max="15885" width="5.26953125" style="824" customWidth="1"/>
    <col min="15886" max="15886" width="1.6328125" style="824" customWidth="1"/>
    <col min="15887" max="15887" width="5.7265625" style="824" customWidth="1"/>
    <col min="15888" max="15888" width="6.08984375" style="824" customWidth="1"/>
    <col min="15889" max="15889" width="5.81640625" style="824" customWidth="1"/>
    <col min="15890" max="15890" width="2.7265625" style="824" customWidth="1"/>
    <col min="15891" max="16128" width="9.08984375" style="824"/>
    <col min="16129" max="16129" width="15.7265625" style="824" customWidth="1"/>
    <col min="16130" max="16130" width="3.7265625" style="824" customWidth="1"/>
    <col min="16131" max="16131" width="5.7265625" style="824" customWidth="1"/>
    <col min="16132" max="16133" width="6.6328125" style="824" customWidth="1"/>
    <col min="16134" max="16134" width="1.7265625" style="824" customWidth="1"/>
    <col min="16135" max="16135" width="5.7265625" style="824" customWidth="1"/>
    <col min="16136" max="16137" width="6.7265625" style="824" customWidth="1"/>
    <col min="16138" max="16138" width="2.26953125" style="824" customWidth="1"/>
    <col min="16139" max="16139" width="5.7265625" style="824" customWidth="1"/>
    <col min="16140" max="16140" width="6.08984375" style="824" customWidth="1"/>
    <col min="16141" max="16141" width="5.26953125" style="824" customWidth="1"/>
    <col min="16142" max="16142" width="1.6328125" style="824" customWidth="1"/>
    <col min="16143" max="16143" width="5.7265625" style="824" customWidth="1"/>
    <col min="16144" max="16144" width="6.08984375" style="824" customWidth="1"/>
    <col min="16145" max="16145" width="5.81640625" style="824" customWidth="1"/>
    <col min="16146" max="16146" width="2.7265625" style="824" customWidth="1"/>
    <col min="16147" max="16384" width="9.08984375" style="824"/>
  </cols>
  <sheetData>
    <row r="1" spans="1:18" s="615" customFormat="1" ht="26.5" customHeight="1">
      <c r="A1" s="1548" t="s">
        <v>668</v>
      </c>
      <c r="B1" s="1548"/>
      <c r="C1" s="1549"/>
      <c r="D1" s="1549"/>
      <c r="E1" s="1549"/>
      <c r="F1" s="1549"/>
      <c r="G1" s="1549"/>
      <c r="H1" s="1549"/>
      <c r="I1" s="1549"/>
      <c r="J1" s="1549"/>
      <c r="K1" s="1549"/>
      <c r="L1" s="1549"/>
      <c r="M1" s="1549"/>
      <c r="N1" s="1549"/>
      <c r="O1" s="1549"/>
      <c r="P1" s="1549"/>
      <c r="Q1" s="1549"/>
    </row>
    <row r="2" spans="1:18" s="1106" customFormat="1" ht="13.5" customHeight="1">
      <c r="A2" s="470" t="s">
        <v>630</v>
      </c>
      <c r="B2" s="1103"/>
      <c r="C2" s="1104"/>
      <c r="D2" s="1104"/>
      <c r="E2" s="1104"/>
      <c r="F2" s="1104"/>
      <c r="G2" s="1104"/>
      <c r="H2" s="1104"/>
      <c r="I2" s="1104"/>
      <c r="J2" s="1104"/>
      <c r="K2" s="1105"/>
      <c r="L2" s="1105"/>
      <c r="M2" s="1105"/>
      <c r="N2" s="1105"/>
      <c r="O2" s="83"/>
      <c r="P2" s="83"/>
      <c r="Q2" s="83"/>
    </row>
    <row r="3" spans="1:18" s="452" customFormat="1" ht="13.5" customHeight="1">
      <c r="A3" s="1013" t="s">
        <v>0</v>
      </c>
      <c r="B3" s="1008"/>
      <c r="D3" s="453"/>
      <c r="E3" s="453"/>
      <c r="F3" s="453"/>
      <c r="G3" s="453"/>
      <c r="H3" s="453"/>
      <c r="I3" s="453"/>
      <c r="J3" s="453"/>
      <c r="K3" s="454"/>
      <c r="L3" s="454"/>
      <c r="M3" s="454"/>
      <c r="N3" s="454"/>
    </row>
    <row r="4" spans="1:18" s="455" customFormat="1" ht="13.5" customHeight="1">
      <c r="C4" s="1475" t="s">
        <v>353</v>
      </c>
      <c r="D4" s="1475"/>
      <c r="E4" s="1475"/>
      <c r="F4" s="1475"/>
      <c r="G4" s="1475"/>
      <c r="H4" s="1475"/>
      <c r="I4" s="1475"/>
      <c r="J4" s="1475"/>
      <c r="K4" s="1475"/>
      <c r="L4" s="1475"/>
      <c r="M4" s="1475"/>
      <c r="N4" s="1475"/>
      <c r="O4" s="1475"/>
      <c r="P4" s="1475"/>
      <c r="Q4" s="1475"/>
    </row>
    <row r="5" spans="1:18" s="456" customFormat="1" ht="36.75" customHeight="1">
      <c r="C5" s="1550" t="s">
        <v>354</v>
      </c>
      <c r="D5" s="1550"/>
      <c r="E5" s="1550"/>
      <c r="F5" s="457"/>
      <c r="G5" s="1551" t="s">
        <v>355</v>
      </c>
      <c r="H5" s="1551"/>
      <c r="I5" s="1551"/>
      <c r="J5" s="457"/>
      <c r="K5" s="1551" t="s">
        <v>356</v>
      </c>
      <c r="L5" s="1551"/>
      <c r="M5" s="1551"/>
      <c r="N5" s="457"/>
      <c r="O5" s="457" t="s">
        <v>17</v>
      </c>
      <c r="P5" s="457"/>
      <c r="Q5" s="457"/>
      <c r="R5" s="455"/>
    </row>
    <row r="6" spans="1:18" s="456" customFormat="1" ht="10.15" customHeight="1">
      <c r="C6" s="1547" t="s">
        <v>357</v>
      </c>
      <c r="D6" s="1547"/>
      <c r="E6" s="1547"/>
      <c r="G6" s="1547" t="s">
        <v>21</v>
      </c>
      <c r="H6" s="1547"/>
      <c r="I6" s="1547"/>
      <c r="K6" s="1547" t="s">
        <v>22</v>
      </c>
      <c r="L6" s="1547"/>
      <c r="M6" s="1547"/>
      <c r="O6" s="458"/>
      <c r="P6" s="458"/>
      <c r="Q6" s="458"/>
      <c r="R6" s="455"/>
    </row>
    <row r="7" spans="1:18" s="456" customFormat="1" ht="3.75" customHeight="1">
      <c r="R7" s="455"/>
    </row>
    <row r="8" spans="1:18" s="456" customFormat="1" ht="10">
      <c r="C8" s="459"/>
      <c r="D8" s="459"/>
      <c r="E8" s="459" t="s">
        <v>358</v>
      </c>
      <c r="G8" s="459"/>
      <c r="H8" s="459"/>
      <c r="I8" s="459" t="s">
        <v>358</v>
      </c>
      <c r="K8" s="459"/>
      <c r="L8" s="459"/>
      <c r="M8" s="459" t="s">
        <v>358</v>
      </c>
      <c r="O8" s="459"/>
      <c r="P8" s="459"/>
      <c r="Q8" s="459" t="s">
        <v>358</v>
      </c>
      <c r="R8" s="455"/>
    </row>
    <row r="9" spans="1:18" s="456" customFormat="1" ht="10">
      <c r="A9" s="460"/>
      <c r="B9" s="461" t="s">
        <v>48</v>
      </c>
      <c r="C9" s="459" t="s">
        <v>87</v>
      </c>
      <c r="D9" s="459" t="s">
        <v>93</v>
      </c>
      <c r="E9" s="459" t="s">
        <v>93</v>
      </c>
      <c r="G9" s="459" t="s">
        <v>87</v>
      </c>
      <c r="H9" s="459" t="s">
        <v>93</v>
      </c>
      <c r="I9" s="459" t="s">
        <v>93</v>
      </c>
      <c r="K9" s="459" t="s">
        <v>87</v>
      </c>
      <c r="L9" s="459" t="s">
        <v>93</v>
      </c>
      <c r="M9" s="459" t="s">
        <v>93</v>
      </c>
      <c r="O9" s="459" t="s">
        <v>87</v>
      </c>
      <c r="P9" s="459" t="s">
        <v>93</v>
      </c>
      <c r="Q9" s="459" t="s">
        <v>93</v>
      </c>
      <c r="R9" s="455"/>
    </row>
    <row r="10" spans="1:18" s="462" customFormat="1" ht="6.75" customHeight="1">
      <c r="C10" s="463"/>
      <c r="D10" s="463"/>
      <c r="E10" s="463"/>
      <c r="G10" s="463"/>
      <c r="H10" s="463"/>
      <c r="I10" s="463"/>
      <c r="K10" s="463"/>
      <c r="L10" s="463"/>
      <c r="M10" s="463"/>
      <c r="O10" s="463"/>
      <c r="P10" s="463"/>
      <c r="Q10" s="463"/>
      <c r="R10" s="455"/>
    </row>
    <row r="11" spans="1:18" s="462" customFormat="1" ht="5.25" customHeight="1">
      <c r="Q11" s="455"/>
    </row>
    <row r="12" spans="1:18" s="867" customFormat="1" ht="10.5">
      <c r="A12" s="464" t="s">
        <v>359</v>
      </c>
      <c r="B12" s="462"/>
      <c r="C12" s="462"/>
      <c r="D12" s="462"/>
      <c r="E12" s="462"/>
      <c r="F12" s="462"/>
      <c r="G12" s="462"/>
      <c r="H12" s="462"/>
      <c r="I12" s="462"/>
      <c r="J12" s="462"/>
      <c r="K12" s="462"/>
      <c r="L12" s="462"/>
      <c r="M12" s="462"/>
      <c r="Q12" s="455"/>
    </row>
    <row r="13" spans="1:18" s="867" customFormat="1" ht="10.5">
      <c r="A13" s="464" t="s">
        <v>360</v>
      </c>
      <c r="B13" s="460"/>
      <c r="C13" s="460"/>
      <c r="D13" s="460"/>
      <c r="E13" s="460"/>
      <c r="F13" s="460"/>
      <c r="G13" s="460"/>
      <c r="H13" s="460"/>
      <c r="I13" s="460"/>
      <c r="J13" s="460"/>
      <c r="K13" s="460"/>
      <c r="L13" s="460"/>
      <c r="M13" s="460"/>
      <c r="N13" s="895"/>
      <c r="O13" s="895"/>
      <c r="P13" s="895"/>
      <c r="Q13" s="895"/>
    </row>
    <row r="14" spans="1:18" s="867" customFormat="1" ht="10">
      <c r="A14" s="815"/>
      <c r="B14" s="460"/>
      <c r="C14" s="460"/>
      <c r="D14" s="460"/>
      <c r="E14" s="460"/>
      <c r="F14" s="460"/>
      <c r="G14" s="460"/>
      <c r="H14" s="460"/>
      <c r="I14" s="460"/>
      <c r="J14" s="460"/>
      <c r="K14" s="460"/>
      <c r="L14" s="460"/>
      <c r="M14" s="460"/>
      <c r="N14" s="895"/>
      <c r="O14" s="895"/>
      <c r="P14" s="895"/>
      <c r="Q14" s="895"/>
    </row>
    <row r="15" spans="1:18" s="867" customFormat="1" ht="13.5" customHeight="1">
      <c r="A15" s="466" t="s">
        <v>361</v>
      </c>
      <c r="B15" s="3">
        <v>6</v>
      </c>
      <c r="C15" s="465">
        <v>3074</v>
      </c>
      <c r="D15" s="465">
        <v>5757</v>
      </c>
      <c r="E15" s="465">
        <v>8831</v>
      </c>
      <c r="F15" s="465"/>
      <c r="G15" s="465">
        <v>3240</v>
      </c>
      <c r="H15" s="465">
        <v>8956</v>
      </c>
      <c r="I15" s="465">
        <v>12196</v>
      </c>
      <c r="J15" s="465"/>
      <c r="K15" s="465">
        <v>154</v>
      </c>
      <c r="L15" s="465">
        <v>373</v>
      </c>
      <c r="M15" s="465">
        <v>527</v>
      </c>
      <c r="N15" s="465"/>
      <c r="O15" s="465">
        <v>6468</v>
      </c>
      <c r="P15" s="465">
        <v>15086</v>
      </c>
      <c r="Q15" s="465">
        <v>21554</v>
      </c>
    </row>
    <row r="16" spans="1:18" s="867" customFormat="1" ht="9" customHeight="1">
      <c r="A16" s="466"/>
      <c r="B16" s="99"/>
      <c r="C16" s="465"/>
      <c r="D16" s="465"/>
      <c r="E16" s="465"/>
      <c r="F16" s="465"/>
      <c r="G16" s="465"/>
      <c r="H16" s="465"/>
      <c r="I16" s="465"/>
      <c r="J16" s="465"/>
      <c r="K16" s="465"/>
      <c r="L16" s="465"/>
      <c r="M16" s="465"/>
      <c r="N16" s="465"/>
      <c r="O16" s="465"/>
      <c r="P16" s="465"/>
      <c r="Q16" s="465"/>
    </row>
    <row r="17" spans="1:17" s="867" customFormat="1" ht="13.5" customHeight="1">
      <c r="A17" s="466" t="s">
        <v>362</v>
      </c>
      <c r="B17" s="3">
        <v>6</v>
      </c>
      <c r="C17" s="465">
        <v>2920</v>
      </c>
      <c r="D17" s="465">
        <v>6403</v>
      </c>
      <c r="E17" s="465">
        <v>9323</v>
      </c>
      <c r="F17" s="465"/>
      <c r="G17" s="465">
        <v>3167</v>
      </c>
      <c r="H17" s="465">
        <v>8959</v>
      </c>
      <c r="I17" s="465">
        <v>12126</v>
      </c>
      <c r="J17" s="465"/>
      <c r="K17" s="465">
        <v>141</v>
      </c>
      <c r="L17" s="465">
        <v>302</v>
      </c>
      <c r="M17" s="465">
        <v>443</v>
      </c>
      <c r="N17" s="465"/>
      <c r="O17" s="465">
        <v>6228</v>
      </c>
      <c r="P17" s="465">
        <v>15664</v>
      </c>
      <c r="Q17" s="465">
        <v>21892</v>
      </c>
    </row>
    <row r="18" spans="1:17" s="867" customFormat="1" ht="9" customHeight="1">
      <c r="A18" s="466"/>
      <c r="B18" s="3"/>
      <c r="C18" s="465"/>
      <c r="D18" s="465"/>
      <c r="E18" s="465"/>
      <c r="F18" s="465"/>
      <c r="G18" s="465"/>
      <c r="H18" s="465"/>
      <c r="I18" s="465"/>
      <c r="J18" s="465"/>
      <c r="K18" s="465"/>
      <c r="L18" s="465"/>
      <c r="M18" s="465"/>
      <c r="N18" s="465"/>
      <c r="O18" s="465"/>
      <c r="P18" s="465"/>
      <c r="Q18" s="465"/>
    </row>
    <row r="19" spans="1:17" s="867" customFormat="1" ht="13.5" customHeight="1">
      <c r="A19" s="466" t="s">
        <v>363</v>
      </c>
      <c r="B19" s="3">
        <v>6</v>
      </c>
      <c r="C19" s="465">
        <v>2552</v>
      </c>
      <c r="D19" s="465">
        <v>5609</v>
      </c>
      <c r="E19" s="465">
        <v>8161</v>
      </c>
      <c r="F19" s="465"/>
      <c r="G19" s="465">
        <v>2804</v>
      </c>
      <c r="H19" s="465">
        <v>8676</v>
      </c>
      <c r="I19" s="465">
        <v>11480</v>
      </c>
      <c r="J19" s="465"/>
      <c r="K19" s="465">
        <v>146</v>
      </c>
      <c r="L19" s="465">
        <v>329</v>
      </c>
      <c r="M19" s="465">
        <v>475</v>
      </c>
      <c r="N19" s="465"/>
      <c r="O19" s="465">
        <v>5502</v>
      </c>
      <c r="P19" s="465">
        <v>14614</v>
      </c>
      <c r="Q19" s="465">
        <v>20116</v>
      </c>
    </row>
    <row r="20" spans="1:17" s="867" customFormat="1" ht="9" customHeight="1">
      <c r="A20" s="466"/>
      <c r="B20" s="3"/>
      <c r="C20" s="465"/>
      <c r="D20" s="465"/>
      <c r="E20" s="465"/>
      <c r="F20" s="465"/>
      <c r="G20" s="465"/>
      <c r="H20" s="465"/>
      <c r="I20" s="465"/>
      <c r="J20" s="465"/>
      <c r="K20" s="465"/>
      <c r="L20" s="465"/>
      <c r="M20" s="465"/>
      <c r="N20" s="465"/>
      <c r="O20" s="465"/>
      <c r="P20" s="465"/>
      <c r="Q20" s="465"/>
    </row>
    <row r="21" spans="1:17" s="867" customFormat="1" ht="13.5" customHeight="1">
      <c r="A21" s="466" t="s">
        <v>364</v>
      </c>
      <c r="B21" s="3">
        <v>6</v>
      </c>
      <c r="C21" s="465">
        <v>2372</v>
      </c>
      <c r="D21" s="465">
        <v>5240</v>
      </c>
      <c r="E21" s="465">
        <v>7612</v>
      </c>
      <c r="F21" s="465"/>
      <c r="G21" s="465">
        <v>2698</v>
      </c>
      <c r="H21" s="465">
        <v>8022</v>
      </c>
      <c r="I21" s="465">
        <v>10720</v>
      </c>
      <c r="J21" s="465"/>
      <c r="K21" s="465">
        <v>145</v>
      </c>
      <c r="L21" s="465">
        <v>371</v>
      </c>
      <c r="M21" s="465">
        <v>516</v>
      </c>
      <c r="N21" s="465"/>
      <c r="O21" s="465">
        <v>5215</v>
      </c>
      <c r="P21" s="465">
        <v>13633</v>
      </c>
      <c r="Q21" s="465">
        <v>18848</v>
      </c>
    </row>
    <row r="22" spans="1:17" s="867" customFormat="1" ht="8.5" customHeight="1">
      <c r="A22" s="466"/>
      <c r="B22" s="3"/>
      <c r="C22" s="465"/>
      <c r="D22" s="465"/>
      <c r="E22" s="465"/>
      <c r="F22" s="465"/>
      <c r="G22" s="465"/>
      <c r="H22" s="465"/>
      <c r="I22" s="465"/>
      <c r="J22" s="465"/>
      <c r="K22" s="465"/>
      <c r="L22" s="465"/>
      <c r="M22" s="465"/>
      <c r="N22" s="465"/>
      <c r="O22" s="465"/>
      <c r="P22" s="465"/>
      <c r="Q22" s="465"/>
    </row>
    <row r="23" spans="1:17" s="867" customFormat="1" ht="13.5" customHeight="1">
      <c r="A23" s="466" t="s">
        <v>365</v>
      </c>
      <c r="B23" s="3">
        <v>6</v>
      </c>
      <c r="C23" s="465">
        <v>2295</v>
      </c>
      <c r="D23" s="465">
        <v>5175</v>
      </c>
      <c r="E23" s="465">
        <v>7470</v>
      </c>
      <c r="F23" s="465"/>
      <c r="G23" s="465">
        <v>2348</v>
      </c>
      <c r="H23" s="465">
        <v>7374</v>
      </c>
      <c r="I23" s="465">
        <v>9722</v>
      </c>
      <c r="J23" s="465"/>
      <c r="K23" s="465">
        <v>135</v>
      </c>
      <c r="L23" s="465">
        <v>386</v>
      </c>
      <c r="M23" s="465">
        <v>521</v>
      </c>
      <c r="N23" s="465"/>
      <c r="O23" s="465">
        <v>4778</v>
      </c>
      <c r="P23" s="465">
        <v>12935</v>
      </c>
      <c r="Q23" s="465">
        <v>17713</v>
      </c>
    </row>
    <row r="24" spans="1:17" s="867" customFormat="1" ht="9" customHeight="1">
      <c r="A24" s="466"/>
      <c r="B24" s="3"/>
      <c r="C24" s="465"/>
      <c r="D24" s="465"/>
      <c r="E24" s="465"/>
      <c r="F24" s="465"/>
      <c r="G24" s="465"/>
      <c r="H24" s="465"/>
      <c r="I24" s="465"/>
      <c r="J24" s="465"/>
      <c r="K24" s="465"/>
      <c r="L24" s="465"/>
      <c r="M24" s="465"/>
      <c r="N24" s="465"/>
      <c r="O24" s="465"/>
      <c r="P24" s="465"/>
      <c r="Q24" s="465"/>
    </row>
    <row r="25" spans="1:17" s="867" customFormat="1" ht="13.5" customHeight="1">
      <c r="A25" s="466" t="s">
        <v>463</v>
      </c>
      <c r="B25" s="3">
        <v>6</v>
      </c>
      <c r="C25" s="465">
        <v>1962</v>
      </c>
      <c r="D25" s="465">
        <v>4560</v>
      </c>
      <c r="E25" s="465">
        <v>6522</v>
      </c>
      <c r="F25" s="465"/>
      <c r="G25" s="465">
        <v>2028</v>
      </c>
      <c r="H25" s="465">
        <v>6718</v>
      </c>
      <c r="I25" s="465">
        <v>8746</v>
      </c>
      <c r="J25" s="465"/>
      <c r="K25" s="465">
        <v>106</v>
      </c>
      <c r="L25" s="465">
        <v>325</v>
      </c>
      <c r="M25" s="465">
        <v>431</v>
      </c>
      <c r="N25" s="465"/>
      <c r="O25" s="465">
        <v>4096</v>
      </c>
      <c r="P25" s="465">
        <v>11603</v>
      </c>
      <c r="Q25" s="465">
        <v>15699</v>
      </c>
    </row>
    <row r="26" spans="1:17" s="867" customFormat="1" ht="9" customHeight="1">
      <c r="A26" s="466"/>
      <c r="B26" s="3"/>
      <c r="C26" s="465"/>
      <c r="D26" s="465"/>
      <c r="E26" s="465"/>
      <c r="F26" s="465"/>
      <c r="G26" s="465"/>
      <c r="H26" s="465"/>
      <c r="I26" s="465"/>
      <c r="J26" s="465"/>
      <c r="K26" s="465"/>
      <c r="L26" s="465"/>
      <c r="M26" s="465"/>
      <c r="N26" s="465"/>
      <c r="O26" s="465"/>
      <c r="P26" s="465"/>
      <c r="Q26" s="465"/>
    </row>
    <row r="27" spans="1:17" s="867" customFormat="1" ht="13.5" customHeight="1">
      <c r="A27" s="466" t="s">
        <v>511</v>
      </c>
      <c r="B27" s="3">
        <v>6</v>
      </c>
      <c r="C27" s="465">
        <v>1805</v>
      </c>
      <c r="D27" s="465">
        <v>4046</v>
      </c>
      <c r="E27" s="465">
        <v>5851</v>
      </c>
      <c r="F27" s="465"/>
      <c r="G27" s="465">
        <v>1745</v>
      </c>
      <c r="H27" s="465">
        <v>6303</v>
      </c>
      <c r="I27" s="465">
        <v>8048</v>
      </c>
      <c r="J27" s="465"/>
      <c r="K27" s="465">
        <v>116</v>
      </c>
      <c r="L27" s="465">
        <v>287</v>
      </c>
      <c r="M27" s="465">
        <v>403</v>
      </c>
      <c r="N27" s="465"/>
      <c r="O27" s="465">
        <v>3666</v>
      </c>
      <c r="P27" s="465">
        <v>10636</v>
      </c>
      <c r="Q27" s="465">
        <v>14302</v>
      </c>
    </row>
    <row r="28" spans="1:17" s="867" customFormat="1" ht="9" customHeight="1">
      <c r="A28" s="466"/>
      <c r="B28" s="3"/>
      <c r="C28" s="465"/>
      <c r="D28" s="465"/>
      <c r="E28" s="465"/>
      <c r="F28" s="465"/>
      <c r="G28" s="465"/>
      <c r="H28" s="465"/>
      <c r="I28" s="465"/>
      <c r="J28" s="465"/>
      <c r="K28" s="465"/>
      <c r="L28" s="465"/>
      <c r="M28" s="465"/>
      <c r="N28" s="465"/>
      <c r="O28" s="465"/>
      <c r="P28" s="465"/>
      <c r="Q28" s="465"/>
    </row>
    <row r="29" spans="1:17" s="867" customFormat="1" ht="13.5" customHeight="1">
      <c r="A29" s="466" t="s">
        <v>629</v>
      </c>
      <c r="B29" s="3">
        <v>6</v>
      </c>
      <c r="C29" s="465">
        <v>1767</v>
      </c>
      <c r="D29" s="465">
        <v>3741</v>
      </c>
      <c r="E29" s="465">
        <v>5508</v>
      </c>
      <c r="F29" s="465"/>
      <c r="G29" s="465">
        <v>1562</v>
      </c>
      <c r="H29" s="465">
        <v>5594</v>
      </c>
      <c r="I29" s="465">
        <v>7156</v>
      </c>
      <c r="J29" s="465"/>
      <c r="K29" s="465">
        <v>91</v>
      </c>
      <c r="L29" s="465">
        <v>297</v>
      </c>
      <c r="M29" s="465">
        <v>388</v>
      </c>
      <c r="N29" s="465"/>
      <c r="O29" s="465">
        <v>3420</v>
      </c>
      <c r="P29" s="465">
        <v>9632</v>
      </c>
      <c r="Q29" s="465">
        <v>13052</v>
      </c>
    </row>
    <row r="30" spans="1:17" s="867" customFormat="1" ht="3" customHeight="1">
      <c r="A30" s="1107"/>
      <c r="B30" s="846"/>
      <c r="C30" s="1108"/>
      <c r="D30" s="1108"/>
      <c r="E30" s="1108"/>
      <c r="F30" s="1108"/>
      <c r="G30" s="1108"/>
      <c r="H30" s="1108"/>
      <c r="I30" s="1108"/>
      <c r="J30" s="1108"/>
      <c r="K30" s="1108"/>
      <c r="L30" s="1108"/>
      <c r="M30" s="1108"/>
      <c r="N30" s="1108"/>
      <c r="O30" s="1108"/>
      <c r="P30" s="1108"/>
      <c r="Q30" s="1108"/>
    </row>
    <row r="31" spans="1:17" s="867" customFormat="1" ht="5.25" customHeight="1">
      <c r="A31" s="467"/>
      <c r="C31" s="467"/>
      <c r="D31" s="467"/>
      <c r="E31" s="467"/>
      <c r="F31" s="467"/>
      <c r="G31" s="467"/>
      <c r="H31" s="467"/>
      <c r="I31" s="467"/>
      <c r="J31" s="467"/>
      <c r="K31" s="467"/>
      <c r="L31" s="467"/>
      <c r="M31" s="467"/>
      <c r="N31" s="467"/>
      <c r="O31" s="467"/>
      <c r="P31" s="467"/>
      <c r="Q31" s="467"/>
    </row>
    <row r="32" spans="1:17" s="867" customFormat="1" ht="10">
      <c r="C32" s="462"/>
      <c r="D32" s="462"/>
      <c r="E32" s="462"/>
      <c r="F32" s="462"/>
      <c r="G32" s="462"/>
      <c r="H32" s="462"/>
      <c r="I32" s="462"/>
      <c r="J32" s="462"/>
      <c r="K32" s="462"/>
      <c r="L32" s="462"/>
      <c r="M32" s="462"/>
      <c r="N32" s="462"/>
      <c r="O32" s="462"/>
      <c r="P32" s="462"/>
      <c r="Q32" s="856" t="s">
        <v>366</v>
      </c>
    </row>
    <row r="33" spans="1:18" s="867" customFormat="1" ht="10.15" customHeight="1">
      <c r="A33" s="865" t="s">
        <v>48</v>
      </c>
      <c r="B33" s="865"/>
      <c r="C33" s="462"/>
      <c r="D33" s="462"/>
      <c r="E33" s="462"/>
      <c r="F33" s="462"/>
      <c r="G33" s="462"/>
      <c r="H33" s="462"/>
      <c r="J33" s="462"/>
      <c r="K33" s="462"/>
      <c r="L33" s="462"/>
      <c r="M33" s="462"/>
      <c r="N33" s="462"/>
      <c r="O33" s="462"/>
      <c r="P33" s="462"/>
      <c r="Q33" s="856"/>
      <c r="R33" s="895"/>
    </row>
    <row r="34" spans="1:18" s="867" customFormat="1" ht="9.65" customHeight="1">
      <c r="A34" s="867" t="s">
        <v>820</v>
      </c>
      <c r="C34" s="462"/>
      <c r="D34" s="462"/>
      <c r="E34" s="462"/>
      <c r="F34" s="462"/>
      <c r="G34" s="462"/>
      <c r="H34" s="462"/>
      <c r="K34" s="468"/>
      <c r="L34" s="468"/>
      <c r="M34" s="468"/>
      <c r="N34" s="468"/>
      <c r="O34" s="468"/>
      <c r="P34" s="468"/>
      <c r="Q34" s="468"/>
      <c r="R34" s="895"/>
    </row>
    <row r="35" spans="1:18" s="867" customFormat="1" ht="10.15" customHeight="1">
      <c r="A35" s="462" t="s">
        <v>669</v>
      </c>
      <c r="B35" s="462"/>
      <c r="C35" s="462"/>
      <c r="D35" s="462"/>
      <c r="E35" s="462"/>
      <c r="F35" s="462"/>
      <c r="G35" s="462"/>
      <c r="H35" s="462"/>
      <c r="K35" s="462"/>
      <c r="L35" s="462"/>
      <c r="M35" s="462"/>
      <c r="N35" s="462"/>
      <c r="O35" s="462"/>
      <c r="P35" s="462"/>
      <c r="Q35" s="462"/>
      <c r="R35" s="462"/>
    </row>
    <row r="36" spans="1:18" s="867" customFormat="1" ht="10.15" customHeight="1">
      <c r="A36" s="462" t="s">
        <v>821</v>
      </c>
      <c r="B36" s="462"/>
      <c r="C36" s="462"/>
      <c r="D36" s="462"/>
      <c r="E36" s="462"/>
      <c r="F36" s="462"/>
      <c r="G36" s="462"/>
      <c r="H36" s="462"/>
      <c r="K36" s="462"/>
      <c r="L36" s="462"/>
      <c r="M36" s="462"/>
      <c r="N36" s="462"/>
      <c r="O36" s="462"/>
      <c r="P36" s="462"/>
      <c r="Q36" s="462"/>
      <c r="R36" s="462"/>
    </row>
    <row r="37" spans="1:18" s="867" customFormat="1" ht="10.15" customHeight="1">
      <c r="A37" s="462" t="s">
        <v>822</v>
      </c>
      <c r="B37" s="462"/>
      <c r="C37" s="468"/>
      <c r="D37" s="468"/>
      <c r="E37" s="468"/>
      <c r="F37" s="468"/>
      <c r="G37" s="468"/>
      <c r="H37" s="468"/>
      <c r="K37" s="468"/>
      <c r="L37" s="468"/>
      <c r="M37" s="468"/>
      <c r="N37" s="468"/>
      <c r="O37" s="468"/>
      <c r="P37" s="468"/>
      <c r="Q37" s="468"/>
      <c r="R37" s="462"/>
    </row>
    <row r="38" spans="1:18" s="455" customFormat="1" ht="10.15" customHeight="1">
      <c r="A38" s="455" t="s">
        <v>823</v>
      </c>
      <c r="C38" s="50"/>
      <c r="D38" s="50"/>
      <c r="E38" s="50"/>
      <c r="F38" s="50"/>
      <c r="G38" s="50"/>
      <c r="H38" s="50"/>
      <c r="K38" s="50"/>
      <c r="L38" s="50"/>
      <c r="M38" s="50"/>
      <c r="N38" s="50"/>
      <c r="O38" s="50"/>
      <c r="P38" s="50"/>
      <c r="Q38" s="50"/>
    </row>
    <row r="39" spans="1:18" s="867" customFormat="1" ht="10.15" customHeight="1">
      <c r="A39" s="867" t="s">
        <v>824</v>
      </c>
      <c r="B39" s="468"/>
      <c r="C39" s="82"/>
      <c r="D39" s="82"/>
      <c r="E39" s="82"/>
      <c r="F39" s="82"/>
      <c r="G39" s="82"/>
      <c r="H39" s="82"/>
      <c r="I39" s="82"/>
      <c r="J39" s="82"/>
      <c r="K39" s="82"/>
      <c r="L39" s="82"/>
      <c r="M39" s="82"/>
      <c r="N39" s="82"/>
      <c r="O39" s="82"/>
      <c r="P39" s="82"/>
      <c r="Q39" s="82"/>
    </row>
    <row r="40" spans="1:18" ht="10.15" customHeight="1">
      <c r="A40" s="867" t="s">
        <v>825</v>
      </c>
      <c r="B40" s="462"/>
    </row>
    <row r="41" spans="1:18" ht="10.15" customHeight="1">
      <c r="A41" s="867" t="s">
        <v>826</v>
      </c>
      <c r="B41" s="462"/>
    </row>
    <row r="42" spans="1:18" ht="10.15" customHeight="1">
      <c r="A42" s="867"/>
      <c r="B42" s="462"/>
    </row>
    <row r="43" spans="1:18" ht="10.15" customHeight="1">
      <c r="A43" s="523" t="s">
        <v>658</v>
      </c>
      <c r="B43" s="50"/>
    </row>
    <row r="44" spans="1:18" ht="10.15" customHeight="1">
      <c r="A44" s="523"/>
      <c r="B44" s="455"/>
    </row>
  </sheetData>
  <mergeCells count="8">
    <mergeCell ref="C6:E6"/>
    <mergeCell ref="G6:I6"/>
    <mergeCell ref="K6:M6"/>
    <mergeCell ref="A1:Q1"/>
    <mergeCell ref="C4:Q4"/>
    <mergeCell ref="C5:E5"/>
    <mergeCell ref="G5:I5"/>
    <mergeCell ref="K5:M5"/>
  </mergeCells>
  <printOptions horizontalCentered="1"/>
  <pageMargins left="0.11811023622047245" right="0.11811023622047245" top="0.55118110236220474" bottom="0" header="0.31496062992125984" footer="0.31496062992125984"/>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70"/>
  <sheetViews>
    <sheetView showGridLines="0" workbookViewId="0"/>
  </sheetViews>
  <sheetFormatPr defaultRowHeight="10"/>
  <cols>
    <col min="1" max="1" width="24.7265625" style="455" customWidth="1"/>
    <col min="2" max="2" width="4" style="471" customWidth="1"/>
    <col min="3" max="3" width="4.6328125" style="455" customWidth="1"/>
    <col min="4" max="4" width="5.7265625" style="455" customWidth="1"/>
    <col min="5" max="5" width="6.6328125" style="455" customWidth="1"/>
    <col min="6" max="6" width="1.6328125" style="455" customWidth="1"/>
    <col min="7" max="7" width="5.7265625" style="455" customWidth="1"/>
    <col min="8" max="8" width="6.6328125" style="455" customWidth="1"/>
    <col min="9" max="9" width="6.7265625" style="455" customWidth="1"/>
    <col min="10" max="10" width="1.6328125" style="455" customWidth="1"/>
    <col min="11" max="11" width="6" style="455" customWidth="1"/>
    <col min="12" max="12" width="6.6328125" style="455" customWidth="1"/>
    <col min="13" max="13" width="6.7265625" style="455" customWidth="1"/>
    <col min="14" max="14" width="1.6328125" style="455" customWidth="1"/>
    <col min="15" max="15" width="4.36328125" style="455" customWidth="1"/>
    <col min="16" max="16" width="5.7265625" style="455" customWidth="1"/>
    <col min="17" max="17" width="6" style="455" customWidth="1"/>
    <col min="18" max="18" width="1.6328125" style="455" customWidth="1"/>
    <col min="19" max="19" width="7.7265625" style="455" customWidth="1"/>
    <col min="20" max="21" width="6.7265625" style="455" customWidth="1"/>
    <col min="22" max="22" width="2.08984375" style="455" customWidth="1"/>
    <col min="23" max="23" width="2.7265625" style="455" customWidth="1"/>
    <col min="24" max="26" width="6.7265625" style="455" customWidth="1"/>
    <col min="27" max="256" width="9" style="455"/>
    <col min="257" max="257" width="24.7265625" style="455" customWidth="1"/>
    <col min="258" max="258" width="4" style="455" customWidth="1"/>
    <col min="259" max="259" width="4.6328125" style="455" customWidth="1"/>
    <col min="260" max="260" width="5.7265625" style="455" customWidth="1"/>
    <col min="261" max="261" width="6.6328125" style="455" customWidth="1"/>
    <col min="262" max="262" width="1.6328125" style="455" customWidth="1"/>
    <col min="263" max="263" width="5.7265625" style="455" customWidth="1"/>
    <col min="264" max="264" width="6.6328125" style="455" customWidth="1"/>
    <col min="265" max="265" width="6.7265625" style="455" customWidth="1"/>
    <col min="266" max="266" width="1.6328125" style="455" customWidth="1"/>
    <col min="267" max="267" width="6" style="455" customWidth="1"/>
    <col min="268" max="268" width="6.6328125" style="455" customWidth="1"/>
    <col min="269" max="269" width="6.7265625" style="455" customWidth="1"/>
    <col min="270" max="270" width="1.6328125" style="455" customWidth="1"/>
    <col min="271" max="271" width="4.36328125" style="455" customWidth="1"/>
    <col min="272" max="272" width="5.7265625" style="455" customWidth="1"/>
    <col min="273" max="273" width="6" style="455" customWidth="1"/>
    <col min="274" max="274" width="1.6328125" style="455" customWidth="1"/>
    <col min="275" max="275" width="7.7265625" style="455" customWidth="1"/>
    <col min="276" max="277" width="6.7265625" style="455" customWidth="1"/>
    <col min="278" max="278" width="2.08984375" style="455" customWidth="1"/>
    <col min="279" max="279" width="2.7265625" style="455" customWidth="1"/>
    <col min="280" max="282" width="6.7265625" style="455" customWidth="1"/>
    <col min="283" max="512" width="9" style="455"/>
    <col min="513" max="513" width="24.7265625" style="455" customWidth="1"/>
    <col min="514" max="514" width="4" style="455" customWidth="1"/>
    <col min="515" max="515" width="4.6328125" style="455" customWidth="1"/>
    <col min="516" max="516" width="5.7265625" style="455" customWidth="1"/>
    <col min="517" max="517" width="6.6328125" style="455" customWidth="1"/>
    <col min="518" max="518" width="1.6328125" style="455" customWidth="1"/>
    <col min="519" max="519" width="5.7265625" style="455" customWidth="1"/>
    <col min="520" max="520" width="6.6328125" style="455" customWidth="1"/>
    <col min="521" max="521" width="6.7265625" style="455" customWidth="1"/>
    <col min="522" max="522" width="1.6328125" style="455" customWidth="1"/>
    <col min="523" max="523" width="6" style="455" customWidth="1"/>
    <col min="524" max="524" width="6.6328125" style="455" customWidth="1"/>
    <col min="525" max="525" width="6.7265625" style="455" customWidth="1"/>
    <col min="526" max="526" width="1.6328125" style="455" customWidth="1"/>
    <col min="527" max="527" width="4.36328125" style="455" customWidth="1"/>
    <col min="528" max="528" width="5.7265625" style="455" customWidth="1"/>
    <col min="529" max="529" width="6" style="455" customWidth="1"/>
    <col min="530" max="530" width="1.6328125" style="455" customWidth="1"/>
    <col min="531" max="531" width="7.7265625" style="455" customWidth="1"/>
    <col min="532" max="533" width="6.7265625" style="455" customWidth="1"/>
    <col min="534" max="534" width="2.08984375" style="455" customWidth="1"/>
    <col min="535" max="535" width="2.7265625" style="455" customWidth="1"/>
    <col min="536" max="538" width="6.7265625" style="455" customWidth="1"/>
    <col min="539" max="768" width="9" style="455"/>
    <col min="769" max="769" width="24.7265625" style="455" customWidth="1"/>
    <col min="770" max="770" width="4" style="455" customWidth="1"/>
    <col min="771" max="771" width="4.6328125" style="455" customWidth="1"/>
    <col min="772" max="772" width="5.7265625" style="455" customWidth="1"/>
    <col min="773" max="773" width="6.6328125" style="455" customWidth="1"/>
    <col min="774" max="774" width="1.6328125" style="455" customWidth="1"/>
    <col min="775" max="775" width="5.7265625" style="455" customWidth="1"/>
    <col min="776" max="776" width="6.6328125" style="455" customWidth="1"/>
    <col min="777" max="777" width="6.7265625" style="455" customWidth="1"/>
    <col min="778" max="778" width="1.6328125" style="455" customWidth="1"/>
    <col min="779" max="779" width="6" style="455" customWidth="1"/>
    <col min="780" max="780" width="6.6328125" style="455" customWidth="1"/>
    <col min="781" max="781" width="6.7265625" style="455" customWidth="1"/>
    <col min="782" max="782" width="1.6328125" style="455" customWidth="1"/>
    <col min="783" max="783" width="4.36328125" style="455" customWidth="1"/>
    <col min="784" max="784" width="5.7265625" style="455" customWidth="1"/>
    <col min="785" max="785" width="6" style="455" customWidth="1"/>
    <col min="786" max="786" width="1.6328125" style="455" customWidth="1"/>
    <col min="787" max="787" width="7.7265625" style="455" customWidth="1"/>
    <col min="788" max="789" width="6.7265625" style="455" customWidth="1"/>
    <col min="790" max="790" width="2.08984375" style="455" customWidth="1"/>
    <col min="791" max="791" width="2.7265625" style="455" customWidth="1"/>
    <col min="792" max="794" width="6.7265625" style="455" customWidth="1"/>
    <col min="795" max="1024" width="9" style="455"/>
    <col min="1025" max="1025" width="24.7265625" style="455" customWidth="1"/>
    <col min="1026" max="1026" width="4" style="455" customWidth="1"/>
    <col min="1027" max="1027" width="4.6328125" style="455" customWidth="1"/>
    <col min="1028" max="1028" width="5.7265625" style="455" customWidth="1"/>
    <col min="1029" max="1029" width="6.6328125" style="455" customWidth="1"/>
    <col min="1030" max="1030" width="1.6328125" style="455" customWidth="1"/>
    <col min="1031" max="1031" width="5.7265625" style="455" customWidth="1"/>
    <col min="1032" max="1032" width="6.6328125" style="455" customWidth="1"/>
    <col min="1033" max="1033" width="6.7265625" style="455" customWidth="1"/>
    <col min="1034" max="1034" width="1.6328125" style="455" customWidth="1"/>
    <col min="1035" max="1035" width="6" style="455" customWidth="1"/>
    <col min="1036" max="1036" width="6.6328125" style="455" customWidth="1"/>
    <col min="1037" max="1037" width="6.7265625" style="455" customWidth="1"/>
    <col min="1038" max="1038" width="1.6328125" style="455" customWidth="1"/>
    <col min="1039" max="1039" width="4.36328125" style="455" customWidth="1"/>
    <col min="1040" max="1040" width="5.7265625" style="455" customWidth="1"/>
    <col min="1041" max="1041" width="6" style="455" customWidth="1"/>
    <col min="1042" max="1042" width="1.6328125" style="455" customWidth="1"/>
    <col min="1043" max="1043" width="7.7265625" style="455" customWidth="1"/>
    <col min="1044" max="1045" width="6.7265625" style="455" customWidth="1"/>
    <col min="1046" max="1046" width="2.08984375" style="455" customWidth="1"/>
    <col min="1047" max="1047" width="2.7265625" style="455" customWidth="1"/>
    <col min="1048" max="1050" width="6.7265625" style="455" customWidth="1"/>
    <col min="1051" max="1280" width="9" style="455"/>
    <col min="1281" max="1281" width="24.7265625" style="455" customWidth="1"/>
    <col min="1282" max="1282" width="4" style="455" customWidth="1"/>
    <col min="1283" max="1283" width="4.6328125" style="455" customWidth="1"/>
    <col min="1284" max="1284" width="5.7265625" style="455" customWidth="1"/>
    <col min="1285" max="1285" width="6.6328125" style="455" customWidth="1"/>
    <col min="1286" max="1286" width="1.6328125" style="455" customWidth="1"/>
    <col min="1287" max="1287" width="5.7265625" style="455" customWidth="1"/>
    <col min="1288" max="1288" width="6.6328125" style="455" customWidth="1"/>
    <col min="1289" max="1289" width="6.7265625" style="455" customWidth="1"/>
    <col min="1290" max="1290" width="1.6328125" style="455" customWidth="1"/>
    <col min="1291" max="1291" width="6" style="455" customWidth="1"/>
    <col min="1292" max="1292" width="6.6328125" style="455" customWidth="1"/>
    <col min="1293" max="1293" width="6.7265625" style="455" customWidth="1"/>
    <col min="1294" max="1294" width="1.6328125" style="455" customWidth="1"/>
    <col min="1295" max="1295" width="4.36328125" style="455" customWidth="1"/>
    <col min="1296" max="1296" width="5.7265625" style="455" customWidth="1"/>
    <col min="1297" max="1297" width="6" style="455" customWidth="1"/>
    <col min="1298" max="1298" width="1.6328125" style="455" customWidth="1"/>
    <col min="1299" max="1299" width="7.7265625" style="455" customWidth="1"/>
    <col min="1300" max="1301" width="6.7265625" style="455" customWidth="1"/>
    <col min="1302" max="1302" width="2.08984375" style="455" customWidth="1"/>
    <col min="1303" max="1303" width="2.7265625" style="455" customWidth="1"/>
    <col min="1304" max="1306" width="6.7265625" style="455" customWidth="1"/>
    <col min="1307" max="1536" width="9" style="455"/>
    <col min="1537" max="1537" width="24.7265625" style="455" customWidth="1"/>
    <col min="1538" max="1538" width="4" style="455" customWidth="1"/>
    <col min="1539" max="1539" width="4.6328125" style="455" customWidth="1"/>
    <col min="1540" max="1540" width="5.7265625" style="455" customWidth="1"/>
    <col min="1541" max="1541" width="6.6328125" style="455" customWidth="1"/>
    <col min="1542" max="1542" width="1.6328125" style="455" customWidth="1"/>
    <col min="1543" max="1543" width="5.7265625" style="455" customWidth="1"/>
    <col min="1544" max="1544" width="6.6328125" style="455" customWidth="1"/>
    <col min="1545" max="1545" width="6.7265625" style="455" customWidth="1"/>
    <col min="1546" max="1546" width="1.6328125" style="455" customWidth="1"/>
    <col min="1547" max="1547" width="6" style="455" customWidth="1"/>
    <col min="1548" max="1548" width="6.6328125" style="455" customWidth="1"/>
    <col min="1549" max="1549" width="6.7265625" style="455" customWidth="1"/>
    <col min="1550" max="1550" width="1.6328125" style="455" customWidth="1"/>
    <col min="1551" max="1551" width="4.36328125" style="455" customWidth="1"/>
    <col min="1552" max="1552" width="5.7265625" style="455" customWidth="1"/>
    <col min="1553" max="1553" width="6" style="455" customWidth="1"/>
    <col min="1554" max="1554" width="1.6328125" style="455" customWidth="1"/>
    <col min="1555" max="1555" width="7.7265625" style="455" customWidth="1"/>
    <col min="1556" max="1557" width="6.7265625" style="455" customWidth="1"/>
    <col min="1558" max="1558" width="2.08984375" style="455" customWidth="1"/>
    <col min="1559" max="1559" width="2.7265625" style="455" customWidth="1"/>
    <col min="1560" max="1562" width="6.7265625" style="455" customWidth="1"/>
    <col min="1563" max="1792" width="9" style="455"/>
    <col min="1793" max="1793" width="24.7265625" style="455" customWidth="1"/>
    <col min="1794" max="1794" width="4" style="455" customWidth="1"/>
    <col min="1795" max="1795" width="4.6328125" style="455" customWidth="1"/>
    <col min="1796" max="1796" width="5.7265625" style="455" customWidth="1"/>
    <col min="1797" max="1797" width="6.6328125" style="455" customWidth="1"/>
    <col min="1798" max="1798" width="1.6328125" style="455" customWidth="1"/>
    <col min="1799" max="1799" width="5.7265625" style="455" customWidth="1"/>
    <col min="1800" max="1800" width="6.6328125" style="455" customWidth="1"/>
    <col min="1801" max="1801" width="6.7265625" style="455" customWidth="1"/>
    <col min="1802" max="1802" width="1.6328125" style="455" customWidth="1"/>
    <col min="1803" max="1803" width="6" style="455" customWidth="1"/>
    <col min="1804" max="1804" width="6.6328125" style="455" customWidth="1"/>
    <col min="1805" max="1805" width="6.7265625" style="455" customWidth="1"/>
    <col min="1806" max="1806" width="1.6328125" style="455" customWidth="1"/>
    <col min="1807" max="1807" width="4.36328125" style="455" customWidth="1"/>
    <col min="1808" max="1808" width="5.7265625" style="455" customWidth="1"/>
    <col min="1809" max="1809" width="6" style="455" customWidth="1"/>
    <col min="1810" max="1810" width="1.6328125" style="455" customWidth="1"/>
    <col min="1811" max="1811" width="7.7265625" style="455" customWidth="1"/>
    <col min="1812" max="1813" width="6.7265625" style="455" customWidth="1"/>
    <col min="1814" max="1814" width="2.08984375" style="455" customWidth="1"/>
    <col min="1815" max="1815" width="2.7265625" style="455" customWidth="1"/>
    <col min="1816" max="1818" width="6.7265625" style="455" customWidth="1"/>
    <col min="1819" max="2048" width="9" style="455"/>
    <col min="2049" max="2049" width="24.7265625" style="455" customWidth="1"/>
    <col min="2050" max="2050" width="4" style="455" customWidth="1"/>
    <col min="2051" max="2051" width="4.6328125" style="455" customWidth="1"/>
    <col min="2052" max="2052" width="5.7265625" style="455" customWidth="1"/>
    <col min="2053" max="2053" width="6.6328125" style="455" customWidth="1"/>
    <col min="2054" max="2054" width="1.6328125" style="455" customWidth="1"/>
    <col min="2055" max="2055" width="5.7265625" style="455" customWidth="1"/>
    <col min="2056" max="2056" width="6.6328125" style="455" customWidth="1"/>
    <col min="2057" max="2057" width="6.7265625" style="455" customWidth="1"/>
    <col min="2058" max="2058" width="1.6328125" style="455" customWidth="1"/>
    <col min="2059" max="2059" width="6" style="455" customWidth="1"/>
    <col min="2060" max="2060" width="6.6328125" style="455" customWidth="1"/>
    <col min="2061" max="2061" width="6.7265625" style="455" customWidth="1"/>
    <col min="2062" max="2062" width="1.6328125" style="455" customWidth="1"/>
    <col min="2063" max="2063" width="4.36328125" style="455" customWidth="1"/>
    <col min="2064" max="2064" width="5.7265625" style="455" customWidth="1"/>
    <col min="2065" max="2065" width="6" style="455" customWidth="1"/>
    <col min="2066" max="2066" width="1.6328125" style="455" customWidth="1"/>
    <col min="2067" max="2067" width="7.7265625" style="455" customWidth="1"/>
    <col min="2068" max="2069" width="6.7265625" style="455" customWidth="1"/>
    <col min="2070" max="2070" width="2.08984375" style="455" customWidth="1"/>
    <col min="2071" max="2071" width="2.7265625" style="455" customWidth="1"/>
    <col min="2072" max="2074" width="6.7265625" style="455" customWidth="1"/>
    <col min="2075" max="2304" width="9" style="455"/>
    <col min="2305" max="2305" width="24.7265625" style="455" customWidth="1"/>
    <col min="2306" max="2306" width="4" style="455" customWidth="1"/>
    <col min="2307" max="2307" width="4.6328125" style="455" customWidth="1"/>
    <col min="2308" max="2308" width="5.7265625" style="455" customWidth="1"/>
    <col min="2309" max="2309" width="6.6328125" style="455" customWidth="1"/>
    <col min="2310" max="2310" width="1.6328125" style="455" customWidth="1"/>
    <col min="2311" max="2311" width="5.7265625" style="455" customWidth="1"/>
    <col min="2312" max="2312" width="6.6328125" style="455" customWidth="1"/>
    <col min="2313" max="2313" width="6.7265625" style="455" customWidth="1"/>
    <col min="2314" max="2314" width="1.6328125" style="455" customWidth="1"/>
    <col min="2315" max="2315" width="6" style="455" customWidth="1"/>
    <col min="2316" max="2316" width="6.6328125" style="455" customWidth="1"/>
    <col min="2317" max="2317" width="6.7265625" style="455" customWidth="1"/>
    <col min="2318" max="2318" width="1.6328125" style="455" customWidth="1"/>
    <col min="2319" max="2319" width="4.36328125" style="455" customWidth="1"/>
    <col min="2320" max="2320" width="5.7265625" style="455" customWidth="1"/>
    <col min="2321" max="2321" width="6" style="455" customWidth="1"/>
    <col min="2322" max="2322" width="1.6328125" style="455" customWidth="1"/>
    <col min="2323" max="2323" width="7.7265625" style="455" customWidth="1"/>
    <col min="2324" max="2325" width="6.7265625" style="455" customWidth="1"/>
    <col min="2326" max="2326" width="2.08984375" style="455" customWidth="1"/>
    <col min="2327" max="2327" width="2.7265625" style="455" customWidth="1"/>
    <col min="2328" max="2330" width="6.7265625" style="455" customWidth="1"/>
    <col min="2331" max="2560" width="9" style="455"/>
    <col min="2561" max="2561" width="24.7265625" style="455" customWidth="1"/>
    <col min="2562" max="2562" width="4" style="455" customWidth="1"/>
    <col min="2563" max="2563" width="4.6328125" style="455" customWidth="1"/>
    <col min="2564" max="2564" width="5.7265625" style="455" customWidth="1"/>
    <col min="2565" max="2565" width="6.6328125" style="455" customWidth="1"/>
    <col min="2566" max="2566" width="1.6328125" style="455" customWidth="1"/>
    <col min="2567" max="2567" width="5.7265625" style="455" customWidth="1"/>
    <col min="2568" max="2568" width="6.6328125" style="455" customWidth="1"/>
    <col min="2569" max="2569" width="6.7265625" style="455" customWidth="1"/>
    <col min="2570" max="2570" width="1.6328125" style="455" customWidth="1"/>
    <col min="2571" max="2571" width="6" style="455" customWidth="1"/>
    <col min="2572" max="2572" width="6.6328125" style="455" customWidth="1"/>
    <col min="2573" max="2573" width="6.7265625" style="455" customWidth="1"/>
    <col min="2574" max="2574" width="1.6328125" style="455" customWidth="1"/>
    <col min="2575" max="2575" width="4.36328125" style="455" customWidth="1"/>
    <col min="2576" max="2576" width="5.7265625" style="455" customWidth="1"/>
    <col min="2577" max="2577" width="6" style="455" customWidth="1"/>
    <col min="2578" max="2578" width="1.6328125" style="455" customWidth="1"/>
    <col min="2579" max="2579" width="7.7265625" style="455" customWidth="1"/>
    <col min="2580" max="2581" width="6.7265625" style="455" customWidth="1"/>
    <col min="2582" max="2582" width="2.08984375" style="455" customWidth="1"/>
    <col min="2583" max="2583" width="2.7265625" style="455" customWidth="1"/>
    <col min="2584" max="2586" width="6.7265625" style="455" customWidth="1"/>
    <col min="2587" max="2816" width="9" style="455"/>
    <col min="2817" max="2817" width="24.7265625" style="455" customWidth="1"/>
    <col min="2818" max="2818" width="4" style="455" customWidth="1"/>
    <col min="2819" max="2819" width="4.6328125" style="455" customWidth="1"/>
    <col min="2820" max="2820" width="5.7265625" style="455" customWidth="1"/>
    <col min="2821" max="2821" width="6.6328125" style="455" customWidth="1"/>
    <col min="2822" max="2822" width="1.6328125" style="455" customWidth="1"/>
    <col min="2823" max="2823" width="5.7265625" style="455" customWidth="1"/>
    <col min="2824" max="2824" width="6.6328125" style="455" customWidth="1"/>
    <col min="2825" max="2825" width="6.7265625" style="455" customWidth="1"/>
    <col min="2826" max="2826" width="1.6328125" style="455" customWidth="1"/>
    <col min="2827" max="2827" width="6" style="455" customWidth="1"/>
    <col min="2828" max="2828" width="6.6328125" style="455" customWidth="1"/>
    <col min="2829" max="2829" width="6.7265625" style="455" customWidth="1"/>
    <col min="2830" max="2830" width="1.6328125" style="455" customWidth="1"/>
    <col min="2831" max="2831" width="4.36328125" style="455" customWidth="1"/>
    <col min="2832" max="2832" width="5.7265625" style="455" customWidth="1"/>
    <col min="2833" max="2833" width="6" style="455" customWidth="1"/>
    <col min="2834" max="2834" width="1.6328125" style="455" customWidth="1"/>
    <col min="2835" max="2835" width="7.7265625" style="455" customWidth="1"/>
    <col min="2836" max="2837" width="6.7265625" style="455" customWidth="1"/>
    <col min="2838" max="2838" width="2.08984375" style="455" customWidth="1"/>
    <col min="2839" max="2839" width="2.7265625" style="455" customWidth="1"/>
    <col min="2840" max="2842" width="6.7265625" style="455" customWidth="1"/>
    <col min="2843" max="3072" width="9" style="455"/>
    <col min="3073" max="3073" width="24.7265625" style="455" customWidth="1"/>
    <col min="3074" max="3074" width="4" style="455" customWidth="1"/>
    <col min="3075" max="3075" width="4.6328125" style="455" customWidth="1"/>
    <col min="3076" max="3076" width="5.7265625" style="455" customWidth="1"/>
    <col min="3077" max="3077" width="6.6328125" style="455" customWidth="1"/>
    <col min="3078" max="3078" width="1.6328125" style="455" customWidth="1"/>
    <col min="3079" max="3079" width="5.7265625" style="455" customWidth="1"/>
    <col min="3080" max="3080" width="6.6328125" style="455" customWidth="1"/>
    <col min="3081" max="3081" width="6.7265625" style="455" customWidth="1"/>
    <col min="3082" max="3082" width="1.6328125" style="455" customWidth="1"/>
    <col min="3083" max="3083" width="6" style="455" customWidth="1"/>
    <col min="3084" max="3084" width="6.6328125" style="455" customWidth="1"/>
    <col min="3085" max="3085" width="6.7265625" style="455" customWidth="1"/>
    <col min="3086" max="3086" width="1.6328125" style="455" customWidth="1"/>
    <col min="3087" max="3087" width="4.36328125" style="455" customWidth="1"/>
    <col min="3088" max="3088" width="5.7265625" style="455" customWidth="1"/>
    <col min="3089" max="3089" width="6" style="455" customWidth="1"/>
    <col min="3090" max="3090" width="1.6328125" style="455" customWidth="1"/>
    <col min="3091" max="3091" width="7.7265625" style="455" customWidth="1"/>
    <col min="3092" max="3093" width="6.7265625" style="455" customWidth="1"/>
    <col min="3094" max="3094" width="2.08984375" style="455" customWidth="1"/>
    <col min="3095" max="3095" width="2.7265625" style="455" customWidth="1"/>
    <col min="3096" max="3098" width="6.7265625" style="455" customWidth="1"/>
    <col min="3099" max="3328" width="9" style="455"/>
    <col min="3329" max="3329" width="24.7265625" style="455" customWidth="1"/>
    <col min="3330" max="3330" width="4" style="455" customWidth="1"/>
    <col min="3331" max="3331" width="4.6328125" style="455" customWidth="1"/>
    <col min="3332" max="3332" width="5.7265625" style="455" customWidth="1"/>
    <col min="3333" max="3333" width="6.6328125" style="455" customWidth="1"/>
    <col min="3334" max="3334" width="1.6328125" style="455" customWidth="1"/>
    <col min="3335" max="3335" width="5.7265625" style="455" customWidth="1"/>
    <col min="3336" max="3336" width="6.6328125" style="455" customWidth="1"/>
    <col min="3337" max="3337" width="6.7265625" style="455" customWidth="1"/>
    <col min="3338" max="3338" width="1.6328125" style="455" customWidth="1"/>
    <col min="3339" max="3339" width="6" style="455" customWidth="1"/>
    <col min="3340" max="3340" width="6.6328125" style="455" customWidth="1"/>
    <col min="3341" max="3341" width="6.7265625" style="455" customWidth="1"/>
    <col min="3342" max="3342" width="1.6328125" style="455" customWidth="1"/>
    <col min="3343" max="3343" width="4.36328125" style="455" customWidth="1"/>
    <col min="3344" max="3344" width="5.7265625" style="455" customWidth="1"/>
    <col min="3345" max="3345" width="6" style="455" customWidth="1"/>
    <col min="3346" max="3346" width="1.6328125" style="455" customWidth="1"/>
    <col min="3347" max="3347" width="7.7265625" style="455" customWidth="1"/>
    <col min="3348" max="3349" width="6.7265625" style="455" customWidth="1"/>
    <col min="3350" max="3350" width="2.08984375" style="455" customWidth="1"/>
    <col min="3351" max="3351" width="2.7265625" style="455" customWidth="1"/>
    <col min="3352" max="3354" width="6.7265625" style="455" customWidth="1"/>
    <col min="3355" max="3584" width="9" style="455"/>
    <col min="3585" max="3585" width="24.7265625" style="455" customWidth="1"/>
    <col min="3586" max="3586" width="4" style="455" customWidth="1"/>
    <col min="3587" max="3587" width="4.6328125" style="455" customWidth="1"/>
    <col min="3588" max="3588" width="5.7265625" style="455" customWidth="1"/>
    <col min="3589" max="3589" width="6.6328125" style="455" customWidth="1"/>
    <col min="3590" max="3590" width="1.6328125" style="455" customWidth="1"/>
    <col min="3591" max="3591" width="5.7265625" style="455" customWidth="1"/>
    <col min="3592" max="3592" width="6.6328125" style="455" customWidth="1"/>
    <col min="3593" max="3593" width="6.7265625" style="455" customWidth="1"/>
    <col min="3594" max="3594" width="1.6328125" style="455" customWidth="1"/>
    <col min="3595" max="3595" width="6" style="455" customWidth="1"/>
    <col min="3596" max="3596" width="6.6328125" style="455" customWidth="1"/>
    <col min="3597" max="3597" width="6.7265625" style="455" customWidth="1"/>
    <col min="3598" max="3598" width="1.6328125" style="455" customWidth="1"/>
    <col min="3599" max="3599" width="4.36328125" style="455" customWidth="1"/>
    <col min="3600" max="3600" width="5.7265625" style="455" customWidth="1"/>
    <col min="3601" max="3601" width="6" style="455" customWidth="1"/>
    <col min="3602" max="3602" width="1.6328125" style="455" customWidth="1"/>
    <col min="3603" max="3603" width="7.7265625" style="455" customWidth="1"/>
    <col min="3604" max="3605" width="6.7265625" style="455" customWidth="1"/>
    <col min="3606" max="3606" width="2.08984375" style="455" customWidth="1"/>
    <col min="3607" max="3607" width="2.7265625" style="455" customWidth="1"/>
    <col min="3608" max="3610" width="6.7265625" style="455" customWidth="1"/>
    <col min="3611" max="3840" width="9" style="455"/>
    <col min="3841" max="3841" width="24.7265625" style="455" customWidth="1"/>
    <col min="3842" max="3842" width="4" style="455" customWidth="1"/>
    <col min="3843" max="3843" width="4.6328125" style="455" customWidth="1"/>
    <col min="3844" max="3844" width="5.7265625" style="455" customWidth="1"/>
    <col min="3845" max="3845" width="6.6328125" style="455" customWidth="1"/>
    <col min="3846" max="3846" width="1.6328125" style="455" customWidth="1"/>
    <col min="3847" max="3847" width="5.7265625" style="455" customWidth="1"/>
    <col min="3848" max="3848" width="6.6328125" style="455" customWidth="1"/>
    <col min="3849" max="3849" width="6.7265625" style="455" customWidth="1"/>
    <col min="3850" max="3850" width="1.6328125" style="455" customWidth="1"/>
    <col min="3851" max="3851" width="6" style="455" customWidth="1"/>
    <col min="3852" max="3852" width="6.6328125" style="455" customWidth="1"/>
    <col min="3853" max="3853" width="6.7265625" style="455" customWidth="1"/>
    <col min="3854" max="3854" width="1.6328125" style="455" customWidth="1"/>
    <col min="3855" max="3855" width="4.36328125" style="455" customWidth="1"/>
    <col min="3856" max="3856" width="5.7265625" style="455" customWidth="1"/>
    <col min="3857" max="3857" width="6" style="455" customWidth="1"/>
    <col min="3858" max="3858" width="1.6328125" style="455" customWidth="1"/>
    <col min="3859" max="3859" width="7.7265625" style="455" customWidth="1"/>
    <col min="3860" max="3861" width="6.7265625" style="455" customWidth="1"/>
    <col min="3862" max="3862" width="2.08984375" style="455" customWidth="1"/>
    <col min="3863" max="3863" width="2.7265625" style="455" customWidth="1"/>
    <col min="3864" max="3866" width="6.7265625" style="455" customWidth="1"/>
    <col min="3867" max="4096" width="9" style="455"/>
    <col min="4097" max="4097" width="24.7265625" style="455" customWidth="1"/>
    <col min="4098" max="4098" width="4" style="455" customWidth="1"/>
    <col min="4099" max="4099" width="4.6328125" style="455" customWidth="1"/>
    <col min="4100" max="4100" width="5.7265625" style="455" customWidth="1"/>
    <col min="4101" max="4101" width="6.6328125" style="455" customWidth="1"/>
    <col min="4102" max="4102" width="1.6328125" style="455" customWidth="1"/>
    <col min="4103" max="4103" width="5.7265625" style="455" customWidth="1"/>
    <col min="4104" max="4104" width="6.6328125" style="455" customWidth="1"/>
    <col min="4105" max="4105" width="6.7265625" style="455" customWidth="1"/>
    <col min="4106" max="4106" width="1.6328125" style="455" customWidth="1"/>
    <col min="4107" max="4107" width="6" style="455" customWidth="1"/>
    <col min="4108" max="4108" width="6.6328125" style="455" customWidth="1"/>
    <col min="4109" max="4109" width="6.7265625" style="455" customWidth="1"/>
    <col min="4110" max="4110" width="1.6328125" style="455" customWidth="1"/>
    <col min="4111" max="4111" width="4.36328125" style="455" customWidth="1"/>
    <col min="4112" max="4112" width="5.7265625" style="455" customWidth="1"/>
    <col min="4113" max="4113" width="6" style="455" customWidth="1"/>
    <col min="4114" max="4114" width="1.6328125" style="455" customWidth="1"/>
    <col min="4115" max="4115" width="7.7265625" style="455" customWidth="1"/>
    <col min="4116" max="4117" width="6.7265625" style="455" customWidth="1"/>
    <col min="4118" max="4118" width="2.08984375" style="455" customWidth="1"/>
    <col min="4119" max="4119" width="2.7265625" style="455" customWidth="1"/>
    <col min="4120" max="4122" width="6.7265625" style="455" customWidth="1"/>
    <col min="4123" max="4352" width="9" style="455"/>
    <col min="4353" max="4353" width="24.7265625" style="455" customWidth="1"/>
    <col min="4354" max="4354" width="4" style="455" customWidth="1"/>
    <col min="4355" max="4355" width="4.6328125" style="455" customWidth="1"/>
    <col min="4356" max="4356" width="5.7265625" style="455" customWidth="1"/>
    <col min="4357" max="4357" width="6.6328125" style="455" customWidth="1"/>
    <col min="4358" max="4358" width="1.6328125" style="455" customWidth="1"/>
    <col min="4359" max="4359" width="5.7265625" style="455" customWidth="1"/>
    <col min="4360" max="4360" width="6.6328125" style="455" customWidth="1"/>
    <col min="4361" max="4361" width="6.7265625" style="455" customWidth="1"/>
    <col min="4362" max="4362" width="1.6328125" style="455" customWidth="1"/>
    <col min="4363" max="4363" width="6" style="455" customWidth="1"/>
    <col min="4364" max="4364" width="6.6328125" style="455" customWidth="1"/>
    <col min="4365" max="4365" width="6.7265625" style="455" customWidth="1"/>
    <col min="4366" max="4366" width="1.6328125" style="455" customWidth="1"/>
    <col min="4367" max="4367" width="4.36328125" style="455" customWidth="1"/>
    <col min="4368" max="4368" width="5.7265625" style="455" customWidth="1"/>
    <col min="4369" max="4369" width="6" style="455" customWidth="1"/>
    <col min="4370" max="4370" width="1.6328125" style="455" customWidth="1"/>
    <col min="4371" max="4371" width="7.7265625" style="455" customWidth="1"/>
    <col min="4372" max="4373" width="6.7265625" style="455" customWidth="1"/>
    <col min="4374" max="4374" width="2.08984375" style="455" customWidth="1"/>
    <col min="4375" max="4375" width="2.7265625" style="455" customWidth="1"/>
    <col min="4376" max="4378" width="6.7265625" style="455" customWidth="1"/>
    <col min="4379" max="4608" width="9" style="455"/>
    <col min="4609" max="4609" width="24.7265625" style="455" customWidth="1"/>
    <col min="4610" max="4610" width="4" style="455" customWidth="1"/>
    <col min="4611" max="4611" width="4.6328125" style="455" customWidth="1"/>
    <col min="4612" max="4612" width="5.7265625" style="455" customWidth="1"/>
    <col min="4613" max="4613" width="6.6328125" style="455" customWidth="1"/>
    <col min="4614" max="4614" width="1.6328125" style="455" customWidth="1"/>
    <col min="4615" max="4615" width="5.7265625" style="455" customWidth="1"/>
    <col min="4616" max="4616" width="6.6328125" style="455" customWidth="1"/>
    <col min="4617" max="4617" width="6.7265625" style="455" customWidth="1"/>
    <col min="4618" max="4618" width="1.6328125" style="455" customWidth="1"/>
    <col min="4619" max="4619" width="6" style="455" customWidth="1"/>
    <col min="4620" max="4620" width="6.6328125" style="455" customWidth="1"/>
    <col min="4621" max="4621" width="6.7265625" style="455" customWidth="1"/>
    <col min="4622" max="4622" width="1.6328125" style="455" customWidth="1"/>
    <col min="4623" max="4623" width="4.36328125" style="455" customWidth="1"/>
    <col min="4624" max="4624" width="5.7265625" style="455" customWidth="1"/>
    <col min="4625" max="4625" width="6" style="455" customWidth="1"/>
    <col min="4626" max="4626" width="1.6328125" style="455" customWidth="1"/>
    <col min="4627" max="4627" width="7.7265625" style="455" customWidth="1"/>
    <col min="4628" max="4629" width="6.7265625" style="455" customWidth="1"/>
    <col min="4630" max="4630" width="2.08984375" style="455" customWidth="1"/>
    <col min="4631" max="4631" width="2.7265625" style="455" customWidth="1"/>
    <col min="4632" max="4634" width="6.7265625" style="455" customWidth="1"/>
    <col min="4635" max="4864" width="9" style="455"/>
    <col min="4865" max="4865" width="24.7265625" style="455" customWidth="1"/>
    <col min="4866" max="4866" width="4" style="455" customWidth="1"/>
    <col min="4867" max="4867" width="4.6328125" style="455" customWidth="1"/>
    <col min="4868" max="4868" width="5.7265625" style="455" customWidth="1"/>
    <col min="4869" max="4869" width="6.6328125" style="455" customWidth="1"/>
    <col min="4870" max="4870" width="1.6328125" style="455" customWidth="1"/>
    <col min="4871" max="4871" width="5.7265625" style="455" customWidth="1"/>
    <col min="4872" max="4872" width="6.6328125" style="455" customWidth="1"/>
    <col min="4873" max="4873" width="6.7265625" style="455" customWidth="1"/>
    <col min="4874" max="4874" width="1.6328125" style="455" customWidth="1"/>
    <col min="4875" max="4875" width="6" style="455" customWidth="1"/>
    <col min="4876" max="4876" width="6.6328125" style="455" customWidth="1"/>
    <col min="4877" max="4877" width="6.7265625" style="455" customWidth="1"/>
    <col min="4878" max="4878" width="1.6328125" style="455" customWidth="1"/>
    <col min="4879" max="4879" width="4.36328125" style="455" customWidth="1"/>
    <col min="4880" max="4880" width="5.7265625" style="455" customWidth="1"/>
    <col min="4881" max="4881" width="6" style="455" customWidth="1"/>
    <col min="4882" max="4882" width="1.6328125" style="455" customWidth="1"/>
    <col min="4883" max="4883" width="7.7265625" style="455" customWidth="1"/>
    <col min="4884" max="4885" width="6.7265625" style="455" customWidth="1"/>
    <col min="4886" max="4886" width="2.08984375" style="455" customWidth="1"/>
    <col min="4887" max="4887" width="2.7265625" style="455" customWidth="1"/>
    <col min="4888" max="4890" width="6.7265625" style="455" customWidth="1"/>
    <col min="4891" max="5120" width="9" style="455"/>
    <col min="5121" max="5121" width="24.7265625" style="455" customWidth="1"/>
    <col min="5122" max="5122" width="4" style="455" customWidth="1"/>
    <col min="5123" max="5123" width="4.6328125" style="455" customWidth="1"/>
    <col min="5124" max="5124" width="5.7265625" style="455" customWidth="1"/>
    <col min="5125" max="5125" width="6.6328125" style="455" customWidth="1"/>
    <col min="5126" max="5126" width="1.6328125" style="455" customWidth="1"/>
    <col min="5127" max="5127" width="5.7265625" style="455" customWidth="1"/>
    <col min="5128" max="5128" width="6.6328125" style="455" customWidth="1"/>
    <col min="5129" max="5129" width="6.7265625" style="455" customWidth="1"/>
    <col min="5130" max="5130" width="1.6328125" style="455" customWidth="1"/>
    <col min="5131" max="5131" width="6" style="455" customWidth="1"/>
    <col min="5132" max="5132" width="6.6328125" style="455" customWidth="1"/>
    <col min="5133" max="5133" width="6.7265625" style="455" customWidth="1"/>
    <col min="5134" max="5134" width="1.6328125" style="455" customWidth="1"/>
    <col min="5135" max="5135" width="4.36328125" style="455" customWidth="1"/>
    <col min="5136" max="5136" width="5.7265625" style="455" customWidth="1"/>
    <col min="5137" max="5137" width="6" style="455" customWidth="1"/>
    <col min="5138" max="5138" width="1.6328125" style="455" customWidth="1"/>
    <col min="5139" max="5139" width="7.7265625" style="455" customWidth="1"/>
    <col min="5140" max="5141" width="6.7265625" style="455" customWidth="1"/>
    <col min="5142" max="5142" width="2.08984375" style="455" customWidth="1"/>
    <col min="5143" max="5143" width="2.7265625" style="455" customWidth="1"/>
    <col min="5144" max="5146" width="6.7265625" style="455" customWidth="1"/>
    <col min="5147" max="5376" width="9" style="455"/>
    <col min="5377" max="5377" width="24.7265625" style="455" customWidth="1"/>
    <col min="5378" max="5378" width="4" style="455" customWidth="1"/>
    <col min="5379" max="5379" width="4.6328125" style="455" customWidth="1"/>
    <col min="5380" max="5380" width="5.7265625" style="455" customWidth="1"/>
    <col min="5381" max="5381" width="6.6328125" style="455" customWidth="1"/>
    <col min="5382" max="5382" width="1.6328125" style="455" customWidth="1"/>
    <col min="5383" max="5383" width="5.7265625" style="455" customWidth="1"/>
    <col min="5384" max="5384" width="6.6328125" style="455" customWidth="1"/>
    <col min="5385" max="5385" width="6.7265625" style="455" customWidth="1"/>
    <col min="5386" max="5386" width="1.6328125" style="455" customWidth="1"/>
    <col min="5387" max="5387" width="6" style="455" customWidth="1"/>
    <col min="5388" max="5388" width="6.6328125" style="455" customWidth="1"/>
    <col min="5389" max="5389" width="6.7265625" style="455" customWidth="1"/>
    <col min="5390" max="5390" width="1.6328125" style="455" customWidth="1"/>
    <col min="5391" max="5391" width="4.36328125" style="455" customWidth="1"/>
    <col min="5392" max="5392" width="5.7265625" style="455" customWidth="1"/>
    <col min="5393" max="5393" width="6" style="455" customWidth="1"/>
    <col min="5394" max="5394" width="1.6328125" style="455" customWidth="1"/>
    <col min="5395" max="5395" width="7.7265625" style="455" customWidth="1"/>
    <col min="5396" max="5397" width="6.7265625" style="455" customWidth="1"/>
    <col min="5398" max="5398" width="2.08984375" style="455" customWidth="1"/>
    <col min="5399" max="5399" width="2.7265625" style="455" customWidth="1"/>
    <col min="5400" max="5402" width="6.7265625" style="455" customWidth="1"/>
    <col min="5403" max="5632" width="9" style="455"/>
    <col min="5633" max="5633" width="24.7265625" style="455" customWidth="1"/>
    <col min="5634" max="5634" width="4" style="455" customWidth="1"/>
    <col min="5635" max="5635" width="4.6328125" style="455" customWidth="1"/>
    <col min="5636" max="5636" width="5.7265625" style="455" customWidth="1"/>
    <col min="5637" max="5637" width="6.6328125" style="455" customWidth="1"/>
    <col min="5638" max="5638" width="1.6328125" style="455" customWidth="1"/>
    <col min="5639" max="5639" width="5.7265625" style="455" customWidth="1"/>
    <col min="5640" max="5640" width="6.6328125" style="455" customWidth="1"/>
    <col min="5641" max="5641" width="6.7265625" style="455" customWidth="1"/>
    <col min="5642" max="5642" width="1.6328125" style="455" customWidth="1"/>
    <col min="5643" max="5643" width="6" style="455" customWidth="1"/>
    <col min="5644" max="5644" width="6.6328125" style="455" customWidth="1"/>
    <col min="5645" max="5645" width="6.7265625" style="455" customWidth="1"/>
    <col min="5646" max="5646" width="1.6328125" style="455" customWidth="1"/>
    <col min="5647" max="5647" width="4.36328125" style="455" customWidth="1"/>
    <col min="5648" max="5648" width="5.7265625" style="455" customWidth="1"/>
    <col min="5649" max="5649" width="6" style="455" customWidth="1"/>
    <col min="5650" max="5650" width="1.6328125" style="455" customWidth="1"/>
    <col min="5651" max="5651" width="7.7265625" style="455" customWidth="1"/>
    <col min="5652" max="5653" width="6.7265625" style="455" customWidth="1"/>
    <col min="5654" max="5654" width="2.08984375" style="455" customWidth="1"/>
    <col min="5655" max="5655" width="2.7265625" style="455" customWidth="1"/>
    <col min="5656" max="5658" width="6.7265625" style="455" customWidth="1"/>
    <col min="5659" max="5888" width="9" style="455"/>
    <col min="5889" max="5889" width="24.7265625" style="455" customWidth="1"/>
    <col min="5890" max="5890" width="4" style="455" customWidth="1"/>
    <col min="5891" max="5891" width="4.6328125" style="455" customWidth="1"/>
    <col min="5892" max="5892" width="5.7265625" style="455" customWidth="1"/>
    <col min="5893" max="5893" width="6.6328125" style="455" customWidth="1"/>
    <col min="5894" max="5894" width="1.6328125" style="455" customWidth="1"/>
    <col min="5895" max="5895" width="5.7265625" style="455" customWidth="1"/>
    <col min="5896" max="5896" width="6.6328125" style="455" customWidth="1"/>
    <col min="5897" max="5897" width="6.7265625" style="455" customWidth="1"/>
    <col min="5898" max="5898" width="1.6328125" style="455" customWidth="1"/>
    <col min="5899" max="5899" width="6" style="455" customWidth="1"/>
    <col min="5900" max="5900" width="6.6328125" style="455" customWidth="1"/>
    <col min="5901" max="5901" width="6.7265625" style="455" customWidth="1"/>
    <col min="5902" max="5902" width="1.6328125" style="455" customWidth="1"/>
    <col min="5903" max="5903" width="4.36328125" style="455" customWidth="1"/>
    <col min="5904" max="5904" width="5.7265625" style="455" customWidth="1"/>
    <col min="5905" max="5905" width="6" style="455" customWidth="1"/>
    <col min="5906" max="5906" width="1.6328125" style="455" customWidth="1"/>
    <col min="5907" max="5907" width="7.7265625" style="455" customWidth="1"/>
    <col min="5908" max="5909" width="6.7265625" style="455" customWidth="1"/>
    <col min="5910" max="5910" width="2.08984375" style="455" customWidth="1"/>
    <col min="5911" max="5911" width="2.7265625" style="455" customWidth="1"/>
    <col min="5912" max="5914" width="6.7265625" style="455" customWidth="1"/>
    <col min="5915" max="6144" width="9" style="455"/>
    <col min="6145" max="6145" width="24.7265625" style="455" customWidth="1"/>
    <col min="6146" max="6146" width="4" style="455" customWidth="1"/>
    <col min="6147" max="6147" width="4.6328125" style="455" customWidth="1"/>
    <col min="6148" max="6148" width="5.7265625" style="455" customWidth="1"/>
    <col min="6149" max="6149" width="6.6328125" style="455" customWidth="1"/>
    <col min="6150" max="6150" width="1.6328125" style="455" customWidth="1"/>
    <col min="6151" max="6151" width="5.7265625" style="455" customWidth="1"/>
    <col min="6152" max="6152" width="6.6328125" style="455" customWidth="1"/>
    <col min="6153" max="6153" width="6.7265625" style="455" customWidth="1"/>
    <col min="6154" max="6154" width="1.6328125" style="455" customWidth="1"/>
    <col min="6155" max="6155" width="6" style="455" customWidth="1"/>
    <col min="6156" max="6156" width="6.6328125" style="455" customWidth="1"/>
    <col min="6157" max="6157" width="6.7265625" style="455" customWidth="1"/>
    <col min="6158" max="6158" width="1.6328125" style="455" customWidth="1"/>
    <col min="6159" max="6159" width="4.36328125" style="455" customWidth="1"/>
    <col min="6160" max="6160" width="5.7265625" style="455" customWidth="1"/>
    <col min="6161" max="6161" width="6" style="455" customWidth="1"/>
    <col min="6162" max="6162" width="1.6328125" style="455" customWidth="1"/>
    <col min="6163" max="6163" width="7.7265625" style="455" customWidth="1"/>
    <col min="6164" max="6165" width="6.7265625" style="455" customWidth="1"/>
    <col min="6166" max="6166" width="2.08984375" style="455" customWidth="1"/>
    <col min="6167" max="6167" width="2.7265625" style="455" customWidth="1"/>
    <col min="6168" max="6170" width="6.7265625" style="455" customWidth="1"/>
    <col min="6171" max="6400" width="9" style="455"/>
    <col min="6401" max="6401" width="24.7265625" style="455" customWidth="1"/>
    <col min="6402" max="6402" width="4" style="455" customWidth="1"/>
    <col min="6403" max="6403" width="4.6328125" style="455" customWidth="1"/>
    <col min="6404" max="6404" width="5.7265625" style="455" customWidth="1"/>
    <col min="6405" max="6405" width="6.6328125" style="455" customWidth="1"/>
    <col min="6406" max="6406" width="1.6328125" style="455" customWidth="1"/>
    <col min="6407" max="6407" width="5.7265625" style="455" customWidth="1"/>
    <col min="6408" max="6408" width="6.6328125" style="455" customWidth="1"/>
    <col min="6409" max="6409" width="6.7265625" style="455" customWidth="1"/>
    <col min="6410" max="6410" width="1.6328125" style="455" customWidth="1"/>
    <col min="6411" max="6411" width="6" style="455" customWidth="1"/>
    <col min="6412" max="6412" width="6.6328125" style="455" customWidth="1"/>
    <col min="6413" max="6413" width="6.7265625" style="455" customWidth="1"/>
    <col min="6414" max="6414" width="1.6328125" style="455" customWidth="1"/>
    <col min="6415" max="6415" width="4.36328125" style="455" customWidth="1"/>
    <col min="6416" max="6416" width="5.7265625" style="455" customWidth="1"/>
    <col min="6417" max="6417" width="6" style="455" customWidth="1"/>
    <col min="6418" max="6418" width="1.6328125" style="455" customWidth="1"/>
    <col min="6419" max="6419" width="7.7265625" style="455" customWidth="1"/>
    <col min="6420" max="6421" width="6.7265625" style="455" customWidth="1"/>
    <col min="6422" max="6422" width="2.08984375" style="455" customWidth="1"/>
    <col min="6423" max="6423" width="2.7265625" style="455" customWidth="1"/>
    <col min="6424" max="6426" width="6.7265625" style="455" customWidth="1"/>
    <col min="6427" max="6656" width="9" style="455"/>
    <col min="6657" max="6657" width="24.7265625" style="455" customWidth="1"/>
    <col min="6658" max="6658" width="4" style="455" customWidth="1"/>
    <col min="6659" max="6659" width="4.6328125" style="455" customWidth="1"/>
    <col min="6660" max="6660" width="5.7265625" style="455" customWidth="1"/>
    <col min="6661" max="6661" width="6.6328125" style="455" customWidth="1"/>
    <col min="6662" max="6662" width="1.6328125" style="455" customWidth="1"/>
    <col min="6663" max="6663" width="5.7265625" style="455" customWidth="1"/>
    <col min="6664" max="6664" width="6.6328125" style="455" customWidth="1"/>
    <col min="6665" max="6665" width="6.7265625" style="455" customWidth="1"/>
    <col min="6666" max="6666" width="1.6328125" style="455" customWidth="1"/>
    <col min="6667" max="6667" width="6" style="455" customWidth="1"/>
    <col min="6668" max="6668" width="6.6328125" style="455" customWidth="1"/>
    <col min="6669" max="6669" width="6.7265625" style="455" customWidth="1"/>
    <col min="6670" max="6670" width="1.6328125" style="455" customWidth="1"/>
    <col min="6671" max="6671" width="4.36328125" style="455" customWidth="1"/>
    <col min="6672" max="6672" width="5.7265625" style="455" customWidth="1"/>
    <col min="6673" max="6673" width="6" style="455" customWidth="1"/>
    <col min="6674" max="6674" width="1.6328125" style="455" customWidth="1"/>
    <col min="6675" max="6675" width="7.7265625" style="455" customWidth="1"/>
    <col min="6676" max="6677" width="6.7265625" style="455" customWidth="1"/>
    <col min="6678" max="6678" width="2.08984375" style="455" customWidth="1"/>
    <col min="6679" max="6679" width="2.7265625" style="455" customWidth="1"/>
    <col min="6680" max="6682" width="6.7265625" style="455" customWidth="1"/>
    <col min="6683" max="6912" width="9" style="455"/>
    <col min="6913" max="6913" width="24.7265625" style="455" customWidth="1"/>
    <col min="6914" max="6914" width="4" style="455" customWidth="1"/>
    <col min="6915" max="6915" width="4.6328125" style="455" customWidth="1"/>
    <col min="6916" max="6916" width="5.7265625" style="455" customWidth="1"/>
    <col min="6917" max="6917" width="6.6328125" style="455" customWidth="1"/>
    <col min="6918" max="6918" width="1.6328125" style="455" customWidth="1"/>
    <col min="6919" max="6919" width="5.7265625" style="455" customWidth="1"/>
    <col min="6920" max="6920" width="6.6328125" style="455" customWidth="1"/>
    <col min="6921" max="6921" width="6.7265625" style="455" customWidth="1"/>
    <col min="6922" max="6922" width="1.6328125" style="455" customWidth="1"/>
    <col min="6923" max="6923" width="6" style="455" customWidth="1"/>
    <col min="6924" max="6924" width="6.6328125" style="455" customWidth="1"/>
    <col min="6925" max="6925" width="6.7265625" style="455" customWidth="1"/>
    <col min="6926" max="6926" width="1.6328125" style="455" customWidth="1"/>
    <col min="6927" max="6927" width="4.36328125" style="455" customWidth="1"/>
    <col min="6928" max="6928" width="5.7265625" style="455" customWidth="1"/>
    <col min="6929" max="6929" width="6" style="455" customWidth="1"/>
    <col min="6930" max="6930" width="1.6328125" style="455" customWidth="1"/>
    <col min="6931" max="6931" width="7.7265625" style="455" customWidth="1"/>
    <col min="6932" max="6933" width="6.7265625" style="455" customWidth="1"/>
    <col min="6934" max="6934" width="2.08984375" style="455" customWidth="1"/>
    <col min="6935" max="6935" width="2.7265625" style="455" customWidth="1"/>
    <col min="6936" max="6938" width="6.7265625" style="455" customWidth="1"/>
    <col min="6939" max="7168" width="9" style="455"/>
    <col min="7169" max="7169" width="24.7265625" style="455" customWidth="1"/>
    <col min="7170" max="7170" width="4" style="455" customWidth="1"/>
    <col min="7171" max="7171" width="4.6328125" style="455" customWidth="1"/>
    <col min="7172" max="7172" width="5.7265625" style="455" customWidth="1"/>
    <col min="7173" max="7173" width="6.6328125" style="455" customWidth="1"/>
    <col min="7174" max="7174" width="1.6328125" style="455" customWidth="1"/>
    <col min="7175" max="7175" width="5.7265625" style="455" customWidth="1"/>
    <col min="7176" max="7176" width="6.6328125" style="455" customWidth="1"/>
    <col min="7177" max="7177" width="6.7265625" style="455" customWidth="1"/>
    <col min="7178" max="7178" width="1.6328125" style="455" customWidth="1"/>
    <col min="7179" max="7179" width="6" style="455" customWidth="1"/>
    <col min="7180" max="7180" width="6.6328125" style="455" customWidth="1"/>
    <col min="7181" max="7181" width="6.7265625" style="455" customWidth="1"/>
    <col min="7182" max="7182" width="1.6328125" style="455" customWidth="1"/>
    <col min="7183" max="7183" width="4.36328125" style="455" customWidth="1"/>
    <col min="7184" max="7184" width="5.7265625" style="455" customWidth="1"/>
    <col min="7185" max="7185" width="6" style="455" customWidth="1"/>
    <col min="7186" max="7186" width="1.6328125" style="455" customWidth="1"/>
    <col min="7187" max="7187" width="7.7265625" style="455" customWidth="1"/>
    <col min="7188" max="7189" width="6.7265625" style="455" customWidth="1"/>
    <col min="7190" max="7190" width="2.08984375" style="455" customWidth="1"/>
    <col min="7191" max="7191" width="2.7265625" style="455" customWidth="1"/>
    <col min="7192" max="7194" width="6.7265625" style="455" customWidth="1"/>
    <col min="7195" max="7424" width="9" style="455"/>
    <col min="7425" max="7425" width="24.7265625" style="455" customWidth="1"/>
    <col min="7426" max="7426" width="4" style="455" customWidth="1"/>
    <col min="7427" max="7427" width="4.6328125" style="455" customWidth="1"/>
    <col min="7428" max="7428" width="5.7265625" style="455" customWidth="1"/>
    <col min="7429" max="7429" width="6.6328125" style="455" customWidth="1"/>
    <col min="7430" max="7430" width="1.6328125" style="455" customWidth="1"/>
    <col min="7431" max="7431" width="5.7265625" style="455" customWidth="1"/>
    <col min="7432" max="7432" width="6.6328125" style="455" customWidth="1"/>
    <col min="7433" max="7433" width="6.7265625" style="455" customWidth="1"/>
    <col min="7434" max="7434" width="1.6328125" style="455" customWidth="1"/>
    <col min="7435" max="7435" width="6" style="455" customWidth="1"/>
    <col min="7436" max="7436" width="6.6328125" style="455" customWidth="1"/>
    <col min="7437" max="7437" width="6.7265625" style="455" customWidth="1"/>
    <col min="7438" max="7438" width="1.6328125" style="455" customWidth="1"/>
    <col min="7439" max="7439" width="4.36328125" style="455" customWidth="1"/>
    <col min="7440" max="7440" width="5.7265625" style="455" customWidth="1"/>
    <col min="7441" max="7441" width="6" style="455" customWidth="1"/>
    <col min="7442" max="7442" width="1.6328125" style="455" customWidth="1"/>
    <col min="7443" max="7443" width="7.7265625" style="455" customWidth="1"/>
    <col min="7444" max="7445" width="6.7265625" style="455" customWidth="1"/>
    <col min="7446" max="7446" width="2.08984375" style="455" customWidth="1"/>
    <col min="7447" max="7447" width="2.7265625" style="455" customWidth="1"/>
    <col min="7448" max="7450" width="6.7265625" style="455" customWidth="1"/>
    <col min="7451" max="7680" width="9" style="455"/>
    <col min="7681" max="7681" width="24.7265625" style="455" customWidth="1"/>
    <col min="7682" max="7682" width="4" style="455" customWidth="1"/>
    <col min="7683" max="7683" width="4.6328125" style="455" customWidth="1"/>
    <col min="7684" max="7684" width="5.7265625" style="455" customWidth="1"/>
    <col min="7685" max="7685" width="6.6328125" style="455" customWidth="1"/>
    <col min="7686" max="7686" width="1.6328125" style="455" customWidth="1"/>
    <col min="7687" max="7687" width="5.7265625" style="455" customWidth="1"/>
    <col min="7688" max="7688" width="6.6328125" style="455" customWidth="1"/>
    <col min="7689" max="7689" width="6.7265625" style="455" customWidth="1"/>
    <col min="7690" max="7690" width="1.6328125" style="455" customWidth="1"/>
    <col min="7691" max="7691" width="6" style="455" customWidth="1"/>
    <col min="7692" max="7692" width="6.6328125" style="455" customWidth="1"/>
    <col min="7693" max="7693" width="6.7265625" style="455" customWidth="1"/>
    <col min="7694" max="7694" width="1.6328125" style="455" customWidth="1"/>
    <col min="7695" max="7695" width="4.36328125" style="455" customWidth="1"/>
    <col min="7696" max="7696" width="5.7265625" style="455" customWidth="1"/>
    <col min="7697" max="7697" width="6" style="455" customWidth="1"/>
    <col min="7698" max="7698" width="1.6328125" style="455" customWidth="1"/>
    <col min="7699" max="7699" width="7.7265625" style="455" customWidth="1"/>
    <col min="7700" max="7701" width="6.7265625" style="455" customWidth="1"/>
    <col min="7702" max="7702" width="2.08984375" style="455" customWidth="1"/>
    <col min="7703" max="7703" width="2.7265625" style="455" customWidth="1"/>
    <col min="7704" max="7706" width="6.7265625" style="455" customWidth="1"/>
    <col min="7707" max="7936" width="9" style="455"/>
    <col min="7937" max="7937" width="24.7265625" style="455" customWidth="1"/>
    <col min="7938" max="7938" width="4" style="455" customWidth="1"/>
    <col min="7939" max="7939" width="4.6328125" style="455" customWidth="1"/>
    <col min="7940" max="7940" width="5.7265625" style="455" customWidth="1"/>
    <col min="7941" max="7941" width="6.6328125" style="455" customWidth="1"/>
    <col min="7942" max="7942" width="1.6328125" style="455" customWidth="1"/>
    <col min="7943" max="7943" width="5.7265625" style="455" customWidth="1"/>
    <col min="7944" max="7944" width="6.6328125" style="455" customWidth="1"/>
    <col min="7945" max="7945" width="6.7265625" style="455" customWidth="1"/>
    <col min="7946" max="7946" width="1.6328125" style="455" customWidth="1"/>
    <col min="7947" max="7947" width="6" style="455" customWidth="1"/>
    <col min="7948" max="7948" width="6.6328125" style="455" customWidth="1"/>
    <col min="7949" max="7949" width="6.7265625" style="455" customWidth="1"/>
    <col min="7950" max="7950" width="1.6328125" style="455" customWidth="1"/>
    <col min="7951" max="7951" width="4.36328125" style="455" customWidth="1"/>
    <col min="7952" max="7952" width="5.7265625" style="455" customWidth="1"/>
    <col min="7953" max="7953" width="6" style="455" customWidth="1"/>
    <col min="7954" max="7954" width="1.6328125" style="455" customWidth="1"/>
    <col min="7955" max="7955" width="7.7265625" style="455" customWidth="1"/>
    <col min="7956" max="7957" width="6.7265625" style="455" customWidth="1"/>
    <col min="7958" max="7958" width="2.08984375" style="455" customWidth="1"/>
    <col min="7959" max="7959" width="2.7265625" style="455" customWidth="1"/>
    <col min="7960" max="7962" width="6.7265625" style="455" customWidth="1"/>
    <col min="7963" max="8192" width="9" style="455"/>
    <col min="8193" max="8193" width="24.7265625" style="455" customWidth="1"/>
    <col min="8194" max="8194" width="4" style="455" customWidth="1"/>
    <col min="8195" max="8195" width="4.6328125" style="455" customWidth="1"/>
    <col min="8196" max="8196" width="5.7265625" style="455" customWidth="1"/>
    <col min="8197" max="8197" width="6.6328125" style="455" customWidth="1"/>
    <col min="8198" max="8198" width="1.6328125" style="455" customWidth="1"/>
    <col min="8199" max="8199" width="5.7265625" style="455" customWidth="1"/>
    <col min="8200" max="8200" width="6.6328125" style="455" customWidth="1"/>
    <col min="8201" max="8201" width="6.7265625" style="455" customWidth="1"/>
    <col min="8202" max="8202" width="1.6328125" style="455" customWidth="1"/>
    <col min="8203" max="8203" width="6" style="455" customWidth="1"/>
    <col min="8204" max="8204" width="6.6328125" style="455" customWidth="1"/>
    <col min="8205" max="8205" width="6.7265625" style="455" customWidth="1"/>
    <col min="8206" max="8206" width="1.6328125" style="455" customWidth="1"/>
    <col min="8207" max="8207" width="4.36328125" style="455" customWidth="1"/>
    <col min="8208" max="8208" width="5.7265625" style="455" customWidth="1"/>
    <col min="8209" max="8209" width="6" style="455" customWidth="1"/>
    <col min="8210" max="8210" width="1.6328125" style="455" customWidth="1"/>
    <col min="8211" max="8211" width="7.7265625" style="455" customWidth="1"/>
    <col min="8212" max="8213" width="6.7265625" style="455" customWidth="1"/>
    <col min="8214" max="8214" width="2.08984375" style="455" customWidth="1"/>
    <col min="8215" max="8215" width="2.7265625" style="455" customWidth="1"/>
    <col min="8216" max="8218" width="6.7265625" style="455" customWidth="1"/>
    <col min="8219" max="8448" width="9" style="455"/>
    <col min="8449" max="8449" width="24.7265625" style="455" customWidth="1"/>
    <col min="8450" max="8450" width="4" style="455" customWidth="1"/>
    <col min="8451" max="8451" width="4.6328125" style="455" customWidth="1"/>
    <col min="8452" max="8452" width="5.7265625" style="455" customWidth="1"/>
    <col min="8453" max="8453" width="6.6328125" style="455" customWidth="1"/>
    <col min="8454" max="8454" width="1.6328125" style="455" customWidth="1"/>
    <col min="8455" max="8455" width="5.7265625" style="455" customWidth="1"/>
    <col min="8456" max="8456" width="6.6328125" style="455" customWidth="1"/>
    <col min="8457" max="8457" width="6.7265625" style="455" customWidth="1"/>
    <col min="8458" max="8458" width="1.6328125" style="455" customWidth="1"/>
    <col min="8459" max="8459" width="6" style="455" customWidth="1"/>
    <col min="8460" max="8460" width="6.6328125" style="455" customWidth="1"/>
    <col min="8461" max="8461" width="6.7265625" style="455" customWidth="1"/>
    <col min="8462" max="8462" width="1.6328125" style="455" customWidth="1"/>
    <col min="8463" max="8463" width="4.36328125" style="455" customWidth="1"/>
    <col min="8464" max="8464" width="5.7265625" style="455" customWidth="1"/>
    <col min="8465" max="8465" width="6" style="455" customWidth="1"/>
    <col min="8466" max="8466" width="1.6328125" style="455" customWidth="1"/>
    <col min="8467" max="8467" width="7.7265625" style="455" customWidth="1"/>
    <col min="8468" max="8469" width="6.7265625" style="455" customWidth="1"/>
    <col min="8470" max="8470" width="2.08984375" style="455" customWidth="1"/>
    <col min="8471" max="8471" width="2.7265625" style="455" customWidth="1"/>
    <col min="8472" max="8474" width="6.7265625" style="455" customWidth="1"/>
    <col min="8475" max="8704" width="9" style="455"/>
    <col min="8705" max="8705" width="24.7265625" style="455" customWidth="1"/>
    <col min="8706" max="8706" width="4" style="455" customWidth="1"/>
    <col min="8707" max="8707" width="4.6328125" style="455" customWidth="1"/>
    <col min="8708" max="8708" width="5.7265625" style="455" customWidth="1"/>
    <col min="8709" max="8709" width="6.6328125" style="455" customWidth="1"/>
    <col min="8710" max="8710" width="1.6328125" style="455" customWidth="1"/>
    <col min="8711" max="8711" width="5.7265625" style="455" customWidth="1"/>
    <col min="8712" max="8712" width="6.6328125" style="455" customWidth="1"/>
    <col min="8713" max="8713" width="6.7265625" style="455" customWidth="1"/>
    <col min="8714" max="8714" width="1.6328125" style="455" customWidth="1"/>
    <col min="8715" max="8715" width="6" style="455" customWidth="1"/>
    <col min="8716" max="8716" width="6.6328125" style="455" customWidth="1"/>
    <col min="8717" max="8717" width="6.7265625" style="455" customWidth="1"/>
    <col min="8718" max="8718" width="1.6328125" style="455" customWidth="1"/>
    <col min="8719" max="8719" width="4.36328125" style="455" customWidth="1"/>
    <col min="8720" max="8720" width="5.7265625" style="455" customWidth="1"/>
    <col min="8721" max="8721" width="6" style="455" customWidth="1"/>
    <col min="8722" max="8722" width="1.6328125" style="455" customWidth="1"/>
    <col min="8723" max="8723" width="7.7265625" style="455" customWidth="1"/>
    <col min="8724" max="8725" width="6.7265625" style="455" customWidth="1"/>
    <col min="8726" max="8726" width="2.08984375" style="455" customWidth="1"/>
    <col min="8727" max="8727" width="2.7265625" style="455" customWidth="1"/>
    <col min="8728" max="8730" width="6.7265625" style="455" customWidth="1"/>
    <col min="8731" max="8960" width="9" style="455"/>
    <col min="8961" max="8961" width="24.7265625" style="455" customWidth="1"/>
    <col min="8962" max="8962" width="4" style="455" customWidth="1"/>
    <col min="8963" max="8963" width="4.6328125" style="455" customWidth="1"/>
    <col min="8964" max="8964" width="5.7265625" style="455" customWidth="1"/>
    <col min="8965" max="8965" width="6.6328125" style="455" customWidth="1"/>
    <col min="8966" max="8966" width="1.6328125" style="455" customWidth="1"/>
    <col min="8967" max="8967" width="5.7265625" style="455" customWidth="1"/>
    <col min="8968" max="8968" width="6.6328125" style="455" customWidth="1"/>
    <col min="8969" max="8969" width="6.7265625" style="455" customWidth="1"/>
    <col min="8970" max="8970" width="1.6328125" style="455" customWidth="1"/>
    <col min="8971" max="8971" width="6" style="455" customWidth="1"/>
    <col min="8972" max="8972" width="6.6328125" style="455" customWidth="1"/>
    <col min="8973" max="8973" width="6.7265625" style="455" customWidth="1"/>
    <col min="8974" max="8974" width="1.6328125" style="455" customWidth="1"/>
    <col min="8975" max="8975" width="4.36328125" style="455" customWidth="1"/>
    <col min="8976" max="8976" width="5.7265625" style="455" customWidth="1"/>
    <col min="8977" max="8977" width="6" style="455" customWidth="1"/>
    <col min="8978" max="8978" width="1.6328125" style="455" customWidth="1"/>
    <col min="8979" max="8979" width="7.7265625" style="455" customWidth="1"/>
    <col min="8980" max="8981" width="6.7265625" style="455" customWidth="1"/>
    <col min="8982" max="8982" width="2.08984375" style="455" customWidth="1"/>
    <col min="8983" max="8983" width="2.7265625" style="455" customWidth="1"/>
    <col min="8984" max="8986" width="6.7265625" style="455" customWidth="1"/>
    <col min="8987" max="9216" width="9" style="455"/>
    <col min="9217" max="9217" width="24.7265625" style="455" customWidth="1"/>
    <col min="9218" max="9218" width="4" style="455" customWidth="1"/>
    <col min="9219" max="9219" width="4.6328125" style="455" customWidth="1"/>
    <col min="9220" max="9220" width="5.7265625" style="455" customWidth="1"/>
    <col min="9221" max="9221" width="6.6328125" style="455" customWidth="1"/>
    <col min="9222" max="9222" width="1.6328125" style="455" customWidth="1"/>
    <col min="9223" max="9223" width="5.7265625" style="455" customWidth="1"/>
    <col min="9224" max="9224" width="6.6328125" style="455" customWidth="1"/>
    <col min="9225" max="9225" width="6.7265625" style="455" customWidth="1"/>
    <col min="9226" max="9226" width="1.6328125" style="455" customWidth="1"/>
    <col min="9227" max="9227" width="6" style="455" customWidth="1"/>
    <col min="9228" max="9228" width="6.6328125" style="455" customWidth="1"/>
    <col min="9229" max="9229" width="6.7265625" style="455" customWidth="1"/>
    <col min="9230" max="9230" width="1.6328125" style="455" customWidth="1"/>
    <col min="9231" max="9231" width="4.36328125" style="455" customWidth="1"/>
    <col min="9232" max="9232" width="5.7265625" style="455" customWidth="1"/>
    <col min="9233" max="9233" width="6" style="455" customWidth="1"/>
    <col min="9234" max="9234" width="1.6328125" style="455" customWidth="1"/>
    <col min="9235" max="9235" width="7.7265625" style="455" customWidth="1"/>
    <col min="9236" max="9237" width="6.7265625" style="455" customWidth="1"/>
    <col min="9238" max="9238" width="2.08984375" style="455" customWidth="1"/>
    <col min="9239" max="9239" width="2.7265625" style="455" customWidth="1"/>
    <col min="9240" max="9242" width="6.7265625" style="455" customWidth="1"/>
    <col min="9243" max="9472" width="9" style="455"/>
    <col min="9473" max="9473" width="24.7265625" style="455" customWidth="1"/>
    <col min="9474" max="9474" width="4" style="455" customWidth="1"/>
    <col min="9475" max="9475" width="4.6328125" style="455" customWidth="1"/>
    <col min="9476" max="9476" width="5.7265625" style="455" customWidth="1"/>
    <col min="9477" max="9477" width="6.6328125" style="455" customWidth="1"/>
    <col min="9478" max="9478" width="1.6328125" style="455" customWidth="1"/>
    <col min="9479" max="9479" width="5.7265625" style="455" customWidth="1"/>
    <col min="9480" max="9480" width="6.6328125" style="455" customWidth="1"/>
    <col min="9481" max="9481" width="6.7265625" style="455" customWidth="1"/>
    <col min="9482" max="9482" width="1.6328125" style="455" customWidth="1"/>
    <col min="9483" max="9483" width="6" style="455" customWidth="1"/>
    <col min="9484" max="9484" width="6.6328125" style="455" customWidth="1"/>
    <col min="9485" max="9485" width="6.7265625" style="455" customWidth="1"/>
    <col min="9486" max="9486" width="1.6328125" style="455" customWidth="1"/>
    <col min="9487" max="9487" width="4.36328125" style="455" customWidth="1"/>
    <col min="9488" max="9488" width="5.7265625" style="455" customWidth="1"/>
    <col min="9489" max="9489" width="6" style="455" customWidth="1"/>
    <col min="9490" max="9490" width="1.6328125" style="455" customWidth="1"/>
    <col min="9491" max="9491" width="7.7265625" style="455" customWidth="1"/>
    <col min="9492" max="9493" width="6.7265625" style="455" customWidth="1"/>
    <col min="9494" max="9494" width="2.08984375" style="455" customWidth="1"/>
    <col min="9495" max="9495" width="2.7265625" style="455" customWidth="1"/>
    <col min="9496" max="9498" width="6.7265625" style="455" customWidth="1"/>
    <col min="9499" max="9728" width="9" style="455"/>
    <col min="9729" max="9729" width="24.7265625" style="455" customWidth="1"/>
    <col min="9730" max="9730" width="4" style="455" customWidth="1"/>
    <col min="9731" max="9731" width="4.6328125" style="455" customWidth="1"/>
    <col min="9732" max="9732" width="5.7265625" style="455" customWidth="1"/>
    <col min="9733" max="9733" width="6.6328125" style="455" customWidth="1"/>
    <col min="9734" max="9734" width="1.6328125" style="455" customWidth="1"/>
    <col min="9735" max="9735" width="5.7265625" style="455" customWidth="1"/>
    <col min="9736" max="9736" width="6.6328125" style="455" customWidth="1"/>
    <col min="9737" max="9737" width="6.7265625" style="455" customWidth="1"/>
    <col min="9738" max="9738" width="1.6328125" style="455" customWidth="1"/>
    <col min="9739" max="9739" width="6" style="455" customWidth="1"/>
    <col min="9740" max="9740" width="6.6328125" style="455" customWidth="1"/>
    <col min="9741" max="9741" width="6.7265625" style="455" customWidth="1"/>
    <col min="9742" max="9742" width="1.6328125" style="455" customWidth="1"/>
    <col min="9743" max="9743" width="4.36328125" style="455" customWidth="1"/>
    <col min="9744" max="9744" width="5.7265625" style="455" customWidth="1"/>
    <col min="9745" max="9745" width="6" style="455" customWidth="1"/>
    <col min="9746" max="9746" width="1.6328125" style="455" customWidth="1"/>
    <col min="9747" max="9747" width="7.7265625" style="455" customWidth="1"/>
    <col min="9748" max="9749" width="6.7265625" style="455" customWidth="1"/>
    <col min="9750" max="9750" width="2.08984375" style="455" customWidth="1"/>
    <col min="9751" max="9751" width="2.7265625" style="455" customWidth="1"/>
    <col min="9752" max="9754" width="6.7265625" style="455" customWidth="1"/>
    <col min="9755" max="9984" width="9" style="455"/>
    <col min="9985" max="9985" width="24.7265625" style="455" customWidth="1"/>
    <col min="9986" max="9986" width="4" style="455" customWidth="1"/>
    <col min="9987" max="9987" width="4.6328125" style="455" customWidth="1"/>
    <col min="9988" max="9988" width="5.7265625" style="455" customWidth="1"/>
    <col min="9989" max="9989" width="6.6328125" style="455" customWidth="1"/>
    <col min="9990" max="9990" width="1.6328125" style="455" customWidth="1"/>
    <col min="9991" max="9991" width="5.7265625" style="455" customWidth="1"/>
    <col min="9992" max="9992" width="6.6328125" style="455" customWidth="1"/>
    <col min="9993" max="9993" width="6.7265625" style="455" customWidth="1"/>
    <col min="9994" max="9994" width="1.6328125" style="455" customWidth="1"/>
    <col min="9995" max="9995" width="6" style="455" customWidth="1"/>
    <col min="9996" max="9996" width="6.6328125" style="455" customWidth="1"/>
    <col min="9997" max="9997" width="6.7265625" style="455" customWidth="1"/>
    <col min="9998" max="9998" width="1.6328125" style="455" customWidth="1"/>
    <col min="9999" max="9999" width="4.36328125" style="455" customWidth="1"/>
    <col min="10000" max="10000" width="5.7265625" style="455" customWidth="1"/>
    <col min="10001" max="10001" width="6" style="455" customWidth="1"/>
    <col min="10002" max="10002" width="1.6328125" style="455" customWidth="1"/>
    <col min="10003" max="10003" width="7.7265625" style="455" customWidth="1"/>
    <col min="10004" max="10005" width="6.7265625" style="455" customWidth="1"/>
    <col min="10006" max="10006" width="2.08984375" style="455" customWidth="1"/>
    <col min="10007" max="10007" width="2.7265625" style="455" customWidth="1"/>
    <col min="10008" max="10010" width="6.7265625" style="455" customWidth="1"/>
    <col min="10011" max="10240" width="9" style="455"/>
    <col min="10241" max="10241" width="24.7265625" style="455" customWidth="1"/>
    <col min="10242" max="10242" width="4" style="455" customWidth="1"/>
    <col min="10243" max="10243" width="4.6328125" style="455" customWidth="1"/>
    <col min="10244" max="10244" width="5.7265625" style="455" customWidth="1"/>
    <col min="10245" max="10245" width="6.6328125" style="455" customWidth="1"/>
    <col min="10246" max="10246" width="1.6328125" style="455" customWidth="1"/>
    <col min="10247" max="10247" width="5.7265625" style="455" customWidth="1"/>
    <col min="10248" max="10248" width="6.6328125" style="455" customWidth="1"/>
    <col min="10249" max="10249" width="6.7265625" style="455" customWidth="1"/>
    <col min="10250" max="10250" width="1.6328125" style="455" customWidth="1"/>
    <col min="10251" max="10251" width="6" style="455" customWidth="1"/>
    <col min="10252" max="10252" width="6.6328125" style="455" customWidth="1"/>
    <col min="10253" max="10253" width="6.7265625" style="455" customWidth="1"/>
    <col min="10254" max="10254" width="1.6328125" style="455" customWidth="1"/>
    <col min="10255" max="10255" width="4.36328125" style="455" customWidth="1"/>
    <col min="10256" max="10256" width="5.7265625" style="455" customWidth="1"/>
    <col min="10257" max="10257" width="6" style="455" customWidth="1"/>
    <col min="10258" max="10258" width="1.6328125" style="455" customWidth="1"/>
    <col min="10259" max="10259" width="7.7265625" style="455" customWidth="1"/>
    <col min="10260" max="10261" width="6.7265625" style="455" customWidth="1"/>
    <col min="10262" max="10262" width="2.08984375" style="455" customWidth="1"/>
    <col min="10263" max="10263" width="2.7265625" style="455" customWidth="1"/>
    <col min="10264" max="10266" width="6.7265625" style="455" customWidth="1"/>
    <col min="10267" max="10496" width="9" style="455"/>
    <col min="10497" max="10497" width="24.7265625" style="455" customWidth="1"/>
    <col min="10498" max="10498" width="4" style="455" customWidth="1"/>
    <col min="10499" max="10499" width="4.6328125" style="455" customWidth="1"/>
    <col min="10500" max="10500" width="5.7265625" style="455" customWidth="1"/>
    <col min="10501" max="10501" width="6.6328125" style="455" customWidth="1"/>
    <col min="10502" max="10502" width="1.6328125" style="455" customWidth="1"/>
    <col min="10503" max="10503" width="5.7265625" style="455" customWidth="1"/>
    <col min="10504" max="10504" width="6.6328125" style="455" customWidth="1"/>
    <col min="10505" max="10505" width="6.7265625" style="455" customWidth="1"/>
    <col min="10506" max="10506" width="1.6328125" style="455" customWidth="1"/>
    <col min="10507" max="10507" width="6" style="455" customWidth="1"/>
    <col min="10508" max="10508" width="6.6328125" style="455" customWidth="1"/>
    <col min="10509" max="10509" width="6.7265625" style="455" customWidth="1"/>
    <col min="10510" max="10510" width="1.6328125" style="455" customWidth="1"/>
    <col min="10511" max="10511" width="4.36328125" style="455" customWidth="1"/>
    <col min="10512" max="10512" width="5.7265625" style="455" customWidth="1"/>
    <col min="10513" max="10513" width="6" style="455" customWidth="1"/>
    <col min="10514" max="10514" width="1.6328125" style="455" customWidth="1"/>
    <col min="10515" max="10515" width="7.7265625" style="455" customWidth="1"/>
    <col min="10516" max="10517" width="6.7265625" style="455" customWidth="1"/>
    <col min="10518" max="10518" width="2.08984375" style="455" customWidth="1"/>
    <col min="10519" max="10519" width="2.7265625" style="455" customWidth="1"/>
    <col min="10520" max="10522" width="6.7265625" style="455" customWidth="1"/>
    <col min="10523" max="10752" width="9" style="455"/>
    <col min="10753" max="10753" width="24.7265625" style="455" customWidth="1"/>
    <col min="10754" max="10754" width="4" style="455" customWidth="1"/>
    <col min="10755" max="10755" width="4.6328125" style="455" customWidth="1"/>
    <col min="10756" max="10756" width="5.7265625" style="455" customWidth="1"/>
    <col min="10757" max="10757" width="6.6328125" style="455" customWidth="1"/>
    <col min="10758" max="10758" width="1.6328125" style="455" customWidth="1"/>
    <col min="10759" max="10759" width="5.7265625" style="455" customWidth="1"/>
    <col min="10760" max="10760" width="6.6328125" style="455" customWidth="1"/>
    <col min="10761" max="10761" width="6.7265625" style="455" customWidth="1"/>
    <col min="10762" max="10762" width="1.6328125" style="455" customWidth="1"/>
    <col min="10763" max="10763" width="6" style="455" customWidth="1"/>
    <col min="10764" max="10764" width="6.6328125" style="455" customWidth="1"/>
    <col min="10765" max="10765" width="6.7265625" style="455" customWidth="1"/>
    <col min="10766" max="10766" width="1.6328125" style="455" customWidth="1"/>
    <col min="10767" max="10767" width="4.36328125" style="455" customWidth="1"/>
    <col min="10768" max="10768" width="5.7265625" style="455" customWidth="1"/>
    <col min="10769" max="10769" width="6" style="455" customWidth="1"/>
    <col min="10770" max="10770" width="1.6328125" style="455" customWidth="1"/>
    <col min="10771" max="10771" width="7.7265625" style="455" customWidth="1"/>
    <col min="10772" max="10773" width="6.7265625" style="455" customWidth="1"/>
    <col min="10774" max="10774" width="2.08984375" style="455" customWidth="1"/>
    <col min="10775" max="10775" width="2.7265625" style="455" customWidth="1"/>
    <col min="10776" max="10778" width="6.7265625" style="455" customWidth="1"/>
    <col min="10779" max="11008" width="9" style="455"/>
    <col min="11009" max="11009" width="24.7265625" style="455" customWidth="1"/>
    <col min="11010" max="11010" width="4" style="455" customWidth="1"/>
    <col min="11011" max="11011" width="4.6328125" style="455" customWidth="1"/>
    <col min="11012" max="11012" width="5.7265625" style="455" customWidth="1"/>
    <col min="11013" max="11013" width="6.6328125" style="455" customWidth="1"/>
    <col min="11014" max="11014" width="1.6328125" style="455" customWidth="1"/>
    <col min="11015" max="11015" width="5.7265625" style="455" customWidth="1"/>
    <col min="11016" max="11016" width="6.6328125" style="455" customWidth="1"/>
    <col min="11017" max="11017" width="6.7265625" style="455" customWidth="1"/>
    <col min="11018" max="11018" width="1.6328125" style="455" customWidth="1"/>
    <col min="11019" max="11019" width="6" style="455" customWidth="1"/>
    <col min="11020" max="11020" width="6.6328125" style="455" customWidth="1"/>
    <col min="11021" max="11021" width="6.7265625" style="455" customWidth="1"/>
    <col min="11022" max="11022" width="1.6328125" style="455" customWidth="1"/>
    <col min="11023" max="11023" width="4.36328125" style="455" customWidth="1"/>
    <col min="11024" max="11024" width="5.7265625" style="455" customWidth="1"/>
    <col min="11025" max="11025" width="6" style="455" customWidth="1"/>
    <col min="11026" max="11026" width="1.6328125" style="455" customWidth="1"/>
    <col min="11027" max="11027" width="7.7265625" style="455" customWidth="1"/>
    <col min="11028" max="11029" width="6.7265625" style="455" customWidth="1"/>
    <col min="11030" max="11030" width="2.08984375" style="455" customWidth="1"/>
    <col min="11031" max="11031" width="2.7265625" style="455" customWidth="1"/>
    <col min="11032" max="11034" width="6.7265625" style="455" customWidth="1"/>
    <col min="11035" max="11264" width="9" style="455"/>
    <col min="11265" max="11265" width="24.7265625" style="455" customWidth="1"/>
    <col min="11266" max="11266" width="4" style="455" customWidth="1"/>
    <col min="11267" max="11267" width="4.6328125" style="455" customWidth="1"/>
    <col min="11268" max="11268" width="5.7265625" style="455" customWidth="1"/>
    <col min="11269" max="11269" width="6.6328125" style="455" customWidth="1"/>
    <col min="11270" max="11270" width="1.6328125" style="455" customWidth="1"/>
    <col min="11271" max="11271" width="5.7265625" style="455" customWidth="1"/>
    <col min="11272" max="11272" width="6.6328125" style="455" customWidth="1"/>
    <col min="11273" max="11273" width="6.7265625" style="455" customWidth="1"/>
    <col min="11274" max="11274" width="1.6328125" style="455" customWidth="1"/>
    <col min="11275" max="11275" width="6" style="455" customWidth="1"/>
    <col min="11276" max="11276" width="6.6328125" style="455" customWidth="1"/>
    <col min="11277" max="11277" width="6.7265625" style="455" customWidth="1"/>
    <col min="11278" max="11278" width="1.6328125" style="455" customWidth="1"/>
    <col min="11279" max="11279" width="4.36328125" style="455" customWidth="1"/>
    <col min="11280" max="11280" width="5.7265625" style="455" customWidth="1"/>
    <col min="11281" max="11281" width="6" style="455" customWidth="1"/>
    <col min="11282" max="11282" width="1.6328125" style="455" customWidth="1"/>
    <col min="11283" max="11283" width="7.7265625" style="455" customWidth="1"/>
    <col min="11284" max="11285" width="6.7265625" style="455" customWidth="1"/>
    <col min="11286" max="11286" width="2.08984375" style="455" customWidth="1"/>
    <col min="11287" max="11287" width="2.7265625" style="455" customWidth="1"/>
    <col min="11288" max="11290" width="6.7265625" style="455" customWidth="1"/>
    <col min="11291" max="11520" width="9" style="455"/>
    <col min="11521" max="11521" width="24.7265625" style="455" customWidth="1"/>
    <col min="11522" max="11522" width="4" style="455" customWidth="1"/>
    <col min="11523" max="11523" width="4.6328125" style="455" customWidth="1"/>
    <col min="11524" max="11524" width="5.7265625" style="455" customWidth="1"/>
    <col min="11525" max="11525" width="6.6328125" style="455" customWidth="1"/>
    <col min="11526" max="11526" width="1.6328125" style="455" customWidth="1"/>
    <col min="11527" max="11527" width="5.7265625" style="455" customWidth="1"/>
    <col min="11528" max="11528" width="6.6328125" style="455" customWidth="1"/>
    <col min="11529" max="11529" width="6.7265625" style="455" customWidth="1"/>
    <col min="11530" max="11530" width="1.6328125" style="455" customWidth="1"/>
    <col min="11531" max="11531" width="6" style="455" customWidth="1"/>
    <col min="11532" max="11532" width="6.6328125" style="455" customWidth="1"/>
    <col min="11533" max="11533" width="6.7265625" style="455" customWidth="1"/>
    <col min="11534" max="11534" width="1.6328125" style="455" customWidth="1"/>
    <col min="11535" max="11535" width="4.36328125" style="455" customWidth="1"/>
    <col min="11536" max="11536" width="5.7265625" style="455" customWidth="1"/>
    <col min="11537" max="11537" width="6" style="455" customWidth="1"/>
    <col min="11538" max="11538" width="1.6328125" style="455" customWidth="1"/>
    <col min="11539" max="11539" width="7.7265625" style="455" customWidth="1"/>
    <col min="11540" max="11541" width="6.7265625" style="455" customWidth="1"/>
    <col min="11542" max="11542" width="2.08984375" style="455" customWidth="1"/>
    <col min="11543" max="11543" width="2.7265625" style="455" customWidth="1"/>
    <col min="11544" max="11546" width="6.7265625" style="455" customWidth="1"/>
    <col min="11547" max="11776" width="9" style="455"/>
    <col min="11777" max="11777" width="24.7265625" style="455" customWidth="1"/>
    <col min="11778" max="11778" width="4" style="455" customWidth="1"/>
    <col min="11779" max="11779" width="4.6328125" style="455" customWidth="1"/>
    <col min="11780" max="11780" width="5.7265625" style="455" customWidth="1"/>
    <col min="11781" max="11781" width="6.6328125" style="455" customWidth="1"/>
    <col min="11782" max="11782" width="1.6328125" style="455" customWidth="1"/>
    <col min="11783" max="11783" width="5.7265625" style="455" customWidth="1"/>
    <col min="11784" max="11784" width="6.6328125" style="455" customWidth="1"/>
    <col min="11785" max="11785" width="6.7265625" style="455" customWidth="1"/>
    <col min="11786" max="11786" width="1.6328125" style="455" customWidth="1"/>
    <col min="11787" max="11787" width="6" style="455" customWidth="1"/>
    <col min="11788" max="11788" width="6.6328125" style="455" customWidth="1"/>
    <col min="11789" max="11789" width="6.7265625" style="455" customWidth="1"/>
    <col min="11790" max="11790" width="1.6328125" style="455" customWidth="1"/>
    <col min="11791" max="11791" width="4.36328125" style="455" customWidth="1"/>
    <col min="11792" max="11792" width="5.7265625" style="455" customWidth="1"/>
    <col min="11793" max="11793" width="6" style="455" customWidth="1"/>
    <col min="11794" max="11794" width="1.6328125" style="455" customWidth="1"/>
    <col min="11795" max="11795" width="7.7265625" style="455" customWidth="1"/>
    <col min="11796" max="11797" width="6.7265625" style="455" customWidth="1"/>
    <col min="11798" max="11798" width="2.08984375" style="455" customWidth="1"/>
    <col min="11799" max="11799" width="2.7265625" style="455" customWidth="1"/>
    <col min="11800" max="11802" width="6.7265625" style="455" customWidth="1"/>
    <col min="11803" max="12032" width="9" style="455"/>
    <col min="12033" max="12033" width="24.7265625" style="455" customWidth="1"/>
    <col min="12034" max="12034" width="4" style="455" customWidth="1"/>
    <col min="12035" max="12035" width="4.6328125" style="455" customWidth="1"/>
    <col min="12036" max="12036" width="5.7265625" style="455" customWidth="1"/>
    <col min="12037" max="12037" width="6.6328125" style="455" customWidth="1"/>
    <col min="12038" max="12038" width="1.6328125" style="455" customWidth="1"/>
    <col min="12039" max="12039" width="5.7265625" style="455" customWidth="1"/>
    <col min="12040" max="12040" width="6.6328125" style="455" customWidth="1"/>
    <col min="12041" max="12041" width="6.7265625" style="455" customWidth="1"/>
    <col min="12042" max="12042" width="1.6328125" style="455" customWidth="1"/>
    <col min="12043" max="12043" width="6" style="455" customWidth="1"/>
    <col min="12044" max="12044" width="6.6328125" style="455" customWidth="1"/>
    <col min="12045" max="12045" width="6.7265625" style="455" customWidth="1"/>
    <col min="12046" max="12046" width="1.6328125" style="455" customWidth="1"/>
    <col min="12047" max="12047" width="4.36328125" style="455" customWidth="1"/>
    <col min="12048" max="12048" width="5.7265625" style="455" customWidth="1"/>
    <col min="12049" max="12049" width="6" style="455" customWidth="1"/>
    <col min="12050" max="12050" width="1.6328125" style="455" customWidth="1"/>
    <col min="12051" max="12051" width="7.7265625" style="455" customWidth="1"/>
    <col min="12052" max="12053" width="6.7265625" style="455" customWidth="1"/>
    <col min="12054" max="12054" width="2.08984375" style="455" customWidth="1"/>
    <col min="12055" max="12055" width="2.7265625" style="455" customWidth="1"/>
    <col min="12056" max="12058" width="6.7265625" style="455" customWidth="1"/>
    <col min="12059" max="12288" width="9" style="455"/>
    <col min="12289" max="12289" width="24.7265625" style="455" customWidth="1"/>
    <col min="12290" max="12290" width="4" style="455" customWidth="1"/>
    <col min="12291" max="12291" width="4.6328125" style="455" customWidth="1"/>
    <col min="12292" max="12292" width="5.7265625" style="455" customWidth="1"/>
    <col min="12293" max="12293" width="6.6328125" style="455" customWidth="1"/>
    <col min="12294" max="12294" width="1.6328125" style="455" customWidth="1"/>
    <col min="12295" max="12295" width="5.7265625" style="455" customWidth="1"/>
    <col min="12296" max="12296" width="6.6328125" style="455" customWidth="1"/>
    <col min="12297" max="12297" width="6.7265625" style="455" customWidth="1"/>
    <col min="12298" max="12298" width="1.6328125" style="455" customWidth="1"/>
    <col min="12299" max="12299" width="6" style="455" customWidth="1"/>
    <col min="12300" max="12300" width="6.6328125" style="455" customWidth="1"/>
    <col min="12301" max="12301" width="6.7265625" style="455" customWidth="1"/>
    <col min="12302" max="12302" width="1.6328125" style="455" customWidth="1"/>
    <col min="12303" max="12303" width="4.36328125" style="455" customWidth="1"/>
    <col min="12304" max="12304" width="5.7265625" style="455" customWidth="1"/>
    <col min="12305" max="12305" width="6" style="455" customWidth="1"/>
    <col min="12306" max="12306" width="1.6328125" style="455" customWidth="1"/>
    <col min="12307" max="12307" width="7.7265625" style="455" customWidth="1"/>
    <col min="12308" max="12309" width="6.7265625" style="455" customWidth="1"/>
    <col min="12310" max="12310" width="2.08984375" style="455" customWidth="1"/>
    <col min="12311" max="12311" width="2.7265625" style="455" customWidth="1"/>
    <col min="12312" max="12314" width="6.7265625" style="455" customWidth="1"/>
    <col min="12315" max="12544" width="9" style="455"/>
    <col min="12545" max="12545" width="24.7265625" style="455" customWidth="1"/>
    <col min="12546" max="12546" width="4" style="455" customWidth="1"/>
    <col min="12547" max="12547" width="4.6328125" style="455" customWidth="1"/>
    <col min="12548" max="12548" width="5.7265625" style="455" customWidth="1"/>
    <col min="12549" max="12549" width="6.6328125" style="455" customWidth="1"/>
    <col min="12550" max="12550" width="1.6328125" style="455" customWidth="1"/>
    <col min="12551" max="12551" width="5.7265625" style="455" customWidth="1"/>
    <col min="12552" max="12552" width="6.6328125" style="455" customWidth="1"/>
    <col min="12553" max="12553" width="6.7265625" style="455" customWidth="1"/>
    <col min="12554" max="12554" width="1.6328125" style="455" customWidth="1"/>
    <col min="12555" max="12555" width="6" style="455" customWidth="1"/>
    <col min="12556" max="12556" width="6.6328125" style="455" customWidth="1"/>
    <col min="12557" max="12557" width="6.7265625" style="455" customWidth="1"/>
    <col min="12558" max="12558" width="1.6328125" style="455" customWidth="1"/>
    <col min="12559" max="12559" width="4.36328125" style="455" customWidth="1"/>
    <col min="12560" max="12560" width="5.7265625" style="455" customWidth="1"/>
    <col min="12561" max="12561" width="6" style="455" customWidth="1"/>
    <col min="12562" max="12562" width="1.6328125" style="455" customWidth="1"/>
    <col min="12563" max="12563" width="7.7265625" style="455" customWidth="1"/>
    <col min="12564" max="12565" width="6.7265625" style="455" customWidth="1"/>
    <col min="12566" max="12566" width="2.08984375" style="455" customWidth="1"/>
    <col min="12567" max="12567" width="2.7265625" style="455" customWidth="1"/>
    <col min="12568" max="12570" width="6.7265625" style="455" customWidth="1"/>
    <col min="12571" max="12800" width="9" style="455"/>
    <col min="12801" max="12801" width="24.7265625" style="455" customWidth="1"/>
    <col min="12802" max="12802" width="4" style="455" customWidth="1"/>
    <col min="12803" max="12803" width="4.6328125" style="455" customWidth="1"/>
    <col min="12804" max="12804" width="5.7265625" style="455" customWidth="1"/>
    <col min="12805" max="12805" width="6.6328125" style="455" customWidth="1"/>
    <col min="12806" max="12806" width="1.6328125" style="455" customWidth="1"/>
    <col min="12807" max="12807" width="5.7265625" style="455" customWidth="1"/>
    <col min="12808" max="12808" width="6.6328125" style="455" customWidth="1"/>
    <col min="12809" max="12809" width="6.7265625" style="455" customWidth="1"/>
    <col min="12810" max="12810" width="1.6328125" style="455" customWidth="1"/>
    <col min="12811" max="12811" width="6" style="455" customWidth="1"/>
    <col min="12812" max="12812" width="6.6328125" style="455" customWidth="1"/>
    <col min="12813" max="12813" width="6.7265625" style="455" customWidth="1"/>
    <col min="12814" max="12814" width="1.6328125" style="455" customWidth="1"/>
    <col min="12815" max="12815" width="4.36328125" style="455" customWidth="1"/>
    <col min="12816" max="12816" width="5.7265625" style="455" customWidth="1"/>
    <col min="12817" max="12817" width="6" style="455" customWidth="1"/>
    <col min="12818" max="12818" width="1.6328125" style="455" customWidth="1"/>
    <col min="12819" max="12819" width="7.7265625" style="455" customWidth="1"/>
    <col min="12820" max="12821" width="6.7265625" style="455" customWidth="1"/>
    <col min="12822" max="12822" width="2.08984375" style="455" customWidth="1"/>
    <col min="12823" max="12823" width="2.7265625" style="455" customWidth="1"/>
    <col min="12824" max="12826" width="6.7265625" style="455" customWidth="1"/>
    <col min="12827" max="13056" width="9" style="455"/>
    <col min="13057" max="13057" width="24.7265625" style="455" customWidth="1"/>
    <col min="13058" max="13058" width="4" style="455" customWidth="1"/>
    <col min="13059" max="13059" width="4.6328125" style="455" customWidth="1"/>
    <col min="13060" max="13060" width="5.7265625" style="455" customWidth="1"/>
    <col min="13061" max="13061" width="6.6328125" style="455" customWidth="1"/>
    <col min="13062" max="13062" width="1.6328125" style="455" customWidth="1"/>
    <col min="13063" max="13063" width="5.7265625" style="455" customWidth="1"/>
    <col min="13064" max="13064" width="6.6328125" style="455" customWidth="1"/>
    <col min="13065" max="13065" width="6.7265625" style="455" customWidth="1"/>
    <col min="13066" max="13066" width="1.6328125" style="455" customWidth="1"/>
    <col min="13067" max="13067" width="6" style="455" customWidth="1"/>
    <col min="13068" max="13068" width="6.6328125" style="455" customWidth="1"/>
    <col min="13069" max="13069" width="6.7265625" style="455" customWidth="1"/>
    <col min="13070" max="13070" width="1.6328125" style="455" customWidth="1"/>
    <col min="13071" max="13071" width="4.36328125" style="455" customWidth="1"/>
    <col min="13072" max="13072" width="5.7265625" style="455" customWidth="1"/>
    <col min="13073" max="13073" width="6" style="455" customWidth="1"/>
    <col min="13074" max="13074" width="1.6328125" style="455" customWidth="1"/>
    <col min="13075" max="13075" width="7.7265625" style="455" customWidth="1"/>
    <col min="13076" max="13077" width="6.7265625" style="455" customWidth="1"/>
    <col min="13078" max="13078" width="2.08984375" style="455" customWidth="1"/>
    <col min="13079" max="13079" width="2.7265625" style="455" customWidth="1"/>
    <col min="13080" max="13082" width="6.7265625" style="455" customWidth="1"/>
    <col min="13083" max="13312" width="9" style="455"/>
    <col min="13313" max="13313" width="24.7265625" style="455" customWidth="1"/>
    <col min="13314" max="13314" width="4" style="455" customWidth="1"/>
    <col min="13315" max="13315" width="4.6328125" style="455" customWidth="1"/>
    <col min="13316" max="13316" width="5.7265625" style="455" customWidth="1"/>
    <col min="13317" max="13317" width="6.6328125" style="455" customWidth="1"/>
    <col min="13318" max="13318" width="1.6328125" style="455" customWidth="1"/>
    <col min="13319" max="13319" width="5.7265625" style="455" customWidth="1"/>
    <col min="13320" max="13320" width="6.6328125" style="455" customWidth="1"/>
    <col min="13321" max="13321" width="6.7265625" style="455" customWidth="1"/>
    <col min="13322" max="13322" width="1.6328125" style="455" customWidth="1"/>
    <col min="13323" max="13323" width="6" style="455" customWidth="1"/>
    <col min="13324" max="13324" width="6.6328125" style="455" customWidth="1"/>
    <col min="13325" max="13325" width="6.7265625" style="455" customWidth="1"/>
    <col min="13326" max="13326" width="1.6328125" style="455" customWidth="1"/>
    <col min="13327" max="13327" width="4.36328125" style="455" customWidth="1"/>
    <col min="13328" max="13328" width="5.7265625" style="455" customWidth="1"/>
    <col min="13329" max="13329" width="6" style="455" customWidth="1"/>
    <col min="13330" max="13330" width="1.6328125" style="455" customWidth="1"/>
    <col min="13331" max="13331" width="7.7265625" style="455" customWidth="1"/>
    <col min="13332" max="13333" width="6.7265625" style="455" customWidth="1"/>
    <col min="13334" max="13334" width="2.08984375" style="455" customWidth="1"/>
    <col min="13335" max="13335" width="2.7265625" style="455" customWidth="1"/>
    <col min="13336" max="13338" width="6.7265625" style="455" customWidth="1"/>
    <col min="13339" max="13568" width="9" style="455"/>
    <col min="13569" max="13569" width="24.7265625" style="455" customWidth="1"/>
    <col min="13570" max="13570" width="4" style="455" customWidth="1"/>
    <col min="13571" max="13571" width="4.6328125" style="455" customWidth="1"/>
    <col min="13572" max="13572" width="5.7265625" style="455" customWidth="1"/>
    <col min="13573" max="13573" width="6.6328125" style="455" customWidth="1"/>
    <col min="13574" max="13574" width="1.6328125" style="455" customWidth="1"/>
    <col min="13575" max="13575" width="5.7265625" style="455" customWidth="1"/>
    <col min="13576" max="13576" width="6.6328125" style="455" customWidth="1"/>
    <col min="13577" max="13577" width="6.7265625" style="455" customWidth="1"/>
    <col min="13578" max="13578" width="1.6328125" style="455" customWidth="1"/>
    <col min="13579" max="13579" width="6" style="455" customWidth="1"/>
    <col min="13580" max="13580" width="6.6328125" style="455" customWidth="1"/>
    <col min="13581" max="13581" width="6.7265625" style="455" customWidth="1"/>
    <col min="13582" max="13582" width="1.6328125" style="455" customWidth="1"/>
    <col min="13583" max="13583" width="4.36328125" style="455" customWidth="1"/>
    <col min="13584" max="13584" width="5.7265625" style="455" customWidth="1"/>
    <col min="13585" max="13585" width="6" style="455" customWidth="1"/>
    <col min="13586" max="13586" width="1.6328125" style="455" customWidth="1"/>
    <col min="13587" max="13587" width="7.7265625" style="455" customWidth="1"/>
    <col min="13588" max="13589" width="6.7265625" style="455" customWidth="1"/>
    <col min="13590" max="13590" width="2.08984375" style="455" customWidth="1"/>
    <col min="13591" max="13591" width="2.7265625" style="455" customWidth="1"/>
    <col min="13592" max="13594" width="6.7265625" style="455" customWidth="1"/>
    <col min="13595" max="13824" width="9" style="455"/>
    <col min="13825" max="13825" width="24.7265625" style="455" customWidth="1"/>
    <col min="13826" max="13826" width="4" style="455" customWidth="1"/>
    <col min="13827" max="13827" width="4.6328125" style="455" customWidth="1"/>
    <col min="13828" max="13828" width="5.7265625" style="455" customWidth="1"/>
    <col min="13829" max="13829" width="6.6328125" style="455" customWidth="1"/>
    <col min="13830" max="13830" width="1.6328125" style="455" customWidth="1"/>
    <col min="13831" max="13831" width="5.7265625" style="455" customWidth="1"/>
    <col min="13832" max="13832" width="6.6328125" style="455" customWidth="1"/>
    <col min="13833" max="13833" width="6.7265625" style="455" customWidth="1"/>
    <col min="13834" max="13834" width="1.6328125" style="455" customWidth="1"/>
    <col min="13835" max="13835" width="6" style="455" customWidth="1"/>
    <col min="13836" max="13836" width="6.6328125" style="455" customWidth="1"/>
    <col min="13837" max="13837" width="6.7265625" style="455" customWidth="1"/>
    <col min="13838" max="13838" width="1.6328125" style="455" customWidth="1"/>
    <col min="13839" max="13839" width="4.36328125" style="455" customWidth="1"/>
    <col min="13840" max="13840" width="5.7265625" style="455" customWidth="1"/>
    <col min="13841" max="13841" width="6" style="455" customWidth="1"/>
    <col min="13842" max="13842" width="1.6328125" style="455" customWidth="1"/>
    <col min="13843" max="13843" width="7.7265625" style="455" customWidth="1"/>
    <col min="13844" max="13845" width="6.7265625" style="455" customWidth="1"/>
    <col min="13846" max="13846" width="2.08984375" style="455" customWidth="1"/>
    <col min="13847" max="13847" width="2.7265625" style="455" customWidth="1"/>
    <col min="13848" max="13850" width="6.7265625" style="455" customWidth="1"/>
    <col min="13851" max="14080" width="9" style="455"/>
    <col min="14081" max="14081" width="24.7265625" style="455" customWidth="1"/>
    <col min="14082" max="14082" width="4" style="455" customWidth="1"/>
    <col min="14083" max="14083" width="4.6328125" style="455" customWidth="1"/>
    <col min="14084" max="14084" width="5.7265625" style="455" customWidth="1"/>
    <col min="14085" max="14085" width="6.6328125" style="455" customWidth="1"/>
    <col min="14086" max="14086" width="1.6328125" style="455" customWidth="1"/>
    <col min="14087" max="14087" width="5.7265625" style="455" customWidth="1"/>
    <col min="14088" max="14088" width="6.6328125" style="455" customWidth="1"/>
    <col min="14089" max="14089" width="6.7265625" style="455" customWidth="1"/>
    <col min="14090" max="14090" width="1.6328125" style="455" customWidth="1"/>
    <col min="14091" max="14091" width="6" style="455" customWidth="1"/>
    <col min="14092" max="14092" width="6.6328125" style="455" customWidth="1"/>
    <col min="14093" max="14093" width="6.7265625" style="455" customWidth="1"/>
    <col min="14094" max="14094" width="1.6328125" style="455" customWidth="1"/>
    <col min="14095" max="14095" width="4.36328125" style="455" customWidth="1"/>
    <col min="14096" max="14096" width="5.7265625" style="455" customWidth="1"/>
    <col min="14097" max="14097" width="6" style="455" customWidth="1"/>
    <col min="14098" max="14098" width="1.6328125" style="455" customWidth="1"/>
    <col min="14099" max="14099" width="7.7265625" style="455" customWidth="1"/>
    <col min="14100" max="14101" width="6.7265625" style="455" customWidth="1"/>
    <col min="14102" max="14102" width="2.08984375" style="455" customWidth="1"/>
    <col min="14103" max="14103" width="2.7265625" style="455" customWidth="1"/>
    <col min="14104" max="14106" width="6.7265625" style="455" customWidth="1"/>
    <col min="14107" max="14336" width="9" style="455"/>
    <col min="14337" max="14337" width="24.7265625" style="455" customWidth="1"/>
    <col min="14338" max="14338" width="4" style="455" customWidth="1"/>
    <col min="14339" max="14339" width="4.6328125" style="455" customWidth="1"/>
    <col min="14340" max="14340" width="5.7265625" style="455" customWidth="1"/>
    <col min="14341" max="14341" width="6.6328125" style="455" customWidth="1"/>
    <col min="14342" max="14342" width="1.6328125" style="455" customWidth="1"/>
    <col min="14343" max="14343" width="5.7265625" style="455" customWidth="1"/>
    <col min="14344" max="14344" width="6.6328125" style="455" customWidth="1"/>
    <col min="14345" max="14345" width="6.7265625" style="455" customWidth="1"/>
    <col min="14346" max="14346" width="1.6328125" style="455" customWidth="1"/>
    <col min="14347" max="14347" width="6" style="455" customWidth="1"/>
    <col min="14348" max="14348" width="6.6328125" style="455" customWidth="1"/>
    <col min="14349" max="14349" width="6.7265625" style="455" customWidth="1"/>
    <col min="14350" max="14350" width="1.6328125" style="455" customWidth="1"/>
    <col min="14351" max="14351" width="4.36328125" style="455" customWidth="1"/>
    <col min="14352" max="14352" width="5.7265625" style="455" customWidth="1"/>
    <col min="14353" max="14353" width="6" style="455" customWidth="1"/>
    <col min="14354" max="14354" width="1.6328125" style="455" customWidth="1"/>
    <col min="14355" max="14355" width="7.7265625" style="455" customWidth="1"/>
    <col min="14356" max="14357" width="6.7265625" style="455" customWidth="1"/>
    <col min="14358" max="14358" width="2.08984375" style="455" customWidth="1"/>
    <col min="14359" max="14359" width="2.7265625" style="455" customWidth="1"/>
    <col min="14360" max="14362" width="6.7265625" style="455" customWidth="1"/>
    <col min="14363" max="14592" width="9" style="455"/>
    <col min="14593" max="14593" width="24.7265625" style="455" customWidth="1"/>
    <col min="14594" max="14594" width="4" style="455" customWidth="1"/>
    <col min="14595" max="14595" width="4.6328125" style="455" customWidth="1"/>
    <col min="14596" max="14596" width="5.7265625" style="455" customWidth="1"/>
    <col min="14597" max="14597" width="6.6328125" style="455" customWidth="1"/>
    <col min="14598" max="14598" width="1.6328125" style="455" customWidth="1"/>
    <col min="14599" max="14599" width="5.7265625" style="455" customWidth="1"/>
    <col min="14600" max="14600" width="6.6328125" style="455" customWidth="1"/>
    <col min="14601" max="14601" width="6.7265625" style="455" customWidth="1"/>
    <col min="14602" max="14602" width="1.6328125" style="455" customWidth="1"/>
    <col min="14603" max="14603" width="6" style="455" customWidth="1"/>
    <col min="14604" max="14604" width="6.6328125" style="455" customWidth="1"/>
    <col min="14605" max="14605" width="6.7265625" style="455" customWidth="1"/>
    <col min="14606" max="14606" width="1.6328125" style="455" customWidth="1"/>
    <col min="14607" max="14607" width="4.36328125" style="455" customWidth="1"/>
    <col min="14608" max="14608" width="5.7265625" style="455" customWidth="1"/>
    <col min="14609" max="14609" width="6" style="455" customWidth="1"/>
    <col min="14610" max="14610" width="1.6328125" style="455" customWidth="1"/>
    <col min="14611" max="14611" width="7.7265625" style="455" customWidth="1"/>
    <col min="14612" max="14613" width="6.7265625" style="455" customWidth="1"/>
    <col min="14614" max="14614" width="2.08984375" style="455" customWidth="1"/>
    <col min="14615" max="14615" width="2.7265625" style="455" customWidth="1"/>
    <col min="14616" max="14618" width="6.7265625" style="455" customWidth="1"/>
    <col min="14619" max="14848" width="9" style="455"/>
    <col min="14849" max="14849" width="24.7265625" style="455" customWidth="1"/>
    <col min="14850" max="14850" width="4" style="455" customWidth="1"/>
    <col min="14851" max="14851" width="4.6328125" style="455" customWidth="1"/>
    <col min="14852" max="14852" width="5.7265625" style="455" customWidth="1"/>
    <col min="14853" max="14853" width="6.6328125" style="455" customWidth="1"/>
    <col min="14854" max="14854" width="1.6328125" style="455" customWidth="1"/>
    <col min="14855" max="14855" width="5.7265625" style="455" customWidth="1"/>
    <col min="14856" max="14856" width="6.6328125" style="455" customWidth="1"/>
    <col min="14857" max="14857" width="6.7265625" style="455" customWidth="1"/>
    <col min="14858" max="14858" width="1.6328125" style="455" customWidth="1"/>
    <col min="14859" max="14859" width="6" style="455" customWidth="1"/>
    <col min="14860" max="14860" width="6.6328125" style="455" customWidth="1"/>
    <col min="14861" max="14861" width="6.7265625" style="455" customWidth="1"/>
    <col min="14862" max="14862" width="1.6328125" style="455" customWidth="1"/>
    <col min="14863" max="14863" width="4.36328125" style="455" customWidth="1"/>
    <col min="14864" max="14864" width="5.7265625" style="455" customWidth="1"/>
    <col min="14865" max="14865" width="6" style="455" customWidth="1"/>
    <col min="14866" max="14866" width="1.6328125" style="455" customWidth="1"/>
    <col min="14867" max="14867" width="7.7265625" style="455" customWidth="1"/>
    <col min="14868" max="14869" width="6.7265625" style="455" customWidth="1"/>
    <col min="14870" max="14870" width="2.08984375" style="455" customWidth="1"/>
    <col min="14871" max="14871" width="2.7265625" style="455" customWidth="1"/>
    <col min="14872" max="14874" width="6.7265625" style="455" customWidth="1"/>
    <col min="14875" max="15104" width="9" style="455"/>
    <col min="15105" max="15105" width="24.7265625" style="455" customWidth="1"/>
    <col min="15106" max="15106" width="4" style="455" customWidth="1"/>
    <col min="15107" max="15107" width="4.6328125" style="455" customWidth="1"/>
    <col min="15108" max="15108" width="5.7265625" style="455" customWidth="1"/>
    <col min="15109" max="15109" width="6.6328125" style="455" customWidth="1"/>
    <col min="15110" max="15110" width="1.6328125" style="455" customWidth="1"/>
    <col min="15111" max="15111" width="5.7265625" style="455" customWidth="1"/>
    <col min="15112" max="15112" width="6.6328125" style="455" customWidth="1"/>
    <col min="15113" max="15113" width="6.7265625" style="455" customWidth="1"/>
    <col min="15114" max="15114" width="1.6328125" style="455" customWidth="1"/>
    <col min="15115" max="15115" width="6" style="455" customWidth="1"/>
    <col min="15116" max="15116" width="6.6328125" style="455" customWidth="1"/>
    <col min="15117" max="15117" width="6.7265625" style="455" customWidth="1"/>
    <col min="15118" max="15118" width="1.6328125" style="455" customWidth="1"/>
    <col min="15119" max="15119" width="4.36328125" style="455" customWidth="1"/>
    <col min="15120" max="15120" width="5.7265625" style="455" customWidth="1"/>
    <col min="15121" max="15121" width="6" style="455" customWidth="1"/>
    <col min="15122" max="15122" width="1.6328125" style="455" customWidth="1"/>
    <col min="15123" max="15123" width="7.7265625" style="455" customWidth="1"/>
    <col min="15124" max="15125" width="6.7265625" style="455" customWidth="1"/>
    <col min="15126" max="15126" width="2.08984375" style="455" customWidth="1"/>
    <col min="15127" max="15127" width="2.7265625" style="455" customWidth="1"/>
    <col min="15128" max="15130" width="6.7265625" style="455" customWidth="1"/>
    <col min="15131" max="15360" width="9" style="455"/>
    <col min="15361" max="15361" width="24.7265625" style="455" customWidth="1"/>
    <col min="15362" max="15362" width="4" style="455" customWidth="1"/>
    <col min="15363" max="15363" width="4.6328125" style="455" customWidth="1"/>
    <col min="15364" max="15364" width="5.7265625" style="455" customWidth="1"/>
    <col min="15365" max="15365" width="6.6328125" style="455" customWidth="1"/>
    <col min="15366" max="15366" width="1.6328125" style="455" customWidth="1"/>
    <col min="15367" max="15367" width="5.7265625" style="455" customWidth="1"/>
    <col min="15368" max="15368" width="6.6328125" style="455" customWidth="1"/>
    <col min="15369" max="15369" width="6.7265625" style="455" customWidth="1"/>
    <col min="15370" max="15370" width="1.6328125" style="455" customWidth="1"/>
    <col min="15371" max="15371" width="6" style="455" customWidth="1"/>
    <col min="15372" max="15372" width="6.6328125" style="455" customWidth="1"/>
    <col min="15373" max="15373" width="6.7265625" style="455" customWidth="1"/>
    <col min="15374" max="15374" width="1.6328125" style="455" customWidth="1"/>
    <col min="15375" max="15375" width="4.36328125" style="455" customWidth="1"/>
    <col min="15376" max="15376" width="5.7265625" style="455" customWidth="1"/>
    <col min="15377" max="15377" width="6" style="455" customWidth="1"/>
    <col min="15378" max="15378" width="1.6328125" style="455" customWidth="1"/>
    <col min="15379" max="15379" width="7.7265625" style="455" customWidth="1"/>
    <col min="15380" max="15381" width="6.7265625" style="455" customWidth="1"/>
    <col min="15382" max="15382" width="2.08984375" style="455" customWidth="1"/>
    <col min="15383" max="15383" width="2.7265625" style="455" customWidth="1"/>
    <col min="15384" max="15386" width="6.7265625" style="455" customWidth="1"/>
    <col min="15387" max="15616" width="9" style="455"/>
    <col min="15617" max="15617" width="24.7265625" style="455" customWidth="1"/>
    <col min="15618" max="15618" width="4" style="455" customWidth="1"/>
    <col min="15619" max="15619" width="4.6328125" style="455" customWidth="1"/>
    <col min="15620" max="15620" width="5.7265625" style="455" customWidth="1"/>
    <col min="15621" max="15621" width="6.6328125" style="455" customWidth="1"/>
    <col min="15622" max="15622" width="1.6328125" style="455" customWidth="1"/>
    <col min="15623" max="15623" width="5.7265625" style="455" customWidth="1"/>
    <col min="15624" max="15624" width="6.6328125" style="455" customWidth="1"/>
    <col min="15625" max="15625" width="6.7265625" style="455" customWidth="1"/>
    <col min="15626" max="15626" width="1.6328125" style="455" customWidth="1"/>
    <col min="15627" max="15627" width="6" style="455" customWidth="1"/>
    <col min="15628" max="15628" width="6.6328125" style="455" customWidth="1"/>
    <col min="15629" max="15629" width="6.7265625" style="455" customWidth="1"/>
    <col min="15630" max="15630" width="1.6328125" style="455" customWidth="1"/>
    <col min="15631" max="15631" width="4.36328125" style="455" customWidth="1"/>
    <col min="15632" max="15632" width="5.7265625" style="455" customWidth="1"/>
    <col min="15633" max="15633" width="6" style="455" customWidth="1"/>
    <col min="15634" max="15634" width="1.6328125" style="455" customWidth="1"/>
    <col min="15635" max="15635" width="7.7265625" style="455" customWidth="1"/>
    <col min="15636" max="15637" width="6.7265625" style="455" customWidth="1"/>
    <col min="15638" max="15638" width="2.08984375" style="455" customWidth="1"/>
    <col min="15639" max="15639" width="2.7265625" style="455" customWidth="1"/>
    <col min="15640" max="15642" width="6.7265625" style="455" customWidth="1"/>
    <col min="15643" max="15872" width="9" style="455"/>
    <col min="15873" max="15873" width="24.7265625" style="455" customWidth="1"/>
    <col min="15874" max="15874" width="4" style="455" customWidth="1"/>
    <col min="15875" max="15875" width="4.6328125" style="455" customWidth="1"/>
    <col min="15876" max="15876" width="5.7265625" style="455" customWidth="1"/>
    <col min="15877" max="15877" width="6.6328125" style="455" customWidth="1"/>
    <col min="15878" max="15878" width="1.6328125" style="455" customWidth="1"/>
    <col min="15879" max="15879" width="5.7265625" style="455" customWidth="1"/>
    <col min="15880" max="15880" width="6.6328125" style="455" customWidth="1"/>
    <col min="15881" max="15881" width="6.7265625" style="455" customWidth="1"/>
    <col min="15882" max="15882" width="1.6328125" style="455" customWidth="1"/>
    <col min="15883" max="15883" width="6" style="455" customWidth="1"/>
    <col min="15884" max="15884" width="6.6328125" style="455" customWidth="1"/>
    <col min="15885" max="15885" width="6.7265625" style="455" customWidth="1"/>
    <col min="15886" max="15886" width="1.6328125" style="455" customWidth="1"/>
    <col min="15887" max="15887" width="4.36328125" style="455" customWidth="1"/>
    <col min="15888" max="15888" width="5.7265625" style="455" customWidth="1"/>
    <col min="15889" max="15889" width="6" style="455" customWidth="1"/>
    <col min="15890" max="15890" width="1.6328125" style="455" customWidth="1"/>
    <col min="15891" max="15891" width="7.7265625" style="455" customWidth="1"/>
    <col min="15892" max="15893" width="6.7265625" style="455" customWidth="1"/>
    <col min="15894" max="15894" width="2.08984375" style="455" customWidth="1"/>
    <col min="15895" max="15895" width="2.7265625" style="455" customWidth="1"/>
    <col min="15896" max="15898" width="6.7265625" style="455" customWidth="1"/>
    <col min="15899" max="16128" width="9" style="455"/>
    <col min="16129" max="16129" width="24.7265625" style="455" customWidth="1"/>
    <col min="16130" max="16130" width="4" style="455" customWidth="1"/>
    <col min="16131" max="16131" width="4.6328125" style="455" customWidth="1"/>
    <col min="16132" max="16132" width="5.7265625" style="455" customWidth="1"/>
    <col min="16133" max="16133" width="6.6328125" style="455" customWidth="1"/>
    <col min="16134" max="16134" width="1.6328125" style="455" customWidth="1"/>
    <col min="16135" max="16135" width="5.7265625" style="455" customWidth="1"/>
    <col min="16136" max="16136" width="6.6328125" style="455" customWidth="1"/>
    <col min="16137" max="16137" width="6.7265625" style="455" customWidth="1"/>
    <col min="16138" max="16138" width="1.6328125" style="455" customWidth="1"/>
    <col min="16139" max="16139" width="6" style="455" customWidth="1"/>
    <col min="16140" max="16140" width="6.6328125" style="455" customWidth="1"/>
    <col min="16141" max="16141" width="6.7265625" style="455" customWidth="1"/>
    <col min="16142" max="16142" width="1.6328125" style="455" customWidth="1"/>
    <col min="16143" max="16143" width="4.36328125" style="455" customWidth="1"/>
    <col min="16144" max="16144" width="5.7265625" style="455" customWidth="1"/>
    <col min="16145" max="16145" width="6" style="455" customWidth="1"/>
    <col min="16146" max="16146" width="1.6328125" style="455" customWidth="1"/>
    <col min="16147" max="16147" width="7.7265625" style="455" customWidth="1"/>
    <col min="16148" max="16149" width="6.7265625" style="455" customWidth="1"/>
    <col min="16150" max="16150" width="2.08984375" style="455" customWidth="1"/>
    <col min="16151" max="16151" width="2.7265625" style="455" customWidth="1"/>
    <col min="16152" max="16154" width="6.7265625" style="455" customWidth="1"/>
    <col min="16155" max="16384" width="9" style="455"/>
  </cols>
  <sheetData>
    <row r="1" spans="1:256" ht="25.5" customHeight="1">
      <c r="A1" s="1354" t="s">
        <v>510</v>
      </c>
      <c r="B1" s="1355"/>
      <c r="C1" s="1356"/>
      <c r="D1" s="1356"/>
      <c r="E1" s="1356"/>
      <c r="F1" s="1356"/>
      <c r="G1" s="1356"/>
      <c r="H1" s="1356"/>
      <c r="I1" s="1356"/>
      <c r="J1" s="1356"/>
      <c r="K1" s="1356"/>
      <c r="L1" s="1356"/>
      <c r="M1" s="1356"/>
      <c r="N1" s="1356"/>
      <c r="O1" s="1356"/>
      <c r="P1" s="1356"/>
      <c r="Q1" s="1356"/>
      <c r="R1" s="1356"/>
      <c r="S1" s="1356"/>
      <c r="T1" s="1356"/>
      <c r="U1" s="1356"/>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c r="DS1" s="469"/>
      <c r="DT1" s="469"/>
      <c r="DU1" s="469"/>
      <c r="DV1" s="469"/>
      <c r="DW1" s="469"/>
      <c r="DX1" s="469"/>
      <c r="DY1" s="469"/>
      <c r="DZ1" s="469"/>
      <c r="EA1" s="469"/>
      <c r="EB1" s="469"/>
      <c r="EC1" s="469"/>
      <c r="ED1" s="469"/>
      <c r="EE1" s="469"/>
      <c r="EF1" s="469"/>
      <c r="EG1" s="469"/>
      <c r="EH1" s="469"/>
      <c r="EI1" s="469"/>
      <c r="EJ1" s="469"/>
      <c r="EK1" s="469"/>
      <c r="EL1" s="469"/>
      <c r="EM1" s="469"/>
      <c r="EN1" s="469"/>
      <c r="EO1" s="469"/>
      <c r="EP1" s="469"/>
      <c r="EQ1" s="469"/>
      <c r="ER1" s="469"/>
      <c r="ES1" s="469"/>
      <c r="ET1" s="469"/>
      <c r="EU1" s="469"/>
      <c r="EV1" s="469"/>
      <c r="EW1" s="469"/>
      <c r="EX1" s="469"/>
      <c r="EY1" s="469"/>
      <c r="EZ1" s="469"/>
      <c r="FA1" s="469"/>
      <c r="FB1" s="469"/>
      <c r="FC1" s="469"/>
      <c r="FD1" s="469"/>
      <c r="FE1" s="469"/>
      <c r="FF1" s="469"/>
      <c r="FG1" s="469"/>
      <c r="FH1" s="469"/>
      <c r="FI1" s="469"/>
      <c r="FJ1" s="469"/>
      <c r="FK1" s="469"/>
      <c r="FL1" s="469"/>
      <c r="FM1" s="469"/>
      <c r="FN1" s="469"/>
      <c r="FO1" s="469"/>
      <c r="FP1" s="469"/>
      <c r="FQ1" s="469"/>
      <c r="FR1" s="469"/>
      <c r="FS1" s="469"/>
      <c r="FT1" s="469"/>
      <c r="FU1" s="469"/>
      <c r="FV1" s="469"/>
      <c r="FW1" s="469"/>
      <c r="FX1" s="469"/>
      <c r="FY1" s="469"/>
      <c r="FZ1" s="469"/>
      <c r="GA1" s="469"/>
      <c r="GB1" s="469"/>
      <c r="GC1" s="469"/>
      <c r="GD1" s="469"/>
      <c r="GE1" s="469"/>
      <c r="GF1" s="469"/>
      <c r="GG1" s="469"/>
      <c r="GH1" s="469"/>
      <c r="GI1" s="469"/>
      <c r="GJ1" s="469"/>
      <c r="GK1" s="469"/>
      <c r="GL1" s="469"/>
      <c r="GM1" s="469"/>
      <c r="GN1" s="469"/>
      <c r="GO1" s="469"/>
      <c r="GP1" s="469"/>
      <c r="GQ1" s="469"/>
      <c r="GR1" s="469"/>
      <c r="GS1" s="469"/>
      <c r="GT1" s="469"/>
      <c r="GU1" s="469"/>
      <c r="GV1" s="469"/>
      <c r="GW1" s="469"/>
      <c r="GX1" s="469"/>
      <c r="GY1" s="469"/>
      <c r="GZ1" s="469"/>
      <c r="HA1" s="469"/>
      <c r="HB1" s="469"/>
      <c r="HC1" s="469"/>
      <c r="HD1" s="469"/>
      <c r="HE1" s="469"/>
      <c r="HF1" s="469"/>
      <c r="HG1" s="469"/>
      <c r="HH1" s="469"/>
      <c r="HI1" s="469"/>
      <c r="HJ1" s="469"/>
      <c r="HK1" s="469"/>
      <c r="HL1" s="469"/>
      <c r="HM1" s="469"/>
      <c r="HN1" s="469"/>
      <c r="HO1" s="469"/>
      <c r="HP1" s="469"/>
      <c r="HQ1" s="469"/>
      <c r="HR1" s="469"/>
      <c r="HS1" s="469"/>
      <c r="HT1" s="469"/>
      <c r="HU1" s="469"/>
      <c r="HV1" s="469"/>
      <c r="HW1" s="469"/>
      <c r="HX1" s="469"/>
      <c r="HY1" s="469"/>
      <c r="HZ1" s="469"/>
      <c r="IA1" s="469"/>
      <c r="IB1" s="469"/>
      <c r="IC1" s="469"/>
      <c r="ID1" s="469"/>
      <c r="IE1" s="469"/>
      <c r="IF1" s="469"/>
      <c r="IG1" s="469"/>
      <c r="IH1" s="469"/>
      <c r="II1" s="469"/>
      <c r="IJ1" s="469"/>
      <c r="IK1" s="469"/>
      <c r="IL1" s="469"/>
      <c r="IM1" s="469"/>
      <c r="IN1" s="469"/>
      <c r="IO1" s="469"/>
      <c r="IP1" s="469"/>
      <c r="IQ1" s="469"/>
      <c r="IR1" s="469"/>
      <c r="IS1" s="469"/>
      <c r="IT1" s="469"/>
      <c r="IU1" s="469"/>
      <c r="IV1" s="469"/>
    </row>
    <row r="2" spans="1:256" ht="12.5">
      <c r="A2" s="470" t="s">
        <v>629</v>
      </c>
      <c r="B2" s="475"/>
      <c r="C2" s="612"/>
      <c r="D2" s="612"/>
      <c r="E2" s="612"/>
      <c r="F2" s="612"/>
      <c r="G2" s="612"/>
      <c r="H2" s="612"/>
      <c r="I2" s="612"/>
      <c r="J2" s="612"/>
      <c r="K2" s="454"/>
      <c r="L2" s="454"/>
      <c r="M2" s="454"/>
      <c r="N2" s="454"/>
      <c r="O2" s="824"/>
      <c r="P2" s="824"/>
      <c r="Q2" s="824"/>
      <c r="R2" s="824"/>
      <c r="S2" s="824"/>
      <c r="T2" s="824"/>
      <c r="U2" s="824"/>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452"/>
      <c r="EH2" s="452"/>
      <c r="EI2" s="452"/>
      <c r="EJ2" s="452"/>
      <c r="EK2" s="452"/>
      <c r="EL2" s="452"/>
      <c r="EM2" s="452"/>
      <c r="EN2" s="452"/>
      <c r="EO2" s="452"/>
      <c r="EP2" s="452"/>
      <c r="EQ2" s="452"/>
      <c r="ER2" s="452"/>
      <c r="ES2" s="452"/>
      <c r="ET2" s="452"/>
      <c r="EU2" s="452"/>
      <c r="EV2" s="452"/>
      <c r="EW2" s="452"/>
      <c r="EX2" s="452"/>
      <c r="EY2" s="452"/>
      <c r="EZ2" s="452"/>
      <c r="FA2" s="452"/>
      <c r="FB2" s="452"/>
      <c r="FC2" s="452"/>
      <c r="FD2" s="452"/>
      <c r="FE2" s="452"/>
      <c r="FF2" s="452"/>
      <c r="FG2" s="452"/>
      <c r="FH2" s="452"/>
      <c r="FI2" s="452"/>
      <c r="FJ2" s="452"/>
      <c r="FK2" s="452"/>
      <c r="FL2" s="452"/>
      <c r="FM2" s="452"/>
      <c r="FN2" s="452"/>
      <c r="FO2" s="452"/>
      <c r="FP2" s="452"/>
      <c r="FQ2" s="452"/>
      <c r="FR2" s="452"/>
      <c r="FS2" s="452"/>
      <c r="FT2" s="452"/>
      <c r="FU2" s="452"/>
      <c r="FV2" s="452"/>
      <c r="FW2" s="452"/>
      <c r="FX2" s="452"/>
      <c r="FY2" s="452"/>
      <c r="FZ2" s="452"/>
      <c r="GA2" s="452"/>
      <c r="GB2" s="452"/>
      <c r="GC2" s="452"/>
      <c r="GD2" s="452"/>
      <c r="GE2" s="452"/>
      <c r="GF2" s="452"/>
      <c r="GG2" s="452"/>
      <c r="GH2" s="452"/>
      <c r="GI2" s="452"/>
      <c r="GJ2" s="452"/>
      <c r="GK2" s="452"/>
      <c r="GL2" s="452"/>
      <c r="GM2" s="452"/>
      <c r="GN2" s="452"/>
      <c r="GO2" s="452"/>
      <c r="GP2" s="452"/>
      <c r="GQ2" s="452"/>
      <c r="GR2" s="452"/>
      <c r="GS2" s="452"/>
      <c r="GT2" s="452"/>
      <c r="GU2" s="452"/>
      <c r="GV2" s="452"/>
      <c r="GW2" s="452"/>
      <c r="GX2" s="452"/>
      <c r="GY2" s="452"/>
      <c r="GZ2" s="452"/>
      <c r="HA2" s="452"/>
      <c r="HB2" s="452"/>
      <c r="HC2" s="452"/>
      <c r="HD2" s="452"/>
      <c r="HE2" s="452"/>
      <c r="HF2" s="452"/>
      <c r="HG2" s="452"/>
      <c r="HH2" s="452"/>
      <c r="HI2" s="452"/>
      <c r="HJ2" s="452"/>
      <c r="HK2" s="452"/>
      <c r="HL2" s="452"/>
      <c r="HM2" s="452"/>
      <c r="HN2" s="452"/>
      <c r="HO2" s="452"/>
      <c r="HP2" s="452"/>
      <c r="HQ2" s="452"/>
      <c r="HR2" s="452"/>
      <c r="HS2" s="452"/>
      <c r="HT2" s="452"/>
      <c r="HU2" s="452"/>
      <c r="HV2" s="452"/>
      <c r="HW2" s="452"/>
      <c r="HX2" s="452"/>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row>
    <row r="3" spans="1:256" ht="12.5">
      <c r="A3" s="470" t="s">
        <v>0</v>
      </c>
      <c r="C3" s="470"/>
      <c r="D3" s="470"/>
      <c r="E3" s="470"/>
      <c r="F3" s="470"/>
      <c r="G3" s="470"/>
      <c r="H3" s="470"/>
      <c r="I3" s="470"/>
      <c r="J3" s="470"/>
      <c r="K3" s="470"/>
      <c r="L3" s="470"/>
      <c r="M3" s="470"/>
      <c r="N3" s="470"/>
      <c r="O3" s="470"/>
      <c r="P3" s="470"/>
      <c r="Q3" s="470"/>
      <c r="R3" s="470"/>
      <c r="S3" s="470"/>
      <c r="T3" s="470"/>
      <c r="U3" s="470"/>
      <c r="V3" s="470"/>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0.5">
      <c r="A4" s="462"/>
      <c r="B4" s="472"/>
      <c r="C4" s="1553" t="s">
        <v>353</v>
      </c>
      <c r="D4" s="1553"/>
      <c r="E4" s="1553"/>
      <c r="F4" s="1553"/>
      <c r="G4" s="1553"/>
      <c r="H4" s="1553"/>
      <c r="I4" s="1553"/>
      <c r="J4" s="1553"/>
      <c r="K4" s="1553"/>
      <c r="L4" s="1553"/>
      <c r="M4" s="1553"/>
      <c r="N4" s="1553"/>
      <c r="O4" s="1553"/>
      <c r="P4" s="1553"/>
      <c r="Q4" s="1553"/>
      <c r="R4" s="1553"/>
      <c r="S4" s="1553"/>
      <c r="T4" s="1553"/>
      <c r="U4" s="1553"/>
      <c r="V4" s="459"/>
    </row>
    <row r="5" spans="1:256" ht="22.5" customHeight="1">
      <c r="A5" s="462"/>
      <c r="B5" s="472"/>
      <c r="C5" s="1551" t="s">
        <v>368</v>
      </c>
      <c r="D5" s="1551"/>
      <c r="E5" s="1551"/>
      <c r="F5" s="609"/>
      <c r="G5" s="1550" t="s">
        <v>369</v>
      </c>
      <c r="H5" s="1550"/>
      <c r="I5" s="1550"/>
      <c r="J5" s="610"/>
      <c r="K5" s="1550" t="s">
        <v>370</v>
      </c>
      <c r="L5" s="1550"/>
      <c r="M5" s="1550"/>
      <c r="N5" s="609"/>
      <c r="O5" s="1550" t="s">
        <v>371</v>
      </c>
      <c r="P5" s="1550"/>
      <c r="Q5" s="1550"/>
      <c r="R5" s="609"/>
      <c r="S5" s="1554" t="s">
        <v>17</v>
      </c>
      <c r="T5" s="1554"/>
      <c r="U5" s="1554"/>
      <c r="V5" s="473"/>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c r="CR5" s="462"/>
      <c r="CS5" s="462"/>
      <c r="CT5" s="462"/>
      <c r="CU5" s="462"/>
      <c r="CV5" s="462"/>
      <c r="CW5" s="462"/>
      <c r="CX5" s="462"/>
      <c r="CY5" s="462"/>
      <c r="CZ5" s="462"/>
      <c r="DA5" s="462"/>
      <c r="DB5" s="462"/>
      <c r="DC5" s="462"/>
      <c r="DD5" s="462"/>
      <c r="DE5" s="462"/>
      <c r="DF5" s="462"/>
      <c r="DG5" s="462"/>
      <c r="DH5" s="462"/>
      <c r="DI5" s="462"/>
      <c r="DJ5" s="462"/>
      <c r="DK5" s="462"/>
      <c r="DL5" s="462"/>
      <c r="DM5" s="462"/>
      <c r="DN5" s="462"/>
      <c r="DO5" s="462"/>
      <c r="DP5" s="462"/>
      <c r="DQ5" s="462"/>
      <c r="DR5" s="462"/>
      <c r="DS5" s="462"/>
      <c r="DT5" s="462"/>
      <c r="DU5" s="462"/>
      <c r="DV5" s="462"/>
      <c r="DW5" s="462"/>
      <c r="DX5" s="462"/>
      <c r="DY5" s="462"/>
      <c r="DZ5" s="462"/>
      <c r="EA5" s="462"/>
      <c r="EB5" s="462"/>
      <c r="EC5" s="462"/>
      <c r="ED5" s="462"/>
      <c r="EE5" s="462"/>
      <c r="EF5" s="462"/>
      <c r="EG5" s="462"/>
      <c r="EH5" s="462"/>
      <c r="EI5" s="462"/>
      <c r="EJ5" s="462"/>
      <c r="EK5" s="462"/>
      <c r="EL5" s="462"/>
      <c r="EM5" s="462"/>
      <c r="EN5" s="462"/>
      <c r="EO5" s="462"/>
      <c r="EP5" s="462"/>
      <c r="EQ5" s="462"/>
      <c r="ER5" s="462"/>
      <c r="ES5" s="462"/>
      <c r="ET5" s="462"/>
      <c r="EU5" s="462"/>
      <c r="EV5" s="462"/>
      <c r="EW5" s="462"/>
      <c r="EX5" s="462"/>
      <c r="EY5" s="462"/>
      <c r="EZ5" s="462"/>
      <c r="FA5" s="462"/>
      <c r="FB5" s="462"/>
      <c r="FC5" s="462"/>
      <c r="FD5" s="462"/>
      <c r="FE5" s="462"/>
      <c r="FF5" s="462"/>
      <c r="FG5" s="462"/>
      <c r="FH5" s="462"/>
      <c r="FI5" s="462"/>
      <c r="FJ5" s="462"/>
      <c r="FK5" s="462"/>
      <c r="FL5" s="462"/>
      <c r="FM5" s="462"/>
      <c r="FN5" s="462"/>
      <c r="FO5" s="462"/>
      <c r="FP5" s="462"/>
      <c r="FQ5" s="462"/>
      <c r="FR5" s="462"/>
      <c r="FS5" s="462"/>
      <c r="FT5" s="462"/>
      <c r="FU5" s="462"/>
      <c r="FV5" s="462"/>
      <c r="FW5" s="462"/>
      <c r="FX5" s="462"/>
      <c r="FY5" s="462"/>
      <c r="FZ5" s="462"/>
      <c r="GA5" s="462"/>
      <c r="GB5" s="462"/>
      <c r="GC5" s="462"/>
      <c r="GD5" s="462"/>
      <c r="GE5" s="462"/>
      <c r="GF5" s="462"/>
      <c r="GG5" s="462"/>
      <c r="GH5" s="462"/>
      <c r="GI5" s="462"/>
      <c r="GJ5" s="462"/>
      <c r="GK5" s="462"/>
      <c r="GL5" s="462"/>
      <c r="GM5" s="462"/>
      <c r="GN5" s="462"/>
      <c r="GO5" s="462"/>
      <c r="GP5" s="462"/>
      <c r="GQ5" s="462"/>
      <c r="GR5" s="462"/>
      <c r="GS5" s="462"/>
      <c r="GT5" s="462"/>
      <c r="GU5" s="462"/>
      <c r="GV5" s="462"/>
      <c r="GW5" s="462"/>
      <c r="GX5" s="462"/>
      <c r="GY5" s="462"/>
      <c r="GZ5" s="462"/>
      <c r="HA5" s="462"/>
      <c r="HB5" s="462"/>
      <c r="HC5" s="462"/>
      <c r="HD5" s="462"/>
      <c r="HE5" s="462"/>
      <c r="HF5" s="462"/>
      <c r="HG5" s="462"/>
      <c r="HH5" s="462"/>
      <c r="HI5" s="462"/>
      <c r="HJ5" s="462"/>
      <c r="HK5" s="462"/>
      <c r="HL5" s="462"/>
      <c r="HM5" s="462"/>
      <c r="HN5" s="462"/>
      <c r="HO5" s="462"/>
      <c r="HP5" s="462"/>
      <c r="HQ5" s="462"/>
      <c r="HR5" s="462"/>
      <c r="HS5" s="462"/>
      <c r="HT5" s="462"/>
      <c r="HU5" s="462"/>
      <c r="HV5" s="462"/>
      <c r="HW5" s="462"/>
      <c r="HX5" s="462"/>
      <c r="HY5" s="462"/>
      <c r="HZ5" s="462"/>
      <c r="IA5" s="462"/>
      <c r="IB5" s="462"/>
      <c r="IC5" s="462"/>
      <c r="ID5" s="462"/>
      <c r="IE5" s="462"/>
      <c r="IF5" s="462"/>
      <c r="IG5" s="462"/>
      <c r="IH5" s="462"/>
      <c r="II5" s="462"/>
      <c r="IJ5" s="462"/>
      <c r="IK5" s="462"/>
      <c r="IL5" s="462"/>
      <c r="IM5" s="462"/>
      <c r="IN5" s="462"/>
      <c r="IO5" s="462"/>
      <c r="IP5" s="462"/>
      <c r="IQ5" s="462"/>
      <c r="IR5" s="462"/>
      <c r="IS5" s="462"/>
      <c r="IT5" s="462"/>
      <c r="IU5" s="462"/>
      <c r="IV5" s="462"/>
    </row>
    <row r="6" spans="1:256" ht="10.15" customHeight="1">
      <c r="A6" s="474"/>
      <c r="B6" s="475"/>
      <c r="C6" s="1553"/>
      <c r="D6" s="1553"/>
      <c r="E6" s="1553"/>
      <c r="F6" s="609"/>
      <c r="G6" s="1555" t="s">
        <v>20</v>
      </c>
      <c r="H6" s="1555"/>
      <c r="I6" s="1555"/>
      <c r="J6" s="610"/>
      <c r="K6" s="1555" t="s">
        <v>20</v>
      </c>
      <c r="L6" s="1555"/>
      <c r="M6" s="1555"/>
      <c r="N6" s="609"/>
      <c r="O6" s="1555" t="s">
        <v>357</v>
      </c>
      <c r="P6" s="1555"/>
      <c r="Q6" s="1555"/>
      <c r="R6" s="609"/>
      <c r="S6" s="1475"/>
      <c r="T6" s="1475"/>
      <c r="U6" s="1475"/>
      <c r="V6" s="459"/>
      <c r="W6" s="474"/>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474"/>
      <c r="CK6" s="474"/>
      <c r="CL6" s="474"/>
      <c r="CM6" s="474"/>
      <c r="CN6" s="474"/>
      <c r="CO6" s="474"/>
      <c r="CP6" s="474"/>
      <c r="CQ6" s="474"/>
      <c r="CR6" s="474"/>
      <c r="CS6" s="474"/>
      <c r="CT6" s="474"/>
      <c r="CU6" s="474"/>
      <c r="CV6" s="474"/>
      <c r="CW6" s="474"/>
      <c r="CX6" s="474"/>
      <c r="CY6" s="474"/>
      <c r="CZ6" s="474"/>
      <c r="DA6" s="474"/>
      <c r="DB6" s="474"/>
      <c r="DC6" s="474"/>
      <c r="DD6" s="474"/>
      <c r="DE6" s="474"/>
      <c r="DF6" s="474"/>
      <c r="DG6" s="474"/>
      <c r="DH6" s="474"/>
      <c r="DI6" s="474"/>
      <c r="DJ6" s="474"/>
      <c r="DK6" s="474"/>
      <c r="DL6" s="474"/>
      <c r="DM6" s="474"/>
      <c r="DN6" s="474"/>
      <c r="DO6" s="474"/>
      <c r="DP6" s="474"/>
      <c r="DQ6" s="474"/>
      <c r="DR6" s="474"/>
      <c r="DS6" s="474"/>
      <c r="DT6" s="474"/>
      <c r="DU6" s="474"/>
      <c r="DV6" s="474"/>
      <c r="DW6" s="474"/>
      <c r="DX6" s="474"/>
      <c r="DY6" s="474"/>
      <c r="DZ6" s="474"/>
      <c r="EA6" s="474"/>
      <c r="EB6" s="474"/>
      <c r="EC6" s="474"/>
      <c r="ED6" s="474"/>
      <c r="EE6" s="474"/>
      <c r="EF6" s="474"/>
      <c r="EG6" s="474"/>
      <c r="EH6" s="474"/>
      <c r="EI6" s="474"/>
      <c r="EJ6" s="474"/>
      <c r="EK6" s="474"/>
      <c r="EL6" s="474"/>
      <c r="EM6" s="474"/>
      <c r="EN6" s="474"/>
      <c r="EO6" s="474"/>
      <c r="EP6" s="474"/>
      <c r="EQ6" s="474"/>
      <c r="ER6" s="474"/>
      <c r="ES6" s="474"/>
      <c r="ET6" s="474"/>
      <c r="EU6" s="474"/>
      <c r="EV6" s="474"/>
      <c r="EW6" s="474"/>
      <c r="EX6" s="474"/>
      <c r="EY6" s="474"/>
      <c r="EZ6" s="474"/>
      <c r="FA6" s="474"/>
      <c r="FB6" s="474"/>
      <c r="FC6" s="474"/>
      <c r="FD6" s="474"/>
      <c r="FE6" s="474"/>
      <c r="FF6" s="474"/>
      <c r="FG6" s="474"/>
      <c r="FH6" s="474"/>
      <c r="FI6" s="474"/>
      <c r="FJ6" s="474"/>
      <c r="FK6" s="474"/>
      <c r="FL6" s="474"/>
      <c r="FM6" s="474"/>
      <c r="FN6" s="474"/>
      <c r="FO6" s="474"/>
      <c r="FP6" s="474"/>
      <c r="FQ6" s="474"/>
      <c r="FR6" s="474"/>
      <c r="FS6" s="474"/>
      <c r="FT6" s="474"/>
      <c r="FU6" s="474"/>
      <c r="FV6" s="474"/>
      <c r="FW6" s="474"/>
      <c r="FX6" s="474"/>
      <c r="FY6" s="474"/>
      <c r="FZ6" s="474"/>
      <c r="GA6" s="474"/>
      <c r="GB6" s="474"/>
      <c r="GC6" s="474"/>
      <c r="GD6" s="474"/>
      <c r="GE6" s="474"/>
      <c r="GF6" s="474"/>
      <c r="GG6" s="474"/>
      <c r="GH6" s="474"/>
      <c r="GI6" s="474"/>
      <c r="GJ6" s="474"/>
      <c r="GK6" s="474"/>
      <c r="GL6" s="474"/>
      <c r="GM6" s="474"/>
      <c r="GN6" s="474"/>
      <c r="GO6" s="474"/>
      <c r="GP6" s="474"/>
      <c r="GQ6" s="474"/>
      <c r="GR6" s="474"/>
      <c r="GS6" s="474"/>
      <c r="GT6" s="474"/>
      <c r="GU6" s="474"/>
      <c r="GV6" s="474"/>
      <c r="GW6" s="474"/>
      <c r="GX6" s="474"/>
      <c r="GY6" s="474"/>
      <c r="GZ6" s="474"/>
      <c r="HA6" s="474"/>
      <c r="HB6" s="474"/>
      <c r="HC6" s="474"/>
      <c r="HD6" s="474"/>
      <c r="HE6" s="474"/>
      <c r="HF6" s="474"/>
      <c r="HG6" s="474"/>
      <c r="HH6" s="474"/>
      <c r="HI6" s="474"/>
      <c r="HJ6" s="474"/>
      <c r="HK6" s="474"/>
      <c r="HL6" s="474"/>
      <c r="HM6" s="474"/>
      <c r="HN6" s="474"/>
      <c r="HO6" s="474"/>
      <c r="HP6" s="474"/>
      <c r="HQ6" s="474"/>
      <c r="HR6" s="474"/>
      <c r="HS6" s="474"/>
      <c r="HT6" s="474"/>
      <c r="HU6" s="474"/>
      <c r="HV6" s="474"/>
      <c r="HW6" s="474"/>
      <c r="HX6" s="474"/>
      <c r="HY6" s="474"/>
      <c r="HZ6" s="474"/>
      <c r="IA6" s="474"/>
      <c r="IB6" s="474"/>
      <c r="IC6" s="474"/>
      <c r="ID6" s="474"/>
      <c r="IE6" s="474"/>
      <c r="IF6" s="474"/>
      <c r="IG6" s="474"/>
      <c r="IH6" s="474"/>
      <c r="II6" s="474"/>
      <c r="IJ6" s="474"/>
      <c r="IK6" s="474"/>
      <c r="IL6" s="474"/>
      <c r="IM6" s="474"/>
      <c r="IN6" s="474"/>
      <c r="IO6" s="474"/>
      <c r="IP6" s="474"/>
      <c r="IQ6" s="474"/>
      <c r="IR6" s="474"/>
      <c r="IS6" s="474"/>
      <c r="IT6" s="474"/>
      <c r="IU6" s="474"/>
      <c r="IV6" s="474"/>
    </row>
    <row r="7" spans="1:256" ht="30">
      <c r="A7" s="476"/>
      <c r="B7" s="477"/>
      <c r="C7" s="459" t="s">
        <v>87</v>
      </c>
      <c r="D7" s="459" t="s">
        <v>93</v>
      </c>
      <c r="E7" s="613" t="s">
        <v>94</v>
      </c>
      <c r="F7" s="459"/>
      <c r="G7" s="459" t="s">
        <v>87</v>
      </c>
      <c r="H7" s="459" t="s">
        <v>93</v>
      </c>
      <c r="I7" s="613" t="s">
        <v>94</v>
      </c>
      <c r="J7" s="459"/>
      <c r="K7" s="459" t="s">
        <v>87</v>
      </c>
      <c r="L7" s="459" t="s">
        <v>93</v>
      </c>
      <c r="M7" s="613" t="s">
        <v>94</v>
      </c>
      <c r="N7" s="459"/>
      <c r="O7" s="459" t="s">
        <v>87</v>
      </c>
      <c r="P7" s="595" t="s">
        <v>93</v>
      </c>
      <c r="Q7" s="594" t="s">
        <v>94</v>
      </c>
      <c r="R7" s="595"/>
      <c r="S7" s="595" t="s">
        <v>87</v>
      </c>
      <c r="T7" s="595" t="s">
        <v>93</v>
      </c>
      <c r="U7" s="594" t="s">
        <v>94</v>
      </c>
      <c r="V7" s="459"/>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4"/>
      <c r="BR7" s="474"/>
      <c r="BS7" s="474"/>
      <c r="BT7" s="474"/>
      <c r="BU7" s="474"/>
      <c r="BV7" s="474"/>
      <c r="BW7" s="474"/>
      <c r="BX7" s="474"/>
      <c r="BY7" s="474"/>
      <c r="BZ7" s="474"/>
      <c r="CA7" s="474"/>
      <c r="CB7" s="474"/>
      <c r="CC7" s="474"/>
      <c r="CD7" s="474"/>
      <c r="CE7" s="474"/>
      <c r="CF7" s="474"/>
      <c r="CG7" s="474"/>
      <c r="CH7" s="474"/>
      <c r="CI7" s="474"/>
      <c r="CJ7" s="474"/>
      <c r="CK7" s="474"/>
      <c r="CL7" s="474"/>
      <c r="CM7" s="474"/>
      <c r="CN7" s="474"/>
      <c r="CO7" s="474"/>
      <c r="CP7" s="474"/>
      <c r="CQ7" s="474"/>
      <c r="CR7" s="474"/>
      <c r="CS7" s="474"/>
      <c r="CT7" s="474"/>
      <c r="CU7" s="474"/>
      <c r="CV7" s="474"/>
      <c r="CW7" s="474"/>
      <c r="CX7" s="474"/>
      <c r="CY7" s="474"/>
      <c r="CZ7" s="474"/>
      <c r="DA7" s="474"/>
      <c r="DB7" s="474"/>
      <c r="DC7" s="474"/>
      <c r="DD7" s="474"/>
      <c r="DE7" s="474"/>
      <c r="DF7" s="474"/>
      <c r="DG7" s="474"/>
      <c r="DH7" s="474"/>
      <c r="DI7" s="474"/>
      <c r="DJ7" s="474"/>
      <c r="DK7" s="474"/>
      <c r="DL7" s="474"/>
      <c r="DM7" s="474"/>
      <c r="DN7" s="474"/>
      <c r="DO7" s="474"/>
      <c r="DP7" s="474"/>
      <c r="DQ7" s="474"/>
      <c r="DR7" s="474"/>
      <c r="DS7" s="474"/>
      <c r="DT7" s="474"/>
      <c r="DU7" s="474"/>
      <c r="DV7" s="474"/>
      <c r="DW7" s="474"/>
      <c r="DX7" s="474"/>
      <c r="DY7" s="474"/>
      <c r="DZ7" s="474"/>
      <c r="EA7" s="474"/>
      <c r="EB7" s="474"/>
      <c r="EC7" s="474"/>
      <c r="ED7" s="474"/>
      <c r="EE7" s="474"/>
      <c r="EF7" s="474"/>
      <c r="EG7" s="474"/>
      <c r="EH7" s="474"/>
      <c r="EI7" s="474"/>
      <c r="EJ7" s="474"/>
      <c r="EK7" s="474"/>
      <c r="EL7" s="474"/>
      <c r="EM7" s="474"/>
      <c r="EN7" s="474"/>
      <c r="EO7" s="474"/>
      <c r="EP7" s="474"/>
      <c r="EQ7" s="474"/>
      <c r="ER7" s="474"/>
      <c r="ES7" s="474"/>
      <c r="ET7" s="474"/>
      <c r="EU7" s="474"/>
      <c r="EV7" s="474"/>
      <c r="EW7" s="474"/>
      <c r="EX7" s="474"/>
      <c r="EY7" s="474"/>
      <c r="EZ7" s="474"/>
      <c r="FA7" s="474"/>
      <c r="FB7" s="474"/>
      <c r="FC7" s="474"/>
      <c r="FD7" s="474"/>
      <c r="FE7" s="474"/>
      <c r="FF7" s="474"/>
      <c r="FG7" s="474"/>
      <c r="FH7" s="474"/>
      <c r="FI7" s="474"/>
      <c r="FJ7" s="474"/>
      <c r="FK7" s="474"/>
      <c r="FL7" s="474"/>
      <c r="FM7" s="474"/>
      <c r="FN7" s="474"/>
      <c r="FO7" s="474"/>
      <c r="FP7" s="474"/>
      <c r="FQ7" s="474"/>
      <c r="FR7" s="474"/>
      <c r="FS7" s="474"/>
      <c r="FT7" s="474"/>
      <c r="FU7" s="474"/>
      <c r="FV7" s="474"/>
      <c r="FW7" s="474"/>
      <c r="FX7" s="474"/>
      <c r="FY7" s="474"/>
      <c r="FZ7" s="474"/>
      <c r="GA7" s="474"/>
      <c r="GB7" s="474"/>
      <c r="GC7" s="474"/>
      <c r="GD7" s="474"/>
      <c r="GE7" s="474"/>
      <c r="GF7" s="474"/>
      <c r="GG7" s="474"/>
      <c r="GH7" s="474"/>
      <c r="GI7" s="474"/>
      <c r="GJ7" s="474"/>
      <c r="GK7" s="474"/>
      <c r="GL7" s="474"/>
      <c r="GM7" s="474"/>
      <c r="GN7" s="474"/>
      <c r="GO7" s="474"/>
      <c r="GP7" s="474"/>
      <c r="GQ7" s="474"/>
      <c r="GR7" s="474"/>
      <c r="GS7" s="474"/>
      <c r="GT7" s="474"/>
      <c r="GU7" s="474"/>
      <c r="GV7" s="474"/>
      <c r="GW7" s="474"/>
      <c r="GX7" s="474"/>
      <c r="GY7" s="474"/>
      <c r="GZ7" s="474"/>
      <c r="HA7" s="474"/>
      <c r="HB7" s="474"/>
      <c r="HC7" s="474"/>
      <c r="HD7" s="474"/>
      <c r="HE7" s="474"/>
      <c r="HF7" s="474"/>
      <c r="HG7" s="474"/>
      <c r="HH7" s="474"/>
      <c r="HI7" s="474"/>
      <c r="HJ7" s="474"/>
      <c r="HK7" s="474"/>
      <c r="HL7" s="474"/>
      <c r="HM7" s="474"/>
      <c r="HN7" s="474"/>
      <c r="HO7" s="474"/>
      <c r="HP7" s="474"/>
      <c r="HQ7" s="474"/>
      <c r="HR7" s="474"/>
      <c r="HS7" s="474"/>
      <c r="HT7" s="474"/>
      <c r="HU7" s="474"/>
      <c r="HV7" s="474"/>
      <c r="HW7" s="474"/>
      <c r="HX7" s="474"/>
      <c r="HY7" s="474"/>
      <c r="HZ7" s="474"/>
      <c r="IA7" s="474"/>
      <c r="IB7" s="474"/>
      <c r="IC7" s="474"/>
      <c r="ID7" s="474"/>
      <c r="IE7" s="474"/>
      <c r="IF7" s="474"/>
      <c r="IG7" s="474"/>
      <c r="IH7" s="474"/>
      <c r="II7" s="474"/>
      <c r="IJ7" s="474"/>
      <c r="IK7" s="474"/>
      <c r="IL7" s="474"/>
      <c r="IM7" s="474"/>
      <c r="IN7" s="474"/>
      <c r="IO7" s="474"/>
      <c r="IP7" s="474"/>
      <c r="IQ7" s="474"/>
      <c r="IR7" s="474"/>
      <c r="IS7" s="474"/>
      <c r="IT7" s="474"/>
      <c r="IU7" s="474"/>
      <c r="IV7" s="474"/>
    </row>
    <row r="8" spans="1:256">
      <c r="A8" s="462"/>
      <c r="B8" s="472" t="s">
        <v>48</v>
      </c>
      <c r="C8" s="467"/>
      <c r="D8" s="467"/>
      <c r="E8" s="467"/>
      <c r="F8" s="467"/>
      <c r="G8" s="467"/>
      <c r="H8" s="467"/>
      <c r="I8" s="467"/>
      <c r="J8" s="467"/>
      <c r="K8" s="467"/>
      <c r="L8" s="467"/>
      <c r="M8" s="467"/>
      <c r="N8" s="467"/>
      <c r="O8" s="467"/>
      <c r="P8" s="462"/>
      <c r="Q8" s="462"/>
      <c r="R8" s="462"/>
      <c r="V8" s="459"/>
    </row>
    <row r="9" spans="1:256" ht="10.5">
      <c r="A9" s="478" t="s">
        <v>372</v>
      </c>
      <c r="C9" s="479"/>
      <c r="D9" s="479"/>
      <c r="E9" s="479"/>
      <c r="F9" s="479"/>
      <c r="G9" s="479"/>
      <c r="H9" s="479"/>
      <c r="I9" s="479"/>
      <c r="J9" s="479"/>
      <c r="K9" s="479"/>
      <c r="L9" s="479"/>
      <c r="M9" s="479"/>
      <c r="N9" s="479"/>
      <c r="O9" s="479"/>
      <c r="P9" s="479"/>
      <c r="Q9" s="479"/>
      <c r="R9" s="479"/>
      <c r="V9" s="459"/>
    </row>
    <row r="10" spans="1:256">
      <c r="A10" s="459" t="s">
        <v>464</v>
      </c>
      <c r="B10" s="475"/>
      <c r="C10" s="898">
        <v>0</v>
      </c>
      <c r="D10" s="898">
        <v>1</v>
      </c>
      <c r="E10" s="898">
        <v>1</v>
      </c>
      <c r="F10" s="898"/>
      <c r="G10" s="898">
        <v>136</v>
      </c>
      <c r="H10" s="898">
        <v>367</v>
      </c>
      <c r="I10" s="898">
        <v>503</v>
      </c>
      <c r="J10" s="480"/>
      <c r="K10" s="898">
        <v>104</v>
      </c>
      <c r="L10" s="898">
        <v>413</v>
      </c>
      <c r="M10" s="898">
        <v>517</v>
      </c>
      <c r="N10" s="480"/>
      <c r="O10" s="898">
        <v>5</v>
      </c>
      <c r="P10" s="898">
        <v>25</v>
      </c>
      <c r="Q10" s="898">
        <v>30</v>
      </c>
      <c r="R10" s="480"/>
      <c r="S10" s="898">
        <v>245</v>
      </c>
      <c r="T10" s="898">
        <v>806</v>
      </c>
      <c r="U10" s="898">
        <v>1051</v>
      </c>
      <c r="V10" s="481"/>
    </row>
    <row r="11" spans="1:256">
      <c r="A11" s="459" t="s">
        <v>465</v>
      </c>
      <c r="B11" s="475"/>
      <c r="C11" s="898">
        <v>0</v>
      </c>
      <c r="D11" s="898">
        <v>0</v>
      </c>
      <c r="E11" s="898">
        <v>0</v>
      </c>
      <c r="F11" s="898"/>
      <c r="G11" s="898">
        <v>20</v>
      </c>
      <c r="H11" s="898">
        <v>145</v>
      </c>
      <c r="I11" s="898">
        <v>165</v>
      </c>
      <c r="J11" s="480"/>
      <c r="K11" s="898">
        <v>17</v>
      </c>
      <c r="L11" s="898">
        <v>168</v>
      </c>
      <c r="M11" s="898">
        <v>185</v>
      </c>
      <c r="N11" s="480"/>
      <c r="O11" s="898">
        <v>1</v>
      </c>
      <c r="P11" s="898">
        <v>10</v>
      </c>
      <c r="Q11" s="898">
        <v>11</v>
      </c>
      <c r="R11" s="480"/>
      <c r="S11" s="898">
        <v>38</v>
      </c>
      <c r="T11" s="898">
        <v>323</v>
      </c>
      <c r="U11" s="898">
        <v>361</v>
      </c>
      <c r="V11" s="481"/>
    </row>
    <row r="12" spans="1:256">
      <c r="A12" s="459" t="s">
        <v>466</v>
      </c>
      <c r="B12" s="475"/>
      <c r="C12" s="898">
        <v>0</v>
      </c>
      <c r="D12" s="898">
        <v>0</v>
      </c>
      <c r="E12" s="898">
        <v>0</v>
      </c>
      <c r="F12" s="898"/>
      <c r="G12" s="898">
        <v>20</v>
      </c>
      <c r="H12" s="898">
        <v>116</v>
      </c>
      <c r="I12" s="898">
        <v>136</v>
      </c>
      <c r="J12" s="480"/>
      <c r="K12" s="898">
        <v>11</v>
      </c>
      <c r="L12" s="898">
        <v>118</v>
      </c>
      <c r="M12" s="898">
        <v>129</v>
      </c>
      <c r="N12" s="480"/>
      <c r="O12" s="898">
        <v>0</v>
      </c>
      <c r="P12" s="898">
        <v>10</v>
      </c>
      <c r="Q12" s="898">
        <v>10</v>
      </c>
      <c r="R12" s="480"/>
      <c r="S12" s="898">
        <v>31</v>
      </c>
      <c r="T12" s="898">
        <v>244</v>
      </c>
      <c r="U12" s="898">
        <v>275</v>
      </c>
      <c r="V12" s="481"/>
    </row>
    <row r="13" spans="1:256">
      <c r="A13" s="459" t="s">
        <v>373</v>
      </c>
      <c r="B13" s="475">
        <v>5</v>
      </c>
      <c r="C13" s="898">
        <v>0</v>
      </c>
      <c r="D13" s="898">
        <v>5</v>
      </c>
      <c r="E13" s="898">
        <v>5</v>
      </c>
      <c r="F13" s="898"/>
      <c r="G13" s="898">
        <v>128</v>
      </c>
      <c r="H13" s="898">
        <v>994</v>
      </c>
      <c r="I13" s="898">
        <v>1122</v>
      </c>
      <c r="J13" s="480"/>
      <c r="K13" s="898">
        <v>96</v>
      </c>
      <c r="L13" s="898">
        <v>1388</v>
      </c>
      <c r="M13" s="898">
        <v>1484</v>
      </c>
      <c r="N13" s="480"/>
      <c r="O13" s="898">
        <v>14</v>
      </c>
      <c r="P13" s="898">
        <v>85</v>
      </c>
      <c r="Q13" s="898">
        <v>99</v>
      </c>
      <c r="R13" s="480"/>
      <c r="S13" s="898">
        <v>238</v>
      </c>
      <c r="T13" s="898">
        <v>2472</v>
      </c>
      <c r="U13" s="898">
        <v>2710</v>
      </c>
      <c r="V13" s="481"/>
    </row>
    <row r="14" spans="1:256">
      <c r="A14" s="459" t="s">
        <v>374</v>
      </c>
      <c r="B14" s="475">
        <v>6</v>
      </c>
      <c r="C14" s="898">
        <v>2</v>
      </c>
      <c r="D14" s="898">
        <v>0</v>
      </c>
      <c r="E14" s="898">
        <v>2</v>
      </c>
      <c r="F14" s="898"/>
      <c r="G14" s="898">
        <v>27</v>
      </c>
      <c r="H14" s="898">
        <v>97</v>
      </c>
      <c r="I14" s="898">
        <v>124</v>
      </c>
      <c r="J14" s="480"/>
      <c r="K14" s="898">
        <v>98</v>
      </c>
      <c r="L14" s="898">
        <v>548</v>
      </c>
      <c r="M14" s="898">
        <v>646</v>
      </c>
      <c r="N14" s="480"/>
      <c r="O14" s="898">
        <v>2</v>
      </c>
      <c r="P14" s="898">
        <v>9</v>
      </c>
      <c r="Q14" s="898">
        <v>11</v>
      </c>
      <c r="R14" s="480"/>
      <c r="S14" s="898">
        <v>129</v>
      </c>
      <c r="T14" s="898">
        <v>654</v>
      </c>
      <c r="U14" s="898">
        <v>783</v>
      </c>
      <c r="V14" s="481"/>
    </row>
    <row r="15" spans="1:256">
      <c r="A15" s="459" t="s">
        <v>375</v>
      </c>
      <c r="B15" s="475"/>
      <c r="C15" s="898">
        <v>2</v>
      </c>
      <c r="D15" s="898">
        <v>6</v>
      </c>
      <c r="E15" s="898">
        <v>8</v>
      </c>
      <c r="F15" s="898"/>
      <c r="G15" s="898">
        <v>331</v>
      </c>
      <c r="H15" s="898">
        <v>1719</v>
      </c>
      <c r="I15" s="898">
        <v>2050</v>
      </c>
      <c r="J15" s="480"/>
      <c r="K15" s="898">
        <v>326</v>
      </c>
      <c r="L15" s="898">
        <v>2635</v>
      </c>
      <c r="M15" s="898">
        <v>2961</v>
      </c>
      <c r="N15" s="480"/>
      <c r="O15" s="898">
        <v>22</v>
      </c>
      <c r="P15" s="898">
        <v>139</v>
      </c>
      <c r="Q15" s="898">
        <v>161</v>
      </c>
      <c r="R15" s="480"/>
      <c r="S15" s="898">
        <v>681</v>
      </c>
      <c r="T15" s="898">
        <v>4499</v>
      </c>
      <c r="U15" s="898">
        <v>5180</v>
      </c>
      <c r="V15" s="481"/>
    </row>
    <row r="16" spans="1:256">
      <c r="A16" s="482"/>
      <c r="B16" s="475"/>
      <c r="C16" s="1102"/>
      <c r="D16" s="1102"/>
      <c r="E16" s="1102"/>
      <c r="F16" s="483"/>
      <c r="G16" s="898"/>
      <c r="H16" s="898"/>
      <c r="I16" s="898"/>
      <c r="J16" s="480"/>
      <c r="K16" s="1102"/>
      <c r="L16" s="1102"/>
      <c r="M16" s="1102"/>
      <c r="N16" s="483"/>
      <c r="O16" s="1102"/>
      <c r="P16" s="1102"/>
      <c r="Q16" s="1102"/>
      <c r="R16" s="483"/>
      <c r="S16" s="1102"/>
      <c r="T16" s="1102"/>
      <c r="U16" s="1102"/>
      <c r="V16" s="867"/>
    </row>
    <row r="17" spans="1:22" ht="10.5">
      <c r="A17" s="478" t="s">
        <v>376</v>
      </c>
      <c r="B17" s="475"/>
      <c r="C17" s="898"/>
      <c r="D17" s="898"/>
      <c r="E17" s="898"/>
      <c r="F17" s="480"/>
      <c r="G17" s="898"/>
      <c r="H17" s="898"/>
      <c r="I17" s="898"/>
      <c r="J17" s="480"/>
      <c r="K17" s="898"/>
      <c r="L17" s="898"/>
      <c r="M17" s="898"/>
      <c r="N17" s="480"/>
      <c r="O17" s="898"/>
      <c r="P17" s="898"/>
      <c r="Q17" s="898"/>
      <c r="R17" s="480"/>
      <c r="S17" s="898"/>
      <c r="T17" s="898"/>
      <c r="U17" s="898"/>
      <c r="V17" s="481"/>
    </row>
    <row r="18" spans="1:22">
      <c r="A18" s="459" t="s">
        <v>464</v>
      </c>
      <c r="B18" s="475"/>
      <c r="C18" s="898">
        <v>0</v>
      </c>
      <c r="D18" s="898">
        <v>2</v>
      </c>
      <c r="E18" s="898">
        <v>2</v>
      </c>
      <c r="F18" s="898"/>
      <c r="G18" s="898">
        <v>91</v>
      </c>
      <c r="H18" s="898">
        <v>95</v>
      </c>
      <c r="I18" s="898">
        <v>186</v>
      </c>
      <c r="J18" s="480"/>
      <c r="K18" s="898">
        <v>44</v>
      </c>
      <c r="L18" s="898">
        <v>61</v>
      </c>
      <c r="M18" s="898">
        <v>105</v>
      </c>
      <c r="N18" s="480"/>
      <c r="O18" s="898">
        <v>2</v>
      </c>
      <c r="P18" s="898">
        <v>3</v>
      </c>
      <c r="Q18" s="898">
        <v>5</v>
      </c>
      <c r="R18" s="480"/>
      <c r="S18" s="898">
        <v>137</v>
      </c>
      <c r="T18" s="898">
        <v>161</v>
      </c>
      <c r="U18" s="898">
        <v>298</v>
      </c>
      <c r="V18" s="481"/>
    </row>
    <row r="19" spans="1:22">
      <c r="A19" s="459" t="s">
        <v>465</v>
      </c>
      <c r="B19" s="475"/>
      <c r="C19" s="898">
        <v>2</v>
      </c>
      <c r="D19" s="898">
        <v>1</v>
      </c>
      <c r="E19" s="898">
        <v>3</v>
      </c>
      <c r="F19" s="898"/>
      <c r="G19" s="898">
        <v>74</v>
      </c>
      <c r="H19" s="898">
        <v>78</v>
      </c>
      <c r="I19" s="898">
        <v>152</v>
      </c>
      <c r="J19" s="480"/>
      <c r="K19" s="898">
        <v>55</v>
      </c>
      <c r="L19" s="898">
        <v>57</v>
      </c>
      <c r="M19" s="898">
        <v>112</v>
      </c>
      <c r="N19" s="480"/>
      <c r="O19" s="898">
        <v>5</v>
      </c>
      <c r="P19" s="898">
        <v>5</v>
      </c>
      <c r="Q19" s="898">
        <v>10</v>
      </c>
      <c r="R19" s="480"/>
      <c r="S19" s="898">
        <v>136</v>
      </c>
      <c r="T19" s="898">
        <v>141</v>
      </c>
      <c r="U19" s="898">
        <v>277</v>
      </c>
      <c r="V19" s="481"/>
    </row>
    <row r="20" spans="1:22">
      <c r="A20" s="459" t="s">
        <v>466</v>
      </c>
      <c r="B20" s="475"/>
      <c r="C20" s="898">
        <v>5</v>
      </c>
      <c r="D20" s="898">
        <v>3</v>
      </c>
      <c r="E20" s="898">
        <v>8</v>
      </c>
      <c r="F20" s="898"/>
      <c r="G20" s="898">
        <v>129</v>
      </c>
      <c r="H20" s="898">
        <v>166</v>
      </c>
      <c r="I20" s="898">
        <v>295</v>
      </c>
      <c r="J20" s="480"/>
      <c r="K20" s="898">
        <v>66</v>
      </c>
      <c r="L20" s="898">
        <v>153</v>
      </c>
      <c r="M20" s="898">
        <v>219</v>
      </c>
      <c r="N20" s="480"/>
      <c r="O20" s="898">
        <v>3</v>
      </c>
      <c r="P20" s="898">
        <v>17</v>
      </c>
      <c r="Q20" s="898">
        <v>20</v>
      </c>
      <c r="R20" s="480"/>
      <c r="S20" s="898">
        <v>203</v>
      </c>
      <c r="T20" s="898">
        <v>339</v>
      </c>
      <c r="U20" s="898">
        <v>542</v>
      </c>
      <c r="V20" s="481"/>
    </row>
    <row r="21" spans="1:22">
      <c r="A21" s="459" t="s">
        <v>373</v>
      </c>
      <c r="B21" s="475">
        <v>5</v>
      </c>
      <c r="C21" s="898">
        <v>5</v>
      </c>
      <c r="D21" s="898">
        <v>16</v>
      </c>
      <c r="E21" s="898">
        <v>21</v>
      </c>
      <c r="F21" s="898"/>
      <c r="G21" s="898">
        <v>819</v>
      </c>
      <c r="H21" s="898">
        <v>1098</v>
      </c>
      <c r="I21" s="898">
        <v>1917</v>
      </c>
      <c r="J21" s="480"/>
      <c r="K21" s="898">
        <v>508</v>
      </c>
      <c r="L21" s="898">
        <v>1252</v>
      </c>
      <c r="M21" s="898">
        <v>1760</v>
      </c>
      <c r="N21" s="480"/>
      <c r="O21" s="898">
        <v>45</v>
      </c>
      <c r="P21" s="898">
        <v>95</v>
      </c>
      <c r="Q21" s="898">
        <v>140</v>
      </c>
      <c r="R21" s="480"/>
      <c r="S21" s="898">
        <v>1377</v>
      </c>
      <c r="T21" s="898">
        <v>2461</v>
      </c>
      <c r="U21" s="898">
        <v>3838</v>
      </c>
      <c r="V21" s="481"/>
    </row>
    <row r="22" spans="1:22">
      <c r="A22" s="459" t="s">
        <v>374</v>
      </c>
      <c r="B22" s="475">
        <v>6</v>
      </c>
      <c r="C22" s="898">
        <v>0</v>
      </c>
      <c r="D22" s="898">
        <v>1</v>
      </c>
      <c r="E22" s="898">
        <v>1</v>
      </c>
      <c r="F22" s="898"/>
      <c r="G22" s="898">
        <v>116</v>
      </c>
      <c r="H22" s="898">
        <v>178</v>
      </c>
      <c r="I22" s="898">
        <v>294</v>
      </c>
      <c r="J22" s="480"/>
      <c r="K22" s="898">
        <v>374</v>
      </c>
      <c r="L22" s="898">
        <v>953</v>
      </c>
      <c r="M22" s="898">
        <v>1327</v>
      </c>
      <c r="N22" s="480"/>
      <c r="O22" s="898">
        <v>3</v>
      </c>
      <c r="P22" s="898">
        <v>11</v>
      </c>
      <c r="Q22" s="898">
        <v>14</v>
      </c>
      <c r="R22" s="480"/>
      <c r="S22" s="898">
        <v>493</v>
      </c>
      <c r="T22" s="898">
        <v>1143</v>
      </c>
      <c r="U22" s="898">
        <v>1636</v>
      </c>
      <c r="V22" s="481"/>
    </row>
    <row r="23" spans="1:22">
      <c r="A23" s="459" t="s">
        <v>375</v>
      </c>
      <c r="B23" s="475"/>
      <c r="C23" s="898">
        <v>12</v>
      </c>
      <c r="D23" s="898">
        <v>23</v>
      </c>
      <c r="E23" s="898">
        <v>35</v>
      </c>
      <c r="F23" s="898"/>
      <c r="G23" s="898">
        <v>1229</v>
      </c>
      <c r="H23" s="898">
        <v>1615</v>
      </c>
      <c r="I23" s="898">
        <v>2844</v>
      </c>
      <c r="J23" s="480"/>
      <c r="K23" s="898">
        <v>1047</v>
      </c>
      <c r="L23" s="898">
        <v>2476</v>
      </c>
      <c r="M23" s="898">
        <v>3523</v>
      </c>
      <c r="N23" s="480"/>
      <c r="O23" s="898">
        <v>58</v>
      </c>
      <c r="P23" s="898">
        <v>131</v>
      </c>
      <c r="Q23" s="898">
        <v>189</v>
      </c>
      <c r="R23" s="480"/>
      <c r="S23" s="898">
        <v>2346</v>
      </c>
      <c r="T23" s="898">
        <v>4245</v>
      </c>
      <c r="U23" s="898">
        <v>6591</v>
      </c>
      <c r="V23" s="481"/>
    </row>
    <row r="24" spans="1:22">
      <c r="A24" s="482"/>
      <c r="B24" s="475"/>
      <c r="C24" s="1102"/>
      <c r="D24" s="1102"/>
      <c r="E24" s="1102"/>
      <c r="F24" s="483"/>
      <c r="G24" s="1102"/>
      <c r="H24" s="1102"/>
      <c r="I24" s="1102"/>
      <c r="J24" s="483"/>
      <c r="K24" s="1102"/>
      <c r="L24" s="1102"/>
      <c r="M24" s="1102"/>
      <c r="N24" s="483"/>
      <c r="O24" s="1102"/>
      <c r="P24" s="1102"/>
      <c r="Q24" s="1102"/>
      <c r="R24" s="483"/>
      <c r="S24" s="1102"/>
      <c r="T24" s="1102"/>
      <c r="U24" s="1102"/>
      <c r="V24" s="867"/>
    </row>
    <row r="25" spans="1:22" ht="10.5">
      <c r="A25" s="478" t="s">
        <v>377</v>
      </c>
      <c r="B25" s="475"/>
      <c r="C25" s="898"/>
      <c r="D25" s="898"/>
      <c r="E25" s="898"/>
      <c r="F25" s="480"/>
      <c r="G25" s="898"/>
      <c r="H25" s="898"/>
      <c r="I25" s="898"/>
      <c r="J25" s="480"/>
      <c r="K25" s="898"/>
      <c r="L25" s="898"/>
      <c r="M25" s="898"/>
      <c r="N25" s="480"/>
      <c r="O25" s="898"/>
      <c r="P25" s="898"/>
      <c r="Q25" s="898"/>
      <c r="R25" s="480"/>
      <c r="S25" s="898"/>
      <c r="T25" s="898"/>
      <c r="U25" s="898"/>
      <c r="V25" s="481"/>
    </row>
    <row r="26" spans="1:22">
      <c r="A26" s="459" t="s">
        <v>464</v>
      </c>
      <c r="B26" s="475"/>
      <c r="C26" s="898">
        <v>1</v>
      </c>
      <c r="D26" s="898">
        <v>0</v>
      </c>
      <c r="E26" s="898">
        <v>1</v>
      </c>
      <c r="F26" s="898"/>
      <c r="G26" s="898">
        <v>21</v>
      </c>
      <c r="H26" s="898">
        <v>28</v>
      </c>
      <c r="I26" s="898">
        <v>49</v>
      </c>
      <c r="J26" s="480"/>
      <c r="K26" s="898">
        <v>31</v>
      </c>
      <c r="L26" s="898">
        <v>42</v>
      </c>
      <c r="M26" s="898">
        <v>73</v>
      </c>
      <c r="N26" s="480"/>
      <c r="O26" s="898">
        <v>0</v>
      </c>
      <c r="P26" s="898">
        <v>2</v>
      </c>
      <c r="Q26" s="898">
        <v>2</v>
      </c>
      <c r="R26" s="480"/>
      <c r="S26" s="898">
        <v>53</v>
      </c>
      <c r="T26" s="898">
        <v>72</v>
      </c>
      <c r="U26" s="898">
        <v>125</v>
      </c>
      <c r="V26" s="481"/>
    </row>
    <row r="27" spans="1:22">
      <c r="A27" s="459" t="s">
        <v>465</v>
      </c>
      <c r="B27" s="475"/>
      <c r="C27" s="898">
        <v>0</v>
      </c>
      <c r="D27" s="898">
        <v>0</v>
      </c>
      <c r="E27" s="898">
        <v>0</v>
      </c>
      <c r="F27" s="898"/>
      <c r="G27" s="898">
        <v>8</v>
      </c>
      <c r="H27" s="898">
        <v>22</v>
      </c>
      <c r="I27" s="898">
        <v>30</v>
      </c>
      <c r="J27" s="480"/>
      <c r="K27" s="898">
        <v>9</v>
      </c>
      <c r="L27" s="898">
        <v>29</v>
      </c>
      <c r="M27" s="898">
        <v>38</v>
      </c>
      <c r="N27" s="480"/>
      <c r="O27" s="898">
        <v>0</v>
      </c>
      <c r="P27" s="898">
        <v>3</v>
      </c>
      <c r="Q27" s="898">
        <v>3</v>
      </c>
      <c r="R27" s="480"/>
      <c r="S27" s="898">
        <v>17</v>
      </c>
      <c r="T27" s="898">
        <v>54</v>
      </c>
      <c r="U27" s="898">
        <v>71</v>
      </c>
      <c r="V27" s="481"/>
    </row>
    <row r="28" spans="1:22">
      <c r="A28" s="459" t="s">
        <v>466</v>
      </c>
      <c r="B28" s="475"/>
      <c r="C28" s="898">
        <v>0</v>
      </c>
      <c r="D28" s="898">
        <v>1</v>
      </c>
      <c r="E28" s="898">
        <v>1</v>
      </c>
      <c r="F28" s="898"/>
      <c r="G28" s="898">
        <v>9</v>
      </c>
      <c r="H28" s="898">
        <v>25</v>
      </c>
      <c r="I28" s="898">
        <v>34</v>
      </c>
      <c r="J28" s="480"/>
      <c r="K28" s="898">
        <v>15</v>
      </c>
      <c r="L28" s="898">
        <v>41</v>
      </c>
      <c r="M28" s="898">
        <v>56</v>
      </c>
      <c r="N28" s="480"/>
      <c r="O28" s="898">
        <v>1</v>
      </c>
      <c r="P28" s="898">
        <v>3</v>
      </c>
      <c r="Q28" s="898">
        <v>4</v>
      </c>
      <c r="R28" s="480"/>
      <c r="S28" s="898">
        <v>25</v>
      </c>
      <c r="T28" s="898">
        <v>70</v>
      </c>
      <c r="U28" s="898">
        <v>95</v>
      </c>
      <c r="V28" s="481"/>
    </row>
    <row r="29" spans="1:22">
      <c r="A29" s="459" t="s">
        <v>373</v>
      </c>
      <c r="B29" s="475">
        <v>5</v>
      </c>
      <c r="C29" s="898">
        <v>0</v>
      </c>
      <c r="D29" s="898">
        <v>3</v>
      </c>
      <c r="E29" s="898">
        <v>3</v>
      </c>
      <c r="F29" s="898"/>
      <c r="G29" s="898">
        <v>47</v>
      </c>
      <c r="H29" s="898">
        <v>175</v>
      </c>
      <c r="I29" s="898">
        <v>222</v>
      </c>
      <c r="J29" s="480"/>
      <c r="K29" s="898">
        <v>53</v>
      </c>
      <c r="L29" s="898">
        <v>209</v>
      </c>
      <c r="M29" s="898">
        <v>262</v>
      </c>
      <c r="N29" s="480"/>
      <c r="O29" s="898">
        <v>4</v>
      </c>
      <c r="P29" s="898">
        <v>11</v>
      </c>
      <c r="Q29" s="898">
        <v>15</v>
      </c>
      <c r="R29" s="480"/>
      <c r="S29" s="898">
        <v>104</v>
      </c>
      <c r="T29" s="898">
        <v>398</v>
      </c>
      <c r="U29" s="898">
        <v>502</v>
      </c>
      <c r="V29" s="481"/>
    </row>
    <row r="30" spans="1:22">
      <c r="A30" s="459" t="s">
        <v>374</v>
      </c>
      <c r="B30" s="475">
        <v>6</v>
      </c>
      <c r="C30" s="898">
        <v>0</v>
      </c>
      <c r="D30" s="898">
        <v>0</v>
      </c>
      <c r="E30" s="898">
        <v>0</v>
      </c>
      <c r="F30" s="898"/>
      <c r="G30" s="898">
        <v>12</v>
      </c>
      <c r="H30" s="898">
        <v>19</v>
      </c>
      <c r="I30" s="898">
        <v>31</v>
      </c>
      <c r="J30" s="480"/>
      <c r="K30" s="898">
        <v>20</v>
      </c>
      <c r="L30" s="898">
        <v>82</v>
      </c>
      <c r="M30" s="898">
        <v>102</v>
      </c>
      <c r="N30" s="480"/>
      <c r="O30" s="898">
        <v>2</v>
      </c>
      <c r="P30" s="898">
        <v>1</v>
      </c>
      <c r="Q30" s="898">
        <v>3</v>
      </c>
      <c r="R30" s="480"/>
      <c r="S30" s="898">
        <v>34</v>
      </c>
      <c r="T30" s="898">
        <v>102</v>
      </c>
      <c r="U30" s="898">
        <v>136</v>
      </c>
      <c r="V30" s="481"/>
    </row>
    <row r="31" spans="1:22">
      <c r="A31" s="459" t="s">
        <v>375</v>
      </c>
      <c r="B31" s="475"/>
      <c r="C31" s="898">
        <v>1</v>
      </c>
      <c r="D31" s="898">
        <v>4</v>
      </c>
      <c r="E31" s="898">
        <v>5</v>
      </c>
      <c r="F31" s="898"/>
      <c r="G31" s="898">
        <v>97</v>
      </c>
      <c r="H31" s="898">
        <v>269</v>
      </c>
      <c r="I31" s="898">
        <v>366</v>
      </c>
      <c r="J31" s="480"/>
      <c r="K31" s="898">
        <v>128</v>
      </c>
      <c r="L31" s="898">
        <v>403</v>
      </c>
      <c r="M31" s="898">
        <v>531</v>
      </c>
      <c r="N31" s="480"/>
      <c r="O31" s="898">
        <v>7</v>
      </c>
      <c r="P31" s="898">
        <v>20</v>
      </c>
      <c r="Q31" s="898">
        <v>27</v>
      </c>
      <c r="R31" s="480"/>
      <c r="S31" s="898">
        <v>233</v>
      </c>
      <c r="T31" s="898">
        <v>696</v>
      </c>
      <c r="U31" s="898">
        <v>929</v>
      </c>
      <c r="V31" s="481"/>
    </row>
    <row r="32" spans="1:22">
      <c r="A32" s="482"/>
      <c r="B32" s="475"/>
      <c r="C32" s="1102"/>
      <c r="D32" s="1102"/>
      <c r="E32" s="1102"/>
      <c r="F32" s="483"/>
      <c r="G32" s="1102"/>
      <c r="H32" s="1102"/>
      <c r="I32" s="1102"/>
      <c r="J32" s="483"/>
      <c r="K32" s="1102"/>
      <c r="L32" s="1102"/>
      <c r="M32" s="1102"/>
      <c r="N32" s="483"/>
      <c r="O32" s="1102"/>
      <c r="P32" s="1102"/>
      <c r="Q32" s="1102"/>
      <c r="R32" s="483"/>
      <c r="S32" s="1102"/>
      <c r="T32" s="1102"/>
      <c r="U32" s="1102"/>
      <c r="V32" s="867"/>
    </row>
    <row r="33" spans="1:26" ht="10.5">
      <c r="A33" s="484" t="s">
        <v>378</v>
      </c>
      <c r="B33" s="475">
        <v>7</v>
      </c>
      <c r="C33" s="898"/>
      <c r="D33" s="898"/>
      <c r="E33" s="898"/>
      <c r="F33" s="480"/>
      <c r="G33" s="898"/>
      <c r="H33" s="898"/>
      <c r="I33" s="898"/>
      <c r="J33" s="480"/>
      <c r="K33" s="898"/>
      <c r="L33" s="898"/>
      <c r="M33" s="898"/>
      <c r="N33" s="480"/>
      <c r="O33" s="898"/>
      <c r="P33" s="898"/>
      <c r="Q33" s="898"/>
      <c r="R33" s="480"/>
      <c r="S33" s="898"/>
      <c r="T33" s="898"/>
      <c r="U33" s="898"/>
      <c r="V33" s="481"/>
    </row>
    <row r="34" spans="1:26">
      <c r="A34" s="459" t="s">
        <v>464</v>
      </c>
      <c r="B34" s="475"/>
      <c r="C34" s="898">
        <v>0</v>
      </c>
      <c r="D34" s="898">
        <v>0</v>
      </c>
      <c r="E34" s="898">
        <v>0</v>
      </c>
      <c r="F34" s="898"/>
      <c r="G34" s="898">
        <v>13</v>
      </c>
      <c r="H34" s="898">
        <v>12</v>
      </c>
      <c r="I34" s="898">
        <v>25</v>
      </c>
      <c r="J34" s="480"/>
      <c r="K34" s="898">
        <v>4</v>
      </c>
      <c r="L34" s="898">
        <v>9</v>
      </c>
      <c r="M34" s="898">
        <v>13</v>
      </c>
      <c r="N34" s="480"/>
      <c r="O34" s="898">
        <v>0</v>
      </c>
      <c r="P34" s="898">
        <v>0</v>
      </c>
      <c r="Q34" s="898">
        <v>0</v>
      </c>
      <c r="R34" s="480"/>
      <c r="S34" s="898">
        <v>17</v>
      </c>
      <c r="T34" s="898">
        <v>21</v>
      </c>
      <c r="U34" s="898">
        <v>38</v>
      </c>
      <c r="V34" s="481"/>
    </row>
    <row r="35" spans="1:26">
      <c r="A35" s="459" t="s">
        <v>465</v>
      </c>
      <c r="B35" s="475"/>
      <c r="C35" s="898">
        <v>0</v>
      </c>
      <c r="D35" s="898">
        <v>0</v>
      </c>
      <c r="E35" s="898">
        <v>0</v>
      </c>
      <c r="F35" s="898"/>
      <c r="G35" s="898">
        <v>11</v>
      </c>
      <c r="H35" s="898">
        <v>8</v>
      </c>
      <c r="I35" s="898">
        <v>19</v>
      </c>
      <c r="J35" s="480"/>
      <c r="K35" s="898">
        <v>3</v>
      </c>
      <c r="L35" s="898">
        <v>3</v>
      </c>
      <c r="M35" s="898">
        <v>6</v>
      </c>
      <c r="N35" s="480"/>
      <c r="O35" s="898">
        <v>1</v>
      </c>
      <c r="P35" s="898">
        <v>0</v>
      </c>
      <c r="Q35" s="898">
        <v>1</v>
      </c>
      <c r="R35" s="480"/>
      <c r="S35" s="898">
        <v>15</v>
      </c>
      <c r="T35" s="898">
        <v>11</v>
      </c>
      <c r="U35" s="898">
        <v>26</v>
      </c>
      <c r="V35" s="481"/>
    </row>
    <row r="36" spans="1:26">
      <c r="A36" s="459" t="s">
        <v>466</v>
      </c>
      <c r="B36" s="475"/>
      <c r="C36" s="898">
        <v>0</v>
      </c>
      <c r="D36" s="898">
        <v>0</v>
      </c>
      <c r="E36" s="898">
        <v>0</v>
      </c>
      <c r="F36" s="898"/>
      <c r="G36" s="898">
        <v>12</v>
      </c>
      <c r="H36" s="898">
        <v>10</v>
      </c>
      <c r="I36" s="898">
        <v>22</v>
      </c>
      <c r="J36" s="480"/>
      <c r="K36" s="898">
        <v>4</v>
      </c>
      <c r="L36" s="898">
        <v>10</v>
      </c>
      <c r="M36" s="898">
        <v>14</v>
      </c>
      <c r="N36" s="480"/>
      <c r="O36" s="898">
        <v>0</v>
      </c>
      <c r="P36" s="898">
        <v>0</v>
      </c>
      <c r="Q36" s="898">
        <v>0</v>
      </c>
      <c r="R36" s="480"/>
      <c r="S36" s="898">
        <v>16</v>
      </c>
      <c r="T36" s="898">
        <v>20</v>
      </c>
      <c r="U36" s="898">
        <v>36</v>
      </c>
      <c r="V36" s="481"/>
    </row>
    <row r="37" spans="1:26">
      <c r="A37" s="459" t="s">
        <v>373</v>
      </c>
      <c r="B37" s="475">
        <v>5</v>
      </c>
      <c r="C37" s="898">
        <v>0</v>
      </c>
      <c r="D37" s="898">
        <v>0</v>
      </c>
      <c r="E37" s="898">
        <v>0</v>
      </c>
      <c r="F37" s="898"/>
      <c r="G37" s="898">
        <v>55</v>
      </c>
      <c r="H37" s="898">
        <v>69</v>
      </c>
      <c r="I37" s="898">
        <v>124</v>
      </c>
      <c r="J37" s="480"/>
      <c r="K37" s="898">
        <v>45</v>
      </c>
      <c r="L37" s="898">
        <v>47</v>
      </c>
      <c r="M37" s="898">
        <v>92</v>
      </c>
      <c r="N37" s="480"/>
      <c r="O37" s="898">
        <v>2</v>
      </c>
      <c r="P37" s="898">
        <v>6</v>
      </c>
      <c r="Q37" s="898">
        <v>8</v>
      </c>
      <c r="R37" s="480"/>
      <c r="S37" s="898">
        <v>102</v>
      </c>
      <c r="T37" s="898">
        <v>122</v>
      </c>
      <c r="U37" s="898">
        <v>224</v>
      </c>
      <c r="V37" s="481"/>
    </row>
    <row r="38" spans="1:26">
      <c r="A38" s="459" t="s">
        <v>374</v>
      </c>
      <c r="B38" s="475">
        <v>6</v>
      </c>
      <c r="C38" s="898">
        <v>0</v>
      </c>
      <c r="D38" s="898">
        <v>0</v>
      </c>
      <c r="E38" s="898">
        <v>0</v>
      </c>
      <c r="F38" s="898"/>
      <c r="G38" s="898">
        <v>4</v>
      </c>
      <c r="H38" s="898">
        <v>6</v>
      </c>
      <c r="I38" s="898">
        <v>10</v>
      </c>
      <c r="J38" s="480"/>
      <c r="K38" s="898">
        <v>5</v>
      </c>
      <c r="L38" s="898">
        <v>11</v>
      </c>
      <c r="M38" s="898">
        <v>16</v>
      </c>
      <c r="N38" s="480"/>
      <c r="O38" s="898">
        <v>1</v>
      </c>
      <c r="P38" s="898">
        <v>1</v>
      </c>
      <c r="Q38" s="898">
        <v>2</v>
      </c>
      <c r="R38" s="480"/>
      <c r="S38" s="898">
        <v>10</v>
      </c>
      <c r="T38" s="898">
        <v>18</v>
      </c>
      <c r="U38" s="898">
        <v>28</v>
      </c>
      <c r="V38" s="481"/>
    </row>
    <row r="39" spans="1:26">
      <c r="A39" s="459" t="s">
        <v>375</v>
      </c>
      <c r="B39" s="475"/>
      <c r="C39" s="898">
        <v>0</v>
      </c>
      <c r="D39" s="898">
        <v>0</v>
      </c>
      <c r="E39" s="898">
        <v>0</v>
      </c>
      <c r="F39" s="898"/>
      <c r="G39" s="898">
        <v>95</v>
      </c>
      <c r="H39" s="898">
        <v>105</v>
      </c>
      <c r="I39" s="898">
        <v>200</v>
      </c>
      <c r="J39" s="480"/>
      <c r="K39" s="898">
        <v>61</v>
      </c>
      <c r="L39" s="898">
        <v>80</v>
      </c>
      <c r="M39" s="898">
        <v>141</v>
      </c>
      <c r="N39" s="480"/>
      <c r="O39" s="898">
        <v>4</v>
      </c>
      <c r="P39" s="898">
        <v>7</v>
      </c>
      <c r="Q39" s="898">
        <v>11</v>
      </c>
      <c r="R39" s="480"/>
      <c r="S39" s="898">
        <v>160</v>
      </c>
      <c r="T39" s="898">
        <v>192</v>
      </c>
      <c r="U39" s="898">
        <v>352</v>
      </c>
      <c r="V39" s="481"/>
    </row>
    <row r="40" spans="1:26">
      <c r="A40" s="482"/>
      <c r="B40" s="475"/>
      <c r="C40" s="1102"/>
      <c r="D40" s="1102"/>
      <c r="E40" s="1102"/>
      <c r="F40" s="483"/>
      <c r="G40" s="1102"/>
      <c r="H40" s="1102"/>
      <c r="I40" s="1102"/>
      <c r="J40" s="483"/>
      <c r="K40" s="898"/>
      <c r="L40" s="1102"/>
      <c r="M40" s="1102"/>
      <c r="N40" s="483"/>
      <c r="O40" s="1102"/>
      <c r="P40" s="1102"/>
      <c r="Q40" s="1102"/>
      <c r="R40" s="483"/>
      <c r="S40" s="1102"/>
      <c r="T40" s="1102"/>
      <c r="U40" s="1102"/>
      <c r="V40" s="867"/>
    </row>
    <row r="41" spans="1:26" ht="10.5">
      <c r="A41" s="484" t="s">
        <v>46</v>
      </c>
      <c r="B41" s="475"/>
      <c r="C41" s="898"/>
      <c r="D41" s="898"/>
      <c r="E41" s="898"/>
      <c r="F41" s="480"/>
      <c r="G41" s="898"/>
      <c r="H41" s="898"/>
      <c r="I41" s="898"/>
      <c r="J41" s="480"/>
      <c r="K41" s="898"/>
      <c r="L41" s="898"/>
      <c r="M41" s="898"/>
      <c r="N41" s="480"/>
      <c r="O41" s="898"/>
      <c r="P41" s="898"/>
      <c r="Q41" s="898"/>
      <c r="R41" s="480"/>
      <c r="S41" s="898"/>
      <c r="T41" s="898"/>
      <c r="U41" s="898"/>
      <c r="V41" s="481"/>
      <c r="X41" s="1552"/>
      <c r="Y41" s="1552"/>
      <c r="Z41" s="1552"/>
    </row>
    <row r="42" spans="1:26">
      <c r="A42" s="459" t="s">
        <v>464</v>
      </c>
      <c r="B42" s="475"/>
      <c r="C42" s="898">
        <v>1</v>
      </c>
      <c r="D42" s="898">
        <v>3</v>
      </c>
      <c r="E42" s="898">
        <v>4</v>
      </c>
      <c r="F42" s="898"/>
      <c r="G42" s="898">
        <v>261</v>
      </c>
      <c r="H42" s="898">
        <v>502</v>
      </c>
      <c r="I42" s="898">
        <v>763</v>
      </c>
      <c r="J42" s="480"/>
      <c r="K42" s="898">
        <v>183</v>
      </c>
      <c r="L42" s="898">
        <v>525</v>
      </c>
      <c r="M42" s="898">
        <v>708</v>
      </c>
      <c r="N42" s="480"/>
      <c r="O42" s="898">
        <v>7</v>
      </c>
      <c r="P42" s="898">
        <v>30</v>
      </c>
      <c r="Q42" s="898">
        <v>37</v>
      </c>
      <c r="R42" s="480"/>
      <c r="S42" s="898">
        <v>452</v>
      </c>
      <c r="T42" s="898">
        <v>1060</v>
      </c>
      <c r="U42" s="898">
        <v>1512</v>
      </c>
      <c r="V42" s="481"/>
      <c r="X42" s="614"/>
      <c r="Y42" s="614"/>
      <c r="Z42" s="614"/>
    </row>
    <row r="43" spans="1:26">
      <c r="A43" s="459" t="s">
        <v>465</v>
      </c>
      <c r="B43" s="475"/>
      <c r="C43" s="898">
        <v>2</v>
      </c>
      <c r="D43" s="898">
        <v>1</v>
      </c>
      <c r="E43" s="898">
        <v>3</v>
      </c>
      <c r="F43" s="898"/>
      <c r="G43" s="898">
        <v>113</v>
      </c>
      <c r="H43" s="898">
        <v>253</v>
      </c>
      <c r="I43" s="898">
        <v>366</v>
      </c>
      <c r="J43" s="480"/>
      <c r="K43" s="898">
        <v>84</v>
      </c>
      <c r="L43" s="898">
        <v>257</v>
      </c>
      <c r="M43" s="898">
        <v>341</v>
      </c>
      <c r="N43" s="480"/>
      <c r="O43" s="898">
        <v>7</v>
      </c>
      <c r="P43" s="898">
        <v>18</v>
      </c>
      <c r="Q43" s="898">
        <v>25</v>
      </c>
      <c r="R43" s="480"/>
      <c r="S43" s="898">
        <v>206</v>
      </c>
      <c r="T43" s="898">
        <v>529</v>
      </c>
      <c r="U43" s="898">
        <v>735</v>
      </c>
      <c r="V43" s="481"/>
      <c r="X43" s="614"/>
      <c r="Y43" s="614"/>
      <c r="Z43" s="614"/>
    </row>
    <row r="44" spans="1:26">
      <c r="A44" s="459" t="s">
        <v>466</v>
      </c>
      <c r="C44" s="898">
        <v>5</v>
      </c>
      <c r="D44" s="898">
        <v>4</v>
      </c>
      <c r="E44" s="898">
        <v>9</v>
      </c>
      <c r="F44" s="898"/>
      <c r="G44" s="898">
        <v>170</v>
      </c>
      <c r="H44" s="898">
        <v>317</v>
      </c>
      <c r="I44" s="898">
        <v>487</v>
      </c>
      <c r="J44" s="480"/>
      <c r="K44" s="898">
        <v>96</v>
      </c>
      <c r="L44" s="898">
        <v>322</v>
      </c>
      <c r="M44" s="898">
        <v>418</v>
      </c>
      <c r="N44" s="480"/>
      <c r="O44" s="898">
        <v>4</v>
      </c>
      <c r="P44" s="898">
        <v>30</v>
      </c>
      <c r="Q44" s="898">
        <v>34</v>
      </c>
      <c r="R44" s="480"/>
      <c r="S44" s="898">
        <v>275</v>
      </c>
      <c r="T44" s="898">
        <v>673</v>
      </c>
      <c r="U44" s="898">
        <v>948</v>
      </c>
      <c r="V44" s="481"/>
      <c r="X44" s="614"/>
      <c r="Y44" s="614"/>
      <c r="Z44" s="614"/>
    </row>
    <row r="45" spans="1:26">
      <c r="A45" s="459" t="s">
        <v>373</v>
      </c>
      <c r="B45" s="475">
        <v>5</v>
      </c>
      <c r="C45" s="898">
        <v>5</v>
      </c>
      <c r="D45" s="898">
        <v>24</v>
      </c>
      <c r="E45" s="898">
        <v>29</v>
      </c>
      <c r="F45" s="898"/>
      <c r="G45" s="898">
        <v>1049</v>
      </c>
      <c r="H45" s="898">
        <v>2336</v>
      </c>
      <c r="I45" s="898">
        <v>3385</v>
      </c>
      <c r="J45" s="480"/>
      <c r="K45" s="898">
        <v>702</v>
      </c>
      <c r="L45" s="898">
        <v>2896</v>
      </c>
      <c r="M45" s="898">
        <v>3598</v>
      </c>
      <c r="N45" s="480"/>
      <c r="O45" s="898">
        <v>65</v>
      </c>
      <c r="P45" s="898">
        <v>197</v>
      </c>
      <c r="Q45" s="898">
        <v>262</v>
      </c>
      <c r="R45" s="480"/>
      <c r="S45" s="898">
        <v>1821</v>
      </c>
      <c r="T45" s="898">
        <v>5453</v>
      </c>
      <c r="U45" s="898">
        <v>7274</v>
      </c>
      <c r="V45" s="481"/>
      <c r="X45" s="614"/>
      <c r="Y45" s="614"/>
      <c r="Z45" s="614"/>
    </row>
    <row r="46" spans="1:26">
      <c r="A46" s="459" t="s">
        <v>374</v>
      </c>
      <c r="B46" s="475">
        <v>6</v>
      </c>
      <c r="C46" s="898">
        <v>2</v>
      </c>
      <c r="D46" s="898">
        <v>1</v>
      </c>
      <c r="E46" s="898">
        <v>3</v>
      </c>
      <c r="F46" s="898"/>
      <c r="G46" s="898">
        <v>159</v>
      </c>
      <c r="H46" s="898">
        <v>300</v>
      </c>
      <c r="I46" s="898">
        <v>459</v>
      </c>
      <c r="J46" s="480"/>
      <c r="K46" s="898">
        <v>497</v>
      </c>
      <c r="L46" s="898">
        <v>1594</v>
      </c>
      <c r="M46" s="898">
        <v>2091</v>
      </c>
      <c r="N46" s="480"/>
      <c r="O46" s="898">
        <v>8</v>
      </c>
      <c r="P46" s="898">
        <v>22</v>
      </c>
      <c r="Q46" s="898">
        <v>30</v>
      </c>
      <c r="R46" s="480"/>
      <c r="S46" s="898">
        <v>666</v>
      </c>
      <c r="T46" s="898">
        <v>1917</v>
      </c>
      <c r="U46" s="898">
        <v>2583</v>
      </c>
      <c r="V46" s="481"/>
      <c r="X46" s="614"/>
      <c r="Y46" s="614"/>
      <c r="Z46" s="614"/>
    </row>
    <row r="47" spans="1:26">
      <c r="A47" s="459" t="s">
        <v>375</v>
      </c>
      <c r="B47" s="475"/>
      <c r="C47" s="898">
        <v>15</v>
      </c>
      <c r="D47" s="898">
        <v>33</v>
      </c>
      <c r="E47" s="898">
        <v>48</v>
      </c>
      <c r="F47" s="898"/>
      <c r="G47" s="898">
        <v>1752</v>
      </c>
      <c r="H47" s="898">
        <v>3708</v>
      </c>
      <c r="I47" s="898">
        <v>5460</v>
      </c>
      <c r="J47" s="480"/>
      <c r="K47" s="898">
        <v>1562</v>
      </c>
      <c r="L47" s="898">
        <v>5594</v>
      </c>
      <c r="M47" s="898">
        <v>7156</v>
      </c>
      <c r="N47" s="480"/>
      <c r="O47" s="898">
        <v>91</v>
      </c>
      <c r="P47" s="898">
        <v>297</v>
      </c>
      <c r="Q47" s="898">
        <v>388</v>
      </c>
      <c r="R47" s="480"/>
      <c r="S47" s="898">
        <v>3420</v>
      </c>
      <c r="T47" s="898">
        <v>9632</v>
      </c>
      <c r="U47" s="898">
        <v>13052</v>
      </c>
      <c r="V47" s="481"/>
      <c r="W47" s="485"/>
      <c r="X47" s="614"/>
      <c r="Y47" s="614"/>
      <c r="Z47" s="614"/>
    </row>
    <row r="48" spans="1:26">
      <c r="A48" s="482"/>
      <c r="B48" s="475"/>
      <c r="C48" s="1102"/>
      <c r="D48" s="1102"/>
      <c r="E48" s="1102"/>
      <c r="F48" s="483"/>
      <c r="G48" s="1102"/>
      <c r="H48" s="1102"/>
      <c r="I48" s="1102"/>
      <c r="J48" s="483"/>
      <c r="K48" s="898"/>
      <c r="L48" s="1102"/>
      <c r="M48" s="1102"/>
      <c r="N48" s="483"/>
      <c r="O48" s="1102"/>
      <c r="P48" s="1102"/>
      <c r="Q48" s="1102"/>
      <c r="R48" s="483"/>
      <c r="S48" s="1102"/>
      <c r="T48" s="1102"/>
      <c r="U48" s="1102"/>
      <c r="V48" s="867"/>
    </row>
    <row r="49" spans="1:26" ht="10.5">
      <c r="A49" s="484" t="s">
        <v>379</v>
      </c>
      <c r="B49" s="475">
        <v>8</v>
      </c>
      <c r="C49" s="898"/>
      <c r="D49" s="898"/>
      <c r="E49" s="898"/>
      <c r="F49" s="480"/>
      <c r="G49" s="898"/>
      <c r="H49" s="898"/>
      <c r="I49" s="898"/>
      <c r="J49" s="480"/>
      <c r="K49" s="898"/>
      <c r="L49" s="898"/>
      <c r="M49" s="898"/>
      <c r="N49" s="480"/>
      <c r="O49" s="898"/>
      <c r="P49" s="898"/>
      <c r="Q49" s="898"/>
      <c r="R49" s="480"/>
      <c r="S49" s="898"/>
      <c r="T49" s="898"/>
      <c r="U49" s="898"/>
      <c r="V49" s="481"/>
    </row>
    <row r="50" spans="1:26">
      <c r="A50" s="459" t="s">
        <v>374</v>
      </c>
      <c r="B50" s="475">
        <v>6</v>
      </c>
      <c r="C50" s="898">
        <v>26</v>
      </c>
      <c r="D50" s="898">
        <v>35</v>
      </c>
      <c r="E50" s="898">
        <v>61</v>
      </c>
      <c r="F50" s="898"/>
      <c r="G50" s="898">
        <v>961</v>
      </c>
      <c r="H50" s="898">
        <v>1318</v>
      </c>
      <c r="I50" s="898">
        <v>2279</v>
      </c>
      <c r="J50" s="480"/>
      <c r="K50" s="898">
        <v>1908</v>
      </c>
      <c r="L50" s="898">
        <v>2987</v>
      </c>
      <c r="M50" s="898">
        <v>4895</v>
      </c>
      <c r="N50" s="480"/>
      <c r="O50" s="898">
        <v>58</v>
      </c>
      <c r="P50" s="898">
        <v>78</v>
      </c>
      <c r="Q50" s="898">
        <v>136</v>
      </c>
      <c r="R50" s="480"/>
      <c r="S50" s="898">
        <v>2953</v>
      </c>
      <c r="T50" s="898">
        <v>4418</v>
      </c>
      <c r="U50" s="898">
        <v>7371</v>
      </c>
      <c r="V50" s="481"/>
    </row>
    <row r="51" spans="1:26">
      <c r="A51" s="482"/>
      <c r="B51" s="475"/>
      <c r="C51" s="898"/>
      <c r="D51" s="1102"/>
      <c r="E51" s="1102"/>
      <c r="F51" s="483"/>
      <c r="G51" s="1102"/>
      <c r="H51" s="1102"/>
      <c r="I51" s="1102"/>
      <c r="J51" s="483"/>
      <c r="K51" s="1102"/>
      <c r="L51" s="1102"/>
      <c r="M51" s="1102"/>
      <c r="N51" s="483"/>
      <c r="O51" s="1102"/>
      <c r="P51" s="1102"/>
      <c r="Q51" s="1102"/>
      <c r="R51" s="483"/>
      <c r="S51" s="1102"/>
      <c r="T51" s="1102"/>
      <c r="U51" s="1102"/>
      <c r="V51" s="867"/>
    </row>
    <row r="52" spans="1:26" ht="10.5">
      <c r="A52" s="484" t="s">
        <v>17</v>
      </c>
      <c r="B52" s="475"/>
      <c r="C52" s="898"/>
      <c r="D52" s="898"/>
      <c r="E52" s="898"/>
      <c r="F52" s="480"/>
      <c r="G52" s="898"/>
      <c r="H52" s="898"/>
      <c r="I52" s="898"/>
      <c r="J52" s="480"/>
      <c r="K52" s="898"/>
      <c r="L52" s="898"/>
      <c r="M52" s="898"/>
      <c r="N52" s="480"/>
      <c r="O52" s="898"/>
      <c r="P52" s="898"/>
      <c r="Q52" s="898"/>
      <c r="R52" s="480"/>
      <c r="S52" s="898"/>
      <c r="T52" s="898"/>
      <c r="U52" s="898"/>
      <c r="V52" s="481"/>
      <c r="X52" s="1552"/>
      <c r="Y52" s="1552"/>
      <c r="Z52" s="1552"/>
    </row>
    <row r="53" spans="1:26">
      <c r="A53" s="459" t="s">
        <v>464</v>
      </c>
      <c r="B53" s="475"/>
      <c r="C53" s="898">
        <v>1</v>
      </c>
      <c r="D53" s="898">
        <v>3</v>
      </c>
      <c r="E53" s="898">
        <v>4</v>
      </c>
      <c r="F53" s="898"/>
      <c r="G53" s="898">
        <v>261</v>
      </c>
      <c r="H53" s="898">
        <v>502</v>
      </c>
      <c r="I53" s="898">
        <v>763</v>
      </c>
      <c r="J53" s="480"/>
      <c r="K53" s="898">
        <v>183</v>
      </c>
      <c r="L53" s="898">
        <v>525</v>
      </c>
      <c r="M53" s="898">
        <v>708</v>
      </c>
      <c r="N53" s="480"/>
      <c r="O53" s="898">
        <v>7</v>
      </c>
      <c r="P53" s="898">
        <v>30</v>
      </c>
      <c r="Q53" s="898">
        <v>37</v>
      </c>
      <c r="R53" s="480"/>
      <c r="S53" s="898">
        <v>452</v>
      </c>
      <c r="T53" s="898">
        <v>1060</v>
      </c>
      <c r="U53" s="898">
        <v>1512</v>
      </c>
      <c r="V53" s="481"/>
      <c r="X53" s="614"/>
      <c r="Y53" s="614"/>
      <c r="Z53" s="614"/>
    </row>
    <row r="54" spans="1:26">
      <c r="A54" s="459" t="s">
        <v>465</v>
      </c>
      <c r="B54" s="475"/>
      <c r="C54" s="898">
        <v>2</v>
      </c>
      <c r="D54" s="898">
        <v>1</v>
      </c>
      <c r="E54" s="898">
        <v>3</v>
      </c>
      <c r="F54" s="898"/>
      <c r="G54" s="898">
        <v>113</v>
      </c>
      <c r="H54" s="898">
        <v>253</v>
      </c>
      <c r="I54" s="898">
        <v>366</v>
      </c>
      <c r="J54" s="480"/>
      <c r="K54" s="898">
        <v>84</v>
      </c>
      <c r="L54" s="898">
        <v>257</v>
      </c>
      <c r="M54" s="898">
        <v>341</v>
      </c>
      <c r="N54" s="480"/>
      <c r="O54" s="898">
        <v>7</v>
      </c>
      <c r="P54" s="898">
        <v>18</v>
      </c>
      <c r="Q54" s="898">
        <v>25</v>
      </c>
      <c r="R54" s="480"/>
      <c r="S54" s="898">
        <v>206</v>
      </c>
      <c r="T54" s="898">
        <v>529</v>
      </c>
      <c r="U54" s="898">
        <v>735</v>
      </c>
      <c r="V54" s="481"/>
      <c r="X54" s="614"/>
      <c r="Y54" s="614"/>
      <c r="Z54" s="614"/>
    </row>
    <row r="55" spans="1:26">
      <c r="A55" s="459" t="s">
        <v>466</v>
      </c>
      <c r="C55" s="898">
        <v>5</v>
      </c>
      <c r="D55" s="898">
        <v>4</v>
      </c>
      <c r="E55" s="898">
        <v>9</v>
      </c>
      <c r="F55" s="898"/>
      <c r="G55" s="898">
        <v>170</v>
      </c>
      <c r="H55" s="898">
        <v>317</v>
      </c>
      <c r="I55" s="898">
        <v>487</v>
      </c>
      <c r="J55" s="480"/>
      <c r="K55" s="898">
        <v>96</v>
      </c>
      <c r="L55" s="898">
        <v>322</v>
      </c>
      <c r="M55" s="898">
        <v>418</v>
      </c>
      <c r="N55" s="480"/>
      <c r="O55" s="898">
        <v>4</v>
      </c>
      <c r="P55" s="898">
        <v>30</v>
      </c>
      <c r="Q55" s="898">
        <v>34</v>
      </c>
      <c r="R55" s="480"/>
      <c r="S55" s="898">
        <v>275</v>
      </c>
      <c r="T55" s="898">
        <v>673</v>
      </c>
      <c r="U55" s="898">
        <v>948</v>
      </c>
      <c r="V55" s="481"/>
      <c r="X55" s="614"/>
      <c r="Y55" s="614"/>
      <c r="Z55" s="614"/>
    </row>
    <row r="56" spans="1:26">
      <c r="A56" s="459" t="s">
        <v>373</v>
      </c>
      <c r="B56" s="475">
        <v>5</v>
      </c>
      <c r="C56" s="898">
        <v>5</v>
      </c>
      <c r="D56" s="898">
        <v>24</v>
      </c>
      <c r="E56" s="898">
        <v>29</v>
      </c>
      <c r="F56" s="898"/>
      <c r="G56" s="898">
        <v>1049</v>
      </c>
      <c r="H56" s="898">
        <v>2336</v>
      </c>
      <c r="I56" s="898">
        <v>3385</v>
      </c>
      <c r="J56" s="480"/>
      <c r="K56" s="898">
        <v>702</v>
      </c>
      <c r="L56" s="898">
        <v>2896</v>
      </c>
      <c r="M56" s="898">
        <v>3598</v>
      </c>
      <c r="N56" s="480"/>
      <c r="O56" s="898">
        <v>65</v>
      </c>
      <c r="P56" s="898">
        <v>197</v>
      </c>
      <c r="Q56" s="898">
        <v>262</v>
      </c>
      <c r="R56" s="480"/>
      <c r="S56" s="898">
        <v>1821</v>
      </c>
      <c r="T56" s="898">
        <v>5453</v>
      </c>
      <c r="U56" s="898">
        <v>7274</v>
      </c>
      <c r="V56" s="481"/>
      <c r="X56" s="614"/>
      <c r="Y56" s="614"/>
      <c r="Z56" s="614"/>
    </row>
    <row r="57" spans="1:26">
      <c r="A57" s="459" t="s">
        <v>374</v>
      </c>
      <c r="C57" s="898">
        <v>28</v>
      </c>
      <c r="D57" s="898">
        <v>36</v>
      </c>
      <c r="E57" s="898">
        <v>64</v>
      </c>
      <c r="F57" s="898"/>
      <c r="G57" s="898">
        <v>1120</v>
      </c>
      <c r="H57" s="898">
        <v>1618</v>
      </c>
      <c r="I57" s="898">
        <v>2738</v>
      </c>
      <c r="J57" s="480"/>
      <c r="K57" s="898">
        <v>2405</v>
      </c>
      <c r="L57" s="898">
        <v>4581</v>
      </c>
      <c r="M57" s="898">
        <v>6986</v>
      </c>
      <c r="N57" s="480"/>
      <c r="O57" s="898">
        <v>66</v>
      </c>
      <c r="P57" s="898">
        <v>100</v>
      </c>
      <c r="Q57" s="898">
        <v>166</v>
      </c>
      <c r="R57" s="480"/>
      <c r="S57" s="898">
        <v>3619</v>
      </c>
      <c r="T57" s="898">
        <v>6335</v>
      </c>
      <c r="U57" s="898">
        <v>9954</v>
      </c>
      <c r="V57" s="481"/>
      <c r="X57" s="614"/>
      <c r="Y57" s="614"/>
      <c r="Z57" s="614"/>
    </row>
    <row r="58" spans="1:26">
      <c r="A58" s="459" t="s">
        <v>375</v>
      </c>
      <c r="C58" s="898">
        <v>41</v>
      </c>
      <c r="D58" s="898">
        <v>68</v>
      </c>
      <c r="E58" s="898">
        <v>109</v>
      </c>
      <c r="F58" s="898"/>
      <c r="G58" s="898">
        <v>2713</v>
      </c>
      <c r="H58" s="898">
        <v>5026</v>
      </c>
      <c r="I58" s="898">
        <v>7739</v>
      </c>
      <c r="J58" s="480"/>
      <c r="K58" s="898">
        <v>3470</v>
      </c>
      <c r="L58" s="898">
        <v>8581</v>
      </c>
      <c r="M58" s="898">
        <v>12051</v>
      </c>
      <c r="N58" s="480"/>
      <c r="O58" s="898">
        <v>149</v>
      </c>
      <c r="P58" s="898">
        <v>375</v>
      </c>
      <c r="Q58" s="898">
        <v>524</v>
      </c>
      <c r="R58" s="480"/>
      <c r="S58" s="898">
        <v>6373</v>
      </c>
      <c r="T58" s="898">
        <v>14050</v>
      </c>
      <c r="U58" s="898">
        <v>20423</v>
      </c>
      <c r="V58" s="481"/>
      <c r="X58" s="614"/>
      <c r="Y58" s="614"/>
      <c r="Z58" s="614"/>
    </row>
    <row r="59" spans="1:26">
      <c r="A59" s="486"/>
      <c r="B59" s="487"/>
      <c r="C59" s="488"/>
      <c r="D59" s="488"/>
      <c r="E59" s="488"/>
      <c r="F59" s="488"/>
      <c r="G59" s="488"/>
      <c r="H59" s="488"/>
      <c r="I59" s="488"/>
      <c r="J59" s="488"/>
      <c r="K59" s="488"/>
      <c r="L59" s="488"/>
      <c r="M59" s="488"/>
      <c r="N59" s="488"/>
      <c r="O59" s="488"/>
      <c r="P59" s="488"/>
      <c r="Q59" s="488"/>
      <c r="R59" s="488"/>
      <c r="S59" s="488"/>
      <c r="T59" s="488"/>
      <c r="U59" s="488"/>
      <c r="V59" s="481"/>
    </row>
    <row r="60" spans="1:26">
      <c r="U60" s="489" t="s">
        <v>512</v>
      </c>
      <c r="V60" s="481"/>
    </row>
    <row r="61" spans="1:26" ht="11.5">
      <c r="A61" s="1357" t="s">
        <v>48</v>
      </c>
      <c r="U61" s="489"/>
      <c r="V61" s="481"/>
    </row>
    <row r="62" spans="1:26">
      <c r="A62" s="455" t="s">
        <v>381</v>
      </c>
      <c r="M62" s="490"/>
      <c r="N62" s="490"/>
      <c r="O62" s="490"/>
      <c r="P62" s="490"/>
      <c r="Q62" s="490"/>
      <c r="R62" s="490"/>
      <c r="S62" s="490"/>
      <c r="T62" s="490"/>
      <c r="U62" s="490"/>
    </row>
    <row r="63" spans="1:26">
      <c r="A63" s="455" t="s">
        <v>382</v>
      </c>
    </row>
    <row r="64" spans="1:26">
      <c r="A64" s="455" t="s">
        <v>383</v>
      </c>
    </row>
    <row r="65" spans="1:10">
      <c r="A65" s="455" t="s">
        <v>827</v>
      </c>
      <c r="B65" s="490"/>
      <c r="C65" s="490"/>
      <c r="D65" s="490"/>
      <c r="E65" s="490"/>
      <c r="F65" s="490"/>
      <c r="G65" s="490"/>
      <c r="H65" s="490"/>
    </row>
    <row r="66" spans="1:10">
      <c r="A66" s="455" t="s">
        <v>828</v>
      </c>
      <c r="B66" s="455"/>
    </row>
    <row r="67" spans="1:10">
      <c r="A67" s="455" t="s">
        <v>829</v>
      </c>
      <c r="B67" s="455"/>
      <c r="C67" s="490"/>
      <c r="J67" s="592"/>
    </row>
    <row r="68" spans="1:10">
      <c r="A68" s="455" t="s">
        <v>830</v>
      </c>
      <c r="B68" s="455"/>
    </row>
    <row r="69" spans="1:10">
      <c r="A69" s="455" t="s">
        <v>831</v>
      </c>
      <c r="B69" s="455"/>
    </row>
    <row r="70" spans="1:10">
      <c r="A70" s="455" t="s">
        <v>330</v>
      </c>
      <c r="B70" s="455"/>
    </row>
  </sheetData>
  <mergeCells count="13">
    <mergeCell ref="X41:Z41"/>
    <mergeCell ref="X52:Z52"/>
    <mergeCell ref="C4:U4"/>
    <mergeCell ref="C5:E5"/>
    <mergeCell ref="G5:I5"/>
    <mergeCell ref="K5:M5"/>
    <mergeCell ref="O5:Q5"/>
    <mergeCell ref="S5:U5"/>
    <mergeCell ref="C6:E6"/>
    <mergeCell ref="G6:I6"/>
    <mergeCell ref="K6:M6"/>
    <mergeCell ref="O6:Q6"/>
    <mergeCell ref="S6:U6"/>
  </mergeCells>
  <printOptions horizontalCentered="1" verticalCentered="1"/>
  <pageMargins left="0" right="0" top="0" bottom="0" header="0.31496062992125984" footer="0.31496062992125984"/>
  <pageSetup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342"/>
  <sheetViews>
    <sheetView showGridLines="0" zoomScaleNormal="100" workbookViewId="0">
      <selection sqref="A1:L1"/>
    </sheetView>
  </sheetViews>
  <sheetFormatPr defaultColWidth="8.81640625" defaultRowHeight="14.5"/>
  <cols>
    <col min="1" max="1" width="4.36328125" style="319" customWidth="1"/>
    <col min="2" max="2" width="25.36328125" style="319" customWidth="1"/>
    <col min="3" max="3" width="8.08984375" style="319" customWidth="1"/>
    <col min="4" max="9" width="10" style="319" customWidth="1"/>
    <col min="10" max="10" width="10" style="637" customWidth="1"/>
    <col min="11" max="11" width="10" style="319" customWidth="1"/>
    <col min="12" max="12" width="10" style="636" customWidth="1"/>
    <col min="13" max="15" width="8.81640625" style="636"/>
    <col min="16" max="16384" width="8.81640625" style="319"/>
  </cols>
  <sheetData>
    <row r="1" spans="1:15" ht="30" customHeight="1">
      <c r="A1" s="1426" t="s">
        <v>524</v>
      </c>
      <c r="B1" s="1426"/>
      <c r="C1" s="1426"/>
      <c r="D1" s="1426"/>
      <c r="E1" s="1426"/>
      <c r="F1" s="1426"/>
      <c r="G1" s="1426"/>
      <c r="H1" s="1426"/>
      <c r="I1" s="1426"/>
      <c r="J1" s="1426"/>
      <c r="K1" s="1426"/>
      <c r="L1" s="1426"/>
      <c r="M1" s="319"/>
      <c r="N1" s="319"/>
      <c r="O1" s="319"/>
    </row>
    <row r="2" spans="1:15">
      <c r="A2" s="257" t="s">
        <v>641</v>
      </c>
      <c r="B2" s="257"/>
      <c r="C2" s="258"/>
      <c r="D2" s="259"/>
      <c r="E2" s="259"/>
      <c r="F2" s="517"/>
      <c r="G2" s="517"/>
      <c r="H2" s="518"/>
      <c r="I2" s="519"/>
      <c r="K2" s="519"/>
      <c r="M2" s="319"/>
      <c r="N2" s="319"/>
      <c r="O2" s="319"/>
    </row>
    <row r="3" spans="1:15">
      <c r="A3" s="1424" t="s">
        <v>0</v>
      </c>
      <c r="B3" s="1424"/>
      <c r="C3" s="260"/>
      <c r="D3" s="259"/>
      <c r="E3" s="259"/>
      <c r="F3" s="259"/>
      <c r="G3" s="259"/>
      <c r="H3" s="518"/>
      <c r="I3" s="518"/>
      <c r="M3" s="319"/>
      <c r="N3" s="319"/>
      <c r="O3" s="319"/>
    </row>
    <row r="4" spans="1:15" ht="12" customHeight="1">
      <c r="A4" s="520"/>
      <c r="B4" s="520"/>
      <c r="C4" s="521"/>
      <c r="D4" s="1427" t="s">
        <v>51</v>
      </c>
      <c r="E4" s="1427"/>
      <c r="F4" s="1427"/>
      <c r="G4" s="1427"/>
      <c r="H4" s="1427"/>
      <c r="I4" s="1427"/>
      <c r="J4" s="1427"/>
      <c r="K4" s="1427"/>
      <c r="L4" s="1427"/>
      <c r="M4" s="319"/>
      <c r="N4" s="319"/>
      <c r="O4" s="319"/>
    </row>
    <row r="5" spans="1:15" ht="12" customHeight="1">
      <c r="A5" s="520"/>
      <c r="B5" s="520"/>
      <c r="C5" s="522"/>
      <c r="D5" s="261">
        <v>2010</v>
      </c>
      <c r="E5" s="261">
        <v>2011</v>
      </c>
      <c r="F5" s="525">
        <v>2012</v>
      </c>
      <c r="G5" s="261">
        <v>2013</v>
      </c>
      <c r="H5" s="261">
        <v>2014</v>
      </c>
      <c r="I5" s="525">
        <v>2015</v>
      </c>
      <c r="J5" s="261">
        <v>2016</v>
      </c>
      <c r="K5" s="525">
        <v>2017</v>
      </c>
      <c r="L5" s="525">
        <v>2018</v>
      </c>
      <c r="M5" s="319"/>
      <c r="N5" s="319"/>
      <c r="O5" s="319"/>
    </row>
    <row r="6" spans="1:15" ht="12" customHeight="1">
      <c r="A6" s="522"/>
      <c r="B6" s="522"/>
      <c r="C6" s="74" t="s">
        <v>48</v>
      </c>
      <c r="D6" s="756" t="s">
        <v>24</v>
      </c>
      <c r="E6" s="756" t="s">
        <v>24</v>
      </c>
      <c r="F6" s="756" t="s">
        <v>24</v>
      </c>
      <c r="G6" s="756" t="s">
        <v>24</v>
      </c>
      <c r="H6" s="756" t="s">
        <v>24</v>
      </c>
      <c r="I6" s="756" t="s">
        <v>24</v>
      </c>
      <c r="J6" s="756" t="s">
        <v>24</v>
      </c>
      <c r="K6" s="756" t="s">
        <v>24</v>
      </c>
      <c r="L6" s="756"/>
      <c r="M6" s="319"/>
      <c r="N6" s="319"/>
      <c r="O6" s="319"/>
    </row>
    <row r="7" spans="1:15" ht="10.9" customHeight="1">
      <c r="A7" s="1425" t="s">
        <v>297</v>
      </c>
      <c r="B7" s="1425"/>
      <c r="C7" s="75"/>
      <c r="D7" s="527"/>
      <c r="E7" s="524"/>
      <c r="F7" s="524"/>
      <c r="G7" s="524"/>
      <c r="H7" s="528"/>
      <c r="I7" s="528"/>
      <c r="M7" s="319"/>
      <c r="N7" s="319"/>
      <c r="O7" s="319"/>
    </row>
    <row r="8" spans="1:15" ht="10.9" customHeight="1">
      <c r="A8" s="526"/>
      <c r="B8" s="638" t="s">
        <v>300</v>
      </c>
      <c r="C8" s="77"/>
      <c r="D8" s="310">
        <v>16376.234437446001</v>
      </c>
      <c r="E8" s="310">
        <v>16160.0702900163</v>
      </c>
      <c r="F8" s="310">
        <v>16111.704570415</v>
      </c>
      <c r="G8" s="310">
        <v>16072.6061502333</v>
      </c>
      <c r="H8" s="310">
        <v>16032.063943719801</v>
      </c>
      <c r="I8" s="310">
        <v>15930.011028253501</v>
      </c>
      <c r="J8" s="699">
        <v>16126.649981136699</v>
      </c>
      <c r="K8" s="310">
        <v>16113.0406308317</v>
      </c>
      <c r="L8" s="699">
        <v>16091.09318476</v>
      </c>
      <c r="M8" s="319"/>
      <c r="N8" s="319"/>
      <c r="O8" s="319"/>
    </row>
    <row r="9" spans="1:15" ht="10.9" customHeight="1">
      <c r="A9" s="526"/>
      <c r="B9" s="638" t="s">
        <v>301</v>
      </c>
      <c r="C9" s="77"/>
      <c r="D9" s="310">
        <v>11209.4690690078</v>
      </c>
      <c r="E9" s="310">
        <v>11135.781137641599</v>
      </c>
      <c r="F9" s="310">
        <v>11192.837718168899</v>
      </c>
      <c r="G9" s="310">
        <v>11193.4064814097</v>
      </c>
      <c r="H9" s="310">
        <v>11426.1717628447</v>
      </c>
      <c r="I9" s="310">
        <v>11497.4051245515</v>
      </c>
      <c r="J9" s="699">
        <v>11543.3315957577</v>
      </c>
      <c r="K9" s="310">
        <v>11123.3129201722</v>
      </c>
      <c r="L9" s="699">
        <v>10947.9376261857</v>
      </c>
      <c r="M9" s="319"/>
      <c r="N9" s="319"/>
      <c r="O9" s="319"/>
    </row>
    <row r="10" spans="1:15" ht="10.9" customHeight="1">
      <c r="A10" s="526"/>
      <c r="B10" s="638" t="s">
        <v>302</v>
      </c>
      <c r="C10" s="626">
        <v>2</v>
      </c>
      <c r="D10" s="310">
        <v>6268.7673638421202</v>
      </c>
      <c r="E10" s="310">
        <v>6789.6959795206303</v>
      </c>
      <c r="F10" s="310">
        <v>7359.5565004836099</v>
      </c>
      <c r="G10" s="310">
        <v>8169.8648060061096</v>
      </c>
      <c r="H10" s="310">
        <v>9233.07487261389</v>
      </c>
      <c r="I10" s="310">
        <v>10061.8178616818</v>
      </c>
      <c r="J10" s="310">
        <v>10445.9211870247</v>
      </c>
      <c r="K10" s="310">
        <v>10653.9619470948</v>
      </c>
      <c r="L10" s="699">
        <v>10750.4691504769</v>
      </c>
      <c r="M10" s="319"/>
      <c r="N10" s="319"/>
      <c r="O10" s="319"/>
    </row>
    <row r="11" spans="1:15" ht="10.9" customHeight="1">
      <c r="A11" s="526"/>
      <c r="B11" s="638" t="s">
        <v>303</v>
      </c>
      <c r="C11" s="81">
        <v>3</v>
      </c>
      <c r="D11" s="310">
        <v>131593.05151375901</v>
      </c>
      <c r="E11" s="310">
        <v>133201.03043629901</v>
      </c>
      <c r="F11" s="310">
        <v>137659.81563381001</v>
      </c>
      <c r="G11" s="310">
        <v>140301.480264935</v>
      </c>
      <c r="H11" s="310">
        <v>144436.09479733399</v>
      </c>
      <c r="I11" s="310">
        <v>145284.99036088501</v>
      </c>
      <c r="J11" s="699">
        <v>145801.74203331699</v>
      </c>
      <c r="K11" s="310">
        <v>144821.03817072301</v>
      </c>
      <c r="L11" s="699">
        <v>144912.03265130299</v>
      </c>
      <c r="M11" s="319"/>
      <c r="N11" s="319"/>
      <c r="O11" s="319"/>
    </row>
    <row r="12" spans="1:15" ht="10.9" customHeight="1">
      <c r="A12" s="526"/>
      <c r="B12" s="638" t="s">
        <v>304</v>
      </c>
      <c r="C12" s="522"/>
      <c r="D12" s="310">
        <v>165447.52238404201</v>
      </c>
      <c r="E12" s="310">
        <v>167286.57784345601</v>
      </c>
      <c r="F12" s="310">
        <v>172323.91442289899</v>
      </c>
      <c r="G12" s="310">
        <v>175737.35770257801</v>
      </c>
      <c r="H12" s="310">
        <v>181127.405376524</v>
      </c>
      <c r="I12" s="310">
        <v>182774.22437535599</v>
      </c>
      <c r="J12" s="699">
        <v>183917.64479724399</v>
      </c>
      <c r="K12" s="310">
        <v>182711.35366881001</v>
      </c>
      <c r="L12" s="699">
        <v>182701.53261274501</v>
      </c>
      <c r="M12" s="319"/>
      <c r="N12" s="319"/>
      <c r="O12" s="319"/>
    </row>
    <row r="13" spans="1:15" ht="10.9" customHeight="1">
      <c r="A13" s="526"/>
      <c r="B13" s="638" t="s">
        <v>305</v>
      </c>
      <c r="C13" s="81">
        <v>4</v>
      </c>
      <c r="D13" s="310">
        <v>3581.04793517383</v>
      </c>
      <c r="E13" s="310">
        <v>3812.8487024378801</v>
      </c>
      <c r="F13" s="310">
        <v>3782.5332591042802</v>
      </c>
      <c r="G13" s="310">
        <v>3330.59410674743</v>
      </c>
      <c r="H13" s="310">
        <v>4429.5900853551802</v>
      </c>
      <c r="I13" s="310">
        <v>5147.8401894172803</v>
      </c>
      <c r="J13" s="699">
        <v>5545.9403599434499</v>
      </c>
      <c r="K13" s="310">
        <v>5417.2164350081503</v>
      </c>
      <c r="L13" s="699">
        <v>5664.6856472029804</v>
      </c>
      <c r="M13" s="319"/>
      <c r="N13" s="319"/>
      <c r="O13" s="319"/>
    </row>
    <row r="14" spans="1:15" ht="10.9" customHeight="1">
      <c r="A14" s="526"/>
      <c r="B14" s="638"/>
      <c r="C14" s="522"/>
      <c r="D14" s="627"/>
      <c r="E14" s="627"/>
      <c r="F14" s="627"/>
      <c r="G14" s="627"/>
      <c r="H14" s="627"/>
      <c r="I14" s="628"/>
      <c r="J14" s="699"/>
      <c r="K14" s="1017"/>
      <c r="L14" s="699"/>
      <c r="M14" s="319"/>
      <c r="N14" s="319"/>
      <c r="O14" s="319"/>
    </row>
    <row r="15" spans="1:15" ht="10.9" customHeight="1">
      <c r="A15" s="526"/>
      <c r="B15" s="638" t="s">
        <v>306</v>
      </c>
      <c r="C15" s="74"/>
      <c r="D15" s="310">
        <v>607.11075509597197</v>
      </c>
      <c r="E15" s="310">
        <v>722.064133382053</v>
      </c>
      <c r="F15" s="310">
        <v>700.23989705655595</v>
      </c>
      <c r="G15" s="310">
        <v>702.902376356471</v>
      </c>
      <c r="H15" s="310">
        <v>675.73833949783898</v>
      </c>
      <c r="I15" s="310">
        <v>822.49066940730302</v>
      </c>
      <c r="J15" s="699">
        <v>911.10832625918999</v>
      </c>
      <c r="K15" s="310">
        <v>952.08608799091201</v>
      </c>
      <c r="L15" s="699">
        <v>1019.70247116752</v>
      </c>
      <c r="M15" s="319"/>
      <c r="N15" s="319"/>
      <c r="O15" s="319"/>
    </row>
    <row r="16" spans="1:15" ht="10.9" customHeight="1">
      <c r="A16" s="526"/>
      <c r="B16" s="638" t="s">
        <v>307</v>
      </c>
      <c r="C16" s="74"/>
      <c r="D16" s="310">
        <v>1008.54963651286</v>
      </c>
      <c r="E16" s="310">
        <v>1053.0030446424601</v>
      </c>
      <c r="F16" s="310">
        <v>1055.81478464053</v>
      </c>
      <c r="G16" s="310">
        <v>1092.87864769818</v>
      </c>
      <c r="H16" s="310">
        <v>1153.52912237736</v>
      </c>
      <c r="I16" s="310">
        <v>1354.5082316522301</v>
      </c>
      <c r="J16" s="699">
        <v>1446.0489943223599</v>
      </c>
      <c r="K16" s="310">
        <v>1511.25979441705</v>
      </c>
      <c r="L16" s="699">
        <v>1630.48142875791</v>
      </c>
      <c r="M16" s="319"/>
      <c r="N16" s="319"/>
      <c r="O16" s="319"/>
    </row>
    <row r="17" spans="1:15" ht="10.9" customHeight="1">
      <c r="A17" s="526"/>
      <c r="B17" s="638" t="s">
        <v>308</v>
      </c>
      <c r="C17" s="626">
        <v>2</v>
      </c>
      <c r="D17" s="310">
        <v>804.85395854710202</v>
      </c>
      <c r="E17" s="310">
        <v>1044.8594130189699</v>
      </c>
      <c r="F17" s="310">
        <v>1073.4872194007201</v>
      </c>
      <c r="G17" s="310">
        <v>1255.79030801402</v>
      </c>
      <c r="H17" s="310">
        <v>1448.3448502122501</v>
      </c>
      <c r="I17" s="310">
        <v>1688.67701343658</v>
      </c>
      <c r="J17" s="699">
        <v>1875.43362086005</v>
      </c>
      <c r="K17" s="310">
        <v>2024.0283209430399</v>
      </c>
      <c r="L17" s="699">
        <v>2186.1541042434101</v>
      </c>
      <c r="N17" s="319"/>
      <c r="O17" s="319"/>
    </row>
    <row r="18" spans="1:15" ht="10.9" customHeight="1">
      <c r="A18" s="526"/>
      <c r="B18" s="638" t="s">
        <v>309</v>
      </c>
      <c r="C18" s="81">
        <v>3</v>
      </c>
      <c r="D18" s="310">
        <v>53612.083023453597</v>
      </c>
      <c r="E18" s="310">
        <v>54650.066633700801</v>
      </c>
      <c r="F18" s="310">
        <v>55442.4162650172</v>
      </c>
      <c r="G18" s="310">
        <v>56754.929661064903</v>
      </c>
      <c r="H18" s="310">
        <v>58017.603396988103</v>
      </c>
      <c r="I18" s="310">
        <v>60583.456893768504</v>
      </c>
      <c r="J18" s="699">
        <v>61942.940936036299</v>
      </c>
      <c r="K18" s="310">
        <v>61695.885081679902</v>
      </c>
      <c r="L18" s="699">
        <v>62424.988016694901</v>
      </c>
      <c r="N18" s="319"/>
      <c r="O18" s="319"/>
    </row>
    <row r="19" spans="1:15" ht="10.9" customHeight="1">
      <c r="A19" s="526"/>
      <c r="B19" s="638" t="s">
        <v>310</v>
      </c>
      <c r="C19" s="522"/>
      <c r="D19" s="310">
        <v>56032.597373611199</v>
      </c>
      <c r="E19" s="310">
        <v>57469.993224742902</v>
      </c>
      <c r="F19" s="310">
        <v>58271.958166115299</v>
      </c>
      <c r="G19" s="310">
        <v>59806.500993132497</v>
      </c>
      <c r="H19" s="310">
        <v>61295.215709075499</v>
      </c>
      <c r="I19" s="310">
        <v>64449.132808264498</v>
      </c>
      <c r="J19" s="699">
        <v>66175.5318774732</v>
      </c>
      <c r="K19" s="310">
        <v>66183.259285029606</v>
      </c>
      <c r="L19" s="699">
        <v>67261.326020866705</v>
      </c>
      <c r="N19" s="319"/>
      <c r="O19" s="319"/>
    </row>
    <row r="20" spans="1:15" ht="10.9" customHeight="1">
      <c r="A20" s="526"/>
      <c r="B20" s="638" t="s">
        <v>311</v>
      </c>
      <c r="C20" s="81">
        <v>4</v>
      </c>
      <c r="D20" s="310">
        <v>1800.55959222616</v>
      </c>
      <c r="E20" s="310">
        <v>1788.06772701452</v>
      </c>
      <c r="F20" s="310">
        <v>1688.75441561189</v>
      </c>
      <c r="G20" s="310">
        <v>1727.51585996514</v>
      </c>
      <c r="H20" s="310">
        <v>1992.57144247888</v>
      </c>
      <c r="I20" s="310">
        <v>2068.2845577841499</v>
      </c>
      <c r="J20" s="699">
        <v>2143.8992237705102</v>
      </c>
      <c r="K20" s="310">
        <v>1908.33152964277</v>
      </c>
      <c r="L20" s="699">
        <v>1988.6918447314599</v>
      </c>
      <c r="N20" s="319"/>
      <c r="O20" s="319"/>
    </row>
    <row r="21" spans="1:15" ht="10.9" customHeight="1">
      <c r="A21" s="526"/>
      <c r="B21" s="522"/>
      <c r="C21" s="74"/>
      <c r="D21" s="310"/>
      <c r="E21" s="310"/>
      <c r="F21" s="310"/>
      <c r="G21" s="310"/>
      <c r="H21" s="310"/>
      <c r="I21" s="310"/>
      <c r="J21" s="699"/>
      <c r="K21" s="1017"/>
      <c r="L21" s="699"/>
      <c r="N21" s="319"/>
      <c r="O21" s="319"/>
    </row>
    <row r="22" spans="1:15" ht="10.9" customHeight="1">
      <c r="A22" s="526"/>
      <c r="B22" s="638" t="s">
        <v>312</v>
      </c>
      <c r="C22" s="74"/>
      <c r="D22" s="310">
        <v>16865.079965628502</v>
      </c>
      <c r="E22" s="310">
        <v>16739.4565231751</v>
      </c>
      <c r="F22" s="310">
        <v>16653.530151688701</v>
      </c>
      <c r="G22" s="310">
        <v>16633.372302703301</v>
      </c>
      <c r="H22" s="310">
        <v>16550.872262029399</v>
      </c>
      <c r="I22" s="310">
        <v>16580.998176666199</v>
      </c>
      <c r="J22" s="699">
        <v>16851.9813577108</v>
      </c>
      <c r="K22" s="310">
        <v>16852.968312698398</v>
      </c>
      <c r="L22" s="699">
        <v>16895.7009040917</v>
      </c>
      <c r="N22" s="319"/>
      <c r="O22" s="319"/>
    </row>
    <row r="23" spans="1:15" ht="10.9" customHeight="1">
      <c r="A23" s="526"/>
      <c r="B23" s="638" t="s">
        <v>313</v>
      </c>
      <c r="C23" s="74"/>
      <c r="D23" s="310">
        <v>11980.444385520501</v>
      </c>
      <c r="E23" s="310">
        <v>11925.166832607099</v>
      </c>
      <c r="F23" s="310">
        <v>11950.5020255043</v>
      </c>
      <c r="G23" s="310">
        <v>12007.780486104</v>
      </c>
      <c r="H23" s="310">
        <v>12275.610529699499</v>
      </c>
      <c r="I23" s="310">
        <v>12506.3563949116</v>
      </c>
      <c r="J23" s="699">
        <v>12625.093967790001</v>
      </c>
      <c r="K23" s="310">
        <v>12241.962792537801</v>
      </c>
      <c r="L23" s="699">
        <v>12159.440997821101</v>
      </c>
      <c r="N23" s="319"/>
      <c r="O23" s="319"/>
    </row>
    <row r="24" spans="1:15" ht="10.9" customHeight="1">
      <c r="A24" s="526"/>
      <c r="B24" s="638" t="s">
        <v>314</v>
      </c>
      <c r="C24" s="626">
        <v>2</v>
      </c>
      <c r="D24" s="310">
        <v>6834.4049247256098</v>
      </c>
      <c r="E24" s="310">
        <v>7517.8955556533001</v>
      </c>
      <c r="F24" s="310">
        <v>8099.8341945736702</v>
      </c>
      <c r="G24" s="310">
        <v>9049.7782325283206</v>
      </c>
      <c r="H24" s="310">
        <v>10233.426979281299</v>
      </c>
      <c r="I24" s="310">
        <v>11270.823621564199</v>
      </c>
      <c r="J24" s="699">
        <v>11782.1118017277</v>
      </c>
      <c r="K24" s="310">
        <v>12076.8448499936</v>
      </c>
      <c r="L24" s="699">
        <v>12304.400572877599</v>
      </c>
      <c r="N24" s="319"/>
      <c r="O24" s="319"/>
    </row>
    <row r="25" spans="1:15" ht="10.9" customHeight="1">
      <c r="A25" s="526"/>
      <c r="B25" s="638" t="s">
        <v>315</v>
      </c>
      <c r="C25" s="81">
        <v>3</v>
      </c>
      <c r="D25" s="310">
        <v>160576.232047069</v>
      </c>
      <c r="E25" s="310">
        <v>163124.570999396</v>
      </c>
      <c r="F25" s="310">
        <v>167915.545459858</v>
      </c>
      <c r="G25" s="310">
        <v>171677.58199565401</v>
      </c>
      <c r="H25" s="310">
        <v>176632.08264696301</v>
      </c>
      <c r="I25" s="310">
        <v>179635.43581092899</v>
      </c>
      <c r="J25" s="699">
        <v>181140.957905238</v>
      </c>
      <c r="K25" s="310">
        <v>179973.216478869</v>
      </c>
      <c r="L25" s="699">
        <v>180783.30591307301</v>
      </c>
      <c r="N25" s="319"/>
      <c r="O25" s="319"/>
    </row>
    <row r="26" spans="1:15" ht="10.9" customHeight="1">
      <c r="A26" s="526"/>
      <c r="B26" s="638" t="s">
        <v>316</v>
      </c>
      <c r="C26" s="522"/>
      <c r="D26" s="310">
        <v>196256.161322928</v>
      </c>
      <c r="E26" s="310">
        <v>199307.089910815</v>
      </c>
      <c r="F26" s="310">
        <v>204619.41183163101</v>
      </c>
      <c r="G26" s="310">
        <v>209368.51301698401</v>
      </c>
      <c r="H26" s="310">
        <v>215691.99241796799</v>
      </c>
      <c r="I26" s="310">
        <v>219993.61400406199</v>
      </c>
      <c r="J26" s="699">
        <v>222400.14503245501</v>
      </c>
      <c r="K26" s="310">
        <v>221144.99243408401</v>
      </c>
      <c r="L26" s="699">
        <v>222142.84838785799</v>
      </c>
      <c r="M26" s="639"/>
      <c r="N26" s="319"/>
      <c r="O26" s="319"/>
    </row>
    <row r="27" spans="1:15" ht="10.9" customHeight="1">
      <c r="A27" s="526"/>
      <c r="B27" s="638" t="s">
        <v>317</v>
      </c>
      <c r="C27" s="81">
        <v>4</v>
      </c>
      <c r="D27" s="310">
        <v>4341.8134762346199</v>
      </c>
      <c r="E27" s="310">
        <v>4567.4271728773701</v>
      </c>
      <c r="F27" s="310">
        <v>4495.1473729794798</v>
      </c>
      <c r="G27" s="310">
        <v>4081.2710396454199</v>
      </c>
      <c r="H27" s="310">
        <v>5343.3633284487796</v>
      </c>
      <c r="I27" s="310">
        <v>6162.5202203845001</v>
      </c>
      <c r="J27" s="699">
        <v>6598.1074166558001</v>
      </c>
      <c r="K27" s="310">
        <v>6348.4121635579204</v>
      </c>
      <c r="L27" s="699">
        <v>6653.2262861777599</v>
      </c>
      <c r="N27" s="319"/>
      <c r="O27" s="319"/>
    </row>
    <row r="28" spans="1:15" ht="10.9" customHeight="1">
      <c r="A28" s="526"/>
      <c r="B28" s="522"/>
      <c r="C28" s="74"/>
      <c r="D28" s="310">
        <f>D26-D27</f>
        <v>191914.34784669339</v>
      </c>
      <c r="E28" s="310">
        <f t="shared" ref="E28:L28" si="0">E26-E27</f>
        <v>194739.66273793764</v>
      </c>
      <c r="F28" s="310">
        <f t="shared" si="0"/>
        <v>200124.26445865154</v>
      </c>
      <c r="G28" s="310">
        <f t="shared" si="0"/>
        <v>205287.24197733859</v>
      </c>
      <c r="H28" s="310">
        <f t="shared" si="0"/>
        <v>210348.62908951921</v>
      </c>
      <c r="I28" s="310">
        <f t="shared" si="0"/>
        <v>213831.0937836775</v>
      </c>
      <c r="J28" s="310">
        <f t="shared" si="0"/>
        <v>215802.0376157992</v>
      </c>
      <c r="K28" s="310">
        <f t="shared" si="0"/>
        <v>214796.58027052609</v>
      </c>
      <c r="L28" s="310">
        <f t="shared" si="0"/>
        <v>215489.62210168023</v>
      </c>
      <c r="N28" s="319"/>
      <c r="O28" s="319"/>
    </row>
    <row r="29" spans="1:15" ht="10.9" customHeight="1">
      <c r="A29" s="526"/>
      <c r="B29" s="638" t="s">
        <v>52</v>
      </c>
      <c r="C29" s="74"/>
      <c r="D29" s="310">
        <v>7998</v>
      </c>
      <c r="E29" s="310">
        <v>7680</v>
      </c>
      <c r="F29" s="310">
        <v>8103</v>
      </c>
      <c r="G29" s="310">
        <v>8276</v>
      </c>
      <c r="H29" s="310">
        <v>8517</v>
      </c>
      <c r="I29" s="310">
        <v>7998</v>
      </c>
      <c r="J29" s="699">
        <v>7529</v>
      </c>
      <c r="K29" s="310">
        <v>6551</v>
      </c>
      <c r="L29" s="699">
        <v>7438</v>
      </c>
      <c r="N29" s="319"/>
      <c r="O29" s="319"/>
    </row>
    <row r="30" spans="1:15" ht="10.9" customHeight="1">
      <c r="A30" s="526"/>
      <c r="B30" s="526"/>
      <c r="C30" s="74"/>
      <c r="D30" s="310"/>
      <c r="E30" s="310"/>
      <c r="F30" s="310"/>
      <c r="G30" s="310"/>
      <c r="H30" s="310"/>
      <c r="I30" s="310"/>
      <c r="J30" s="699"/>
      <c r="K30" s="1017"/>
      <c r="L30" s="699"/>
      <c r="N30" s="319"/>
      <c r="O30" s="319"/>
    </row>
    <row r="31" spans="1:15" ht="12.65" customHeight="1">
      <c r="A31" s="522"/>
      <c r="B31" s="998" t="s">
        <v>169</v>
      </c>
      <c r="C31" s="533"/>
      <c r="D31" s="629"/>
      <c r="E31" s="629"/>
      <c r="F31" s="629"/>
      <c r="G31" s="629"/>
      <c r="H31" s="629"/>
      <c r="I31" s="629"/>
      <c r="J31" s="699"/>
      <c r="K31" s="1017"/>
      <c r="L31" s="699"/>
      <c r="N31" s="319"/>
      <c r="O31" s="319"/>
    </row>
    <row r="32" spans="1:15" ht="10.9" customHeight="1">
      <c r="A32" s="526"/>
      <c r="B32" s="638" t="s">
        <v>300</v>
      </c>
      <c r="C32" s="77"/>
      <c r="D32" s="310">
        <v>3359.8119816174099</v>
      </c>
      <c r="E32" s="310">
        <v>3266.3161482068999</v>
      </c>
      <c r="F32" s="310">
        <v>3318.3923482360701</v>
      </c>
      <c r="G32" s="310">
        <v>3398.0914901394999</v>
      </c>
      <c r="H32" s="310">
        <v>3465.63346569129</v>
      </c>
      <c r="I32" s="310">
        <v>3463.1329018105098</v>
      </c>
      <c r="J32" s="699">
        <v>3556.3633185855201</v>
      </c>
      <c r="K32" s="310">
        <v>3603.5448700142001</v>
      </c>
      <c r="L32" s="699">
        <v>3662.4199309509399</v>
      </c>
      <c r="N32" s="319"/>
      <c r="O32" s="319"/>
    </row>
    <row r="33" spans="1:15" ht="10.9" customHeight="1">
      <c r="A33" s="526"/>
      <c r="B33" s="638" t="s">
        <v>301</v>
      </c>
      <c r="C33" s="77"/>
      <c r="D33" s="310">
        <v>5513.1421981161502</v>
      </c>
      <c r="E33" s="310">
        <v>5348.1062830136398</v>
      </c>
      <c r="F33" s="310">
        <v>5352.97511426863</v>
      </c>
      <c r="G33" s="310">
        <v>5316.1207718048499</v>
      </c>
      <c r="H33" s="310">
        <v>5393.4191577149004</v>
      </c>
      <c r="I33" s="310">
        <v>5304.5920483688897</v>
      </c>
      <c r="J33" s="699">
        <v>5171.1011278933502</v>
      </c>
      <c r="K33" s="310">
        <v>5066.2816846139103</v>
      </c>
      <c r="L33" s="699">
        <v>4996.2512464075999</v>
      </c>
      <c r="M33" s="319"/>
      <c r="N33" s="319"/>
      <c r="O33" s="319"/>
    </row>
    <row r="34" spans="1:15" ht="10.9" customHeight="1">
      <c r="A34" s="526"/>
      <c r="B34" s="638" t="s">
        <v>302</v>
      </c>
      <c r="C34" s="626">
        <v>2</v>
      </c>
      <c r="D34" s="310">
        <v>11824.5142512731</v>
      </c>
      <c r="E34" s="310">
        <v>11632.545888749401</v>
      </c>
      <c r="F34" s="310">
        <v>12107.698426664499</v>
      </c>
      <c r="G34" s="310">
        <v>12409.0138720787</v>
      </c>
      <c r="H34" s="310">
        <v>13345.4115163364</v>
      </c>
      <c r="I34" s="1018">
        <v>13428.1257948562</v>
      </c>
      <c r="J34" s="699">
        <v>13178.3997062914</v>
      </c>
      <c r="K34" s="310">
        <v>13195.884621726</v>
      </c>
      <c r="L34" s="699">
        <v>13412.658294905201</v>
      </c>
      <c r="M34" s="319"/>
      <c r="N34" s="319"/>
      <c r="O34" s="319"/>
    </row>
    <row r="35" spans="1:15" ht="10.9" customHeight="1">
      <c r="A35" s="526"/>
      <c r="B35" s="638" t="s">
        <v>303</v>
      </c>
      <c r="C35" s="81">
        <v>3</v>
      </c>
      <c r="D35" s="310">
        <v>174500.84787190499</v>
      </c>
      <c r="E35" s="310">
        <v>170505.40364774299</v>
      </c>
      <c r="F35" s="310">
        <v>171254.90264716401</v>
      </c>
      <c r="G35" s="310">
        <v>168519.816944836</v>
      </c>
      <c r="H35" s="310">
        <v>167369.794508964</v>
      </c>
      <c r="I35" s="1018">
        <v>163004.883803381</v>
      </c>
      <c r="J35" s="699">
        <v>159873.85399090999</v>
      </c>
      <c r="K35" s="310">
        <v>155816.417813654</v>
      </c>
      <c r="L35" s="699">
        <v>154192.89516638001</v>
      </c>
      <c r="M35" s="319"/>
      <c r="N35" s="319"/>
      <c r="O35" s="319"/>
    </row>
    <row r="36" spans="1:15" ht="10.9" customHeight="1">
      <c r="A36" s="526"/>
      <c r="B36" s="638" t="s">
        <v>304</v>
      </c>
      <c r="C36" s="522"/>
      <c r="D36" s="310">
        <v>195198.31630291301</v>
      </c>
      <c r="E36" s="310">
        <v>190752.37196772301</v>
      </c>
      <c r="F36" s="310">
        <v>192033.96853635501</v>
      </c>
      <c r="G36" s="310">
        <v>189643.04307886999</v>
      </c>
      <c r="H36" s="310">
        <v>189574.25864870401</v>
      </c>
      <c r="I36" s="310">
        <v>185200.73454840001</v>
      </c>
      <c r="J36" s="699">
        <v>181779.718143698</v>
      </c>
      <c r="K36" s="310">
        <v>177682.12899000599</v>
      </c>
      <c r="L36" s="699">
        <v>176264.224638646</v>
      </c>
      <c r="M36" s="319"/>
      <c r="N36" s="319"/>
      <c r="O36" s="319"/>
    </row>
    <row r="37" spans="1:15" ht="10.9" customHeight="1">
      <c r="A37" s="526"/>
      <c r="B37" s="638" t="s">
        <v>305</v>
      </c>
      <c r="C37" s="81">
        <v>4</v>
      </c>
      <c r="D37" s="310">
        <v>8972.1717951250794</v>
      </c>
      <c r="E37" s="310">
        <v>7960.9207012614697</v>
      </c>
      <c r="F37" s="310">
        <v>8103</v>
      </c>
      <c r="G37" s="310">
        <v>7994.8239311310899</v>
      </c>
      <c r="H37" s="310">
        <v>9341.6972069389303</v>
      </c>
      <c r="I37" s="310">
        <v>10120.214849223499</v>
      </c>
      <c r="J37" s="699">
        <v>10147.306524772101</v>
      </c>
      <c r="K37" s="310">
        <v>9541.9268653019008</v>
      </c>
      <c r="L37" s="699">
        <v>9452.9942888950809</v>
      </c>
      <c r="M37" s="319"/>
      <c r="N37" s="319"/>
      <c r="O37" s="319"/>
    </row>
    <row r="38" spans="1:15" ht="10.9" customHeight="1">
      <c r="A38" s="526"/>
      <c r="B38" s="638"/>
      <c r="C38" s="522"/>
      <c r="D38" s="627"/>
      <c r="E38" s="627"/>
      <c r="F38" s="627"/>
      <c r="G38" s="627"/>
      <c r="H38" s="627"/>
      <c r="I38" s="628"/>
      <c r="J38" s="699"/>
      <c r="K38" s="1017"/>
      <c r="L38" s="699"/>
      <c r="M38" s="319"/>
      <c r="N38" s="319"/>
      <c r="O38" s="319"/>
    </row>
    <row r="39" spans="1:15" ht="10.9" customHeight="1">
      <c r="A39" s="526"/>
      <c r="B39" s="638" t="s">
        <v>306</v>
      </c>
      <c r="C39" s="74"/>
      <c r="D39" s="310">
        <v>60.7801801270328</v>
      </c>
      <c r="E39" s="310">
        <v>71.616097906316696</v>
      </c>
      <c r="F39" s="310">
        <v>71.801105884854294</v>
      </c>
      <c r="G39" s="310">
        <v>89.586124904552705</v>
      </c>
      <c r="H39" s="310">
        <v>73.530910434660797</v>
      </c>
      <c r="I39" s="310">
        <v>92.9369009135537</v>
      </c>
      <c r="J39" s="699">
        <v>103.920779273709</v>
      </c>
      <c r="K39" s="310">
        <v>104.574939285341</v>
      </c>
      <c r="L39" s="699">
        <v>107.853906563677</v>
      </c>
      <c r="M39" s="319"/>
      <c r="N39" s="319"/>
      <c r="O39" s="319"/>
    </row>
    <row r="40" spans="1:15" ht="10.9" customHeight="1">
      <c r="A40" s="522"/>
      <c r="B40" s="638" t="s">
        <v>307</v>
      </c>
      <c r="C40" s="74"/>
      <c r="D40" s="310">
        <v>234.596190758765</v>
      </c>
      <c r="E40" s="310">
        <v>178.571737980477</v>
      </c>
      <c r="F40" s="310">
        <v>142.03409575703401</v>
      </c>
      <c r="G40" s="310">
        <v>169.30377460042999</v>
      </c>
      <c r="H40" s="310">
        <v>153.976263451883</v>
      </c>
      <c r="I40" s="310">
        <v>206.65649138596299</v>
      </c>
      <c r="J40" s="699">
        <v>189.86280498318999</v>
      </c>
      <c r="K40" s="310">
        <v>186.793248103666</v>
      </c>
      <c r="L40" s="699">
        <v>222.93081421897099</v>
      </c>
      <c r="M40" s="319"/>
      <c r="N40" s="319"/>
      <c r="O40" s="319"/>
    </row>
    <row r="41" spans="1:15" ht="10.9" customHeight="1">
      <c r="A41" s="522"/>
      <c r="B41" s="638" t="s">
        <v>308</v>
      </c>
      <c r="C41" s="626">
        <v>2</v>
      </c>
      <c r="D41" s="310">
        <v>546.52294820361101</v>
      </c>
      <c r="E41" s="310">
        <v>604.92803819313997</v>
      </c>
      <c r="F41" s="310">
        <v>629.47339899897099</v>
      </c>
      <c r="G41" s="310">
        <v>666.47035874575295</v>
      </c>
      <c r="H41" s="310">
        <v>663.70462125937502</v>
      </c>
      <c r="I41" s="310">
        <v>808.58908814935</v>
      </c>
      <c r="J41" s="699">
        <v>893.60181655972895</v>
      </c>
      <c r="K41" s="310">
        <v>868.71203418450398</v>
      </c>
      <c r="L41" s="699">
        <v>966.49923852508402</v>
      </c>
      <c r="M41" s="319"/>
      <c r="N41" s="319"/>
      <c r="O41" s="319"/>
    </row>
    <row r="42" spans="1:15" ht="10.9" customHeight="1">
      <c r="A42" s="522"/>
      <c r="B42" s="638" t="s">
        <v>309</v>
      </c>
      <c r="C42" s="81">
        <v>3</v>
      </c>
      <c r="D42" s="310">
        <v>37734.691271807897</v>
      </c>
      <c r="E42" s="310">
        <v>37911.347991647497</v>
      </c>
      <c r="F42" s="310">
        <v>38045.656004469303</v>
      </c>
      <c r="G42" s="310">
        <v>38952.637397323997</v>
      </c>
      <c r="H42" s="310">
        <v>38701.2948373576</v>
      </c>
      <c r="I42" s="310">
        <v>40162.047239004802</v>
      </c>
      <c r="J42" s="699">
        <v>40852.107943578798</v>
      </c>
      <c r="K42" s="310">
        <v>40874.806178332503</v>
      </c>
      <c r="L42" s="699">
        <v>41707.933730876197</v>
      </c>
      <c r="M42" s="319"/>
      <c r="N42" s="319"/>
      <c r="O42" s="319"/>
    </row>
    <row r="43" spans="1:15" ht="10.9" customHeight="1">
      <c r="A43" s="522"/>
      <c r="B43" s="638" t="s">
        <v>310</v>
      </c>
      <c r="C43" s="522"/>
      <c r="D43" s="310">
        <v>38576.5905908973</v>
      </c>
      <c r="E43" s="310">
        <v>38766.463865727703</v>
      </c>
      <c r="F43" s="310">
        <v>38888.964605110101</v>
      </c>
      <c r="G43" s="310">
        <v>39877.9976555744</v>
      </c>
      <c r="H43" s="310">
        <v>39592.5066325035</v>
      </c>
      <c r="I43" s="310">
        <v>41270.229719453499</v>
      </c>
      <c r="J43" s="699">
        <v>42039.4933443954</v>
      </c>
      <c r="K43" s="310">
        <v>42034.886399905998</v>
      </c>
      <c r="L43" s="699">
        <v>43005.217690183599</v>
      </c>
      <c r="M43" s="319"/>
      <c r="N43" s="319"/>
      <c r="O43" s="319"/>
    </row>
    <row r="44" spans="1:15" ht="10.9" customHeight="1">
      <c r="A44" s="522"/>
      <c r="B44" s="638" t="s">
        <v>311</v>
      </c>
      <c r="C44" s="81">
        <v>4</v>
      </c>
      <c r="D44" s="310">
        <v>3889.1848379350999</v>
      </c>
      <c r="E44" s="310">
        <v>3563.3306342313599</v>
      </c>
      <c r="F44" s="310">
        <v>3594.6565100355301</v>
      </c>
      <c r="G44" s="310">
        <v>3659.9934032675401</v>
      </c>
      <c r="H44" s="310">
        <v>3690.4100425757301</v>
      </c>
      <c r="I44" s="310">
        <v>3696.8751409330298</v>
      </c>
      <c r="J44" s="699">
        <v>3748.9409595798302</v>
      </c>
      <c r="K44" s="310">
        <v>3306.1298785050199</v>
      </c>
      <c r="L44" s="699">
        <v>3347.9210988518798</v>
      </c>
      <c r="M44" s="319"/>
      <c r="N44" s="319"/>
      <c r="O44" s="319"/>
    </row>
    <row r="45" spans="1:15" ht="10.9" customHeight="1">
      <c r="A45" s="522"/>
      <c r="B45" s="522"/>
      <c r="C45" s="74"/>
      <c r="D45" s="310"/>
      <c r="E45" s="310"/>
      <c r="F45" s="310"/>
      <c r="G45" s="310"/>
      <c r="H45" s="310"/>
      <c r="I45" s="310"/>
      <c r="J45" s="699"/>
      <c r="K45" s="1017"/>
      <c r="L45" s="699"/>
      <c r="M45" s="319"/>
      <c r="N45" s="319"/>
      <c r="O45" s="319"/>
    </row>
    <row r="46" spans="1:15" ht="10.9" customHeight="1">
      <c r="A46" s="522"/>
      <c r="B46" s="638" t="s">
        <v>312</v>
      </c>
      <c r="C46" s="74"/>
      <c r="D46" s="310">
        <v>3418.7654240294601</v>
      </c>
      <c r="E46" s="310">
        <v>3327.9857535660199</v>
      </c>
      <c r="F46" s="310">
        <v>3381.45177528573</v>
      </c>
      <c r="G46" s="310">
        <v>3473.6621338875698</v>
      </c>
      <c r="H46" s="310">
        <v>3527.17856727666</v>
      </c>
      <c r="I46" s="310">
        <v>3542.08192891814</v>
      </c>
      <c r="J46" s="699">
        <v>3637.9966999472199</v>
      </c>
      <c r="K46" s="310">
        <v>3685.9199959733501</v>
      </c>
      <c r="L46" s="699">
        <v>3746.87747571194</v>
      </c>
      <c r="M46" s="319"/>
      <c r="N46" s="319"/>
      <c r="O46" s="319"/>
    </row>
    <row r="47" spans="1:15" ht="10.9" customHeight="1">
      <c r="A47" s="522"/>
      <c r="B47" s="638" t="s">
        <v>313</v>
      </c>
      <c r="C47" s="74"/>
      <c r="D47" s="310">
        <v>5708.9439449313604</v>
      </c>
      <c r="E47" s="310">
        <v>5494.2126697514996</v>
      </c>
      <c r="F47" s="310">
        <v>5469.0035890355402</v>
      </c>
      <c r="G47" s="310">
        <v>5451.5763445549501</v>
      </c>
      <c r="H47" s="310">
        <v>5506.8981740928302</v>
      </c>
      <c r="I47" s="310">
        <v>5463.1232362311403</v>
      </c>
      <c r="J47" s="699">
        <v>5324.5742693192797</v>
      </c>
      <c r="K47" s="310">
        <v>5210.98046681494</v>
      </c>
      <c r="L47" s="699">
        <v>5163.5146015606097</v>
      </c>
      <c r="M47" s="319"/>
      <c r="N47" s="319"/>
      <c r="O47" s="319"/>
    </row>
    <row r="48" spans="1:15" ht="10.9" customHeight="1">
      <c r="A48" s="522"/>
      <c r="B48" s="638" t="s">
        <v>314</v>
      </c>
      <c r="C48" s="626">
        <v>2</v>
      </c>
      <c r="D48" s="310">
        <v>12252.884667321599</v>
      </c>
      <c r="E48" s="310">
        <v>12088.6676496197</v>
      </c>
      <c r="F48" s="310">
        <v>12560.570611503999</v>
      </c>
      <c r="G48" s="310">
        <v>12901.1791160267</v>
      </c>
      <c r="H48" s="310">
        <v>13822.401423667199</v>
      </c>
      <c r="I48" s="310">
        <v>14022.7169801127</v>
      </c>
      <c r="J48" s="699">
        <v>13836.440121064201</v>
      </c>
      <c r="K48" s="310">
        <v>13841.0795597013</v>
      </c>
      <c r="L48" s="699">
        <v>14144.6014526134</v>
      </c>
      <c r="M48" s="319"/>
      <c r="N48" s="319"/>
      <c r="O48" s="319"/>
    </row>
    <row r="49" spans="1:15" ht="10.9" customHeight="1">
      <c r="A49" s="522"/>
      <c r="B49" s="638" t="s">
        <v>315</v>
      </c>
      <c r="C49" s="81">
        <v>3</v>
      </c>
      <c r="D49" s="310">
        <v>197354.25794035301</v>
      </c>
      <c r="E49" s="310">
        <v>193670.50826918299</v>
      </c>
      <c r="F49" s="310">
        <v>194295.530104801</v>
      </c>
      <c r="G49" s="310">
        <v>192406.33563109001</v>
      </c>
      <c r="H49" s="310">
        <v>191044.34399869401</v>
      </c>
      <c r="I49" s="310">
        <v>187907.02136103099</v>
      </c>
      <c r="J49" s="699">
        <v>185461.376895461</v>
      </c>
      <c r="K49" s="310">
        <v>181509.65599666699</v>
      </c>
      <c r="L49" s="699">
        <v>180631.311524572</v>
      </c>
      <c r="M49" s="319"/>
      <c r="N49" s="319"/>
      <c r="O49" s="319"/>
    </row>
    <row r="50" spans="1:15" ht="10.9" customHeight="1">
      <c r="A50" s="522"/>
      <c r="B50" s="638" t="s">
        <v>316</v>
      </c>
      <c r="C50" s="522"/>
      <c r="D50" s="310">
        <v>218734.851976634</v>
      </c>
      <c r="E50" s="310">
        <v>214581.37434212901</v>
      </c>
      <c r="F50" s="310">
        <v>215706.55608063799</v>
      </c>
      <c r="G50" s="310">
        <v>214232.75322558801</v>
      </c>
      <c r="H50" s="310">
        <v>213900.822163723</v>
      </c>
      <c r="I50" s="310">
        <v>210934.94350629399</v>
      </c>
      <c r="J50" s="699">
        <v>208260.38798578599</v>
      </c>
      <c r="K50" s="310">
        <v>204247.63601915</v>
      </c>
      <c r="L50" s="699">
        <v>203686.30505444299</v>
      </c>
      <c r="M50" s="319"/>
      <c r="N50" s="319"/>
      <c r="O50" s="319"/>
    </row>
    <row r="51" spans="1:15" ht="10.9" customHeight="1">
      <c r="A51" s="522"/>
      <c r="B51" s="638" t="s">
        <v>317</v>
      </c>
      <c r="C51" s="81">
        <v>4</v>
      </c>
      <c r="D51" s="310">
        <v>10588.222485464101</v>
      </c>
      <c r="E51" s="310">
        <v>9432.1631720136502</v>
      </c>
      <c r="F51" s="310">
        <v>9132.9425947443506</v>
      </c>
      <c r="G51" s="310">
        <v>9533.4744773912807</v>
      </c>
      <c r="H51" s="310">
        <v>10938.2492274295</v>
      </c>
      <c r="I51" s="310">
        <v>11772.943255870799</v>
      </c>
      <c r="J51" s="699">
        <v>11865.0332475299</v>
      </c>
      <c r="K51" s="310">
        <v>11076.5924529392</v>
      </c>
      <c r="L51" s="699">
        <v>11040.793814735</v>
      </c>
      <c r="M51" s="319"/>
      <c r="N51" s="319"/>
      <c r="O51" s="319"/>
    </row>
    <row r="52" spans="1:15" ht="10.9" customHeight="1">
      <c r="A52" s="522"/>
      <c r="B52" s="522"/>
      <c r="C52" s="74"/>
      <c r="D52" s="310">
        <f>D50-D51</f>
        <v>208146.62949116991</v>
      </c>
      <c r="E52" s="310">
        <f t="shared" ref="E52:L52" si="1">E50-E51</f>
        <v>205149.21117011536</v>
      </c>
      <c r="F52" s="310">
        <f t="shared" si="1"/>
        <v>206573.61348589364</v>
      </c>
      <c r="G52" s="310">
        <f t="shared" si="1"/>
        <v>204699.27874819672</v>
      </c>
      <c r="H52" s="310">
        <f t="shared" si="1"/>
        <v>202962.57293629349</v>
      </c>
      <c r="I52" s="310">
        <f t="shared" si="1"/>
        <v>199162.00025042318</v>
      </c>
      <c r="J52" s="310">
        <f t="shared" si="1"/>
        <v>196395.35473825608</v>
      </c>
      <c r="K52" s="310">
        <f t="shared" si="1"/>
        <v>193171.04356621081</v>
      </c>
      <c r="L52" s="310">
        <f t="shared" si="1"/>
        <v>192645.51123970799</v>
      </c>
      <c r="M52" s="319"/>
      <c r="N52" s="319"/>
      <c r="O52" s="319"/>
    </row>
    <row r="53" spans="1:15" ht="10.9" customHeight="1">
      <c r="A53" s="522"/>
      <c r="B53" s="638" t="s">
        <v>52</v>
      </c>
      <c r="C53" s="74"/>
      <c r="D53" s="310">
        <v>3832</v>
      </c>
      <c r="E53" s="310">
        <v>3230</v>
      </c>
      <c r="F53" s="310">
        <v>4273</v>
      </c>
      <c r="G53" s="310">
        <v>4383</v>
      </c>
      <c r="H53" s="310">
        <v>4743</v>
      </c>
      <c r="I53" s="310">
        <v>4409</v>
      </c>
      <c r="J53" s="699">
        <v>4540</v>
      </c>
      <c r="K53" s="310">
        <v>4414</v>
      </c>
      <c r="L53" s="699">
        <v>4389</v>
      </c>
      <c r="M53" s="319"/>
      <c r="N53" s="319"/>
      <c r="O53" s="319"/>
    </row>
    <row r="54" spans="1:15" ht="10.9" customHeight="1">
      <c r="A54" s="522"/>
      <c r="B54" s="638"/>
      <c r="C54" s="74"/>
      <c r="D54" s="310"/>
      <c r="E54" s="310"/>
      <c r="F54" s="310"/>
      <c r="G54" s="310"/>
      <c r="H54" s="310"/>
      <c r="I54" s="310"/>
      <c r="J54" s="699"/>
      <c r="K54" s="1017"/>
      <c r="L54" s="699"/>
      <c r="M54" s="319"/>
      <c r="N54" s="319"/>
      <c r="O54" s="319"/>
    </row>
    <row r="55" spans="1:15" ht="10.9" customHeight="1">
      <c r="A55" s="522"/>
      <c r="B55" s="538" t="s">
        <v>60</v>
      </c>
      <c r="C55" s="521"/>
      <c r="D55" s="628"/>
      <c r="E55" s="992"/>
      <c r="F55" s="992"/>
      <c r="G55" s="992"/>
      <c r="H55" s="992"/>
      <c r="I55" s="1019"/>
      <c r="J55" s="699"/>
      <c r="K55" s="1017"/>
      <c r="L55" s="699"/>
      <c r="M55" s="319"/>
      <c r="N55" s="319"/>
      <c r="O55" s="319"/>
    </row>
    <row r="56" spans="1:15" ht="10.9" customHeight="1">
      <c r="A56" s="526"/>
      <c r="B56" s="638" t="s">
        <v>300</v>
      </c>
      <c r="C56" s="77"/>
      <c r="D56" s="310">
        <v>922.62152264402403</v>
      </c>
      <c r="E56" s="310">
        <v>899.54777967417397</v>
      </c>
      <c r="F56" s="310">
        <v>914.30064498367199</v>
      </c>
      <c r="G56" s="310">
        <v>1241.8431289360501</v>
      </c>
      <c r="H56" s="310">
        <v>1242.3416652763501</v>
      </c>
      <c r="I56" s="310">
        <v>1246.2604302637001</v>
      </c>
      <c r="J56" s="699">
        <v>1298.63639122267</v>
      </c>
      <c r="K56" s="310">
        <v>1324.77450015556</v>
      </c>
      <c r="L56" s="699">
        <v>1357.2535535392899</v>
      </c>
      <c r="M56" s="319"/>
      <c r="N56" s="319"/>
      <c r="O56" s="319"/>
    </row>
    <row r="57" spans="1:15" ht="10.9" customHeight="1">
      <c r="A57" s="526"/>
      <c r="B57" s="638" t="s">
        <v>301</v>
      </c>
      <c r="C57" s="77"/>
      <c r="D57" s="310">
        <v>937.60060189810304</v>
      </c>
      <c r="E57" s="310">
        <v>887.71001679585595</v>
      </c>
      <c r="F57" s="310">
        <v>910.57293403964502</v>
      </c>
      <c r="G57" s="310">
        <v>1156.5879313558601</v>
      </c>
      <c r="H57" s="310">
        <v>1164.3058763526301</v>
      </c>
      <c r="I57" s="310">
        <v>1140.0924178109599</v>
      </c>
      <c r="J57" s="699">
        <v>1180.3748702401899</v>
      </c>
      <c r="K57" s="310">
        <v>1178.1687327468201</v>
      </c>
      <c r="L57" s="699">
        <v>1175.0100284759201</v>
      </c>
      <c r="M57" s="319"/>
      <c r="N57" s="319"/>
      <c r="O57" s="319"/>
    </row>
    <row r="58" spans="1:15" ht="10.9" customHeight="1">
      <c r="A58" s="526"/>
      <c r="B58" s="638" t="s">
        <v>302</v>
      </c>
      <c r="C58" s="626">
        <v>2</v>
      </c>
      <c r="D58" s="310">
        <v>1011.66810855811</v>
      </c>
      <c r="E58" s="310">
        <v>1015.29888860695</v>
      </c>
      <c r="F58" s="310">
        <v>1067.3036840206601</v>
      </c>
      <c r="G58" s="310">
        <v>1392.7186160799299</v>
      </c>
      <c r="H58" s="310">
        <v>1522.7191607468501</v>
      </c>
      <c r="I58" s="1018">
        <v>1616.3068628865101</v>
      </c>
      <c r="J58" s="699">
        <v>1606.95598436603</v>
      </c>
      <c r="K58" s="310">
        <v>1700.85184397592</v>
      </c>
      <c r="L58" s="699">
        <v>1775.1375267599601</v>
      </c>
      <c r="M58" s="319"/>
      <c r="N58" s="319"/>
      <c r="O58" s="319"/>
    </row>
    <row r="59" spans="1:15" ht="10.9" customHeight="1">
      <c r="A59" s="526"/>
      <c r="B59" s="638" t="s">
        <v>303</v>
      </c>
      <c r="C59" s="81">
        <v>3</v>
      </c>
      <c r="D59" s="310">
        <v>10347.697878232901</v>
      </c>
      <c r="E59" s="310">
        <v>10299.995564410599</v>
      </c>
      <c r="F59" s="310">
        <v>10876.558775917199</v>
      </c>
      <c r="G59" s="310">
        <v>13882.137020055699</v>
      </c>
      <c r="H59" s="310">
        <v>14116.310111840099</v>
      </c>
      <c r="I59" s="1018">
        <v>14551.1022093788</v>
      </c>
      <c r="J59" s="699">
        <v>15107.805689238699</v>
      </c>
      <c r="K59" s="310">
        <v>15413.507531305</v>
      </c>
      <c r="L59" s="699">
        <v>16078.4970682813</v>
      </c>
      <c r="M59" s="319"/>
      <c r="N59" s="319"/>
      <c r="O59" s="319"/>
    </row>
    <row r="60" spans="1:15" ht="10.9" customHeight="1">
      <c r="A60" s="526"/>
      <c r="B60" s="638" t="s">
        <v>304</v>
      </c>
      <c r="C60" s="522"/>
      <c r="D60" s="310">
        <v>13219.5881113332</v>
      </c>
      <c r="E60" s="310">
        <v>13102.5522494876</v>
      </c>
      <c r="F60" s="310">
        <v>13768.7360389612</v>
      </c>
      <c r="G60" s="310">
        <v>17673.2866964278</v>
      </c>
      <c r="H60" s="310">
        <v>18045.676814215902</v>
      </c>
      <c r="I60" s="310">
        <v>18553.761920339901</v>
      </c>
      <c r="J60" s="699">
        <v>19193.772935067998</v>
      </c>
      <c r="K60" s="310">
        <v>19617.3026081834</v>
      </c>
      <c r="L60" s="699">
        <v>20385.898177056199</v>
      </c>
      <c r="M60" s="319"/>
      <c r="N60" s="319"/>
      <c r="O60" s="319"/>
    </row>
    <row r="61" spans="1:15" ht="10.9" customHeight="1">
      <c r="A61" s="526"/>
      <c r="B61" s="638" t="s">
        <v>305</v>
      </c>
      <c r="C61" s="81">
        <v>4</v>
      </c>
      <c r="D61" s="310">
        <v>938.93486041736105</v>
      </c>
      <c r="E61" s="310">
        <v>907.02438565383602</v>
      </c>
      <c r="F61" s="310">
        <v>966.958939773677</v>
      </c>
      <c r="G61" s="310">
        <v>1539.0136711820701</v>
      </c>
      <c r="H61" s="310">
        <v>1799.67182386016</v>
      </c>
      <c r="I61" s="310">
        <v>2131.8360771559401</v>
      </c>
      <c r="J61" s="699">
        <v>2422.45892943226</v>
      </c>
      <c r="K61" s="310">
        <v>2608.6883912599601</v>
      </c>
      <c r="L61" s="699">
        <v>2849.0420080603199</v>
      </c>
      <c r="M61" s="319"/>
      <c r="N61" s="319"/>
      <c r="O61" s="319"/>
    </row>
    <row r="62" spans="1:15" ht="10.9" customHeight="1">
      <c r="A62" s="526"/>
      <c r="B62" s="638"/>
      <c r="C62" s="522"/>
      <c r="D62" s="627"/>
      <c r="E62" s="627"/>
      <c r="F62" s="627"/>
      <c r="G62" s="627"/>
      <c r="H62" s="627"/>
      <c r="I62" s="628"/>
      <c r="J62" s="699"/>
      <c r="K62" s="1017"/>
      <c r="L62" s="699"/>
      <c r="M62" s="319"/>
      <c r="N62" s="319"/>
      <c r="O62" s="319"/>
    </row>
    <row r="63" spans="1:15" ht="10.9" customHeight="1">
      <c r="A63" s="526"/>
      <c r="B63" s="638" t="s">
        <v>306</v>
      </c>
      <c r="C63" s="74"/>
      <c r="D63" s="310">
        <v>31.6752380952381</v>
      </c>
      <c r="E63" s="310">
        <v>49.334856169300899</v>
      </c>
      <c r="F63" s="310">
        <v>35.583290043289999</v>
      </c>
      <c r="G63" s="310">
        <v>41.316269841269801</v>
      </c>
      <c r="H63" s="310">
        <v>54.034482758620697</v>
      </c>
      <c r="I63" s="310">
        <v>58.4166666666667</v>
      </c>
      <c r="J63" s="699">
        <v>74.692424242424295</v>
      </c>
      <c r="K63" s="310">
        <v>73.175889328063207</v>
      </c>
      <c r="L63" s="699">
        <v>67.212992691316401</v>
      </c>
      <c r="M63" s="319"/>
      <c r="N63" s="319"/>
      <c r="O63" s="319"/>
    </row>
    <row r="64" spans="1:15" ht="10.9" customHeight="1">
      <c r="A64" s="526"/>
      <c r="B64" s="638" t="s">
        <v>307</v>
      </c>
      <c r="C64" s="74"/>
      <c r="D64" s="310">
        <v>65.425873015872995</v>
      </c>
      <c r="E64" s="310">
        <v>58.8509920634921</v>
      </c>
      <c r="F64" s="310">
        <v>67.666623376623406</v>
      </c>
      <c r="G64" s="310">
        <v>88.5107142857143</v>
      </c>
      <c r="H64" s="310">
        <v>104</v>
      </c>
      <c r="I64" s="310">
        <v>98.5833333333333</v>
      </c>
      <c r="J64" s="699">
        <v>94.392857142857096</v>
      </c>
      <c r="K64" s="310">
        <v>85.898009248815697</v>
      </c>
      <c r="L64" s="699">
        <v>100.213934213934</v>
      </c>
      <c r="M64" s="319"/>
      <c r="N64" s="319"/>
      <c r="O64" s="319"/>
    </row>
    <row r="65" spans="1:15" ht="10.9" customHeight="1">
      <c r="A65" s="541"/>
      <c r="B65" s="638" t="s">
        <v>308</v>
      </c>
      <c r="C65" s="626">
        <v>2</v>
      </c>
      <c r="D65" s="310">
        <v>91.740234487734497</v>
      </c>
      <c r="E65" s="310">
        <v>127.389156783046</v>
      </c>
      <c r="F65" s="310">
        <v>121.21342541961</v>
      </c>
      <c r="G65" s="310">
        <v>143.29803487916701</v>
      </c>
      <c r="H65" s="310">
        <v>178.884472806887</v>
      </c>
      <c r="I65" s="310">
        <v>192.30714845067499</v>
      </c>
      <c r="J65" s="699">
        <v>204.60146498093499</v>
      </c>
      <c r="K65" s="310">
        <v>230.87120010001601</v>
      </c>
      <c r="L65" s="699">
        <v>246.03295786059701</v>
      </c>
      <c r="M65" s="319"/>
      <c r="N65" s="319"/>
      <c r="O65" s="319"/>
    </row>
    <row r="66" spans="1:15" ht="10.9" customHeight="1">
      <c r="A66" s="541"/>
      <c r="B66" s="638" t="s">
        <v>309</v>
      </c>
      <c r="C66" s="81">
        <v>3</v>
      </c>
      <c r="D66" s="310">
        <v>3347.2048334998499</v>
      </c>
      <c r="E66" s="310">
        <v>3521.0250229292301</v>
      </c>
      <c r="F66" s="310">
        <v>3460.2256438444501</v>
      </c>
      <c r="G66" s="310">
        <v>4567.72808920638</v>
      </c>
      <c r="H66" s="310">
        <v>4672.8838540431398</v>
      </c>
      <c r="I66" s="310">
        <v>4695.1051736334803</v>
      </c>
      <c r="J66" s="699">
        <v>4782.9522233281496</v>
      </c>
      <c r="K66" s="310">
        <v>4728.9910000856298</v>
      </c>
      <c r="L66" s="699">
        <v>4938.3620458482401</v>
      </c>
      <c r="M66" s="319"/>
      <c r="N66" s="319"/>
      <c r="O66" s="319"/>
    </row>
    <row r="67" spans="1:15" ht="10.9" customHeight="1">
      <c r="A67" s="541"/>
      <c r="B67" s="638" t="s">
        <v>310</v>
      </c>
      <c r="C67" s="522"/>
      <c r="D67" s="310">
        <v>3536.0461790986901</v>
      </c>
      <c r="E67" s="310">
        <v>3756.60002794507</v>
      </c>
      <c r="F67" s="310">
        <v>3684.6889826839802</v>
      </c>
      <c r="G67" s="310">
        <v>4840.8531082125101</v>
      </c>
      <c r="H67" s="310">
        <v>5009.80280960867</v>
      </c>
      <c r="I67" s="310">
        <v>5044.4123220841702</v>
      </c>
      <c r="J67" s="699">
        <v>5156.6389696943697</v>
      </c>
      <c r="K67" s="310">
        <v>5118.9360987625396</v>
      </c>
      <c r="L67" s="699">
        <v>5351.82193061407</v>
      </c>
      <c r="M67" s="319"/>
      <c r="N67" s="319"/>
      <c r="O67" s="319"/>
    </row>
    <row r="68" spans="1:15" ht="10.9" customHeight="1">
      <c r="A68" s="541"/>
      <c r="B68" s="638" t="s">
        <v>311</v>
      </c>
      <c r="C68" s="81">
        <v>4</v>
      </c>
      <c r="D68" s="310">
        <v>370.36719419469398</v>
      </c>
      <c r="E68" s="310">
        <v>379.24929269346097</v>
      </c>
      <c r="F68" s="310">
        <v>399.29749468367902</v>
      </c>
      <c r="G68" s="310">
        <v>518.11527084027102</v>
      </c>
      <c r="H68" s="310">
        <v>560.89789945236203</v>
      </c>
      <c r="I68" s="310">
        <v>575.55492792315704</v>
      </c>
      <c r="J68" s="699">
        <v>620.10757619053095</v>
      </c>
      <c r="K68" s="310">
        <v>583.56417332367505</v>
      </c>
      <c r="L68" s="699">
        <v>625.55706272597399</v>
      </c>
      <c r="M68" s="319"/>
      <c r="N68" s="319"/>
      <c r="O68" s="319"/>
    </row>
    <row r="69" spans="1:15" ht="10.9" customHeight="1">
      <c r="A69" s="541"/>
      <c r="B69" s="522"/>
      <c r="C69" s="74"/>
      <c r="D69" s="310"/>
      <c r="E69" s="310"/>
      <c r="F69" s="310"/>
      <c r="G69" s="310"/>
      <c r="H69" s="310"/>
      <c r="I69" s="310"/>
      <c r="J69" s="699"/>
      <c r="K69" s="1017"/>
      <c r="L69" s="699"/>
      <c r="M69" s="319"/>
      <c r="N69" s="319"/>
      <c r="O69" s="319"/>
    </row>
    <row r="70" spans="1:15" ht="10.9" customHeight="1">
      <c r="A70" s="541"/>
      <c r="B70" s="638" t="s">
        <v>312</v>
      </c>
      <c r="C70" s="74"/>
      <c r="D70" s="310">
        <v>948.16513009342395</v>
      </c>
      <c r="E70" s="310">
        <v>940.39936707215395</v>
      </c>
      <c r="F70" s="310">
        <v>940.90345868677502</v>
      </c>
      <c r="G70" s="310">
        <v>1286.0086246339499</v>
      </c>
      <c r="H70" s="310">
        <v>1287.4657612849801</v>
      </c>
      <c r="I70" s="310">
        <v>1295.8593753691</v>
      </c>
      <c r="J70" s="699">
        <v>1359.9005507243801</v>
      </c>
      <c r="K70" s="310">
        <v>1382.1497255095501</v>
      </c>
      <c r="L70" s="699">
        <v>1412.6237622845799</v>
      </c>
      <c r="M70" s="319"/>
      <c r="N70" s="319"/>
      <c r="O70" s="319"/>
    </row>
    <row r="71" spans="1:15" ht="10.9" customHeight="1">
      <c r="A71" s="541"/>
      <c r="B71" s="638" t="s">
        <v>313</v>
      </c>
      <c r="C71" s="74"/>
      <c r="D71" s="310">
        <v>988.06347130683298</v>
      </c>
      <c r="E71" s="310">
        <v>933.99577415726503</v>
      </c>
      <c r="F71" s="310">
        <v>960.16066257724401</v>
      </c>
      <c r="G71" s="310">
        <v>1229.1615218997699</v>
      </c>
      <c r="H71" s="310">
        <v>1243.32344454041</v>
      </c>
      <c r="I71" s="310">
        <v>1215.27201431552</v>
      </c>
      <c r="J71" s="699">
        <v>1252.16976238697</v>
      </c>
      <c r="K71" s="310">
        <v>1243.4924234947</v>
      </c>
      <c r="L71" s="699">
        <v>1253.3297210247299</v>
      </c>
      <c r="M71" s="319"/>
      <c r="N71" s="319"/>
      <c r="O71" s="319"/>
    </row>
    <row r="72" spans="1:15" ht="10.9" customHeight="1">
      <c r="A72" s="541"/>
      <c r="B72" s="638" t="s">
        <v>314</v>
      </c>
      <c r="C72" s="626">
        <v>2</v>
      </c>
      <c r="D72" s="310">
        <v>1075.3036758882999</v>
      </c>
      <c r="E72" s="310">
        <v>1107.86174451687</v>
      </c>
      <c r="F72" s="310">
        <v>1149.59426681492</v>
      </c>
      <c r="G72" s="310">
        <v>1503.4932607757701</v>
      </c>
      <c r="H72" s="310">
        <v>1646.19792541999</v>
      </c>
      <c r="I72" s="310">
        <v>1749.4536258150499</v>
      </c>
      <c r="J72" s="699">
        <v>1749.0688238857899</v>
      </c>
      <c r="K72" s="310">
        <v>1862.48624023505</v>
      </c>
      <c r="L72" s="699">
        <v>1949.91227276782</v>
      </c>
      <c r="M72" s="319"/>
      <c r="N72" s="319"/>
      <c r="O72" s="319"/>
    </row>
    <row r="73" spans="1:15" ht="10.9" customHeight="1">
      <c r="A73" s="541"/>
      <c r="B73" s="638" t="s">
        <v>315</v>
      </c>
      <c r="C73" s="81">
        <v>3</v>
      </c>
      <c r="D73" s="310">
        <v>12299.9665500433</v>
      </c>
      <c r="E73" s="310">
        <v>12405.8152779588</v>
      </c>
      <c r="F73" s="310">
        <v>12895.158047164599</v>
      </c>
      <c r="G73" s="310">
        <v>16598.823190152401</v>
      </c>
      <c r="H73" s="310">
        <v>16893.2659800398</v>
      </c>
      <c r="I73" s="310">
        <v>17389.301467184101</v>
      </c>
      <c r="J73" s="699">
        <v>17992.822303479101</v>
      </c>
      <c r="K73" s="310">
        <v>18290.947974585601</v>
      </c>
      <c r="L73" s="699">
        <v>19103.089389332999</v>
      </c>
      <c r="M73" s="319"/>
      <c r="N73" s="319"/>
      <c r="O73" s="319"/>
    </row>
    <row r="74" spans="1:15" ht="10.9" customHeight="1">
      <c r="A74" s="541"/>
      <c r="B74" s="638" t="s">
        <v>316</v>
      </c>
      <c r="C74" s="522"/>
      <c r="D74" s="310">
        <v>15311.4988273322</v>
      </c>
      <c r="E74" s="310">
        <v>15388.072163705299</v>
      </c>
      <c r="F74" s="310">
        <v>15945.8164352437</v>
      </c>
      <c r="G74" s="310">
        <v>20617.486597462001</v>
      </c>
      <c r="H74" s="310">
        <v>21070.253111285401</v>
      </c>
      <c r="I74" s="310">
        <v>21649.886482683502</v>
      </c>
      <c r="J74" s="699">
        <v>22353.961440476</v>
      </c>
      <c r="K74" s="310">
        <v>22779.0763638237</v>
      </c>
      <c r="L74" s="699">
        <v>23718.955145409502</v>
      </c>
      <c r="M74" s="319"/>
      <c r="N74" s="319"/>
      <c r="O74" s="319"/>
    </row>
    <row r="75" spans="1:15" ht="10.9" customHeight="1">
      <c r="A75" s="541"/>
      <c r="B75" s="638" t="s">
        <v>317</v>
      </c>
      <c r="C75" s="81">
        <v>4</v>
      </c>
      <c r="D75" s="310">
        <v>1125.0869306177599</v>
      </c>
      <c r="E75" s="310">
        <v>1096.8062781906999</v>
      </c>
      <c r="F75" s="310">
        <v>1163.0287514694301</v>
      </c>
      <c r="G75" s="310">
        <v>1801.7389179669599</v>
      </c>
      <c r="H75" s="310">
        <v>2091.3856253469799</v>
      </c>
      <c r="I75" s="310">
        <v>2440.8182114378401</v>
      </c>
      <c r="J75" s="699">
        <v>2762.7758783367499</v>
      </c>
      <c r="K75" s="310">
        <v>2941.8245834620002</v>
      </c>
      <c r="L75" s="699">
        <v>3205.1149378636401</v>
      </c>
      <c r="M75" s="319"/>
      <c r="N75" s="319"/>
      <c r="O75" s="319"/>
    </row>
    <row r="76" spans="1:15" ht="10.9" customHeight="1">
      <c r="A76" s="541"/>
      <c r="B76" s="522"/>
      <c r="C76" s="74"/>
      <c r="D76" s="310"/>
      <c r="E76" s="310"/>
      <c r="F76" s="310"/>
      <c r="G76" s="310"/>
      <c r="H76" s="310"/>
      <c r="I76" s="310"/>
      <c r="J76" s="699"/>
      <c r="K76" s="1017"/>
      <c r="L76" s="699"/>
      <c r="M76" s="319"/>
      <c r="N76" s="319"/>
      <c r="O76" s="319"/>
    </row>
    <row r="77" spans="1:15" ht="10.9" customHeight="1">
      <c r="A77" s="541"/>
      <c r="B77" s="638" t="s">
        <v>52</v>
      </c>
      <c r="C77" s="74"/>
      <c r="D77" s="310">
        <v>504</v>
      </c>
      <c r="E77" s="310">
        <v>478</v>
      </c>
      <c r="F77" s="310">
        <v>551</v>
      </c>
      <c r="G77" s="310">
        <v>804</v>
      </c>
      <c r="H77" s="310">
        <v>743</v>
      </c>
      <c r="I77" s="310">
        <v>667</v>
      </c>
      <c r="J77" s="699">
        <v>715</v>
      </c>
      <c r="K77" s="310">
        <v>792</v>
      </c>
      <c r="L77" s="699">
        <v>971</v>
      </c>
      <c r="M77" s="319"/>
      <c r="N77" s="319"/>
      <c r="O77" s="319"/>
    </row>
    <row r="78" spans="1:15" ht="12" customHeight="1">
      <c r="A78" s="541"/>
      <c r="B78" s="532"/>
      <c r="C78" s="81"/>
      <c r="D78" s="310"/>
      <c r="E78" s="310"/>
      <c r="F78" s="310"/>
      <c r="G78" s="310"/>
      <c r="H78" s="310"/>
      <c r="I78" s="310"/>
      <c r="J78" s="1017"/>
      <c r="K78" s="1017"/>
      <c r="L78" s="699"/>
      <c r="M78" s="319"/>
      <c r="N78" s="319"/>
      <c r="O78" s="319"/>
    </row>
    <row r="79" spans="1:15" ht="12" customHeight="1">
      <c r="A79" s="522"/>
      <c r="B79" s="538" t="s">
        <v>45</v>
      </c>
      <c r="C79" s="542">
        <v>5</v>
      </c>
      <c r="D79" s="310"/>
      <c r="E79" s="310"/>
      <c r="F79" s="310"/>
      <c r="G79" s="310"/>
      <c r="H79" s="310"/>
      <c r="I79" s="310"/>
      <c r="J79" s="1017"/>
      <c r="K79" s="1017"/>
      <c r="L79" s="699"/>
      <c r="M79" s="319"/>
      <c r="N79" s="319"/>
      <c r="O79" s="319"/>
    </row>
    <row r="80" spans="1:15" ht="12" customHeight="1">
      <c r="A80" s="526"/>
      <c r="B80" s="638" t="s">
        <v>300</v>
      </c>
      <c r="C80" s="77"/>
      <c r="D80" s="310">
        <v>314</v>
      </c>
      <c r="E80" s="310">
        <v>302</v>
      </c>
      <c r="F80" s="310">
        <v>294</v>
      </c>
      <c r="G80" s="310">
        <v>96</v>
      </c>
      <c r="H80" s="310">
        <v>76</v>
      </c>
      <c r="I80" s="310">
        <v>60</v>
      </c>
      <c r="J80" s="699">
        <v>58</v>
      </c>
      <c r="K80" s="310">
        <v>53</v>
      </c>
      <c r="L80" s="699">
        <v>68</v>
      </c>
      <c r="M80" s="319"/>
      <c r="N80" s="319"/>
      <c r="O80" s="319"/>
    </row>
    <row r="81" spans="1:15" ht="12" customHeight="1">
      <c r="A81" s="526"/>
      <c r="B81" s="638" t="s">
        <v>301</v>
      </c>
      <c r="C81" s="77"/>
      <c r="D81" s="310">
        <v>212</v>
      </c>
      <c r="E81" s="310">
        <v>199</v>
      </c>
      <c r="F81" s="310">
        <v>177</v>
      </c>
      <c r="G81" s="310">
        <v>62</v>
      </c>
      <c r="H81" s="310">
        <v>48</v>
      </c>
      <c r="I81" s="310">
        <v>47</v>
      </c>
      <c r="J81" s="723">
        <v>42</v>
      </c>
      <c r="K81" s="310">
        <v>50</v>
      </c>
      <c r="L81" s="699">
        <v>54</v>
      </c>
      <c r="M81" s="319"/>
      <c r="N81" s="319"/>
      <c r="O81" s="319"/>
    </row>
    <row r="82" spans="1:15" ht="12" customHeight="1">
      <c r="A82" s="526"/>
      <c r="B82" s="638" t="s">
        <v>302</v>
      </c>
      <c r="C82" s="626">
        <v>2</v>
      </c>
      <c r="D82" s="310">
        <v>1569</v>
      </c>
      <c r="E82" s="310">
        <v>1464</v>
      </c>
      <c r="F82" s="310">
        <v>1221</v>
      </c>
      <c r="G82" s="310">
        <v>848</v>
      </c>
      <c r="H82" s="310">
        <v>691</v>
      </c>
      <c r="I82" s="310">
        <v>690</v>
      </c>
      <c r="J82" s="699">
        <v>620</v>
      </c>
      <c r="K82" s="310">
        <v>605</v>
      </c>
      <c r="L82" s="699">
        <v>583</v>
      </c>
      <c r="M82" s="319"/>
      <c r="N82" s="319"/>
      <c r="O82" s="319"/>
    </row>
    <row r="83" spans="1:15" ht="12" customHeight="1">
      <c r="A83" s="526"/>
      <c r="B83" s="638" t="s">
        <v>303</v>
      </c>
      <c r="C83" s="81">
        <v>3</v>
      </c>
      <c r="D83" s="310">
        <v>5696</v>
      </c>
      <c r="E83" s="310">
        <v>4782</v>
      </c>
      <c r="F83" s="310">
        <v>4214</v>
      </c>
      <c r="G83" s="310">
        <v>2204</v>
      </c>
      <c r="H83" s="310">
        <v>1850</v>
      </c>
      <c r="I83" s="310">
        <v>1528</v>
      </c>
      <c r="J83" s="699">
        <v>1612</v>
      </c>
      <c r="K83" s="310">
        <v>1454</v>
      </c>
      <c r="L83" s="699">
        <v>1485</v>
      </c>
      <c r="M83" s="319"/>
      <c r="N83" s="319"/>
      <c r="O83" s="319"/>
    </row>
    <row r="84" spans="1:15" ht="12" customHeight="1">
      <c r="A84" s="526"/>
      <c r="B84" s="638" t="s">
        <v>304</v>
      </c>
      <c r="C84" s="522"/>
      <c r="D84" s="310">
        <v>7791</v>
      </c>
      <c r="E84" s="310">
        <v>6747</v>
      </c>
      <c r="F84" s="310">
        <v>5906</v>
      </c>
      <c r="G84" s="310">
        <v>3210</v>
      </c>
      <c r="H84" s="310">
        <v>2665</v>
      </c>
      <c r="I84" s="310">
        <v>2325</v>
      </c>
      <c r="J84" s="699">
        <v>2332</v>
      </c>
      <c r="K84" s="310">
        <v>2162</v>
      </c>
      <c r="L84" s="699">
        <v>2190</v>
      </c>
      <c r="M84" s="319"/>
      <c r="N84" s="319"/>
      <c r="O84" s="319"/>
    </row>
    <row r="85" spans="1:15" ht="12" customHeight="1">
      <c r="A85" s="526"/>
      <c r="B85" s="638" t="s">
        <v>305</v>
      </c>
      <c r="C85" s="81">
        <v>4</v>
      </c>
      <c r="D85" s="310">
        <v>1000</v>
      </c>
      <c r="E85" s="310">
        <v>927</v>
      </c>
      <c r="F85" s="310">
        <v>712</v>
      </c>
      <c r="G85" s="310">
        <v>375</v>
      </c>
      <c r="H85" s="310">
        <v>258</v>
      </c>
      <c r="I85" s="310">
        <v>289</v>
      </c>
      <c r="J85" s="699">
        <v>336</v>
      </c>
      <c r="K85" s="310">
        <v>295</v>
      </c>
      <c r="L85" s="699">
        <v>316</v>
      </c>
      <c r="M85" s="319"/>
      <c r="N85" s="319"/>
      <c r="O85" s="319"/>
    </row>
    <row r="86" spans="1:15" ht="12" customHeight="1">
      <c r="A86" s="526"/>
      <c r="B86" s="638"/>
      <c r="C86" s="522"/>
      <c r="D86" s="627"/>
      <c r="E86" s="627"/>
      <c r="F86" s="627"/>
      <c r="G86" s="627"/>
      <c r="H86" s="627"/>
      <c r="I86" s="628"/>
      <c r="J86" s="699"/>
      <c r="K86" s="1017"/>
      <c r="L86" s="699"/>
      <c r="M86" s="319"/>
      <c r="N86" s="319"/>
      <c r="O86" s="319"/>
    </row>
    <row r="87" spans="1:15" ht="12" customHeight="1">
      <c r="A87" s="526"/>
      <c r="B87" s="638" t="s">
        <v>306</v>
      </c>
      <c r="C87" s="74"/>
      <c r="D87" s="310">
        <v>33</v>
      </c>
      <c r="E87" s="310">
        <v>37</v>
      </c>
      <c r="F87" s="310">
        <v>32</v>
      </c>
      <c r="G87" s="310">
        <v>14</v>
      </c>
      <c r="H87" s="310">
        <v>18</v>
      </c>
      <c r="I87" s="310">
        <v>25</v>
      </c>
      <c r="J87" s="723">
        <v>15</v>
      </c>
      <c r="K87" s="310">
        <v>11</v>
      </c>
      <c r="L87" s="699">
        <v>13</v>
      </c>
      <c r="M87" s="319"/>
      <c r="N87" s="319"/>
      <c r="O87" s="319"/>
    </row>
    <row r="88" spans="1:15" ht="12" customHeight="1">
      <c r="A88" s="526"/>
      <c r="B88" s="638" t="s">
        <v>307</v>
      </c>
      <c r="C88" s="74"/>
      <c r="D88" s="310">
        <v>39</v>
      </c>
      <c r="E88" s="310">
        <v>37</v>
      </c>
      <c r="F88" s="310">
        <v>38</v>
      </c>
      <c r="G88" s="310">
        <v>14</v>
      </c>
      <c r="H88" s="310">
        <v>13</v>
      </c>
      <c r="I88" s="310">
        <v>21</v>
      </c>
      <c r="J88" s="723">
        <v>16</v>
      </c>
      <c r="K88" s="310">
        <v>13</v>
      </c>
      <c r="L88" s="699">
        <v>12</v>
      </c>
      <c r="M88" s="319"/>
      <c r="N88" s="319"/>
      <c r="O88" s="319"/>
    </row>
    <row r="89" spans="1:15" ht="12" customHeight="1">
      <c r="A89" s="526"/>
      <c r="B89" s="638" t="s">
        <v>308</v>
      </c>
      <c r="C89" s="626">
        <v>2</v>
      </c>
      <c r="D89" s="310">
        <v>642</v>
      </c>
      <c r="E89" s="310">
        <v>728</v>
      </c>
      <c r="F89" s="310">
        <v>669</v>
      </c>
      <c r="G89" s="310">
        <v>556</v>
      </c>
      <c r="H89" s="310">
        <v>545</v>
      </c>
      <c r="I89" s="310">
        <v>640</v>
      </c>
      <c r="J89" s="699">
        <v>606</v>
      </c>
      <c r="K89" s="310">
        <v>478</v>
      </c>
      <c r="L89" s="699">
        <v>455</v>
      </c>
      <c r="M89" s="319"/>
      <c r="N89" s="319"/>
      <c r="O89" s="319"/>
    </row>
    <row r="90" spans="1:15" ht="12" customHeight="1">
      <c r="A90" s="526"/>
      <c r="B90" s="638" t="s">
        <v>309</v>
      </c>
      <c r="C90" s="81">
        <v>3</v>
      </c>
      <c r="D90" s="310">
        <v>5341</v>
      </c>
      <c r="E90" s="310">
        <v>4801</v>
      </c>
      <c r="F90" s="310">
        <v>4466</v>
      </c>
      <c r="G90" s="310">
        <v>3268</v>
      </c>
      <c r="H90" s="310">
        <v>3039</v>
      </c>
      <c r="I90" s="310">
        <v>2818</v>
      </c>
      <c r="J90" s="699">
        <v>2741</v>
      </c>
      <c r="K90" s="310">
        <v>2211</v>
      </c>
      <c r="L90" s="699">
        <v>2332</v>
      </c>
      <c r="M90" s="319"/>
      <c r="N90" s="319"/>
      <c r="O90" s="319"/>
    </row>
    <row r="91" spans="1:15" ht="12" customHeight="1">
      <c r="A91" s="526"/>
      <c r="B91" s="638" t="s">
        <v>310</v>
      </c>
      <c r="C91" s="522"/>
      <c r="D91" s="310">
        <v>6055</v>
      </c>
      <c r="E91" s="310">
        <v>5603</v>
      </c>
      <c r="F91" s="310">
        <v>5205</v>
      </c>
      <c r="G91" s="310">
        <v>3852</v>
      </c>
      <c r="H91" s="310">
        <v>3615</v>
      </c>
      <c r="I91" s="310">
        <v>3504</v>
      </c>
      <c r="J91" s="699">
        <v>3378</v>
      </c>
      <c r="K91" s="310">
        <v>2713</v>
      </c>
      <c r="L91" s="699">
        <v>2812</v>
      </c>
      <c r="M91" s="319"/>
      <c r="N91" s="319"/>
      <c r="O91" s="319"/>
    </row>
    <row r="92" spans="1:15" ht="12" customHeight="1">
      <c r="A92" s="526"/>
      <c r="B92" s="638" t="s">
        <v>311</v>
      </c>
      <c r="C92" s="81">
        <v>4</v>
      </c>
      <c r="D92" s="310">
        <v>1708</v>
      </c>
      <c r="E92" s="310">
        <v>1453</v>
      </c>
      <c r="F92" s="310">
        <v>1166</v>
      </c>
      <c r="G92" s="310">
        <v>1032</v>
      </c>
      <c r="H92" s="310">
        <v>978</v>
      </c>
      <c r="I92" s="310">
        <v>973</v>
      </c>
      <c r="J92" s="699">
        <v>927</v>
      </c>
      <c r="K92" s="310">
        <v>650</v>
      </c>
      <c r="L92" s="699">
        <v>713</v>
      </c>
      <c r="M92" s="319"/>
      <c r="N92" s="319"/>
      <c r="O92" s="319"/>
    </row>
    <row r="93" spans="1:15" ht="12" customHeight="1">
      <c r="A93" s="526"/>
      <c r="B93" s="522"/>
      <c r="C93" s="74"/>
      <c r="D93" s="310"/>
      <c r="E93" s="310"/>
      <c r="F93" s="310"/>
      <c r="G93" s="310"/>
      <c r="H93" s="310"/>
      <c r="I93" s="310"/>
      <c r="J93" s="699"/>
      <c r="K93" s="1017"/>
      <c r="L93" s="699"/>
      <c r="M93" s="319"/>
      <c r="N93" s="319"/>
      <c r="O93" s="319"/>
    </row>
    <row r="94" spans="1:15" ht="12" customHeight="1">
      <c r="A94" s="526"/>
      <c r="B94" s="638" t="s">
        <v>312</v>
      </c>
      <c r="C94" s="74"/>
      <c r="D94" s="310">
        <v>338.29012238000001</v>
      </c>
      <c r="E94" s="310">
        <v>332.24706826897102</v>
      </c>
      <c r="F94" s="310">
        <v>315.98571892228</v>
      </c>
      <c r="G94" s="310">
        <v>110.2120395</v>
      </c>
      <c r="H94" s="310">
        <v>90.78</v>
      </c>
      <c r="I94" s="310">
        <v>77.86</v>
      </c>
      <c r="J94" s="699">
        <v>69.650000000000006</v>
      </c>
      <c r="K94" s="310">
        <v>62.08</v>
      </c>
      <c r="L94" s="699">
        <v>79.34</v>
      </c>
      <c r="M94" s="319"/>
      <c r="N94" s="319"/>
      <c r="O94" s="319"/>
    </row>
    <row r="95" spans="1:15" ht="12" customHeight="1">
      <c r="A95" s="526"/>
      <c r="B95" s="638" t="s">
        <v>313</v>
      </c>
      <c r="C95" s="74"/>
      <c r="D95" s="310">
        <v>242.00778804999999</v>
      </c>
      <c r="E95" s="310">
        <v>229.40573970264501</v>
      </c>
      <c r="F95" s="310">
        <v>205.21335926164201</v>
      </c>
      <c r="G95" s="310">
        <v>75.799614899999995</v>
      </c>
      <c r="H95" s="310">
        <v>58.88</v>
      </c>
      <c r="I95" s="310">
        <v>64.02</v>
      </c>
      <c r="J95" s="699">
        <v>56.28</v>
      </c>
      <c r="K95" s="310">
        <v>61.29</v>
      </c>
      <c r="L95" s="699">
        <v>63.85</v>
      </c>
      <c r="M95" s="319"/>
      <c r="N95" s="319"/>
      <c r="O95" s="319"/>
    </row>
    <row r="96" spans="1:15" ht="12" customHeight="1">
      <c r="A96" s="526"/>
      <c r="B96" s="638" t="s">
        <v>314</v>
      </c>
      <c r="C96" s="626">
        <v>2</v>
      </c>
      <c r="D96" s="310">
        <v>1965.8578356200001</v>
      </c>
      <c r="E96" s="310">
        <v>1937.9718046048599</v>
      </c>
      <c r="F96" s="310">
        <v>1650.5818188487799</v>
      </c>
      <c r="G96" s="310">
        <v>1190.2028427</v>
      </c>
      <c r="H96" s="310">
        <v>1019.63</v>
      </c>
      <c r="I96" s="310">
        <v>1071.94</v>
      </c>
      <c r="J96" s="699">
        <v>1000.74</v>
      </c>
      <c r="K96" s="310">
        <v>919.18999999999903</v>
      </c>
      <c r="L96" s="699">
        <v>871.75</v>
      </c>
      <c r="M96" s="319"/>
      <c r="N96" s="319"/>
      <c r="O96" s="319"/>
    </row>
    <row r="97" spans="1:15" ht="12" customHeight="1">
      <c r="A97" s="526"/>
      <c r="B97" s="638" t="s">
        <v>315</v>
      </c>
      <c r="C97" s="81">
        <v>3</v>
      </c>
      <c r="D97" s="310">
        <v>8506.4105922401304</v>
      </c>
      <c r="E97" s="310">
        <v>7464.3218105842898</v>
      </c>
      <c r="F97" s="310">
        <v>6772.7277134891101</v>
      </c>
      <c r="G97" s="310">
        <v>4034.7333769000102</v>
      </c>
      <c r="H97" s="310">
        <v>3574.51</v>
      </c>
      <c r="I97" s="310">
        <v>3181.7800000000102</v>
      </c>
      <c r="J97" s="699">
        <v>3207.8500000000099</v>
      </c>
      <c r="K97" s="310">
        <v>2753.2599999999902</v>
      </c>
      <c r="L97" s="699">
        <v>2847.93</v>
      </c>
      <c r="M97" s="319"/>
      <c r="N97" s="319"/>
      <c r="O97" s="319"/>
    </row>
    <row r="98" spans="1:15" ht="12" customHeight="1">
      <c r="A98" s="526"/>
      <c r="B98" s="638" t="s">
        <v>316</v>
      </c>
      <c r="C98" s="522"/>
      <c r="D98" s="310">
        <v>11052.56633829</v>
      </c>
      <c r="E98" s="310">
        <v>9963.9464231607399</v>
      </c>
      <c r="F98" s="310">
        <v>8944.5086105218306</v>
      </c>
      <c r="G98" s="310">
        <v>5410.9478740000304</v>
      </c>
      <c r="H98" s="310">
        <v>4743.8000000000302</v>
      </c>
      <c r="I98" s="310">
        <v>4395.6000000000204</v>
      </c>
      <c r="J98" s="699">
        <v>4334.5200000000204</v>
      </c>
      <c r="K98" s="310">
        <v>3795.82</v>
      </c>
      <c r="L98" s="699">
        <v>3862.8700000000099</v>
      </c>
      <c r="M98" s="319"/>
      <c r="N98" s="319"/>
      <c r="O98" s="319"/>
    </row>
    <row r="99" spans="1:15" ht="12" customHeight="1">
      <c r="A99" s="526"/>
      <c r="B99" s="638" t="s">
        <v>317</v>
      </c>
      <c r="C99" s="81">
        <v>4</v>
      </c>
      <c r="D99" s="310">
        <v>1686.15088621002</v>
      </c>
      <c r="E99" s="310">
        <v>1590.72688798582</v>
      </c>
      <c r="F99" s="310">
        <v>1257.7215823863701</v>
      </c>
      <c r="G99" s="310">
        <v>829.17339070000003</v>
      </c>
      <c r="H99" s="310">
        <v>691.87000000000103</v>
      </c>
      <c r="I99" s="310">
        <v>748.85999999999899</v>
      </c>
      <c r="J99" s="699">
        <v>777.83999999999901</v>
      </c>
      <c r="K99" s="310">
        <v>612.75999999999897</v>
      </c>
      <c r="L99" s="699">
        <v>636.62999999999897</v>
      </c>
      <c r="M99" s="319"/>
      <c r="N99" s="319"/>
      <c r="O99" s="319"/>
    </row>
    <row r="100" spans="1:15" ht="12" customHeight="1">
      <c r="A100" s="526"/>
      <c r="B100" s="522"/>
      <c r="C100" s="74"/>
      <c r="D100" s="310"/>
      <c r="E100" s="310"/>
      <c r="F100" s="310"/>
      <c r="G100" s="310"/>
      <c r="H100" s="310"/>
      <c r="I100" s="310"/>
      <c r="J100" s="699"/>
      <c r="K100" s="1017"/>
      <c r="L100" s="699"/>
      <c r="M100" s="319"/>
      <c r="N100" s="319"/>
      <c r="O100" s="319"/>
    </row>
    <row r="101" spans="1:15" ht="12" customHeight="1">
      <c r="A101" s="526"/>
      <c r="B101" s="638" t="s">
        <v>52</v>
      </c>
      <c r="C101" s="74"/>
      <c r="D101" s="818" t="s">
        <v>28</v>
      </c>
      <c r="E101" s="818" t="s">
        <v>28</v>
      </c>
      <c r="F101" s="818" t="s">
        <v>28</v>
      </c>
      <c r="G101" s="818" t="s">
        <v>28</v>
      </c>
      <c r="H101" s="818" t="s">
        <v>28</v>
      </c>
      <c r="I101" s="818" t="s">
        <v>28</v>
      </c>
      <c r="J101" s="818" t="s">
        <v>28</v>
      </c>
      <c r="K101" s="818" t="s">
        <v>28</v>
      </c>
      <c r="L101" s="818" t="s">
        <v>28</v>
      </c>
      <c r="M101" s="319"/>
      <c r="N101" s="319"/>
      <c r="O101" s="319"/>
    </row>
    <row r="102" spans="1:15" ht="12" customHeight="1">
      <c r="A102" s="526"/>
      <c r="B102" s="640"/>
      <c r="C102" s="74"/>
      <c r="D102" s="1019"/>
      <c r="E102" s="1019"/>
      <c r="F102" s="1019"/>
      <c r="G102" s="1019"/>
      <c r="H102" s="1019"/>
      <c r="I102" s="1019"/>
      <c r="J102" s="699"/>
      <c r="K102" s="1017"/>
      <c r="L102" s="699"/>
      <c r="M102" s="319"/>
      <c r="N102" s="319"/>
      <c r="O102" s="319"/>
    </row>
    <row r="103" spans="1:15" ht="12" customHeight="1">
      <c r="A103" s="522"/>
      <c r="B103" s="538" t="s">
        <v>46</v>
      </c>
      <c r="C103" s="521"/>
      <c r="D103" s="1020"/>
      <c r="E103" s="992"/>
      <c r="F103" s="992"/>
      <c r="G103" s="992"/>
      <c r="H103" s="624"/>
      <c r="I103" s="1021"/>
      <c r="J103" s="699"/>
      <c r="K103" s="1017"/>
      <c r="L103" s="699"/>
      <c r="N103" s="319"/>
      <c r="O103" s="319"/>
    </row>
    <row r="104" spans="1:15" ht="12" customHeight="1">
      <c r="A104" s="526"/>
      <c r="B104" s="638" t="s">
        <v>300</v>
      </c>
      <c r="C104" s="77"/>
      <c r="D104" s="310">
        <v>20972.667941707299</v>
      </c>
      <c r="E104" s="310">
        <v>20627.934217897298</v>
      </c>
      <c r="F104" s="310">
        <v>20638.397563634499</v>
      </c>
      <c r="G104" s="310">
        <v>20808.5407693083</v>
      </c>
      <c r="H104" s="310">
        <v>20816.0390746874</v>
      </c>
      <c r="I104" s="310">
        <v>20699.404360328001</v>
      </c>
      <c r="J104" s="699">
        <v>21039.649690944902</v>
      </c>
      <c r="K104" s="310">
        <v>21094.360001001402</v>
      </c>
      <c r="L104" s="699">
        <v>21178.766669249901</v>
      </c>
      <c r="M104" s="639"/>
      <c r="N104" s="319"/>
      <c r="O104" s="319"/>
    </row>
    <row r="105" spans="1:15" ht="12" customHeight="1">
      <c r="A105" s="526"/>
      <c r="B105" s="638" t="s">
        <v>301</v>
      </c>
      <c r="C105" s="77"/>
      <c r="D105" s="310">
        <v>17872.2118690221</v>
      </c>
      <c r="E105" s="310">
        <v>17570.597437450899</v>
      </c>
      <c r="F105" s="310">
        <v>17633.3857664772</v>
      </c>
      <c r="G105" s="310">
        <v>17728.115184570401</v>
      </c>
      <c r="H105" s="310">
        <v>18031.896796912199</v>
      </c>
      <c r="I105" s="310">
        <v>17989.089590731499</v>
      </c>
      <c r="J105" s="699">
        <v>17936.807593891401</v>
      </c>
      <c r="K105" s="310">
        <v>17417.763337533001</v>
      </c>
      <c r="L105" s="699">
        <v>17173.198901069201</v>
      </c>
      <c r="M105" s="639"/>
      <c r="N105" s="319"/>
      <c r="O105" s="319"/>
    </row>
    <row r="106" spans="1:15" ht="12" customHeight="1">
      <c r="A106" s="526"/>
      <c r="B106" s="638" t="s">
        <v>302</v>
      </c>
      <c r="C106" s="626">
        <v>2</v>
      </c>
      <c r="D106" s="310">
        <v>20673.949723672999</v>
      </c>
      <c r="E106" s="310">
        <v>20901.540756876198</v>
      </c>
      <c r="F106" s="310">
        <v>21755.5586111681</v>
      </c>
      <c r="G106" s="310">
        <v>22819.5972941644</v>
      </c>
      <c r="H106" s="310">
        <v>24792.205549696799</v>
      </c>
      <c r="I106" s="1018">
        <v>25796.250519424098</v>
      </c>
      <c r="J106" s="699">
        <v>25851.276877682001</v>
      </c>
      <c r="K106" s="310">
        <v>26155.698412795598</v>
      </c>
      <c r="L106" s="699">
        <v>26521.2649721421</v>
      </c>
      <c r="M106" s="639"/>
      <c r="N106" s="319"/>
      <c r="O106" s="319"/>
    </row>
    <row r="107" spans="1:15" ht="12" customHeight="1">
      <c r="A107" s="526"/>
      <c r="B107" s="638" t="s">
        <v>303</v>
      </c>
      <c r="C107" s="81">
        <v>3</v>
      </c>
      <c r="D107" s="310">
        <v>322137.59726383199</v>
      </c>
      <c r="E107" s="310">
        <v>318788.42964847299</v>
      </c>
      <c r="F107" s="310">
        <v>324005.27705691801</v>
      </c>
      <c r="G107" s="310">
        <v>324907.43422984303</v>
      </c>
      <c r="H107" s="310">
        <v>327772.19941813301</v>
      </c>
      <c r="I107" s="1018">
        <v>324368.97637361399</v>
      </c>
      <c r="J107" s="699">
        <v>322395.40171350999</v>
      </c>
      <c r="K107" s="310">
        <v>317504.96351563802</v>
      </c>
      <c r="L107" s="699">
        <v>316668.42488595803</v>
      </c>
      <c r="M107" s="639"/>
      <c r="N107" s="319"/>
      <c r="O107" s="319"/>
    </row>
    <row r="108" spans="1:15" ht="12" customHeight="1">
      <c r="A108" s="526"/>
      <c r="B108" s="638" t="s">
        <v>304</v>
      </c>
      <c r="C108" s="522"/>
      <c r="D108" s="310">
        <v>381656.42679820198</v>
      </c>
      <c r="E108" s="310">
        <v>377888.50206074101</v>
      </c>
      <c r="F108" s="310">
        <v>384032.61899816198</v>
      </c>
      <c r="G108" s="310">
        <v>386263.68747788499</v>
      </c>
      <c r="H108" s="310">
        <v>391412.340839424</v>
      </c>
      <c r="I108" s="310">
        <v>388853.72084412002</v>
      </c>
      <c r="J108" s="699">
        <v>387223.13587601797</v>
      </c>
      <c r="K108" s="310">
        <v>382172.78526693501</v>
      </c>
      <c r="L108" s="699">
        <v>381541.65542837698</v>
      </c>
      <c r="M108" s="639"/>
      <c r="N108" s="319"/>
      <c r="O108" s="319"/>
    </row>
    <row r="109" spans="1:15" ht="12" customHeight="1">
      <c r="A109" s="526"/>
      <c r="B109" s="638" t="s">
        <v>305</v>
      </c>
      <c r="C109" s="81">
        <v>4</v>
      </c>
      <c r="D109" s="310">
        <v>14492.1545907165</v>
      </c>
      <c r="E109" s="310">
        <v>13607.7937893534</v>
      </c>
      <c r="F109" s="310">
        <v>13089.2201548217</v>
      </c>
      <c r="G109" s="310">
        <v>13239.431709061</v>
      </c>
      <c r="H109" s="310">
        <v>15828.959116154299</v>
      </c>
      <c r="I109" s="310">
        <v>17688.8911157972</v>
      </c>
      <c r="J109" s="699">
        <v>18451.705814148099</v>
      </c>
      <c r="K109" s="310">
        <v>17862.831691570002</v>
      </c>
      <c r="L109" s="699">
        <v>18282.7219441587</v>
      </c>
      <c r="N109" s="319"/>
      <c r="O109" s="319"/>
    </row>
    <row r="110" spans="1:15" ht="12" customHeight="1">
      <c r="A110" s="526"/>
      <c r="B110" s="638"/>
      <c r="C110" s="522"/>
      <c r="D110" s="627"/>
      <c r="E110" s="627"/>
      <c r="F110" s="627"/>
      <c r="G110" s="627"/>
      <c r="H110" s="627"/>
      <c r="I110" s="628"/>
      <c r="J110" s="699"/>
      <c r="K110" s="1017"/>
      <c r="L110" s="699"/>
      <c r="N110" s="319"/>
      <c r="O110" s="319"/>
    </row>
    <row r="111" spans="1:15" ht="12" customHeight="1">
      <c r="A111" s="526"/>
      <c r="B111" s="638" t="s">
        <v>306</v>
      </c>
      <c r="C111" s="74"/>
      <c r="D111" s="310">
        <v>732.56617331824305</v>
      </c>
      <c r="E111" s="310">
        <v>880.01508745767001</v>
      </c>
      <c r="F111" s="310">
        <v>839.62429298470101</v>
      </c>
      <c r="G111" s="310">
        <v>847.80477110229401</v>
      </c>
      <c r="H111" s="310">
        <v>821.30373269111999</v>
      </c>
      <c r="I111" s="310">
        <v>998.844236987523</v>
      </c>
      <c r="J111" s="699">
        <v>1104.7215297753201</v>
      </c>
      <c r="K111" s="310">
        <v>1140.8369166043201</v>
      </c>
      <c r="L111" s="699">
        <v>1207.7693704225101</v>
      </c>
      <c r="M111" s="639"/>
      <c r="N111" s="319"/>
      <c r="O111" s="319"/>
    </row>
    <row r="112" spans="1:15" ht="12" customHeight="1">
      <c r="A112" s="526"/>
      <c r="B112" s="638" t="s">
        <v>307</v>
      </c>
      <c r="C112" s="74"/>
      <c r="D112" s="310">
        <v>1347.5717002874901</v>
      </c>
      <c r="E112" s="310">
        <v>1327.42577468643</v>
      </c>
      <c r="F112" s="310">
        <v>1303.5155037741799</v>
      </c>
      <c r="G112" s="310">
        <v>1364.69313658433</v>
      </c>
      <c r="H112" s="310">
        <v>1424.5053858292399</v>
      </c>
      <c r="I112" s="310">
        <v>1680.7480563715301</v>
      </c>
      <c r="J112" s="699">
        <v>1746.30465644841</v>
      </c>
      <c r="K112" s="310">
        <v>1796.9510517695401</v>
      </c>
      <c r="L112" s="699">
        <v>1965.62617719082</v>
      </c>
      <c r="M112" s="639"/>
      <c r="N112" s="319"/>
      <c r="O112" s="319"/>
    </row>
    <row r="113" spans="1:15" ht="12" customHeight="1">
      <c r="A113" s="526"/>
      <c r="B113" s="638" t="s">
        <v>308</v>
      </c>
      <c r="C113" s="626">
        <v>2</v>
      </c>
      <c r="D113" s="310">
        <v>2085.1171412384401</v>
      </c>
      <c r="E113" s="310">
        <v>2505.1766079951499</v>
      </c>
      <c r="F113" s="310">
        <v>2493.1740438193001</v>
      </c>
      <c r="G113" s="310">
        <v>2621.55870163895</v>
      </c>
      <c r="H113" s="310">
        <v>2835.9339442785099</v>
      </c>
      <c r="I113" s="310">
        <v>3329.5732500365998</v>
      </c>
      <c r="J113" s="699">
        <v>3579.6369024007199</v>
      </c>
      <c r="K113" s="310">
        <v>3601.6115552275601</v>
      </c>
      <c r="L113" s="699">
        <v>3853.6863006290901</v>
      </c>
      <c r="M113" s="639"/>
      <c r="N113" s="319"/>
      <c r="O113" s="319"/>
    </row>
    <row r="114" spans="1:15" ht="12" customHeight="1">
      <c r="A114" s="526"/>
      <c r="B114" s="638" t="s">
        <v>309</v>
      </c>
      <c r="C114" s="81">
        <v>3</v>
      </c>
      <c r="D114" s="310">
        <v>100034.979128768</v>
      </c>
      <c r="E114" s="310">
        <v>100883.439648282</v>
      </c>
      <c r="F114" s="310">
        <v>101414.29791333299</v>
      </c>
      <c r="G114" s="310">
        <v>103543.29514759401</v>
      </c>
      <c r="H114" s="310">
        <v>104430.78208839599</v>
      </c>
      <c r="I114" s="310">
        <v>108258.609306417</v>
      </c>
      <c r="J114" s="699">
        <v>110319.001102935</v>
      </c>
      <c r="K114" s="310">
        <v>109510.682260097</v>
      </c>
      <c r="L114" s="699">
        <v>111403.283793422</v>
      </c>
      <c r="M114" s="639"/>
      <c r="N114" s="319"/>
      <c r="O114" s="319"/>
    </row>
    <row r="115" spans="1:15" ht="12" customHeight="1">
      <c r="A115" s="526"/>
      <c r="B115" s="638" t="s">
        <v>310</v>
      </c>
      <c r="C115" s="522"/>
      <c r="D115" s="310">
        <v>104200.23414361299</v>
      </c>
      <c r="E115" s="310">
        <v>105596.057118422</v>
      </c>
      <c r="F115" s="310">
        <v>106050.611753912</v>
      </c>
      <c r="G115" s="310">
        <v>108377.351756919</v>
      </c>
      <c r="H115" s="310">
        <v>109512.52515119599</v>
      </c>
      <c r="I115" s="310">
        <v>114267.77484981299</v>
      </c>
      <c r="J115" s="699">
        <v>116749.664191559</v>
      </c>
      <c r="K115" s="310">
        <v>116050.081783698</v>
      </c>
      <c r="L115" s="699">
        <v>118430.365641665</v>
      </c>
      <c r="M115" s="639"/>
      <c r="N115" s="319"/>
      <c r="O115" s="319"/>
    </row>
    <row r="116" spans="1:15" ht="12" customHeight="1">
      <c r="A116" s="526"/>
      <c r="B116" s="638" t="s">
        <v>311</v>
      </c>
      <c r="C116" s="81">
        <v>4</v>
      </c>
      <c r="D116" s="310">
        <v>7768.11162435593</v>
      </c>
      <c r="E116" s="310">
        <v>7183.6476539392797</v>
      </c>
      <c r="F116" s="310">
        <v>6848.7084203311997</v>
      </c>
      <c r="G116" s="310">
        <v>6937.6245340729301</v>
      </c>
      <c r="H116" s="310">
        <v>7221.8793845070104</v>
      </c>
      <c r="I116" s="310">
        <v>7313.7146266403097</v>
      </c>
      <c r="J116" s="699">
        <v>7439.9477595407998</v>
      </c>
      <c r="K116" s="310">
        <v>6448.0255814714901</v>
      </c>
      <c r="L116" s="699">
        <v>6675.1700063093103</v>
      </c>
      <c r="N116" s="319"/>
      <c r="O116" s="319"/>
    </row>
    <row r="117" spans="1:15" ht="12" customHeight="1">
      <c r="A117" s="526"/>
      <c r="B117" s="522"/>
      <c r="C117" s="74"/>
      <c r="D117" s="310"/>
      <c r="E117" s="310"/>
      <c r="F117" s="310"/>
      <c r="G117" s="310"/>
      <c r="H117" s="310"/>
      <c r="I117" s="310"/>
      <c r="J117" s="699"/>
      <c r="K117" s="1017"/>
      <c r="L117" s="699"/>
      <c r="N117" s="319"/>
      <c r="O117" s="319"/>
    </row>
    <row r="118" spans="1:15" ht="12" customHeight="1">
      <c r="A118" s="526"/>
      <c r="B118" s="638" t="s">
        <v>312</v>
      </c>
      <c r="C118" s="74"/>
      <c r="D118" s="310">
        <v>21570.300642131198</v>
      </c>
      <c r="E118" s="310">
        <v>21340.088712082201</v>
      </c>
      <c r="F118" s="310">
        <v>21291.871104583399</v>
      </c>
      <c r="G118" s="310">
        <v>21503.255100724498</v>
      </c>
      <c r="H118" s="310">
        <v>21456.296590590799</v>
      </c>
      <c r="I118" s="310">
        <v>21496.799480953501</v>
      </c>
      <c r="J118" s="699">
        <v>21919.528608382199</v>
      </c>
      <c r="K118" s="310">
        <v>21983.1180341814</v>
      </c>
      <c r="L118" s="699">
        <v>22134.542142088099</v>
      </c>
      <c r="M118" s="639"/>
      <c r="N118" s="319"/>
      <c r="O118" s="319"/>
    </row>
    <row r="119" spans="1:15" ht="12" customHeight="1">
      <c r="A119" s="526"/>
      <c r="B119" s="638" t="s">
        <v>313</v>
      </c>
      <c r="C119" s="74"/>
      <c r="D119" s="310">
        <v>18919.459589808699</v>
      </c>
      <c r="E119" s="310">
        <v>18582.781016218501</v>
      </c>
      <c r="F119" s="310">
        <v>18584.879636378701</v>
      </c>
      <c r="G119" s="310">
        <v>18764.317967458501</v>
      </c>
      <c r="H119" s="310">
        <v>19084.712148332699</v>
      </c>
      <c r="I119" s="310">
        <v>19248.771645458099</v>
      </c>
      <c r="J119" s="699">
        <v>19258.117999496</v>
      </c>
      <c r="K119" s="310">
        <v>18757.7256828475</v>
      </c>
      <c r="L119" s="699">
        <v>18640.1353204062</v>
      </c>
      <c r="M119" s="639"/>
      <c r="N119" s="319"/>
      <c r="O119" s="319"/>
    </row>
    <row r="120" spans="1:15" ht="12" customHeight="1">
      <c r="A120" s="526"/>
      <c r="B120" s="638" t="s">
        <v>314</v>
      </c>
      <c r="C120" s="626">
        <v>2</v>
      </c>
      <c r="D120" s="310">
        <v>22128.451103555301</v>
      </c>
      <c r="E120" s="310">
        <v>22652.3967543943</v>
      </c>
      <c r="F120" s="310">
        <v>23460.580891741</v>
      </c>
      <c r="G120" s="310">
        <v>24644.653452029801</v>
      </c>
      <c r="H120" s="310">
        <v>26721.656328368001</v>
      </c>
      <c r="I120" s="310">
        <v>28114.934227491802</v>
      </c>
      <c r="J120" s="699">
        <v>28368.360746677201</v>
      </c>
      <c r="K120" s="310">
        <v>28699.6006499291</v>
      </c>
      <c r="L120" s="699">
        <v>29270.664298259198</v>
      </c>
      <c r="M120" s="639"/>
      <c r="N120" s="319"/>
      <c r="O120" s="319"/>
    </row>
    <row r="121" spans="1:15" ht="12" customHeight="1">
      <c r="A121" s="526"/>
      <c r="B121" s="638" t="s">
        <v>315</v>
      </c>
      <c r="C121" s="81">
        <v>3</v>
      </c>
      <c r="D121" s="310">
        <v>378736.86712953798</v>
      </c>
      <c r="E121" s="310">
        <v>376665.21635701403</v>
      </c>
      <c r="F121" s="310">
        <v>381878.96132509498</v>
      </c>
      <c r="G121" s="310">
        <v>384717.47419364698</v>
      </c>
      <c r="H121" s="310">
        <v>388144.20262551098</v>
      </c>
      <c r="I121" s="310">
        <v>388113.538638981</v>
      </c>
      <c r="J121" s="699">
        <v>387803.00710393698</v>
      </c>
      <c r="K121" s="310">
        <v>382527.080449862</v>
      </c>
      <c r="L121" s="699">
        <v>383365.63682674803</v>
      </c>
      <c r="M121" s="639"/>
      <c r="N121" s="319"/>
      <c r="O121" s="319"/>
    </row>
    <row r="122" spans="1:15" ht="12" customHeight="1">
      <c r="A122" s="526"/>
      <c r="B122" s="638" t="s">
        <v>316</v>
      </c>
      <c r="C122" s="522"/>
      <c r="D122" s="310">
        <v>441355.07846497302</v>
      </c>
      <c r="E122" s="310">
        <v>439240.48283966299</v>
      </c>
      <c r="F122" s="310">
        <v>445216.292957709</v>
      </c>
      <c r="G122" s="310">
        <v>449629.700713803</v>
      </c>
      <c r="H122" s="310">
        <v>455406.86769273202</v>
      </c>
      <c r="I122" s="310">
        <v>456974.043992822</v>
      </c>
      <c r="J122" s="699">
        <v>457349.01445839403</v>
      </c>
      <c r="K122" s="310">
        <v>451967.52481671202</v>
      </c>
      <c r="L122" s="733">
        <v>453410.97858741501</v>
      </c>
      <c r="M122" s="639"/>
      <c r="N122" s="319"/>
      <c r="O122" s="319"/>
    </row>
    <row r="123" spans="1:15" ht="12" customHeight="1">
      <c r="A123" s="526"/>
      <c r="B123" s="638" t="s">
        <v>317</v>
      </c>
      <c r="C123" s="81">
        <v>4</v>
      </c>
      <c r="D123" s="310">
        <v>17741.2737785262</v>
      </c>
      <c r="E123" s="310">
        <v>16687.123511067701</v>
      </c>
      <c r="F123" s="310">
        <v>16048.840301579099</v>
      </c>
      <c r="G123" s="310">
        <v>16245.6578257036</v>
      </c>
      <c r="H123" s="310">
        <v>19064.8681812254</v>
      </c>
      <c r="I123" s="310">
        <v>21125.1416876931</v>
      </c>
      <c r="J123" s="699">
        <v>22003.7565425221</v>
      </c>
      <c r="K123" s="310">
        <v>20979.589199958999</v>
      </c>
      <c r="L123" s="699">
        <v>21535.765038775899</v>
      </c>
      <c r="N123" s="319"/>
      <c r="O123" s="319"/>
    </row>
    <row r="124" spans="1:15" ht="12" customHeight="1">
      <c r="A124" s="526"/>
      <c r="B124" s="522"/>
      <c r="C124" s="74"/>
      <c r="D124" s="310"/>
      <c r="E124" s="310"/>
      <c r="F124" s="310"/>
      <c r="G124" s="310"/>
      <c r="H124" s="310"/>
      <c r="I124" s="310"/>
      <c r="J124" s="699"/>
      <c r="K124" s="1017"/>
      <c r="L124" s="699"/>
      <c r="N124" s="319"/>
      <c r="O124" s="319"/>
    </row>
    <row r="125" spans="1:15" ht="12" customHeight="1">
      <c r="A125" s="526"/>
      <c r="B125" s="638" t="s">
        <v>52</v>
      </c>
      <c r="C125" s="74"/>
      <c r="D125" s="310">
        <v>12338</v>
      </c>
      <c r="E125" s="310">
        <v>11389</v>
      </c>
      <c r="F125" s="310">
        <v>12927</v>
      </c>
      <c r="G125" s="310">
        <v>13463</v>
      </c>
      <c r="H125" s="310">
        <v>14003</v>
      </c>
      <c r="I125" s="310">
        <v>13074</v>
      </c>
      <c r="J125" s="699">
        <v>12787</v>
      </c>
      <c r="K125" s="310">
        <v>11757</v>
      </c>
      <c r="L125" s="699">
        <v>12853</v>
      </c>
      <c r="N125" s="319"/>
      <c r="O125" s="319"/>
    </row>
    <row r="126" spans="1:15" ht="4.1500000000000004" customHeight="1">
      <c r="A126" s="543"/>
      <c r="B126" s="544"/>
      <c r="C126" s="545"/>
      <c r="D126" s="546"/>
      <c r="E126" s="547"/>
      <c r="F126" s="547"/>
      <c r="G126" s="547"/>
      <c r="H126" s="548"/>
      <c r="I126" s="548"/>
      <c r="J126" s="548"/>
      <c r="K126" s="548"/>
      <c r="L126" s="548"/>
      <c r="N126" s="319"/>
      <c r="O126" s="319"/>
    </row>
    <row r="127" spans="1:15" ht="12" customHeight="1">
      <c r="A127" s="535"/>
      <c r="B127" s="1022"/>
      <c r="C127" s="549"/>
      <c r="D127" s="551"/>
      <c r="E127" s="552"/>
      <c r="F127" s="522"/>
      <c r="G127" s="522"/>
      <c r="H127" s="522"/>
      <c r="I127" s="1016"/>
      <c r="J127" s="1016"/>
      <c r="K127" s="1016"/>
      <c r="L127" s="1016" t="s">
        <v>652</v>
      </c>
      <c r="N127" s="319"/>
      <c r="O127" s="319"/>
    </row>
    <row r="128" spans="1:15" ht="12" customHeight="1">
      <c r="A128" s="1423" t="s">
        <v>48</v>
      </c>
      <c r="B128" s="1423"/>
      <c r="C128" s="1423"/>
      <c r="D128" s="537"/>
      <c r="E128" s="262"/>
      <c r="F128" s="552"/>
      <c r="G128" s="552"/>
      <c r="H128" s="553"/>
      <c r="I128" s="553"/>
      <c r="N128" s="319"/>
      <c r="O128" s="319"/>
    </row>
    <row r="129" spans="1:17" ht="12" customHeight="1">
      <c r="A129" s="311" t="s">
        <v>763</v>
      </c>
      <c r="C129" s="999"/>
      <c r="D129" s="537"/>
      <c r="G129" s="552"/>
      <c r="H129" s="553"/>
      <c r="I129" s="553"/>
      <c r="N129" s="319"/>
      <c r="O129" s="319"/>
    </row>
    <row r="130" spans="1:17" ht="12" customHeight="1">
      <c r="A130" s="523" t="s">
        <v>764</v>
      </c>
      <c r="C130" s="630"/>
      <c r="D130" s="631"/>
      <c r="G130" s="523"/>
      <c r="H130" s="550"/>
      <c r="I130" s="550"/>
      <c r="J130" s="66"/>
      <c r="K130" s="66"/>
      <c r="L130" s="550"/>
      <c r="M130" s="263"/>
      <c r="N130" s="263"/>
      <c r="O130" s="263"/>
      <c r="P130" s="263"/>
      <c r="Q130" s="263"/>
    </row>
    <row r="131" spans="1:17" ht="12" customHeight="1">
      <c r="A131" s="633" t="s">
        <v>765</v>
      </c>
      <c r="C131" s="265"/>
      <c r="D131" s="265"/>
      <c r="G131" s="523"/>
      <c r="H131" s="550"/>
      <c r="I131" s="550"/>
      <c r="J131" s="66"/>
      <c r="K131" s="66"/>
      <c r="L131" s="550"/>
      <c r="M131" s="550"/>
      <c r="N131" s="550"/>
      <c r="O131" s="550"/>
      <c r="P131" s="550"/>
      <c r="Q131" s="550"/>
    </row>
    <row r="132" spans="1:17" ht="12" customHeight="1">
      <c r="A132" s="266" t="s">
        <v>766</v>
      </c>
      <c r="C132" s="265"/>
      <c r="D132" s="265"/>
      <c r="I132" s="554"/>
      <c r="J132" s="632"/>
      <c r="K132" s="554"/>
      <c r="L132" s="550"/>
      <c r="M132" s="550"/>
      <c r="N132" s="550"/>
      <c r="O132" s="550"/>
      <c r="P132" s="550"/>
      <c r="Q132" s="523"/>
    </row>
    <row r="133" spans="1:17" ht="12" customHeight="1">
      <c r="A133" s="266" t="s">
        <v>767</v>
      </c>
      <c r="C133" s="265"/>
      <c r="D133" s="265"/>
      <c r="F133" s="267"/>
      <c r="I133" s="554"/>
      <c r="J133" s="632"/>
      <c r="K133" s="554"/>
      <c r="L133" s="550"/>
      <c r="M133" s="550"/>
      <c r="N133" s="550"/>
      <c r="O133" s="550"/>
      <c r="P133" s="550"/>
      <c r="Q133" s="554"/>
    </row>
    <row r="134" spans="1:17" ht="12" customHeight="1">
      <c r="A134" s="266" t="s">
        <v>768</v>
      </c>
      <c r="C134" s="265"/>
      <c r="D134" s="265"/>
      <c r="F134" s="634"/>
      <c r="I134" s="554"/>
      <c r="J134" s="632"/>
      <c r="K134" s="554"/>
      <c r="L134" s="550"/>
      <c r="M134" s="550"/>
      <c r="N134" s="550"/>
      <c r="O134" s="550"/>
      <c r="P134" s="550"/>
      <c r="Q134" s="554"/>
    </row>
    <row r="135" spans="1:17" ht="12" customHeight="1">
      <c r="A135" s="523" t="s">
        <v>769</v>
      </c>
      <c r="B135" s="635"/>
      <c r="C135" s="557"/>
      <c r="D135" s="557"/>
      <c r="K135" s="557"/>
      <c r="L135" s="557"/>
      <c r="M135" s="550"/>
      <c r="N135" s="550"/>
      <c r="O135" s="550"/>
      <c r="P135" s="550"/>
      <c r="Q135" s="554"/>
    </row>
    <row r="136" spans="1:17" ht="12" customHeight="1">
      <c r="A136" s="523" t="s">
        <v>770</v>
      </c>
      <c r="B136" s="559"/>
      <c r="C136" s="557"/>
      <c r="D136" s="557"/>
      <c r="E136" s="557"/>
      <c r="M136" s="557"/>
      <c r="N136" s="557"/>
      <c r="O136" s="557"/>
      <c r="P136" s="561"/>
      <c r="Q136" s="561"/>
    </row>
    <row r="137" spans="1:17" ht="12" customHeight="1">
      <c r="E137" s="557"/>
    </row>
    <row r="138" spans="1:17" ht="12" customHeight="1">
      <c r="A138" s="1213" t="s">
        <v>513</v>
      </c>
    </row>
    <row r="139" spans="1:17" ht="12" customHeight="1">
      <c r="A139" s="1214" t="s">
        <v>50</v>
      </c>
    </row>
    <row r="140" spans="1:17" ht="12" customHeight="1">
      <c r="D140" s="1017"/>
      <c r="E140" s="1017"/>
      <c r="F140" s="1017"/>
      <c r="G140" s="1017"/>
      <c r="H140" s="1017"/>
      <c r="I140" s="1017"/>
      <c r="J140" s="1017"/>
      <c r="K140" s="1017"/>
      <c r="L140" s="1017"/>
    </row>
    <row r="141" spans="1:17" ht="12" customHeight="1"/>
    <row r="142" spans="1:17" ht="12" customHeight="1">
      <c r="J142" s="319"/>
      <c r="L142" s="319"/>
    </row>
    <row r="143" spans="1:17" ht="12" customHeight="1">
      <c r="J143" s="319"/>
      <c r="L143" s="319"/>
    </row>
    <row r="144" spans="1:17" ht="12" customHeight="1">
      <c r="J144" s="319"/>
      <c r="L144" s="319"/>
    </row>
    <row r="145" spans="10:15" ht="12" customHeight="1">
      <c r="J145" s="319"/>
    </row>
    <row r="146" spans="10:15" ht="12" customHeight="1">
      <c r="J146" s="319"/>
      <c r="L146" s="319"/>
    </row>
    <row r="147" spans="10:15" ht="12" customHeight="1">
      <c r="J147" s="319"/>
      <c r="L147" s="319"/>
    </row>
    <row r="148" spans="10:15" ht="12" customHeight="1">
      <c r="J148" s="319"/>
      <c r="L148" s="319"/>
    </row>
    <row r="149" spans="10:15" ht="12" customHeight="1">
      <c r="J149" s="319"/>
      <c r="L149" s="319"/>
      <c r="M149" s="319"/>
      <c r="N149" s="319"/>
      <c r="O149" s="319"/>
    </row>
    <row r="150" spans="10:15" ht="12" customHeight="1">
      <c r="J150" s="319"/>
      <c r="L150" s="319"/>
      <c r="M150" s="319"/>
      <c r="N150" s="319"/>
      <c r="O150" s="319"/>
    </row>
    <row r="151" spans="10:15" ht="12" customHeight="1">
      <c r="J151" s="319"/>
      <c r="L151" s="319"/>
      <c r="M151" s="319"/>
      <c r="N151" s="319"/>
      <c r="O151" s="319"/>
    </row>
    <row r="152" spans="10:15" ht="12" customHeight="1">
      <c r="J152" s="319"/>
      <c r="L152" s="319"/>
      <c r="M152" s="319"/>
      <c r="N152" s="319"/>
      <c r="O152" s="319"/>
    </row>
    <row r="153" spans="10:15" ht="12" customHeight="1">
      <c r="J153" s="319"/>
      <c r="L153" s="319"/>
      <c r="M153" s="319"/>
      <c r="N153" s="319"/>
      <c r="O153" s="319"/>
    </row>
    <row r="154" spans="10:15" ht="12" customHeight="1">
      <c r="J154" s="319"/>
      <c r="L154" s="319"/>
      <c r="M154" s="319"/>
      <c r="N154" s="319"/>
      <c r="O154" s="319"/>
    </row>
    <row r="155" spans="10:15" ht="12" customHeight="1">
      <c r="J155" s="319"/>
      <c r="L155" s="319"/>
      <c r="M155" s="319"/>
      <c r="N155" s="319"/>
      <c r="O155" s="319"/>
    </row>
    <row r="156" spans="10:15" ht="12" customHeight="1">
      <c r="J156" s="319"/>
      <c r="L156" s="319"/>
      <c r="M156" s="319"/>
      <c r="N156" s="319"/>
      <c r="O156" s="319"/>
    </row>
    <row r="157" spans="10:15" ht="12" customHeight="1">
      <c r="J157" s="319"/>
      <c r="L157" s="319"/>
      <c r="M157" s="319"/>
      <c r="N157" s="319"/>
      <c r="O157" s="319"/>
    </row>
    <row r="158" spans="10:15" ht="12" customHeight="1">
      <c r="J158" s="319"/>
      <c r="L158" s="319"/>
      <c r="M158" s="319"/>
      <c r="N158" s="319"/>
      <c r="O158" s="319"/>
    </row>
    <row r="159" spans="10:15" ht="12" customHeight="1">
      <c r="J159" s="319"/>
      <c r="L159" s="319"/>
      <c r="M159" s="319"/>
      <c r="N159" s="319"/>
      <c r="O159" s="319"/>
    </row>
    <row r="160" spans="10:15" ht="12" customHeight="1">
      <c r="J160" s="319"/>
      <c r="L160" s="319"/>
      <c r="M160" s="319"/>
      <c r="N160" s="319"/>
      <c r="O160" s="319"/>
    </row>
    <row r="161" spans="10:15" ht="12" customHeight="1">
      <c r="J161" s="319"/>
      <c r="L161" s="319"/>
      <c r="M161" s="319"/>
      <c r="N161" s="319"/>
      <c r="O161" s="319"/>
    </row>
    <row r="162" spans="10:15" ht="12" customHeight="1">
      <c r="J162" s="319"/>
      <c r="L162" s="319"/>
      <c r="M162" s="319"/>
      <c r="N162" s="319"/>
      <c r="O162" s="319"/>
    </row>
    <row r="163" spans="10:15" ht="12" customHeight="1">
      <c r="J163" s="319"/>
      <c r="L163" s="319"/>
      <c r="M163" s="319"/>
      <c r="N163" s="319"/>
      <c r="O163" s="319"/>
    </row>
    <row r="164" spans="10:15" ht="12" customHeight="1">
      <c r="J164" s="319"/>
      <c r="L164" s="319"/>
      <c r="M164" s="319"/>
      <c r="N164" s="319"/>
      <c r="O164" s="319"/>
    </row>
    <row r="165" spans="10:15" ht="12" customHeight="1">
      <c r="J165" s="319"/>
      <c r="L165" s="319"/>
      <c r="M165" s="319"/>
      <c r="N165" s="319"/>
      <c r="O165" s="319"/>
    </row>
    <row r="166" spans="10:15" ht="12" customHeight="1">
      <c r="J166" s="319"/>
      <c r="L166" s="319"/>
      <c r="M166" s="319"/>
      <c r="N166" s="319"/>
      <c r="O166" s="319"/>
    </row>
    <row r="167" spans="10:15" ht="12" customHeight="1">
      <c r="J167" s="319"/>
      <c r="L167" s="319"/>
      <c r="M167" s="319"/>
      <c r="N167" s="319"/>
      <c r="O167" s="319"/>
    </row>
    <row r="168" spans="10:15" ht="12" customHeight="1">
      <c r="J168" s="319"/>
      <c r="L168" s="319"/>
      <c r="M168" s="319"/>
      <c r="N168" s="319"/>
      <c r="O168" s="319"/>
    </row>
    <row r="169" spans="10:15" ht="12" customHeight="1">
      <c r="J169" s="319"/>
      <c r="L169" s="319"/>
      <c r="M169" s="319"/>
      <c r="N169" s="319"/>
      <c r="O169" s="319"/>
    </row>
    <row r="170" spans="10:15" ht="12" customHeight="1">
      <c r="J170" s="319"/>
      <c r="L170" s="319"/>
      <c r="M170" s="319"/>
      <c r="N170" s="319"/>
      <c r="O170" s="319"/>
    </row>
    <row r="171" spans="10:15" ht="12" customHeight="1">
      <c r="J171" s="319"/>
      <c r="L171" s="319"/>
      <c r="M171" s="319"/>
      <c r="N171" s="319"/>
      <c r="O171" s="319"/>
    </row>
    <row r="172" spans="10:15" ht="12" customHeight="1">
      <c r="J172" s="319"/>
      <c r="L172" s="319"/>
      <c r="M172" s="319"/>
      <c r="N172" s="319"/>
      <c r="O172" s="319"/>
    </row>
    <row r="173" spans="10:15" ht="12" customHeight="1">
      <c r="J173" s="319"/>
      <c r="L173" s="319"/>
      <c r="M173" s="319"/>
      <c r="N173" s="319"/>
      <c r="O173" s="319"/>
    </row>
    <row r="174" spans="10:15" ht="12" customHeight="1">
      <c r="J174" s="319"/>
      <c r="L174" s="319"/>
      <c r="M174" s="319"/>
      <c r="N174" s="319"/>
      <c r="O174" s="319"/>
    </row>
    <row r="175" spans="10:15" ht="12" customHeight="1">
      <c r="J175" s="319"/>
      <c r="L175" s="319"/>
      <c r="M175" s="319"/>
      <c r="N175" s="319"/>
      <c r="O175" s="319"/>
    </row>
    <row r="176" spans="10:15" ht="12" customHeight="1">
      <c r="J176" s="319"/>
      <c r="L176" s="319"/>
      <c r="M176" s="319"/>
      <c r="N176" s="319"/>
      <c r="O176" s="319"/>
    </row>
    <row r="177" spans="10:15" ht="12" customHeight="1">
      <c r="J177" s="319"/>
      <c r="L177" s="319"/>
      <c r="M177" s="319"/>
      <c r="N177" s="319"/>
      <c r="O177" s="319"/>
    </row>
    <row r="178" spans="10:15" ht="12" customHeight="1">
      <c r="J178" s="319"/>
      <c r="L178" s="319"/>
      <c r="M178" s="319"/>
      <c r="N178" s="319"/>
      <c r="O178" s="319"/>
    </row>
    <row r="179" spans="10:15" ht="12" customHeight="1">
      <c r="J179" s="319"/>
      <c r="L179" s="319"/>
      <c r="M179" s="319"/>
      <c r="N179" s="319"/>
      <c r="O179" s="319"/>
    </row>
    <row r="180" spans="10:15" ht="12" customHeight="1">
      <c r="J180" s="319"/>
      <c r="L180" s="319"/>
      <c r="M180" s="319"/>
      <c r="N180" s="319"/>
      <c r="O180" s="319"/>
    </row>
    <row r="181" spans="10:15" ht="12" customHeight="1">
      <c r="J181" s="319"/>
      <c r="L181" s="319"/>
      <c r="M181" s="319"/>
      <c r="N181" s="319"/>
      <c r="O181" s="319"/>
    </row>
    <row r="182" spans="10:15" ht="12" customHeight="1">
      <c r="J182" s="319"/>
      <c r="L182" s="319"/>
      <c r="M182" s="319"/>
      <c r="N182" s="319"/>
      <c r="O182" s="319"/>
    </row>
    <row r="183" spans="10:15" ht="12" customHeight="1">
      <c r="J183" s="319"/>
      <c r="L183" s="319"/>
      <c r="M183" s="319"/>
      <c r="N183" s="319"/>
      <c r="O183" s="319"/>
    </row>
    <row r="184" spans="10:15" ht="12" customHeight="1">
      <c r="J184" s="319"/>
      <c r="L184" s="319"/>
      <c r="M184" s="319"/>
      <c r="N184" s="319"/>
      <c r="O184" s="319"/>
    </row>
    <row r="185" spans="10:15" ht="12" customHeight="1">
      <c r="J185" s="319"/>
      <c r="L185" s="319"/>
      <c r="M185" s="319"/>
      <c r="N185" s="319"/>
      <c r="O185" s="319"/>
    </row>
    <row r="186" spans="10:15" ht="12" customHeight="1">
      <c r="J186" s="319"/>
      <c r="L186" s="319"/>
      <c r="M186" s="319"/>
      <c r="N186" s="319"/>
      <c r="O186" s="319"/>
    </row>
    <row r="187" spans="10:15" ht="12" customHeight="1">
      <c r="J187" s="319"/>
      <c r="L187" s="319"/>
      <c r="M187" s="319"/>
      <c r="N187" s="319"/>
      <c r="O187" s="319"/>
    </row>
    <row r="188" spans="10:15" ht="12" customHeight="1">
      <c r="J188" s="319"/>
      <c r="L188" s="319"/>
      <c r="M188" s="319"/>
      <c r="N188" s="319"/>
      <c r="O188" s="319"/>
    </row>
    <row r="189" spans="10:15" ht="12" customHeight="1">
      <c r="J189" s="319"/>
      <c r="L189" s="319"/>
      <c r="M189" s="319"/>
      <c r="N189" s="319"/>
      <c r="O189" s="319"/>
    </row>
    <row r="190" spans="10:15" ht="12" customHeight="1">
      <c r="J190" s="319"/>
      <c r="L190" s="319"/>
      <c r="M190" s="319"/>
      <c r="N190" s="319"/>
      <c r="O190" s="319"/>
    </row>
    <row r="191" spans="10:15" ht="12" customHeight="1">
      <c r="J191" s="319"/>
      <c r="L191" s="319"/>
      <c r="M191" s="319"/>
      <c r="N191" s="319"/>
      <c r="O191" s="319"/>
    </row>
    <row r="192" spans="10:15" ht="12" customHeight="1">
      <c r="J192" s="319"/>
      <c r="L192" s="319"/>
      <c r="M192" s="319"/>
      <c r="N192" s="319"/>
      <c r="O192" s="319"/>
    </row>
    <row r="193" spans="10:15" ht="12" customHeight="1">
      <c r="J193" s="319"/>
      <c r="L193" s="319"/>
      <c r="M193" s="319"/>
      <c r="N193" s="319"/>
      <c r="O193" s="319"/>
    </row>
    <row r="194" spans="10:15" ht="12" customHeight="1">
      <c r="J194" s="319"/>
      <c r="L194" s="319"/>
      <c r="M194" s="319"/>
      <c r="N194" s="319"/>
      <c r="O194" s="319"/>
    </row>
    <row r="195" spans="10:15" ht="12" customHeight="1">
      <c r="J195" s="319"/>
      <c r="L195" s="319"/>
      <c r="M195" s="319"/>
      <c r="N195" s="319"/>
      <c r="O195" s="319"/>
    </row>
    <row r="196" spans="10:15" ht="12" customHeight="1">
      <c r="J196" s="319"/>
      <c r="L196" s="319"/>
      <c r="M196" s="319"/>
      <c r="N196" s="319"/>
      <c r="O196" s="319"/>
    </row>
    <row r="197" spans="10:15" ht="12" customHeight="1">
      <c r="J197" s="319"/>
      <c r="L197" s="319"/>
      <c r="M197" s="319"/>
      <c r="N197" s="319"/>
      <c r="O197" s="319"/>
    </row>
    <row r="198" spans="10:15" ht="12" customHeight="1">
      <c r="J198" s="319"/>
      <c r="L198" s="319"/>
      <c r="M198" s="319"/>
      <c r="N198" s="319"/>
      <c r="O198" s="319"/>
    </row>
    <row r="199" spans="10:15" ht="12" customHeight="1">
      <c r="J199" s="319"/>
      <c r="L199" s="319"/>
      <c r="M199" s="319"/>
      <c r="N199" s="319"/>
      <c r="O199" s="319"/>
    </row>
    <row r="200" spans="10:15" ht="12" customHeight="1">
      <c r="J200" s="319"/>
      <c r="L200" s="319"/>
      <c r="M200" s="319"/>
      <c r="N200" s="319"/>
      <c r="O200" s="319"/>
    </row>
    <row r="201" spans="10:15" ht="12" customHeight="1">
      <c r="J201" s="319"/>
      <c r="L201" s="319"/>
      <c r="M201" s="319"/>
      <c r="N201" s="319"/>
      <c r="O201" s="319"/>
    </row>
    <row r="202" spans="10:15" ht="12" customHeight="1">
      <c r="J202" s="319"/>
      <c r="L202" s="319"/>
      <c r="M202" s="319"/>
      <c r="N202" s="319"/>
      <c r="O202" s="319"/>
    </row>
    <row r="203" spans="10:15" ht="12" customHeight="1">
      <c r="J203" s="319"/>
      <c r="L203" s="319"/>
      <c r="M203" s="319"/>
      <c r="N203" s="319"/>
      <c r="O203" s="319"/>
    </row>
    <row r="204" spans="10:15" ht="12" customHeight="1">
      <c r="J204" s="319"/>
      <c r="L204" s="319"/>
      <c r="M204" s="319"/>
      <c r="N204" s="319"/>
      <c r="O204" s="319"/>
    </row>
    <row r="205" spans="10:15" ht="12" customHeight="1">
      <c r="J205" s="319"/>
      <c r="L205" s="319"/>
      <c r="M205" s="319"/>
      <c r="N205" s="319"/>
      <c r="O205" s="319"/>
    </row>
    <row r="206" spans="10:15" ht="12" customHeight="1">
      <c r="J206" s="319"/>
      <c r="L206" s="319"/>
      <c r="M206" s="319"/>
      <c r="N206" s="319"/>
      <c r="O206" s="319"/>
    </row>
    <row r="207" spans="10:15" ht="12" customHeight="1">
      <c r="J207" s="319"/>
      <c r="L207" s="319"/>
      <c r="M207" s="319"/>
      <c r="N207" s="319"/>
      <c r="O207" s="319"/>
    </row>
    <row r="208" spans="10:15" ht="12" customHeight="1">
      <c r="J208" s="319"/>
      <c r="L208" s="319"/>
      <c r="M208" s="319"/>
      <c r="N208" s="319"/>
      <c r="O208" s="319"/>
    </row>
    <row r="209" spans="10:15" ht="12" customHeight="1">
      <c r="J209" s="319"/>
      <c r="L209" s="319"/>
      <c r="M209" s="319"/>
      <c r="N209" s="319"/>
      <c r="O209" s="319"/>
    </row>
    <row r="210" spans="10:15" ht="12" customHeight="1">
      <c r="J210" s="319"/>
      <c r="L210" s="319"/>
      <c r="M210" s="319"/>
      <c r="N210" s="319"/>
      <c r="O210" s="319"/>
    </row>
    <row r="211" spans="10:15" ht="12" customHeight="1">
      <c r="J211" s="319"/>
      <c r="L211" s="319"/>
      <c r="M211" s="319"/>
      <c r="N211" s="319"/>
      <c r="O211" s="319"/>
    </row>
    <row r="212" spans="10:15" ht="12" customHeight="1">
      <c r="J212" s="319"/>
      <c r="L212" s="319"/>
      <c r="M212" s="319"/>
      <c r="N212" s="319"/>
      <c r="O212" s="319"/>
    </row>
    <row r="213" spans="10:15" ht="12" customHeight="1">
      <c r="J213" s="319"/>
      <c r="L213" s="319"/>
      <c r="M213" s="319"/>
      <c r="N213" s="319"/>
      <c r="O213" s="319"/>
    </row>
    <row r="214" spans="10:15" ht="12" customHeight="1">
      <c r="J214" s="319"/>
      <c r="L214" s="319"/>
      <c r="M214" s="319"/>
      <c r="N214" s="319"/>
      <c r="O214" s="319"/>
    </row>
    <row r="215" spans="10:15" ht="12" customHeight="1">
      <c r="J215" s="319"/>
      <c r="L215" s="319"/>
      <c r="M215" s="319"/>
      <c r="N215" s="319"/>
      <c r="O215" s="319"/>
    </row>
    <row r="216" spans="10:15" ht="12" customHeight="1">
      <c r="J216" s="319"/>
      <c r="L216" s="319"/>
      <c r="M216" s="319"/>
      <c r="N216" s="319"/>
      <c r="O216" s="319"/>
    </row>
    <row r="217" spans="10:15" ht="12" customHeight="1">
      <c r="J217" s="319"/>
      <c r="L217" s="319"/>
      <c r="M217" s="319"/>
      <c r="N217" s="319"/>
      <c r="O217" s="319"/>
    </row>
    <row r="218" spans="10:15" ht="12" customHeight="1">
      <c r="J218" s="319"/>
      <c r="L218" s="319"/>
      <c r="M218" s="319"/>
      <c r="N218" s="319"/>
      <c r="O218" s="319"/>
    </row>
    <row r="219" spans="10:15" ht="12.5">
      <c r="J219" s="319"/>
      <c r="L219" s="319"/>
      <c r="M219" s="319"/>
      <c r="N219" s="319"/>
      <c r="O219" s="319"/>
    </row>
    <row r="220" spans="10:15" ht="12.5">
      <c r="J220" s="319"/>
      <c r="L220" s="319"/>
      <c r="M220" s="319"/>
      <c r="N220" s="319"/>
      <c r="O220" s="319"/>
    </row>
    <row r="221" spans="10:15" ht="12.5">
      <c r="J221" s="319"/>
      <c r="L221" s="319"/>
      <c r="M221" s="319"/>
      <c r="N221" s="319"/>
      <c r="O221" s="319"/>
    </row>
    <row r="222" spans="10:15" ht="12.5">
      <c r="J222" s="319"/>
      <c r="L222" s="319"/>
      <c r="M222" s="319"/>
      <c r="N222" s="319"/>
      <c r="O222" s="319"/>
    </row>
    <row r="223" spans="10:15" ht="12.5">
      <c r="J223" s="319"/>
      <c r="L223" s="319"/>
      <c r="M223" s="319"/>
      <c r="N223" s="319"/>
      <c r="O223" s="319"/>
    </row>
    <row r="224" spans="10:15" ht="12.5">
      <c r="J224" s="319"/>
      <c r="L224" s="319"/>
      <c r="M224" s="319"/>
      <c r="N224" s="319"/>
      <c r="O224" s="319"/>
    </row>
    <row r="225" spans="10:15" ht="12.5">
      <c r="J225" s="319"/>
      <c r="L225" s="319"/>
      <c r="M225" s="319"/>
      <c r="N225" s="319"/>
      <c r="O225" s="319"/>
    </row>
    <row r="226" spans="10:15" ht="12.5">
      <c r="J226" s="319"/>
      <c r="L226" s="319"/>
      <c r="M226" s="319"/>
      <c r="N226" s="319"/>
      <c r="O226" s="319"/>
    </row>
    <row r="227" spans="10:15" ht="12.5">
      <c r="J227" s="319"/>
      <c r="L227" s="319"/>
      <c r="M227" s="319"/>
      <c r="N227" s="319"/>
      <c r="O227" s="319"/>
    </row>
    <row r="228" spans="10:15" ht="12.5">
      <c r="J228" s="319"/>
      <c r="L228" s="319"/>
      <c r="M228" s="319"/>
      <c r="N228" s="319"/>
      <c r="O228" s="319"/>
    </row>
    <row r="229" spans="10:15" ht="12.5">
      <c r="J229" s="319"/>
      <c r="L229" s="319"/>
      <c r="M229" s="319"/>
      <c r="N229" s="319"/>
      <c r="O229" s="319"/>
    </row>
    <row r="230" spans="10:15" ht="12.5">
      <c r="J230" s="319"/>
      <c r="L230" s="319"/>
      <c r="M230" s="319"/>
      <c r="N230" s="319"/>
      <c r="O230" s="319"/>
    </row>
    <row r="231" spans="10:15" ht="12.5">
      <c r="J231" s="319"/>
      <c r="L231" s="319"/>
      <c r="M231" s="319"/>
      <c r="N231" s="319"/>
      <c r="O231" s="319"/>
    </row>
    <row r="232" spans="10:15" ht="12.5">
      <c r="J232" s="319"/>
      <c r="L232" s="319"/>
      <c r="M232" s="319"/>
      <c r="N232" s="319"/>
      <c r="O232" s="319"/>
    </row>
    <row r="233" spans="10:15" ht="12.5">
      <c r="J233" s="319"/>
      <c r="L233" s="319"/>
      <c r="M233" s="319"/>
      <c r="N233" s="319"/>
      <c r="O233" s="319"/>
    </row>
    <row r="234" spans="10:15" ht="12.5">
      <c r="J234" s="319"/>
      <c r="L234" s="319"/>
      <c r="M234" s="319"/>
      <c r="N234" s="319"/>
      <c r="O234" s="319"/>
    </row>
    <row r="235" spans="10:15" ht="12.5">
      <c r="J235" s="319"/>
      <c r="L235" s="319"/>
      <c r="M235" s="319"/>
      <c r="N235" s="319"/>
      <c r="O235" s="319"/>
    </row>
    <row r="236" spans="10:15" ht="12.5">
      <c r="J236" s="319"/>
      <c r="L236" s="319"/>
      <c r="M236" s="319"/>
      <c r="N236" s="319"/>
      <c r="O236" s="319"/>
    </row>
    <row r="237" spans="10:15" ht="12.5">
      <c r="J237" s="319"/>
      <c r="L237" s="319"/>
      <c r="M237" s="319"/>
      <c r="N237" s="319"/>
      <c r="O237" s="319"/>
    </row>
    <row r="238" spans="10:15" ht="12.5">
      <c r="J238" s="319"/>
      <c r="L238" s="319"/>
      <c r="M238" s="319"/>
      <c r="N238" s="319"/>
      <c r="O238" s="319"/>
    </row>
    <row r="239" spans="10:15" ht="12.5">
      <c r="J239" s="319"/>
      <c r="L239" s="319"/>
      <c r="M239" s="319"/>
      <c r="N239" s="319"/>
      <c r="O239" s="319"/>
    </row>
    <row r="240" spans="10:15" ht="12.5">
      <c r="J240" s="319"/>
      <c r="L240" s="319"/>
      <c r="M240" s="319"/>
      <c r="N240" s="319"/>
      <c r="O240" s="319"/>
    </row>
    <row r="241" spans="10:15" ht="12.5">
      <c r="J241" s="319"/>
      <c r="L241" s="319"/>
      <c r="M241" s="319"/>
      <c r="N241" s="319"/>
      <c r="O241" s="319"/>
    </row>
    <row r="242" spans="10:15" ht="12.5">
      <c r="J242" s="319"/>
      <c r="L242" s="319"/>
      <c r="M242" s="319"/>
      <c r="N242" s="319"/>
      <c r="O242" s="319"/>
    </row>
    <row r="243" spans="10:15" ht="12.5">
      <c r="J243" s="319"/>
      <c r="L243" s="319"/>
      <c r="M243" s="319"/>
      <c r="N243" s="319"/>
      <c r="O243" s="319"/>
    </row>
    <row r="244" spans="10:15" ht="12.5">
      <c r="J244" s="319"/>
      <c r="L244" s="319"/>
      <c r="M244" s="319"/>
      <c r="N244" s="319"/>
      <c r="O244" s="319"/>
    </row>
    <row r="245" spans="10:15" ht="12.5">
      <c r="J245" s="319"/>
      <c r="L245" s="319"/>
      <c r="M245" s="319"/>
      <c r="N245" s="319"/>
      <c r="O245" s="319"/>
    </row>
    <row r="246" spans="10:15" ht="12.5">
      <c r="J246" s="319"/>
      <c r="L246" s="319"/>
      <c r="M246" s="319"/>
      <c r="N246" s="319"/>
      <c r="O246" s="319"/>
    </row>
    <row r="247" spans="10:15" ht="12.5">
      <c r="J247" s="319"/>
      <c r="L247" s="319"/>
      <c r="M247" s="319"/>
      <c r="N247" s="319"/>
      <c r="O247" s="319"/>
    </row>
    <row r="248" spans="10:15" ht="12.5">
      <c r="J248" s="319"/>
      <c r="L248" s="319"/>
      <c r="M248" s="319"/>
      <c r="N248" s="319"/>
      <c r="O248" s="319"/>
    </row>
    <row r="249" spans="10:15" ht="12.5">
      <c r="J249" s="319"/>
      <c r="L249" s="319"/>
      <c r="M249" s="319"/>
      <c r="N249" s="319"/>
      <c r="O249" s="319"/>
    </row>
    <row r="250" spans="10:15" ht="12.5">
      <c r="J250" s="319"/>
      <c r="L250" s="319"/>
      <c r="M250" s="319"/>
      <c r="N250" s="319"/>
      <c r="O250" s="319"/>
    </row>
    <row r="251" spans="10:15" ht="12.5">
      <c r="J251" s="319"/>
      <c r="L251" s="319"/>
      <c r="M251" s="319"/>
      <c r="N251" s="319"/>
      <c r="O251" s="319"/>
    </row>
    <row r="252" spans="10:15" ht="12.5">
      <c r="J252" s="319"/>
      <c r="L252" s="319"/>
      <c r="M252" s="319"/>
      <c r="N252" s="319"/>
      <c r="O252" s="319"/>
    </row>
    <row r="253" spans="10:15" ht="12.5">
      <c r="J253" s="319"/>
      <c r="L253" s="319"/>
      <c r="M253" s="319"/>
      <c r="N253" s="319"/>
      <c r="O253" s="319"/>
    </row>
    <row r="254" spans="10:15" ht="12.5">
      <c r="J254" s="319"/>
      <c r="L254" s="319"/>
      <c r="M254" s="319"/>
      <c r="N254" s="319"/>
      <c r="O254" s="319"/>
    </row>
    <row r="255" spans="10:15" ht="12.5">
      <c r="J255" s="319"/>
      <c r="L255" s="319"/>
      <c r="M255" s="319"/>
      <c r="N255" s="319"/>
      <c r="O255" s="319"/>
    </row>
    <row r="256" spans="10:15" ht="12.5">
      <c r="J256" s="319"/>
      <c r="L256" s="319"/>
      <c r="M256" s="319"/>
      <c r="N256" s="319"/>
      <c r="O256" s="319"/>
    </row>
    <row r="257" spans="10:15" ht="12.5">
      <c r="J257" s="319"/>
      <c r="L257" s="319"/>
      <c r="M257" s="319"/>
      <c r="N257" s="319"/>
      <c r="O257" s="319"/>
    </row>
    <row r="258" spans="10:15" ht="12.5">
      <c r="J258" s="319"/>
      <c r="L258" s="319"/>
      <c r="M258" s="319"/>
      <c r="N258" s="319"/>
      <c r="O258" s="319"/>
    </row>
    <row r="259" spans="10:15" ht="12.5">
      <c r="J259" s="319"/>
      <c r="L259" s="319"/>
      <c r="M259" s="319"/>
      <c r="N259" s="319"/>
      <c r="O259" s="319"/>
    </row>
    <row r="260" spans="10:15" ht="12.5">
      <c r="J260" s="319"/>
      <c r="L260" s="319"/>
      <c r="M260" s="319"/>
      <c r="N260" s="319"/>
      <c r="O260" s="319"/>
    </row>
    <row r="261" spans="10:15" ht="12.5">
      <c r="J261" s="319"/>
      <c r="L261" s="319"/>
      <c r="M261" s="319"/>
      <c r="N261" s="319"/>
      <c r="O261" s="319"/>
    </row>
    <row r="262" spans="10:15" ht="12.5">
      <c r="J262" s="319"/>
      <c r="L262" s="319"/>
      <c r="M262" s="319"/>
      <c r="N262" s="319"/>
      <c r="O262" s="319"/>
    </row>
    <row r="263" spans="10:15" ht="12.5">
      <c r="J263" s="319"/>
      <c r="L263" s="319"/>
      <c r="M263" s="319"/>
      <c r="N263" s="319"/>
      <c r="O263" s="319"/>
    </row>
    <row r="264" spans="10:15" ht="12.5">
      <c r="J264" s="319"/>
      <c r="L264" s="319"/>
      <c r="M264" s="319"/>
      <c r="N264" s="319"/>
      <c r="O264" s="319"/>
    </row>
    <row r="265" spans="10:15" ht="12.5">
      <c r="J265" s="319"/>
      <c r="L265" s="319"/>
      <c r="M265" s="319"/>
      <c r="N265" s="319"/>
      <c r="O265" s="319"/>
    </row>
    <row r="266" spans="10:15" ht="12.5">
      <c r="J266" s="319"/>
      <c r="L266" s="319"/>
      <c r="M266" s="319"/>
      <c r="N266" s="319"/>
      <c r="O266" s="319"/>
    </row>
    <row r="267" spans="10:15" ht="12.5">
      <c r="J267" s="319"/>
      <c r="L267" s="319"/>
      <c r="M267" s="319"/>
      <c r="N267" s="319"/>
      <c r="O267" s="319"/>
    </row>
    <row r="268" spans="10:15" ht="12.5">
      <c r="J268" s="319"/>
      <c r="L268" s="319"/>
      <c r="M268" s="319"/>
      <c r="N268" s="319"/>
      <c r="O268" s="319"/>
    </row>
    <row r="269" spans="10:15" ht="12.5">
      <c r="J269" s="319"/>
      <c r="L269" s="319"/>
      <c r="M269" s="319"/>
      <c r="N269" s="319"/>
      <c r="O269" s="319"/>
    </row>
    <row r="270" spans="10:15" ht="12.5">
      <c r="J270" s="319"/>
      <c r="L270" s="319"/>
      <c r="M270" s="319"/>
      <c r="N270" s="319"/>
      <c r="O270" s="319"/>
    </row>
    <row r="271" spans="10:15" ht="12.5">
      <c r="J271" s="319"/>
      <c r="L271" s="319"/>
      <c r="M271" s="319"/>
      <c r="N271" s="319"/>
      <c r="O271" s="319"/>
    </row>
    <row r="272" spans="10:15" ht="12.5">
      <c r="J272" s="319"/>
      <c r="L272" s="319"/>
      <c r="M272" s="319"/>
      <c r="N272" s="319"/>
      <c r="O272" s="319"/>
    </row>
    <row r="273" spans="10:15" ht="12.5">
      <c r="J273" s="319"/>
      <c r="L273" s="319"/>
      <c r="M273" s="319"/>
      <c r="N273" s="319"/>
      <c r="O273" s="319"/>
    </row>
    <row r="274" spans="10:15" ht="12.5">
      <c r="J274" s="319"/>
      <c r="L274" s="319"/>
      <c r="M274" s="319"/>
      <c r="N274" s="319"/>
      <c r="O274" s="319"/>
    </row>
    <row r="275" spans="10:15" ht="12.5">
      <c r="J275" s="319"/>
      <c r="L275" s="319"/>
      <c r="M275" s="319"/>
      <c r="N275" s="319"/>
      <c r="O275" s="319"/>
    </row>
    <row r="276" spans="10:15" ht="12.5">
      <c r="J276" s="319"/>
      <c r="L276" s="319"/>
      <c r="M276" s="319"/>
      <c r="N276" s="319"/>
      <c r="O276" s="319"/>
    </row>
    <row r="277" spans="10:15" ht="12.5">
      <c r="J277" s="319"/>
      <c r="L277" s="319"/>
      <c r="M277" s="319"/>
      <c r="N277" s="319"/>
      <c r="O277" s="319"/>
    </row>
    <row r="278" spans="10:15" ht="12.5">
      <c r="J278" s="319"/>
      <c r="L278" s="319"/>
      <c r="M278" s="319"/>
      <c r="N278" s="319"/>
      <c r="O278" s="319"/>
    </row>
    <row r="279" spans="10:15" ht="12.5">
      <c r="J279" s="319"/>
      <c r="L279" s="319"/>
      <c r="M279" s="319"/>
      <c r="N279" s="319"/>
      <c r="O279" s="319"/>
    </row>
    <row r="280" spans="10:15" ht="12.5">
      <c r="J280" s="319"/>
      <c r="L280" s="319"/>
      <c r="M280" s="319"/>
      <c r="N280" s="319"/>
      <c r="O280" s="319"/>
    </row>
    <row r="281" spans="10:15" ht="12.5">
      <c r="J281" s="319"/>
      <c r="L281" s="319"/>
      <c r="M281" s="319"/>
      <c r="N281" s="319"/>
      <c r="O281" s="319"/>
    </row>
    <row r="282" spans="10:15" ht="12.5">
      <c r="J282" s="319"/>
      <c r="L282" s="319"/>
      <c r="M282" s="319"/>
      <c r="N282" s="319"/>
      <c r="O282" s="319"/>
    </row>
    <row r="283" spans="10:15" ht="12.5">
      <c r="J283" s="319"/>
      <c r="L283" s="319"/>
      <c r="M283" s="319"/>
      <c r="N283" s="319"/>
      <c r="O283" s="319"/>
    </row>
    <row r="284" spans="10:15" ht="12.5">
      <c r="J284" s="319"/>
      <c r="L284" s="319"/>
      <c r="M284" s="319"/>
      <c r="N284" s="319"/>
      <c r="O284" s="319"/>
    </row>
    <row r="285" spans="10:15" ht="12.5">
      <c r="J285" s="319"/>
      <c r="L285" s="319"/>
      <c r="M285" s="319"/>
      <c r="N285" s="319"/>
      <c r="O285" s="319"/>
    </row>
    <row r="286" spans="10:15" ht="12.5">
      <c r="J286" s="319"/>
      <c r="L286" s="319"/>
      <c r="M286" s="319"/>
      <c r="N286" s="319"/>
      <c r="O286" s="319"/>
    </row>
    <row r="287" spans="10:15" ht="12.5">
      <c r="J287" s="319"/>
      <c r="L287" s="319"/>
      <c r="M287" s="319"/>
      <c r="N287" s="319"/>
      <c r="O287" s="319"/>
    </row>
    <row r="288" spans="10:15" ht="12.5">
      <c r="J288" s="319"/>
      <c r="L288" s="319"/>
      <c r="M288" s="319"/>
      <c r="N288" s="319"/>
      <c r="O288" s="319"/>
    </row>
    <row r="289" spans="10:15" ht="12.5">
      <c r="J289" s="319"/>
      <c r="L289" s="319"/>
      <c r="M289" s="319"/>
      <c r="N289" s="319"/>
      <c r="O289" s="319"/>
    </row>
    <row r="290" spans="10:15" ht="12.5">
      <c r="J290" s="319"/>
      <c r="L290" s="319"/>
      <c r="M290" s="319"/>
      <c r="N290" s="319"/>
      <c r="O290" s="319"/>
    </row>
    <row r="291" spans="10:15" ht="12.5">
      <c r="J291" s="319"/>
      <c r="L291" s="319"/>
      <c r="M291" s="319"/>
      <c r="N291" s="319"/>
      <c r="O291" s="319"/>
    </row>
    <row r="292" spans="10:15" ht="12.5">
      <c r="J292" s="319"/>
      <c r="L292" s="319"/>
      <c r="M292" s="319"/>
      <c r="N292" s="319"/>
      <c r="O292" s="319"/>
    </row>
    <row r="293" spans="10:15" ht="12.5">
      <c r="J293" s="319"/>
      <c r="L293" s="319"/>
      <c r="M293" s="319"/>
      <c r="N293" s="319"/>
      <c r="O293" s="319"/>
    </row>
    <row r="294" spans="10:15" ht="12.5">
      <c r="J294" s="319"/>
      <c r="L294" s="319"/>
      <c r="M294" s="319"/>
      <c r="N294" s="319"/>
      <c r="O294" s="319"/>
    </row>
    <row r="295" spans="10:15" ht="12.5">
      <c r="J295" s="319"/>
      <c r="L295" s="319"/>
      <c r="M295" s="319"/>
      <c r="N295" s="319"/>
      <c r="O295" s="319"/>
    </row>
    <row r="296" spans="10:15" ht="12.5">
      <c r="J296" s="319"/>
      <c r="L296" s="319"/>
      <c r="M296" s="319"/>
      <c r="N296" s="319"/>
      <c r="O296" s="319"/>
    </row>
    <row r="297" spans="10:15" ht="12.5">
      <c r="J297" s="319"/>
      <c r="L297" s="319"/>
      <c r="M297" s="319"/>
      <c r="N297" s="319"/>
      <c r="O297" s="319"/>
    </row>
    <row r="298" spans="10:15" ht="12.5">
      <c r="J298" s="319"/>
      <c r="L298" s="319"/>
      <c r="M298" s="319"/>
      <c r="N298" s="319"/>
      <c r="O298" s="319"/>
    </row>
    <row r="299" spans="10:15" ht="12.5">
      <c r="J299" s="319"/>
      <c r="L299" s="319"/>
      <c r="M299" s="319"/>
      <c r="N299" s="319"/>
      <c r="O299" s="319"/>
    </row>
    <row r="300" spans="10:15" ht="12.5">
      <c r="J300" s="319"/>
      <c r="L300" s="319"/>
      <c r="M300" s="319"/>
      <c r="N300" s="319"/>
      <c r="O300" s="319"/>
    </row>
    <row r="301" spans="10:15" ht="12.5">
      <c r="J301" s="319"/>
      <c r="L301" s="319"/>
      <c r="M301" s="319"/>
      <c r="N301" s="319"/>
      <c r="O301" s="319"/>
    </row>
    <row r="302" spans="10:15" ht="12.5">
      <c r="J302" s="319"/>
      <c r="L302" s="319"/>
      <c r="M302" s="319"/>
      <c r="N302" s="319"/>
      <c r="O302" s="319"/>
    </row>
    <row r="303" spans="10:15" ht="12.5">
      <c r="J303" s="319"/>
      <c r="L303" s="319"/>
      <c r="M303" s="319"/>
      <c r="N303" s="319"/>
      <c r="O303" s="319"/>
    </row>
    <row r="304" spans="10:15" ht="12.5">
      <c r="J304" s="319"/>
      <c r="L304" s="319"/>
      <c r="M304" s="319"/>
      <c r="N304" s="319"/>
      <c r="O304" s="319"/>
    </row>
    <row r="305" spans="10:15" ht="12.5">
      <c r="J305" s="319"/>
      <c r="L305" s="319"/>
      <c r="M305" s="319"/>
      <c r="N305" s="319"/>
      <c r="O305" s="319"/>
    </row>
    <row r="306" spans="10:15" ht="12.5">
      <c r="J306" s="319"/>
      <c r="L306" s="319"/>
      <c r="M306" s="319"/>
      <c r="N306" s="319"/>
      <c r="O306" s="319"/>
    </row>
    <row r="307" spans="10:15" ht="12.5">
      <c r="J307" s="319"/>
      <c r="L307" s="319"/>
      <c r="M307" s="319"/>
      <c r="N307" s="319"/>
      <c r="O307" s="319"/>
    </row>
    <row r="308" spans="10:15" ht="12.5">
      <c r="J308" s="319"/>
      <c r="L308" s="319"/>
      <c r="M308" s="319"/>
      <c r="N308" s="319"/>
      <c r="O308" s="319"/>
    </row>
    <row r="309" spans="10:15" ht="12.5">
      <c r="J309" s="319"/>
      <c r="L309" s="319"/>
      <c r="M309" s="319"/>
      <c r="N309" s="319"/>
      <c r="O309" s="319"/>
    </row>
    <row r="310" spans="10:15" ht="12.5">
      <c r="J310" s="319"/>
      <c r="L310" s="319"/>
      <c r="M310" s="319"/>
      <c r="N310" s="319"/>
      <c r="O310" s="319"/>
    </row>
    <row r="311" spans="10:15" ht="12.5">
      <c r="J311" s="319"/>
      <c r="L311" s="319"/>
      <c r="M311" s="319"/>
      <c r="N311" s="319"/>
      <c r="O311" s="319"/>
    </row>
    <row r="312" spans="10:15" ht="12.5">
      <c r="J312" s="319"/>
      <c r="L312" s="319"/>
      <c r="M312" s="319"/>
      <c r="N312" s="319"/>
      <c r="O312" s="319"/>
    </row>
    <row r="313" spans="10:15" ht="12.5">
      <c r="J313" s="319"/>
      <c r="L313" s="319"/>
      <c r="M313" s="319"/>
      <c r="N313" s="319"/>
      <c r="O313" s="319"/>
    </row>
    <row r="314" spans="10:15" ht="12.5">
      <c r="J314" s="319"/>
      <c r="L314" s="319"/>
      <c r="M314" s="319"/>
      <c r="N314" s="319"/>
      <c r="O314" s="319"/>
    </row>
    <row r="315" spans="10:15" ht="12.5">
      <c r="J315" s="319"/>
      <c r="L315" s="319"/>
      <c r="M315" s="319"/>
      <c r="N315" s="319"/>
      <c r="O315" s="319"/>
    </row>
    <row r="316" spans="10:15" ht="12.5">
      <c r="J316" s="319"/>
      <c r="L316" s="319"/>
      <c r="M316" s="319"/>
      <c r="N316" s="319"/>
      <c r="O316" s="319"/>
    </row>
    <row r="317" spans="10:15" ht="12.5">
      <c r="J317" s="319"/>
      <c r="L317" s="319"/>
      <c r="M317" s="319"/>
      <c r="N317" s="319"/>
      <c r="O317" s="319"/>
    </row>
    <row r="318" spans="10:15" ht="12.5">
      <c r="J318" s="319"/>
      <c r="L318" s="319"/>
      <c r="M318" s="319"/>
      <c r="N318" s="319"/>
      <c r="O318" s="319"/>
    </row>
    <row r="319" spans="10:15" ht="12.5">
      <c r="J319" s="319"/>
      <c r="L319" s="319"/>
      <c r="M319" s="319"/>
      <c r="N319" s="319"/>
      <c r="O319" s="319"/>
    </row>
    <row r="320" spans="10:15" ht="12.5">
      <c r="J320" s="319"/>
      <c r="L320" s="319"/>
      <c r="M320" s="319"/>
      <c r="N320" s="319"/>
      <c r="O320" s="319"/>
    </row>
    <row r="321" spans="10:15" ht="12.5">
      <c r="J321" s="319"/>
      <c r="L321" s="319"/>
      <c r="M321" s="319"/>
      <c r="N321" s="319"/>
      <c r="O321" s="319"/>
    </row>
    <row r="322" spans="10:15" ht="12.5">
      <c r="J322" s="319"/>
      <c r="L322" s="319"/>
      <c r="M322" s="319"/>
      <c r="N322" s="319"/>
      <c r="O322" s="319"/>
    </row>
    <row r="323" spans="10:15" ht="12.5">
      <c r="J323" s="319"/>
      <c r="L323" s="319"/>
      <c r="M323" s="319"/>
      <c r="N323" s="319"/>
      <c r="O323" s="319"/>
    </row>
    <row r="324" spans="10:15" ht="12.5">
      <c r="J324" s="319"/>
      <c r="L324" s="319"/>
      <c r="M324" s="319"/>
      <c r="N324" s="319"/>
      <c r="O324" s="319"/>
    </row>
    <row r="325" spans="10:15" ht="12.5">
      <c r="J325" s="319"/>
      <c r="L325" s="319"/>
      <c r="M325" s="319"/>
      <c r="N325" s="319"/>
      <c r="O325" s="319"/>
    </row>
    <row r="326" spans="10:15" ht="12.5">
      <c r="J326" s="319"/>
      <c r="L326" s="319"/>
      <c r="M326" s="319"/>
      <c r="N326" s="319"/>
      <c r="O326" s="319"/>
    </row>
    <row r="327" spans="10:15" ht="12.5">
      <c r="J327" s="319"/>
      <c r="L327" s="319"/>
      <c r="M327" s="319"/>
      <c r="N327" s="319"/>
      <c r="O327" s="319"/>
    </row>
    <row r="328" spans="10:15" ht="12.5">
      <c r="J328" s="319"/>
      <c r="L328" s="319"/>
      <c r="M328" s="319"/>
      <c r="N328" s="319"/>
      <c r="O328" s="319"/>
    </row>
    <row r="329" spans="10:15" ht="12.5">
      <c r="J329" s="319"/>
      <c r="L329" s="319"/>
      <c r="M329" s="319"/>
      <c r="N329" s="319"/>
      <c r="O329" s="319"/>
    </row>
    <row r="330" spans="10:15" ht="12.5">
      <c r="J330" s="319"/>
      <c r="L330" s="319"/>
      <c r="M330" s="319"/>
      <c r="N330" s="319"/>
      <c r="O330" s="319"/>
    </row>
    <row r="331" spans="10:15" ht="12.5">
      <c r="J331" s="319"/>
      <c r="L331" s="319"/>
      <c r="M331" s="319"/>
      <c r="N331" s="319"/>
      <c r="O331" s="319"/>
    </row>
    <row r="332" spans="10:15" ht="12.5">
      <c r="J332" s="319"/>
      <c r="L332" s="319"/>
      <c r="M332" s="319"/>
      <c r="N332" s="319"/>
      <c r="O332" s="319"/>
    </row>
    <row r="333" spans="10:15" ht="12.5">
      <c r="J333" s="319"/>
      <c r="L333" s="319"/>
      <c r="M333" s="319"/>
      <c r="N333" s="319"/>
      <c r="O333" s="319"/>
    </row>
    <row r="334" spans="10:15" ht="12.5">
      <c r="J334" s="319"/>
      <c r="L334" s="319"/>
      <c r="M334" s="319"/>
      <c r="N334" s="319"/>
      <c r="O334" s="319"/>
    </row>
    <row r="335" spans="10:15" ht="12.5">
      <c r="J335" s="319"/>
      <c r="L335" s="319"/>
      <c r="M335" s="319"/>
      <c r="N335" s="319"/>
      <c r="O335" s="319"/>
    </row>
    <row r="336" spans="10:15" ht="12.5">
      <c r="J336" s="319"/>
      <c r="L336" s="319"/>
      <c r="M336" s="319"/>
      <c r="N336" s="319"/>
      <c r="O336" s="319"/>
    </row>
    <row r="337" spans="10:15" ht="12.5">
      <c r="J337" s="319"/>
      <c r="L337" s="319"/>
      <c r="M337" s="319"/>
      <c r="N337" s="319"/>
      <c r="O337" s="319"/>
    </row>
    <row r="338" spans="10:15" ht="12.5">
      <c r="J338" s="319"/>
      <c r="L338" s="319"/>
      <c r="M338" s="319"/>
      <c r="N338" s="319"/>
      <c r="O338" s="319"/>
    </row>
    <row r="339" spans="10:15" ht="12.5">
      <c r="J339" s="319"/>
      <c r="L339" s="319"/>
      <c r="M339" s="319"/>
      <c r="N339" s="319"/>
      <c r="O339" s="319"/>
    </row>
    <row r="340" spans="10:15" ht="12.5">
      <c r="J340" s="319"/>
      <c r="L340" s="319"/>
      <c r="M340" s="319"/>
      <c r="N340" s="319"/>
      <c r="O340" s="319"/>
    </row>
    <row r="341" spans="10:15" ht="12.5">
      <c r="J341" s="319"/>
      <c r="L341" s="319"/>
      <c r="M341" s="319"/>
      <c r="N341" s="319"/>
      <c r="O341" s="319"/>
    </row>
    <row r="342" spans="10:15" ht="12.5">
      <c r="J342" s="319"/>
      <c r="L342" s="319"/>
      <c r="M342" s="319"/>
      <c r="N342" s="319"/>
      <c r="O342" s="319"/>
    </row>
    <row r="343" spans="10:15" ht="12.5">
      <c r="J343" s="319"/>
      <c r="L343" s="319"/>
      <c r="M343" s="319"/>
      <c r="N343" s="319"/>
      <c r="O343" s="319"/>
    </row>
    <row r="344" spans="10:15" ht="12.5">
      <c r="J344" s="319"/>
      <c r="L344" s="319"/>
      <c r="M344" s="319"/>
      <c r="N344" s="319"/>
      <c r="O344" s="319"/>
    </row>
    <row r="345" spans="10:15" ht="12.5">
      <c r="J345" s="319"/>
      <c r="L345" s="319"/>
      <c r="M345" s="319"/>
      <c r="N345" s="319"/>
      <c r="O345" s="319"/>
    </row>
    <row r="346" spans="10:15" ht="12.5">
      <c r="J346" s="319"/>
      <c r="L346" s="319"/>
      <c r="M346" s="319"/>
      <c r="N346" s="319"/>
      <c r="O346" s="319"/>
    </row>
    <row r="347" spans="10:15" ht="12.5">
      <c r="J347" s="319"/>
      <c r="L347" s="319"/>
      <c r="M347" s="319"/>
      <c r="N347" s="319"/>
      <c r="O347" s="319"/>
    </row>
    <row r="348" spans="10:15" ht="12.5">
      <c r="J348" s="319"/>
      <c r="L348" s="319"/>
      <c r="M348" s="319"/>
      <c r="N348" s="319"/>
      <c r="O348" s="319"/>
    </row>
    <row r="349" spans="10:15" ht="12.5">
      <c r="J349" s="319"/>
      <c r="L349" s="319"/>
      <c r="M349" s="319"/>
      <c r="N349" s="319"/>
      <c r="O349" s="319"/>
    </row>
    <row r="350" spans="10:15" ht="12.5">
      <c r="J350" s="319"/>
      <c r="L350" s="319"/>
      <c r="M350" s="319"/>
      <c r="N350" s="319"/>
      <c r="O350" s="319"/>
    </row>
    <row r="351" spans="10:15" ht="12.5">
      <c r="J351" s="319"/>
      <c r="L351" s="319"/>
      <c r="M351" s="319"/>
      <c r="N351" s="319"/>
      <c r="O351" s="319"/>
    </row>
    <row r="352" spans="10:15" ht="12.5">
      <c r="J352" s="319"/>
      <c r="L352" s="319"/>
      <c r="M352" s="319"/>
      <c r="N352" s="319"/>
      <c r="O352" s="319"/>
    </row>
    <row r="353" spans="10:15" ht="12.5">
      <c r="J353" s="319"/>
      <c r="L353" s="319"/>
      <c r="M353" s="319"/>
      <c r="N353" s="319"/>
      <c r="O353" s="319"/>
    </row>
    <row r="354" spans="10:15" ht="12.5">
      <c r="J354" s="319"/>
      <c r="L354" s="319"/>
      <c r="M354" s="319"/>
      <c r="N354" s="319"/>
      <c r="O354" s="319"/>
    </row>
    <row r="355" spans="10:15" ht="12.5">
      <c r="J355" s="319"/>
      <c r="L355" s="319"/>
      <c r="M355" s="319"/>
      <c r="N355" s="319"/>
      <c r="O355" s="319"/>
    </row>
    <row r="356" spans="10:15" ht="12.5">
      <c r="J356" s="319"/>
      <c r="L356" s="319"/>
      <c r="M356" s="319"/>
      <c r="N356" s="319"/>
      <c r="O356" s="319"/>
    </row>
    <row r="357" spans="10:15" ht="12.5">
      <c r="J357" s="319"/>
      <c r="L357" s="319"/>
      <c r="M357" s="319"/>
      <c r="N357" s="319"/>
      <c r="O357" s="319"/>
    </row>
    <row r="358" spans="10:15" ht="12.5">
      <c r="J358" s="319"/>
      <c r="L358" s="319"/>
      <c r="M358" s="319"/>
      <c r="N358" s="319"/>
      <c r="O358" s="319"/>
    </row>
    <row r="359" spans="10:15" ht="12.5">
      <c r="J359" s="319"/>
      <c r="L359" s="319"/>
      <c r="M359" s="319"/>
      <c r="N359" s="319"/>
      <c r="O359" s="319"/>
    </row>
    <row r="360" spans="10:15" ht="12.5">
      <c r="J360" s="319"/>
      <c r="L360" s="319"/>
      <c r="M360" s="319"/>
      <c r="N360" s="319"/>
      <c r="O360" s="319"/>
    </row>
    <row r="361" spans="10:15" ht="12.5">
      <c r="J361" s="319"/>
      <c r="L361" s="319"/>
      <c r="M361" s="319"/>
      <c r="N361" s="319"/>
      <c r="O361" s="319"/>
    </row>
    <row r="362" spans="10:15" ht="12.5">
      <c r="J362" s="319"/>
      <c r="L362" s="319"/>
      <c r="M362" s="319"/>
      <c r="N362" s="319"/>
      <c r="O362" s="319"/>
    </row>
    <row r="363" spans="10:15" ht="12.5">
      <c r="J363" s="319"/>
      <c r="L363" s="319"/>
      <c r="M363" s="319"/>
      <c r="N363" s="319"/>
      <c r="O363" s="319"/>
    </row>
    <row r="364" spans="10:15" ht="12.5">
      <c r="J364" s="319"/>
      <c r="L364" s="319"/>
      <c r="M364" s="319"/>
      <c r="N364" s="319"/>
      <c r="O364" s="319"/>
    </row>
    <row r="365" spans="10:15" ht="12.5">
      <c r="J365" s="319"/>
      <c r="L365" s="319"/>
      <c r="M365" s="319"/>
      <c r="N365" s="319"/>
      <c r="O365" s="319"/>
    </row>
    <row r="366" spans="10:15" ht="12.5">
      <c r="J366" s="319"/>
      <c r="L366" s="319"/>
      <c r="M366" s="319"/>
      <c r="N366" s="319"/>
      <c r="O366" s="319"/>
    </row>
    <row r="367" spans="10:15" ht="12.5">
      <c r="J367" s="319"/>
      <c r="L367" s="319"/>
      <c r="M367" s="319"/>
      <c r="N367" s="319"/>
      <c r="O367" s="319"/>
    </row>
    <row r="368" spans="10:15" ht="12.5">
      <c r="J368" s="319"/>
      <c r="L368" s="319"/>
      <c r="M368" s="319"/>
      <c r="N368" s="319"/>
      <c r="O368" s="319"/>
    </row>
    <row r="369" spans="10:15" ht="12.5">
      <c r="J369" s="319"/>
      <c r="L369" s="319"/>
      <c r="M369" s="319"/>
      <c r="N369" s="319"/>
      <c r="O369" s="319"/>
    </row>
    <row r="370" spans="10:15" ht="12.5">
      <c r="J370" s="319"/>
      <c r="L370" s="319"/>
      <c r="M370" s="319"/>
      <c r="N370" s="319"/>
      <c r="O370" s="319"/>
    </row>
    <row r="371" spans="10:15" ht="12.5">
      <c r="J371" s="319"/>
      <c r="L371" s="319"/>
      <c r="M371" s="319"/>
      <c r="N371" s="319"/>
      <c r="O371" s="319"/>
    </row>
    <row r="372" spans="10:15" ht="12.5">
      <c r="J372" s="319"/>
      <c r="L372" s="319"/>
      <c r="M372" s="319"/>
      <c r="N372" s="319"/>
      <c r="O372" s="319"/>
    </row>
    <row r="373" spans="10:15" ht="12.5">
      <c r="J373" s="319"/>
      <c r="L373" s="319"/>
      <c r="M373" s="319"/>
      <c r="N373" s="319"/>
      <c r="O373" s="319"/>
    </row>
    <row r="374" spans="10:15" ht="12.5">
      <c r="J374" s="319"/>
      <c r="L374" s="319"/>
      <c r="M374" s="319"/>
      <c r="N374" s="319"/>
      <c r="O374" s="319"/>
    </row>
    <row r="375" spans="10:15" ht="12.5">
      <c r="J375" s="319"/>
      <c r="L375" s="319"/>
      <c r="M375" s="319"/>
      <c r="N375" s="319"/>
      <c r="O375" s="319"/>
    </row>
    <row r="376" spans="10:15" ht="12.5">
      <c r="J376" s="319"/>
      <c r="L376" s="319"/>
      <c r="M376" s="319"/>
      <c r="N376" s="319"/>
      <c r="O376" s="319"/>
    </row>
    <row r="377" spans="10:15" ht="12.5">
      <c r="J377" s="319"/>
      <c r="L377" s="319"/>
      <c r="M377" s="319"/>
      <c r="N377" s="319"/>
      <c r="O377" s="319"/>
    </row>
    <row r="378" spans="10:15" ht="12.5">
      <c r="J378" s="319"/>
      <c r="L378" s="319"/>
      <c r="M378" s="319"/>
      <c r="N378" s="319"/>
      <c r="O378" s="319"/>
    </row>
    <row r="379" spans="10:15" ht="12.5">
      <c r="J379" s="319"/>
      <c r="L379" s="319"/>
      <c r="M379" s="319"/>
      <c r="N379" s="319"/>
      <c r="O379" s="319"/>
    </row>
    <row r="380" spans="10:15" ht="12.5">
      <c r="J380" s="319"/>
      <c r="L380" s="319"/>
      <c r="M380" s="319"/>
      <c r="N380" s="319"/>
      <c r="O380" s="319"/>
    </row>
    <row r="381" spans="10:15" ht="12.5">
      <c r="J381" s="319"/>
      <c r="L381" s="319"/>
      <c r="M381" s="319"/>
      <c r="N381" s="319"/>
      <c r="O381" s="319"/>
    </row>
    <row r="382" spans="10:15" ht="12.5">
      <c r="J382" s="319"/>
      <c r="L382" s="319"/>
      <c r="M382" s="319"/>
      <c r="N382" s="319"/>
      <c r="O382" s="319"/>
    </row>
    <row r="383" spans="10:15" ht="12.5">
      <c r="J383" s="319"/>
      <c r="L383" s="319"/>
      <c r="M383" s="319"/>
      <c r="N383" s="319"/>
      <c r="O383" s="319"/>
    </row>
    <row r="384" spans="10:15" ht="12.5">
      <c r="J384" s="319"/>
      <c r="L384" s="319"/>
      <c r="M384" s="319"/>
      <c r="N384" s="319"/>
      <c r="O384" s="319"/>
    </row>
    <row r="385" spans="10:15" ht="12.5">
      <c r="J385" s="319"/>
      <c r="L385" s="319"/>
      <c r="M385" s="319"/>
      <c r="N385" s="319"/>
      <c r="O385" s="319"/>
    </row>
    <row r="386" spans="10:15" ht="12.5">
      <c r="J386" s="319"/>
      <c r="L386" s="319"/>
      <c r="M386" s="319"/>
      <c r="N386" s="319"/>
      <c r="O386" s="319"/>
    </row>
    <row r="387" spans="10:15" ht="12.5">
      <c r="J387" s="319"/>
      <c r="L387" s="319"/>
      <c r="M387" s="319"/>
      <c r="N387" s="319"/>
      <c r="O387" s="319"/>
    </row>
    <row r="388" spans="10:15" ht="12.5">
      <c r="J388" s="319"/>
      <c r="L388" s="319"/>
      <c r="M388" s="319"/>
      <c r="N388" s="319"/>
      <c r="O388" s="319"/>
    </row>
    <row r="389" spans="10:15" ht="12.5">
      <c r="J389" s="319"/>
      <c r="L389" s="319"/>
      <c r="M389" s="319"/>
      <c r="N389" s="319"/>
      <c r="O389" s="319"/>
    </row>
    <row r="390" spans="10:15" ht="12.5">
      <c r="J390" s="319"/>
      <c r="L390" s="319"/>
      <c r="M390" s="319"/>
      <c r="N390" s="319"/>
      <c r="O390" s="319"/>
    </row>
    <row r="391" spans="10:15" ht="12.5">
      <c r="J391" s="319"/>
      <c r="L391" s="319"/>
      <c r="M391" s="319"/>
      <c r="N391" s="319"/>
      <c r="O391" s="319"/>
    </row>
    <row r="392" spans="10:15" ht="12.5">
      <c r="J392" s="319"/>
      <c r="L392" s="319"/>
      <c r="M392" s="319"/>
      <c r="N392" s="319"/>
      <c r="O392" s="319"/>
    </row>
    <row r="393" spans="10:15" ht="12.5">
      <c r="J393" s="319"/>
      <c r="L393" s="319"/>
      <c r="M393" s="319"/>
      <c r="N393" s="319"/>
      <c r="O393" s="319"/>
    </row>
    <row r="394" spans="10:15" ht="12.5">
      <c r="J394" s="319"/>
      <c r="L394" s="319"/>
      <c r="M394" s="319"/>
      <c r="N394" s="319"/>
      <c r="O394" s="319"/>
    </row>
    <row r="395" spans="10:15" ht="12.5">
      <c r="J395" s="319"/>
      <c r="L395" s="319"/>
      <c r="M395" s="319"/>
      <c r="N395" s="319"/>
      <c r="O395" s="319"/>
    </row>
    <row r="396" spans="10:15" ht="12.5">
      <c r="J396" s="319"/>
      <c r="L396" s="319"/>
      <c r="M396" s="319"/>
      <c r="N396" s="319"/>
      <c r="O396" s="319"/>
    </row>
    <row r="397" spans="10:15" ht="12.5">
      <c r="J397" s="319"/>
      <c r="L397" s="319"/>
      <c r="M397" s="319"/>
      <c r="N397" s="319"/>
      <c r="O397" s="319"/>
    </row>
    <row r="398" spans="10:15" ht="12.5">
      <c r="J398" s="319"/>
      <c r="L398" s="319"/>
      <c r="M398" s="319"/>
      <c r="N398" s="319"/>
      <c r="O398" s="319"/>
    </row>
    <row r="399" spans="10:15" ht="12.5">
      <c r="J399" s="319"/>
      <c r="L399" s="319"/>
      <c r="M399" s="319"/>
      <c r="N399" s="319"/>
      <c r="O399" s="319"/>
    </row>
    <row r="400" spans="10:15" ht="12.5">
      <c r="J400" s="319"/>
      <c r="L400" s="319"/>
      <c r="M400" s="319"/>
      <c r="N400" s="319"/>
      <c r="O400" s="319"/>
    </row>
    <row r="401" spans="10:15" ht="12.5">
      <c r="J401" s="319"/>
      <c r="L401" s="319"/>
      <c r="M401" s="319"/>
      <c r="N401" s="319"/>
      <c r="O401" s="319"/>
    </row>
    <row r="402" spans="10:15" ht="12.5">
      <c r="J402" s="319"/>
      <c r="L402" s="319"/>
      <c r="M402" s="319"/>
      <c r="N402" s="319"/>
      <c r="O402" s="319"/>
    </row>
    <row r="403" spans="10:15" ht="12.5">
      <c r="J403" s="319"/>
      <c r="L403" s="319"/>
      <c r="M403" s="319"/>
      <c r="N403" s="319"/>
      <c r="O403" s="319"/>
    </row>
    <row r="404" spans="10:15" ht="12.5">
      <c r="J404" s="319"/>
      <c r="L404" s="319"/>
      <c r="M404" s="319"/>
      <c r="N404" s="319"/>
      <c r="O404" s="319"/>
    </row>
    <row r="405" spans="10:15" ht="12.5">
      <c r="J405" s="319"/>
      <c r="L405" s="319"/>
      <c r="M405" s="319"/>
      <c r="N405" s="319"/>
      <c r="O405" s="319"/>
    </row>
    <row r="406" spans="10:15" ht="12.5">
      <c r="J406" s="319"/>
      <c r="L406" s="319"/>
      <c r="M406" s="319"/>
      <c r="N406" s="319"/>
      <c r="O406" s="319"/>
    </row>
    <row r="407" spans="10:15" ht="12.5">
      <c r="J407" s="319"/>
      <c r="L407" s="319"/>
      <c r="M407" s="319"/>
      <c r="N407" s="319"/>
      <c r="O407" s="319"/>
    </row>
    <row r="408" spans="10:15" ht="12.5">
      <c r="J408" s="319"/>
      <c r="L408" s="319"/>
      <c r="M408" s="319"/>
      <c r="N408" s="319"/>
      <c r="O408" s="319"/>
    </row>
    <row r="409" spans="10:15" ht="12.5">
      <c r="J409" s="319"/>
      <c r="L409" s="319"/>
      <c r="M409" s="319"/>
      <c r="N409" s="319"/>
      <c r="O409" s="319"/>
    </row>
    <row r="410" spans="10:15" ht="12.5">
      <c r="J410" s="319"/>
      <c r="L410" s="319"/>
      <c r="M410" s="319"/>
      <c r="N410" s="319"/>
      <c r="O410" s="319"/>
    </row>
    <row r="411" spans="10:15" ht="12.5">
      <c r="J411" s="319"/>
      <c r="L411" s="319"/>
      <c r="M411" s="319"/>
      <c r="N411" s="319"/>
      <c r="O411" s="319"/>
    </row>
    <row r="412" spans="10:15" ht="12.5">
      <c r="J412" s="319"/>
      <c r="L412" s="319"/>
      <c r="M412" s="319"/>
      <c r="N412" s="319"/>
      <c r="O412" s="319"/>
    </row>
    <row r="413" spans="10:15" ht="12.5">
      <c r="J413" s="319"/>
      <c r="L413" s="319"/>
      <c r="M413" s="319"/>
      <c r="N413" s="319"/>
      <c r="O413" s="319"/>
    </row>
    <row r="414" spans="10:15" ht="12.5">
      <c r="J414" s="319"/>
      <c r="L414" s="319"/>
      <c r="M414" s="319"/>
      <c r="N414" s="319"/>
      <c r="O414" s="319"/>
    </row>
    <row r="415" spans="10:15" ht="12.5">
      <c r="J415" s="319"/>
      <c r="L415" s="319"/>
      <c r="M415" s="319"/>
      <c r="N415" s="319"/>
      <c r="O415" s="319"/>
    </row>
    <row r="416" spans="10:15" ht="12.5">
      <c r="J416" s="319"/>
      <c r="L416" s="319"/>
      <c r="M416" s="319"/>
      <c r="N416" s="319"/>
      <c r="O416" s="319"/>
    </row>
    <row r="417" spans="10:15" ht="12.5">
      <c r="J417" s="319"/>
      <c r="L417" s="319"/>
      <c r="M417" s="319"/>
      <c r="N417" s="319"/>
      <c r="O417" s="319"/>
    </row>
    <row r="418" spans="10:15" ht="12.5">
      <c r="J418" s="319"/>
      <c r="L418" s="319"/>
      <c r="M418" s="319"/>
      <c r="N418" s="319"/>
      <c r="O418" s="319"/>
    </row>
    <row r="419" spans="10:15" ht="12.5">
      <c r="J419" s="319"/>
      <c r="L419" s="319"/>
      <c r="M419" s="319"/>
      <c r="N419" s="319"/>
      <c r="O419" s="319"/>
    </row>
    <row r="420" spans="10:15" ht="12.5">
      <c r="J420" s="319"/>
      <c r="L420" s="319"/>
      <c r="M420" s="319"/>
      <c r="N420" s="319"/>
      <c r="O420" s="319"/>
    </row>
    <row r="421" spans="10:15" ht="12.5">
      <c r="J421" s="319"/>
      <c r="L421" s="319"/>
      <c r="M421" s="319"/>
      <c r="N421" s="319"/>
      <c r="O421" s="319"/>
    </row>
    <row r="422" spans="10:15" ht="12.5">
      <c r="J422" s="319"/>
      <c r="L422" s="319"/>
      <c r="M422" s="319"/>
      <c r="N422" s="319"/>
      <c r="O422" s="319"/>
    </row>
    <row r="423" spans="10:15" ht="12.5">
      <c r="J423" s="319"/>
      <c r="L423" s="319"/>
      <c r="M423" s="319"/>
      <c r="N423" s="319"/>
      <c r="O423" s="319"/>
    </row>
    <row r="424" spans="10:15" ht="12.5">
      <c r="J424" s="319"/>
      <c r="L424" s="319"/>
      <c r="M424" s="319"/>
      <c r="N424" s="319"/>
      <c r="O424" s="319"/>
    </row>
    <row r="425" spans="10:15" ht="12.5">
      <c r="J425" s="319"/>
      <c r="L425" s="319"/>
      <c r="M425" s="319"/>
      <c r="N425" s="319"/>
      <c r="O425" s="319"/>
    </row>
    <row r="426" spans="10:15" ht="12.5">
      <c r="J426" s="319"/>
      <c r="L426" s="319"/>
      <c r="M426" s="319"/>
      <c r="N426" s="319"/>
      <c r="O426" s="319"/>
    </row>
    <row r="427" spans="10:15" ht="12.5">
      <c r="J427" s="319"/>
      <c r="L427" s="319"/>
      <c r="M427" s="319"/>
      <c r="N427" s="319"/>
      <c r="O427" s="319"/>
    </row>
    <row r="428" spans="10:15" ht="12.5">
      <c r="J428" s="319"/>
      <c r="L428" s="319"/>
      <c r="M428" s="319"/>
      <c r="N428" s="319"/>
      <c r="O428" s="319"/>
    </row>
    <row r="429" spans="10:15" ht="12.5">
      <c r="J429" s="319"/>
      <c r="L429" s="319"/>
      <c r="M429" s="319"/>
      <c r="N429" s="319"/>
      <c r="O429" s="319"/>
    </row>
    <row r="430" spans="10:15" ht="12.5">
      <c r="J430" s="319"/>
      <c r="L430" s="319"/>
      <c r="M430" s="319"/>
      <c r="N430" s="319"/>
      <c r="O430" s="319"/>
    </row>
    <row r="431" spans="10:15" ht="12.5">
      <c r="J431" s="319"/>
      <c r="L431" s="319"/>
      <c r="M431" s="319"/>
      <c r="N431" s="319"/>
      <c r="O431" s="319"/>
    </row>
    <row r="432" spans="10:15" ht="12.5">
      <c r="J432" s="319"/>
      <c r="L432" s="319"/>
      <c r="M432" s="319"/>
      <c r="N432" s="319"/>
      <c r="O432" s="319"/>
    </row>
    <row r="433" spans="10:15" ht="12.5">
      <c r="J433" s="319"/>
      <c r="L433" s="319"/>
      <c r="M433" s="319"/>
      <c r="N433" s="319"/>
      <c r="O433" s="319"/>
    </row>
    <row r="434" spans="10:15" ht="12.5">
      <c r="J434" s="319"/>
      <c r="L434" s="319"/>
      <c r="M434" s="319"/>
      <c r="N434" s="319"/>
      <c r="O434" s="319"/>
    </row>
    <row r="435" spans="10:15" ht="12.5">
      <c r="J435" s="319"/>
      <c r="L435" s="319"/>
      <c r="M435" s="319"/>
      <c r="N435" s="319"/>
      <c r="O435" s="319"/>
    </row>
    <row r="436" spans="10:15" ht="12.5">
      <c r="J436" s="319"/>
      <c r="L436" s="319"/>
      <c r="M436" s="319"/>
      <c r="N436" s="319"/>
      <c r="O436" s="319"/>
    </row>
    <row r="437" spans="10:15" ht="12.5">
      <c r="J437" s="319"/>
      <c r="L437" s="319"/>
      <c r="M437" s="319"/>
      <c r="N437" s="319"/>
      <c r="O437" s="319"/>
    </row>
    <row r="438" spans="10:15" ht="12.5">
      <c r="J438" s="319"/>
      <c r="L438" s="319"/>
      <c r="M438" s="319"/>
      <c r="N438" s="319"/>
      <c r="O438" s="319"/>
    </row>
    <row r="439" spans="10:15" ht="12.5">
      <c r="J439" s="319"/>
      <c r="L439" s="319"/>
      <c r="M439" s="319"/>
      <c r="N439" s="319"/>
      <c r="O439" s="319"/>
    </row>
    <row r="440" spans="10:15" ht="12.5">
      <c r="J440" s="319"/>
      <c r="L440" s="319"/>
      <c r="M440" s="319"/>
      <c r="N440" s="319"/>
      <c r="O440" s="319"/>
    </row>
    <row r="441" spans="10:15" ht="12.5">
      <c r="J441" s="319"/>
      <c r="L441" s="319"/>
      <c r="M441" s="319"/>
      <c r="N441" s="319"/>
      <c r="O441" s="319"/>
    </row>
    <row r="442" spans="10:15" ht="12.5">
      <c r="J442" s="319"/>
      <c r="L442" s="319"/>
      <c r="M442" s="319"/>
      <c r="N442" s="319"/>
      <c r="O442" s="319"/>
    </row>
    <row r="443" spans="10:15" ht="12.5">
      <c r="J443" s="319"/>
      <c r="L443" s="319"/>
      <c r="M443" s="319"/>
      <c r="N443" s="319"/>
      <c r="O443" s="319"/>
    </row>
    <row r="444" spans="10:15" ht="12.5">
      <c r="J444" s="319"/>
      <c r="L444" s="319"/>
      <c r="M444" s="319"/>
      <c r="N444" s="319"/>
      <c r="O444" s="319"/>
    </row>
    <row r="445" spans="10:15" ht="12.5">
      <c r="J445" s="319"/>
      <c r="L445" s="319"/>
      <c r="M445" s="319"/>
      <c r="N445" s="319"/>
      <c r="O445" s="319"/>
    </row>
    <row r="446" spans="10:15" ht="12.5">
      <c r="J446" s="319"/>
      <c r="L446" s="319"/>
      <c r="M446" s="319"/>
      <c r="N446" s="319"/>
      <c r="O446" s="319"/>
    </row>
    <row r="447" spans="10:15" ht="12.5">
      <c r="J447" s="319"/>
      <c r="L447" s="319"/>
      <c r="M447" s="319"/>
      <c r="N447" s="319"/>
      <c r="O447" s="319"/>
    </row>
    <row r="448" spans="10:15" ht="12.5">
      <c r="J448" s="319"/>
      <c r="L448" s="319"/>
      <c r="M448" s="319"/>
      <c r="N448" s="319"/>
      <c r="O448" s="319"/>
    </row>
    <row r="449" spans="10:15" ht="12.5">
      <c r="J449" s="319"/>
      <c r="L449" s="319"/>
      <c r="M449" s="319"/>
      <c r="N449" s="319"/>
      <c r="O449" s="319"/>
    </row>
    <row r="450" spans="10:15" ht="12.5">
      <c r="J450" s="319"/>
      <c r="L450" s="319"/>
      <c r="M450" s="319"/>
      <c r="N450" s="319"/>
      <c r="O450" s="319"/>
    </row>
    <row r="451" spans="10:15" ht="12.5">
      <c r="J451" s="319"/>
      <c r="L451" s="319"/>
      <c r="M451" s="319"/>
      <c r="N451" s="319"/>
      <c r="O451" s="319"/>
    </row>
    <row r="452" spans="10:15" ht="12.5">
      <c r="J452" s="319"/>
      <c r="L452" s="319"/>
      <c r="M452" s="319"/>
      <c r="N452" s="319"/>
      <c r="O452" s="319"/>
    </row>
    <row r="453" spans="10:15" ht="12.5">
      <c r="J453" s="319"/>
      <c r="L453" s="319"/>
      <c r="M453" s="319"/>
      <c r="N453" s="319"/>
      <c r="O453" s="319"/>
    </row>
    <row r="454" spans="10:15" ht="12.5">
      <c r="J454" s="319"/>
      <c r="L454" s="319"/>
      <c r="M454" s="319"/>
      <c r="N454" s="319"/>
      <c r="O454" s="319"/>
    </row>
    <row r="455" spans="10:15" ht="12.5">
      <c r="J455" s="319"/>
      <c r="L455" s="319"/>
      <c r="M455" s="319"/>
      <c r="N455" s="319"/>
      <c r="O455" s="319"/>
    </row>
    <row r="456" spans="10:15" ht="12.5">
      <c r="J456" s="319"/>
      <c r="L456" s="319"/>
      <c r="M456" s="319"/>
      <c r="N456" s="319"/>
      <c r="O456" s="319"/>
    </row>
    <row r="457" spans="10:15" ht="12.5">
      <c r="J457" s="319"/>
      <c r="L457" s="319"/>
      <c r="M457" s="319"/>
      <c r="N457" s="319"/>
      <c r="O457" s="319"/>
    </row>
    <row r="458" spans="10:15" ht="12.5">
      <c r="J458" s="319"/>
      <c r="L458" s="319"/>
      <c r="M458" s="319"/>
      <c r="N458" s="319"/>
      <c r="O458" s="319"/>
    </row>
    <row r="459" spans="10:15" ht="12.5">
      <c r="J459" s="319"/>
      <c r="L459" s="319"/>
      <c r="M459" s="319"/>
      <c r="N459" s="319"/>
      <c r="O459" s="319"/>
    </row>
    <row r="460" spans="10:15" ht="12.5">
      <c r="J460" s="319"/>
      <c r="L460" s="319"/>
      <c r="M460" s="319"/>
      <c r="N460" s="319"/>
      <c r="O460" s="319"/>
    </row>
    <row r="461" spans="10:15" ht="12.5">
      <c r="J461" s="319"/>
      <c r="L461" s="319"/>
      <c r="M461" s="319"/>
      <c r="N461" s="319"/>
      <c r="O461" s="319"/>
    </row>
    <row r="462" spans="10:15" ht="12.5">
      <c r="J462" s="319"/>
      <c r="L462" s="319"/>
      <c r="M462" s="319"/>
      <c r="N462" s="319"/>
      <c r="O462" s="319"/>
    </row>
    <row r="463" spans="10:15" ht="12.5">
      <c r="J463" s="319"/>
      <c r="L463" s="319"/>
      <c r="M463" s="319"/>
      <c r="N463" s="319"/>
      <c r="O463" s="319"/>
    </row>
    <row r="464" spans="10:15" ht="12.5">
      <c r="J464" s="319"/>
      <c r="L464" s="319"/>
      <c r="M464" s="319"/>
      <c r="N464" s="319"/>
      <c r="O464" s="319"/>
    </row>
    <row r="465" spans="10:15" ht="12.5">
      <c r="J465" s="319"/>
      <c r="L465" s="319"/>
      <c r="M465" s="319"/>
      <c r="N465" s="319"/>
      <c r="O465" s="319"/>
    </row>
    <row r="466" spans="10:15" ht="12.5">
      <c r="J466" s="319"/>
      <c r="L466" s="319"/>
      <c r="M466" s="319"/>
      <c r="N466" s="319"/>
      <c r="O466" s="319"/>
    </row>
    <row r="467" spans="10:15" ht="12.5">
      <c r="J467" s="319"/>
      <c r="L467" s="319"/>
      <c r="M467" s="319"/>
      <c r="N467" s="319"/>
      <c r="O467" s="319"/>
    </row>
    <row r="468" spans="10:15" ht="12.5">
      <c r="J468" s="319"/>
      <c r="L468" s="319"/>
      <c r="M468" s="319"/>
      <c r="N468" s="319"/>
      <c r="O468" s="319"/>
    </row>
    <row r="469" spans="10:15" ht="12.5">
      <c r="J469" s="319"/>
      <c r="L469" s="319"/>
      <c r="M469" s="319"/>
      <c r="N469" s="319"/>
      <c r="O469" s="319"/>
    </row>
    <row r="470" spans="10:15" ht="12.5">
      <c r="J470" s="319"/>
      <c r="L470" s="319"/>
      <c r="M470" s="319"/>
      <c r="N470" s="319"/>
      <c r="O470" s="319"/>
    </row>
    <row r="471" spans="10:15" ht="12.5">
      <c r="J471" s="319"/>
      <c r="L471" s="319"/>
      <c r="M471" s="319"/>
      <c r="N471" s="319"/>
      <c r="O471" s="319"/>
    </row>
    <row r="472" spans="10:15" ht="12.5">
      <c r="J472" s="319"/>
      <c r="L472" s="319"/>
      <c r="M472" s="319"/>
      <c r="N472" s="319"/>
      <c r="O472" s="319"/>
    </row>
    <row r="473" spans="10:15" ht="12.5">
      <c r="J473" s="319"/>
      <c r="L473" s="319"/>
      <c r="M473" s="319"/>
      <c r="N473" s="319"/>
      <c r="O473" s="319"/>
    </row>
    <row r="474" spans="10:15" ht="12.5">
      <c r="J474" s="319"/>
      <c r="L474" s="319"/>
      <c r="M474" s="319"/>
      <c r="N474" s="319"/>
      <c r="O474" s="319"/>
    </row>
    <row r="475" spans="10:15" ht="12.5">
      <c r="J475" s="319"/>
      <c r="L475" s="319"/>
      <c r="M475" s="319"/>
      <c r="N475" s="319"/>
      <c r="O475" s="319"/>
    </row>
    <row r="476" spans="10:15" ht="12.5">
      <c r="J476" s="319"/>
      <c r="L476" s="319"/>
      <c r="M476" s="319"/>
      <c r="N476" s="319"/>
      <c r="O476" s="319"/>
    </row>
    <row r="477" spans="10:15" ht="12.5">
      <c r="J477" s="319"/>
      <c r="L477" s="319"/>
      <c r="M477" s="319"/>
      <c r="N477" s="319"/>
      <c r="O477" s="319"/>
    </row>
    <row r="478" spans="10:15" ht="12.5">
      <c r="J478" s="319"/>
      <c r="L478" s="319"/>
      <c r="M478" s="319"/>
      <c r="N478" s="319"/>
      <c r="O478" s="319"/>
    </row>
    <row r="479" spans="10:15" ht="12.5">
      <c r="J479" s="319"/>
      <c r="L479" s="319"/>
      <c r="M479" s="319"/>
      <c r="N479" s="319"/>
      <c r="O479" s="319"/>
    </row>
    <row r="480" spans="10:15" ht="12.5">
      <c r="J480" s="319"/>
      <c r="L480" s="319"/>
      <c r="M480" s="319"/>
      <c r="N480" s="319"/>
      <c r="O480" s="319"/>
    </row>
    <row r="481" spans="10:15" ht="12.5">
      <c r="J481" s="319"/>
      <c r="L481" s="319"/>
      <c r="M481" s="319"/>
      <c r="N481" s="319"/>
      <c r="O481" s="319"/>
    </row>
    <row r="482" spans="10:15" ht="12.5">
      <c r="J482" s="319"/>
      <c r="L482" s="319"/>
      <c r="M482" s="319"/>
      <c r="N482" s="319"/>
      <c r="O482" s="319"/>
    </row>
    <row r="483" spans="10:15" ht="12.5">
      <c r="J483" s="319"/>
      <c r="L483" s="319"/>
      <c r="M483" s="319"/>
      <c r="N483" s="319"/>
      <c r="O483" s="319"/>
    </row>
    <row r="484" spans="10:15" ht="12.5">
      <c r="J484" s="319"/>
      <c r="L484" s="319"/>
      <c r="M484" s="319"/>
      <c r="N484" s="319"/>
      <c r="O484" s="319"/>
    </row>
    <row r="485" spans="10:15" ht="12.5">
      <c r="J485" s="319"/>
      <c r="L485" s="319"/>
      <c r="M485" s="319"/>
      <c r="N485" s="319"/>
      <c r="O485" s="319"/>
    </row>
    <row r="486" spans="10:15" ht="12.5">
      <c r="J486" s="319"/>
      <c r="L486" s="319"/>
      <c r="M486" s="319"/>
      <c r="N486" s="319"/>
      <c r="O486" s="319"/>
    </row>
    <row r="487" spans="10:15" ht="12.5">
      <c r="J487" s="319"/>
      <c r="L487" s="319"/>
      <c r="M487" s="319"/>
      <c r="N487" s="319"/>
      <c r="O487" s="319"/>
    </row>
    <row r="488" spans="10:15" ht="12.5">
      <c r="J488" s="319"/>
      <c r="L488" s="319"/>
      <c r="M488" s="319"/>
      <c r="N488" s="319"/>
      <c r="O488" s="319"/>
    </row>
    <row r="489" spans="10:15" ht="12.5">
      <c r="J489" s="319"/>
      <c r="L489" s="319"/>
      <c r="M489" s="319"/>
      <c r="N489" s="319"/>
      <c r="O489" s="319"/>
    </row>
    <row r="490" spans="10:15" ht="12.5">
      <c r="J490" s="319"/>
      <c r="L490" s="319"/>
      <c r="M490" s="319"/>
      <c r="N490" s="319"/>
      <c r="O490" s="319"/>
    </row>
    <row r="491" spans="10:15" ht="12.5">
      <c r="J491" s="319"/>
      <c r="L491" s="319"/>
      <c r="M491" s="319"/>
      <c r="N491" s="319"/>
      <c r="O491" s="319"/>
    </row>
    <row r="492" spans="10:15" ht="12.5">
      <c r="J492" s="319"/>
      <c r="L492" s="319"/>
      <c r="M492" s="319"/>
      <c r="N492" s="319"/>
      <c r="O492" s="319"/>
    </row>
    <row r="493" spans="10:15" ht="12.5">
      <c r="J493" s="319"/>
      <c r="L493" s="319"/>
      <c r="M493" s="319"/>
      <c r="N493" s="319"/>
      <c r="O493" s="319"/>
    </row>
    <row r="494" spans="10:15" ht="12.5">
      <c r="J494" s="319"/>
      <c r="L494" s="319"/>
      <c r="M494" s="319"/>
      <c r="N494" s="319"/>
      <c r="O494" s="319"/>
    </row>
    <row r="495" spans="10:15" ht="12.5">
      <c r="J495" s="319"/>
      <c r="L495" s="319"/>
      <c r="M495" s="319"/>
      <c r="N495" s="319"/>
      <c r="O495" s="319"/>
    </row>
    <row r="496" spans="10:15" ht="12.5">
      <c r="J496" s="319"/>
      <c r="L496" s="319"/>
      <c r="M496" s="319"/>
      <c r="N496" s="319"/>
      <c r="O496" s="319"/>
    </row>
    <row r="497" spans="10:15" ht="12.5">
      <c r="J497" s="319"/>
      <c r="L497" s="319"/>
      <c r="M497" s="319"/>
      <c r="N497" s="319"/>
      <c r="O497" s="319"/>
    </row>
    <row r="498" spans="10:15" ht="12.5">
      <c r="J498" s="319"/>
      <c r="L498" s="319"/>
      <c r="M498" s="319"/>
      <c r="N498" s="319"/>
      <c r="O498" s="319"/>
    </row>
    <row r="499" spans="10:15" ht="12.5">
      <c r="J499" s="319"/>
      <c r="L499" s="319"/>
      <c r="M499" s="319"/>
      <c r="N499" s="319"/>
      <c r="O499" s="319"/>
    </row>
    <row r="500" spans="10:15" ht="12.5">
      <c r="J500" s="319"/>
      <c r="L500" s="319"/>
      <c r="M500" s="319"/>
      <c r="N500" s="319"/>
      <c r="O500" s="319"/>
    </row>
    <row r="501" spans="10:15" ht="12.5">
      <c r="J501" s="319"/>
      <c r="L501" s="319"/>
      <c r="M501" s="319"/>
      <c r="N501" s="319"/>
      <c r="O501" s="319"/>
    </row>
    <row r="502" spans="10:15" ht="12.5">
      <c r="J502" s="319"/>
      <c r="L502" s="319"/>
      <c r="M502" s="319"/>
      <c r="N502" s="319"/>
      <c r="O502" s="319"/>
    </row>
    <row r="503" spans="10:15" ht="12.5">
      <c r="J503" s="319"/>
      <c r="L503" s="319"/>
      <c r="M503" s="319"/>
      <c r="N503" s="319"/>
      <c r="O503" s="319"/>
    </row>
    <row r="504" spans="10:15" ht="12.5">
      <c r="J504" s="319"/>
      <c r="L504" s="319"/>
      <c r="M504" s="319"/>
      <c r="N504" s="319"/>
      <c r="O504" s="319"/>
    </row>
    <row r="505" spans="10:15" ht="12.5">
      <c r="J505" s="319"/>
      <c r="L505" s="319"/>
      <c r="M505" s="319"/>
      <c r="N505" s="319"/>
      <c r="O505" s="319"/>
    </row>
    <row r="506" spans="10:15" ht="12.5">
      <c r="J506" s="319"/>
      <c r="L506" s="319"/>
      <c r="M506" s="319"/>
      <c r="N506" s="319"/>
      <c r="O506" s="319"/>
    </row>
    <row r="507" spans="10:15" ht="12.5">
      <c r="J507" s="319"/>
      <c r="L507" s="319"/>
      <c r="M507" s="319"/>
      <c r="N507" s="319"/>
      <c r="O507" s="319"/>
    </row>
    <row r="508" spans="10:15" ht="12.5">
      <c r="J508" s="319"/>
      <c r="L508" s="319"/>
      <c r="M508" s="319"/>
      <c r="N508" s="319"/>
      <c r="O508" s="319"/>
    </row>
    <row r="509" spans="10:15" ht="12.5">
      <c r="J509" s="319"/>
      <c r="L509" s="319"/>
      <c r="M509" s="319"/>
      <c r="N509" s="319"/>
      <c r="O509" s="319"/>
    </row>
    <row r="510" spans="10:15" ht="12.5">
      <c r="J510" s="319"/>
      <c r="L510" s="319"/>
      <c r="M510" s="319"/>
      <c r="N510" s="319"/>
      <c r="O510" s="319"/>
    </row>
    <row r="511" spans="10:15" ht="12.5">
      <c r="J511" s="319"/>
      <c r="L511" s="319"/>
      <c r="M511" s="319"/>
      <c r="N511" s="319"/>
      <c r="O511" s="319"/>
    </row>
    <row r="512" spans="10:15" ht="12.5">
      <c r="J512" s="319"/>
      <c r="L512" s="319"/>
      <c r="M512" s="319"/>
      <c r="N512" s="319"/>
      <c r="O512" s="319"/>
    </row>
    <row r="513" spans="10:15" ht="12.5">
      <c r="J513" s="319"/>
      <c r="L513" s="319"/>
      <c r="M513" s="319"/>
      <c r="N513" s="319"/>
      <c r="O513" s="319"/>
    </row>
    <row r="514" spans="10:15" ht="12.5">
      <c r="J514" s="319"/>
      <c r="L514" s="319"/>
      <c r="M514" s="319"/>
      <c r="N514" s="319"/>
      <c r="O514" s="319"/>
    </row>
    <row r="515" spans="10:15" ht="12.5">
      <c r="J515" s="319"/>
      <c r="L515" s="319"/>
      <c r="M515" s="319"/>
      <c r="N515" s="319"/>
      <c r="O515" s="319"/>
    </row>
    <row r="516" spans="10:15" ht="12.5">
      <c r="J516" s="319"/>
      <c r="L516" s="319"/>
      <c r="M516" s="319"/>
      <c r="N516" s="319"/>
      <c r="O516" s="319"/>
    </row>
    <row r="517" spans="10:15" ht="12.5">
      <c r="J517" s="319"/>
      <c r="L517" s="319"/>
      <c r="M517" s="319"/>
      <c r="N517" s="319"/>
      <c r="O517" s="319"/>
    </row>
    <row r="518" spans="10:15" ht="12.5">
      <c r="J518" s="319"/>
      <c r="L518" s="319"/>
      <c r="M518" s="319"/>
      <c r="N518" s="319"/>
      <c r="O518" s="319"/>
    </row>
    <row r="519" spans="10:15" ht="12.5">
      <c r="J519" s="319"/>
      <c r="L519" s="319"/>
      <c r="M519" s="319"/>
      <c r="N519" s="319"/>
      <c r="O519" s="319"/>
    </row>
    <row r="520" spans="10:15" ht="12.5">
      <c r="J520" s="319"/>
      <c r="L520" s="319"/>
      <c r="M520" s="319"/>
      <c r="N520" s="319"/>
      <c r="O520" s="319"/>
    </row>
    <row r="521" spans="10:15" ht="12.5">
      <c r="J521" s="319"/>
      <c r="L521" s="319"/>
      <c r="M521" s="319"/>
      <c r="N521" s="319"/>
      <c r="O521" s="319"/>
    </row>
    <row r="522" spans="10:15" ht="12.5">
      <c r="J522" s="319"/>
      <c r="L522" s="319"/>
      <c r="M522" s="319"/>
      <c r="N522" s="319"/>
      <c r="O522" s="319"/>
    </row>
    <row r="523" spans="10:15" ht="12.5">
      <c r="J523" s="319"/>
      <c r="L523" s="319"/>
      <c r="M523" s="319"/>
      <c r="N523" s="319"/>
      <c r="O523" s="319"/>
    </row>
    <row r="524" spans="10:15" ht="12.5">
      <c r="J524" s="319"/>
      <c r="L524" s="319"/>
      <c r="M524" s="319"/>
      <c r="N524" s="319"/>
      <c r="O524" s="319"/>
    </row>
    <row r="525" spans="10:15" ht="12.5">
      <c r="J525" s="319"/>
      <c r="L525" s="319"/>
      <c r="M525" s="319"/>
      <c r="N525" s="319"/>
      <c r="O525" s="319"/>
    </row>
    <row r="526" spans="10:15" ht="12.5">
      <c r="J526" s="319"/>
      <c r="L526" s="319"/>
      <c r="M526" s="319"/>
      <c r="N526" s="319"/>
      <c r="O526" s="319"/>
    </row>
    <row r="527" spans="10:15" ht="12.5">
      <c r="J527" s="319"/>
      <c r="L527" s="319"/>
      <c r="M527" s="319"/>
      <c r="N527" s="319"/>
      <c r="O527" s="319"/>
    </row>
    <row r="528" spans="10:15" ht="12.5">
      <c r="J528" s="319"/>
      <c r="L528" s="319"/>
      <c r="M528" s="319"/>
      <c r="N528" s="319"/>
      <c r="O528" s="319"/>
    </row>
    <row r="529" spans="10:15" ht="12.5">
      <c r="J529" s="319"/>
      <c r="L529" s="319"/>
      <c r="M529" s="319"/>
      <c r="N529" s="319"/>
      <c r="O529" s="319"/>
    </row>
    <row r="530" spans="10:15" ht="12.5">
      <c r="J530" s="319"/>
      <c r="L530" s="319"/>
      <c r="M530" s="319"/>
      <c r="N530" s="319"/>
      <c r="O530" s="319"/>
    </row>
    <row r="531" spans="10:15" ht="12.5">
      <c r="J531" s="319"/>
      <c r="L531" s="319"/>
      <c r="M531" s="319"/>
      <c r="N531" s="319"/>
      <c r="O531" s="319"/>
    </row>
    <row r="532" spans="10:15" ht="12.5">
      <c r="J532" s="319"/>
      <c r="L532" s="319"/>
      <c r="M532" s="319"/>
      <c r="N532" s="319"/>
      <c r="O532" s="319"/>
    </row>
    <row r="533" spans="10:15" ht="12.5">
      <c r="J533" s="319"/>
      <c r="L533" s="319"/>
      <c r="M533" s="319"/>
      <c r="N533" s="319"/>
      <c r="O533" s="319"/>
    </row>
    <row r="534" spans="10:15" ht="12.5">
      <c r="J534" s="319"/>
      <c r="L534" s="319"/>
      <c r="M534" s="319"/>
      <c r="N534" s="319"/>
      <c r="O534" s="319"/>
    </row>
    <row r="535" spans="10:15" ht="12.5">
      <c r="J535" s="319"/>
      <c r="L535" s="319"/>
      <c r="M535" s="319"/>
      <c r="N535" s="319"/>
      <c r="O535" s="319"/>
    </row>
    <row r="536" spans="10:15" ht="12.5">
      <c r="J536" s="319"/>
      <c r="L536" s="319"/>
      <c r="M536" s="319"/>
      <c r="N536" s="319"/>
      <c r="O536" s="319"/>
    </row>
    <row r="537" spans="10:15" ht="12.5">
      <c r="J537" s="319"/>
      <c r="L537" s="319"/>
      <c r="M537" s="319"/>
      <c r="N537" s="319"/>
      <c r="O537" s="319"/>
    </row>
    <row r="538" spans="10:15" ht="12.5">
      <c r="J538" s="319"/>
      <c r="L538" s="319"/>
      <c r="M538" s="319"/>
      <c r="N538" s="319"/>
      <c r="O538" s="319"/>
    </row>
    <row r="539" spans="10:15" ht="12.5">
      <c r="J539" s="319"/>
      <c r="L539" s="319"/>
      <c r="M539" s="319"/>
      <c r="N539" s="319"/>
      <c r="O539" s="319"/>
    </row>
    <row r="540" spans="10:15" ht="12.5">
      <c r="J540" s="319"/>
      <c r="L540" s="319"/>
      <c r="M540" s="319"/>
      <c r="N540" s="319"/>
      <c r="O540" s="319"/>
    </row>
    <row r="541" spans="10:15" ht="12.5">
      <c r="J541" s="319"/>
      <c r="L541" s="319"/>
      <c r="M541" s="319"/>
      <c r="N541" s="319"/>
      <c r="O541" s="319"/>
    </row>
    <row r="542" spans="10:15" ht="12.5">
      <c r="J542" s="319"/>
      <c r="L542" s="319"/>
      <c r="M542" s="319"/>
      <c r="N542" s="319"/>
      <c r="O542" s="319"/>
    </row>
    <row r="543" spans="10:15" ht="12.5">
      <c r="J543" s="319"/>
      <c r="L543" s="319"/>
      <c r="M543" s="319"/>
      <c r="N543" s="319"/>
      <c r="O543" s="319"/>
    </row>
    <row r="544" spans="10:15" ht="12.5">
      <c r="J544" s="319"/>
      <c r="L544" s="319"/>
      <c r="M544" s="319"/>
      <c r="N544" s="319"/>
      <c r="O544" s="319"/>
    </row>
    <row r="545" spans="10:15" ht="12.5">
      <c r="J545" s="319"/>
      <c r="L545" s="319"/>
      <c r="M545" s="319"/>
      <c r="N545" s="319"/>
      <c r="O545" s="319"/>
    </row>
    <row r="546" spans="10:15" ht="12.5">
      <c r="J546" s="319"/>
      <c r="L546" s="319"/>
      <c r="M546" s="319"/>
      <c r="N546" s="319"/>
      <c r="O546" s="319"/>
    </row>
    <row r="547" spans="10:15" ht="12.5">
      <c r="J547" s="319"/>
      <c r="L547" s="319"/>
      <c r="M547" s="319"/>
      <c r="N547" s="319"/>
      <c r="O547" s="319"/>
    </row>
    <row r="548" spans="10:15" ht="12.5">
      <c r="J548" s="319"/>
      <c r="L548" s="319"/>
      <c r="M548" s="319"/>
      <c r="N548" s="319"/>
      <c r="O548" s="319"/>
    </row>
    <row r="549" spans="10:15" ht="12.5">
      <c r="J549" s="319"/>
      <c r="L549" s="319"/>
      <c r="M549" s="319"/>
      <c r="N549" s="319"/>
      <c r="O549" s="319"/>
    </row>
    <row r="550" spans="10:15" ht="12.5">
      <c r="J550" s="319"/>
      <c r="L550" s="319"/>
      <c r="M550" s="319"/>
      <c r="N550" s="319"/>
      <c r="O550" s="319"/>
    </row>
    <row r="551" spans="10:15" ht="12.5">
      <c r="J551" s="319"/>
      <c r="L551" s="319"/>
      <c r="M551" s="319"/>
      <c r="N551" s="319"/>
      <c r="O551" s="319"/>
    </row>
    <row r="552" spans="10:15" ht="12.5">
      <c r="J552" s="319"/>
      <c r="L552" s="319"/>
      <c r="M552" s="319"/>
      <c r="N552" s="319"/>
      <c r="O552" s="319"/>
    </row>
    <row r="553" spans="10:15" ht="12.5">
      <c r="J553" s="319"/>
      <c r="L553" s="319"/>
      <c r="M553" s="319"/>
      <c r="N553" s="319"/>
      <c r="O553" s="319"/>
    </row>
    <row r="554" spans="10:15" ht="12.5">
      <c r="J554" s="319"/>
      <c r="L554" s="319"/>
      <c r="M554" s="319"/>
      <c r="N554" s="319"/>
      <c r="O554" s="319"/>
    </row>
    <row r="555" spans="10:15" ht="12.5">
      <c r="J555" s="319"/>
      <c r="L555" s="319"/>
      <c r="M555" s="319"/>
      <c r="N555" s="319"/>
      <c r="O555" s="319"/>
    </row>
    <row r="556" spans="10:15" ht="12.5">
      <c r="J556" s="319"/>
      <c r="L556" s="319"/>
      <c r="M556" s="319"/>
      <c r="N556" s="319"/>
      <c r="O556" s="319"/>
    </row>
    <row r="557" spans="10:15" ht="12.5">
      <c r="J557" s="319"/>
      <c r="L557" s="319"/>
      <c r="M557" s="319"/>
      <c r="N557" s="319"/>
      <c r="O557" s="319"/>
    </row>
    <row r="558" spans="10:15" ht="12.5">
      <c r="J558" s="319"/>
      <c r="L558" s="319"/>
      <c r="M558" s="319"/>
      <c r="N558" s="319"/>
      <c r="O558" s="319"/>
    </row>
    <row r="559" spans="10:15" ht="12.5">
      <c r="J559" s="319"/>
      <c r="L559" s="319"/>
      <c r="M559" s="319"/>
      <c r="N559" s="319"/>
      <c r="O559" s="319"/>
    </row>
    <row r="560" spans="10:15" ht="12.5">
      <c r="J560" s="319"/>
      <c r="L560" s="319"/>
      <c r="M560" s="319"/>
      <c r="N560" s="319"/>
      <c r="O560" s="319"/>
    </row>
    <row r="561" spans="10:15" ht="12.5">
      <c r="J561" s="319"/>
      <c r="L561" s="319"/>
      <c r="M561" s="319"/>
      <c r="N561" s="319"/>
      <c r="O561" s="319"/>
    </row>
    <row r="562" spans="10:15" ht="12.5">
      <c r="J562" s="319"/>
      <c r="L562" s="319"/>
      <c r="M562" s="319"/>
      <c r="N562" s="319"/>
      <c r="O562" s="319"/>
    </row>
    <row r="563" spans="10:15" ht="12.5">
      <c r="J563" s="319"/>
      <c r="L563" s="319"/>
      <c r="M563" s="319"/>
      <c r="N563" s="319"/>
      <c r="O563" s="319"/>
    </row>
    <row r="564" spans="10:15" ht="12.5">
      <c r="J564" s="319"/>
      <c r="L564" s="319"/>
      <c r="M564" s="319"/>
      <c r="N564" s="319"/>
      <c r="O564" s="319"/>
    </row>
    <row r="565" spans="10:15" ht="12.5">
      <c r="J565" s="319"/>
      <c r="L565" s="319"/>
      <c r="M565" s="319"/>
      <c r="N565" s="319"/>
      <c r="O565" s="319"/>
    </row>
    <row r="566" spans="10:15" ht="12.5">
      <c r="J566" s="319"/>
      <c r="L566" s="319"/>
      <c r="M566" s="319"/>
      <c r="N566" s="319"/>
      <c r="O566" s="319"/>
    </row>
    <row r="567" spans="10:15" ht="12.5">
      <c r="J567" s="319"/>
      <c r="L567" s="319"/>
      <c r="M567" s="319"/>
      <c r="N567" s="319"/>
      <c r="O567" s="319"/>
    </row>
    <row r="568" spans="10:15" ht="12.5">
      <c r="J568" s="319"/>
      <c r="L568" s="319"/>
      <c r="M568" s="319"/>
      <c r="N568" s="319"/>
      <c r="O568" s="319"/>
    </row>
    <row r="569" spans="10:15" ht="12.5">
      <c r="J569" s="319"/>
      <c r="L569" s="319"/>
      <c r="M569" s="319"/>
      <c r="N569" s="319"/>
      <c r="O569" s="319"/>
    </row>
    <row r="570" spans="10:15" ht="12.5">
      <c r="J570" s="319"/>
      <c r="L570" s="319"/>
      <c r="M570" s="319"/>
      <c r="N570" s="319"/>
      <c r="O570" s="319"/>
    </row>
    <row r="571" spans="10:15" ht="12.5">
      <c r="J571" s="319"/>
      <c r="L571" s="319"/>
      <c r="M571" s="319"/>
      <c r="N571" s="319"/>
      <c r="O571" s="319"/>
    </row>
    <row r="572" spans="10:15" ht="12.5">
      <c r="J572" s="319"/>
      <c r="L572" s="319"/>
      <c r="M572" s="319"/>
      <c r="N572" s="319"/>
      <c r="O572" s="319"/>
    </row>
    <row r="573" spans="10:15" ht="12.5">
      <c r="J573" s="319"/>
      <c r="L573" s="319"/>
      <c r="M573" s="319"/>
      <c r="N573" s="319"/>
      <c r="O573" s="319"/>
    </row>
    <row r="574" spans="10:15" ht="12.5">
      <c r="J574" s="319"/>
      <c r="L574" s="319"/>
      <c r="M574" s="319"/>
      <c r="N574" s="319"/>
      <c r="O574" s="319"/>
    </row>
    <row r="575" spans="10:15" ht="12.5">
      <c r="J575" s="319"/>
      <c r="L575" s="319"/>
      <c r="M575" s="319"/>
      <c r="N575" s="319"/>
      <c r="O575" s="319"/>
    </row>
    <row r="576" spans="10:15" ht="12.5">
      <c r="J576" s="319"/>
      <c r="L576" s="319"/>
      <c r="M576" s="319"/>
      <c r="N576" s="319"/>
      <c r="O576" s="319"/>
    </row>
    <row r="577" spans="10:15" ht="12.5">
      <c r="J577" s="319"/>
      <c r="L577" s="319"/>
      <c r="M577" s="319"/>
      <c r="N577" s="319"/>
      <c r="O577" s="319"/>
    </row>
    <row r="578" spans="10:15" ht="12.5">
      <c r="J578" s="319"/>
      <c r="L578" s="319"/>
      <c r="M578" s="319"/>
      <c r="N578" s="319"/>
      <c r="O578" s="319"/>
    </row>
    <row r="579" spans="10:15" ht="12.5">
      <c r="J579" s="319"/>
      <c r="L579" s="319"/>
      <c r="M579" s="319"/>
      <c r="N579" s="319"/>
      <c r="O579" s="319"/>
    </row>
    <row r="580" spans="10:15" ht="12.5">
      <c r="J580" s="319"/>
      <c r="L580" s="319"/>
      <c r="M580" s="319"/>
      <c r="N580" s="319"/>
      <c r="O580" s="319"/>
    </row>
    <row r="581" spans="10:15" ht="12.5">
      <c r="J581" s="319"/>
      <c r="L581" s="319"/>
      <c r="M581" s="319"/>
      <c r="N581" s="319"/>
      <c r="O581" s="319"/>
    </row>
    <row r="582" spans="10:15" ht="12.5">
      <c r="J582" s="319"/>
      <c r="L582" s="319"/>
      <c r="M582" s="319"/>
      <c r="N582" s="319"/>
      <c r="O582" s="319"/>
    </row>
    <row r="583" spans="10:15" ht="12.5">
      <c r="J583" s="319"/>
      <c r="L583" s="319"/>
      <c r="M583" s="319"/>
      <c r="N583" s="319"/>
      <c r="O583" s="319"/>
    </row>
    <row r="584" spans="10:15" ht="12.5">
      <c r="J584" s="319"/>
      <c r="L584" s="319"/>
      <c r="M584" s="319"/>
      <c r="N584" s="319"/>
      <c r="O584" s="319"/>
    </row>
    <row r="585" spans="10:15" ht="12.5">
      <c r="J585" s="319"/>
      <c r="L585" s="319"/>
      <c r="M585" s="319"/>
      <c r="N585" s="319"/>
      <c r="O585" s="319"/>
    </row>
    <row r="586" spans="10:15" ht="12.5">
      <c r="J586" s="319"/>
      <c r="L586" s="319"/>
      <c r="M586" s="319"/>
      <c r="N586" s="319"/>
      <c r="O586" s="319"/>
    </row>
    <row r="587" spans="10:15" ht="12.5">
      <c r="J587" s="319"/>
      <c r="L587" s="319"/>
      <c r="M587" s="319"/>
      <c r="N587" s="319"/>
      <c r="O587" s="319"/>
    </row>
    <row r="588" spans="10:15" ht="12.5">
      <c r="J588" s="319"/>
      <c r="L588" s="319"/>
      <c r="M588" s="319"/>
      <c r="N588" s="319"/>
      <c r="O588" s="319"/>
    </row>
    <row r="589" spans="10:15" ht="12.5">
      <c r="J589" s="319"/>
      <c r="L589" s="319"/>
      <c r="M589" s="319"/>
      <c r="N589" s="319"/>
      <c r="O589" s="319"/>
    </row>
    <row r="590" spans="10:15" ht="12.5">
      <c r="J590" s="319"/>
      <c r="L590" s="319"/>
      <c r="M590" s="319"/>
      <c r="N590" s="319"/>
      <c r="O590" s="319"/>
    </row>
    <row r="591" spans="10:15" ht="12.5">
      <c r="J591" s="319"/>
      <c r="L591" s="319"/>
      <c r="M591" s="319"/>
      <c r="N591" s="319"/>
      <c r="O591" s="319"/>
    </row>
    <row r="592" spans="10:15" ht="12.5">
      <c r="J592" s="319"/>
      <c r="L592" s="319"/>
      <c r="M592" s="319"/>
      <c r="N592" s="319"/>
      <c r="O592" s="319"/>
    </row>
    <row r="593" spans="10:15" ht="12.5">
      <c r="J593" s="319"/>
      <c r="L593" s="319"/>
      <c r="M593" s="319"/>
      <c r="N593" s="319"/>
      <c r="O593" s="319"/>
    </row>
    <row r="594" spans="10:15" ht="12.5">
      <c r="J594" s="319"/>
      <c r="L594" s="319"/>
      <c r="M594" s="319"/>
      <c r="N594" s="319"/>
      <c r="O594" s="319"/>
    </row>
    <row r="595" spans="10:15" ht="12.5">
      <c r="J595" s="319"/>
      <c r="L595" s="319"/>
      <c r="M595" s="319"/>
      <c r="N595" s="319"/>
      <c r="O595" s="319"/>
    </row>
    <row r="596" spans="10:15" ht="12.5">
      <c r="J596" s="319"/>
      <c r="L596" s="319"/>
      <c r="M596" s="319"/>
      <c r="N596" s="319"/>
      <c r="O596" s="319"/>
    </row>
    <row r="597" spans="10:15" ht="12.5">
      <c r="J597" s="319"/>
      <c r="L597" s="319"/>
      <c r="M597" s="319"/>
      <c r="N597" s="319"/>
      <c r="O597" s="319"/>
    </row>
    <row r="598" spans="10:15" ht="12.5">
      <c r="J598" s="319"/>
      <c r="L598" s="319"/>
      <c r="M598" s="319"/>
      <c r="N598" s="319"/>
      <c r="O598" s="319"/>
    </row>
    <row r="599" spans="10:15" ht="12.5">
      <c r="J599" s="319"/>
      <c r="L599" s="319"/>
      <c r="M599" s="319"/>
      <c r="N599" s="319"/>
      <c r="O599" s="319"/>
    </row>
    <row r="600" spans="10:15" ht="12.5">
      <c r="J600" s="319"/>
      <c r="L600" s="319"/>
      <c r="M600" s="319"/>
      <c r="N600" s="319"/>
      <c r="O600" s="319"/>
    </row>
    <row r="601" spans="10:15" ht="12.5">
      <c r="J601" s="319"/>
      <c r="L601" s="319"/>
      <c r="M601" s="319"/>
      <c r="N601" s="319"/>
      <c r="O601" s="319"/>
    </row>
    <row r="602" spans="10:15" ht="12.5">
      <c r="J602" s="319"/>
      <c r="L602" s="319"/>
      <c r="M602" s="319"/>
      <c r="N602" s="319"/>
      <c r="O602" s="319"/>
    </row>
    <row r="603" spans="10:15" ht="12.5">
      <c r="J603" s="319"/>
      <c r="L603" s="319"/>
      <c r="M603" s="319"/>
      <c r="N603" s="319"/>
      <c r="O603" s="319"/>
    </row>
    <row r="604" spans="10:15" ht="12.5">
      <c r="J604" s="319"/>
      <c r="L604" s="319"/>
      <c r="M604" s="319"/>
      <c r="N604" s="319"/>
      <c r="O604" s="319"/>
    </row>
    <row r="605" spans="10:15" ht="12.5">
      <c r="J605" s="319"/>
      <c r="L605" s="319"/>
      <c r="M605" s="319"/>
      <c r="N605" s="319"/>
      <c r="O605" s="319"/>
    </row>
    <row r="606" spans="10:15" ht="12.5">
      <c r="J606" s="319"/>
      <c r="L606" s="319"/>
      <c r="M606" s="319"/>
      <c r="N606" s="319"/>
      <c r="O606" s="319"/>
    </row>
    <row r="607" spans="10:15" ht="12.5">
      <c r="J607" s="319"/>
      <c r="L607" s="319"/>
      <c r="M607" s="319"/>
      <c r="N607" s="319"/>
      <c r="O607" s="319"/>
    </row>
    <row r="608" spans="10:15" ht="12.5">
      <c r="J608" s="319"/>
      <c r="L608" s="319"/>
      <c r="M608" s="319"/>
      <c r="N608" s="319"/>
      <c r="O608" s="319"/>
    </row>
    <row r="609" spans="10:15" ht="12.5">
      <c r="J609" s="319"/>
      <c r="L609" s="319"/>
      <c r="M609" s="319"/>
      <c r="N609" s="319"/>
      <c r="O609" s="319"/>
    </row>
    <row r="610" spans="10:15" ht="12.5">
      <c r="J610" s="319"/>
      <c r="L610" s="319"/>
      <c r="M610" s="319"/>
      <c r="N610" s="319"/>
      <c r="O610" s="319"/>
    </row>
    <row r="611" spans="10:15" ht="12.5">
      <c r="J611" s="319"/>
      <c r="L611" s="319"/>
      <c r="M611" s="319"/>
      <c r="N611" s="319"/>
      <c r="O611" s="319"/>
    </row>
    <row r="612" spans="10:15" ht="12.5">
      <c r="J612" s="319"/>
      <c r="L612" s="319"/>
      <c r="M612" s="319"/>
      <c r="N612" s="319"/>
      <c r="O612" s="319"/>
    </row>
    <row r="613" spans="10:15" ht="12.5">
      <c r="J613" s="319"/>
      <c r="L613" s="319"/>
      <c r="M613" s="319"/>
      <c r="N613" s="319"/>
      <c r="O613" s="319"/>
    </row>
    <row r="614" spans="10:15" ht="12.5">
      <c r="J614" s="319"/>
      <c r="L614" s="319"/>
      <c r="M614" s="319"/>
      <c r="N614" s="319"/>
      <c r="O614" s="319"/>
    </row>
    <row r="615" spans="10:15" ht="12.5">
      <c r="J615" s="319"/>
      <c r="L615" s="319"/>
      <c r="M615" s="319"/>
      <c r="N615" s="319"/>
      <c r="O615" s="319"/>
    </row>
    <row r="616" spans="10:15" ht="12.5">
      <c r="J616" s="319"/>
      <c r="L616" s="319"/>
      <c r="M616" s="319"/>
      <c r="N616" s="319"/>
      <c r="O616" s="319"/>
    </row>
    <row r="617" spans="10:15" ht="12.5">
      <c r="J617" s="319"/>
      <c r="L617" s="319"/>
      <c r="M617" s="319"/>
      <c r="N617" s="319"/>
      <c r="O617" s="319"/>
    </row>
    <row r="618" spans="10:15" ht="12.5">
      <c r="J618" s="319"/>
      <c r="L618" s="319"/>
      <c r="M618" s="319"/>
      <c r="N618" s="319"/>
      <c r="O618" s="319"/>
    </row>
    <row r="619" spans="10:15" ht="12.5">
      <c r="J619" s="319"/>
      <c r="L619" s="319"/>
      <c r="M619" s="319"/>
      <c r="N619" s="319"/>
      <c r="O619" s="319"/>
    </row>
    <row r="620" spans="10:15" ht="12.5">
      <c r="J620" s="319"/>
      <c r="L620" s="319"/>
      <c r="M620" s="319"/>
      <c r="N620" s="319"/>
      <c r="O620" s="319"/>
    </row>
    <row r="621" spans="10:15" ht="12.5">
      <c r="J621" s="319"/>
      <c r="L621" s="319"/>
      <c r="M621" s="319"/>
      <c r="N621" s="319"/>
      <c r="O621" s="319"/>
    </row>
    <row r="622" spans="10:15" ht="12.5">
      <c r="J622" s="319"/>
      <c r="L622" s="319"/>
      <c r="M622" s="319"/>
      <c r="N622" s="319"/>
      <c r="O622" s="319"/>
    </row>
    <row r="623" spans="10:15" ht="12.5">
      <c r="J623" s="319"/>
      <c r="L623" s="319"/>
      <c r="M623" s="319"/>
      <c r="N623" s="319"/>
      <c r="O623" s="319"/>
    </row>
    <row r="624" spans="10:15" ht="12.5">
      <c r="J624" s="319"/>
      <c r="L624" s="319"/>
      <c r="M624" s="319"/>
      <c r="N624" s="319"/>
      <c r="O624" s="319"/>
    </row>
    <row r="625" spans="10:15" ht="12.5">
      <c r="J625" s="319"/>
      <c r="L625" s="319"/>
      <c r="M625" s="319"/>
      <c r="N625" s="319"/>
      <c r="O625" s="319"/>
    </row>
    <row r="626" spans="10:15" ht="12.5">
      <c r="J626" s="319"/>
      <c r="L626" s="319"/>
      <c r="M626" s="319"/>
      <c r="N626" s="319"/>
      <c r="O626" s="319"/>
    </row>
    <row r="627" spans="10:15" ht="12.5">
      <c r="J627" s="319"/>
      <c r="L627" s="319"/>
      <c r="M627" s="319"/>
      <c r="N627" s="319"/>
      <c r="O627" s="319"/>
    </row>
    <row r="628" spans="10:15" ht="12.5">
      <c r="J628" s="319"/>
      <c r="L628" s="319"/>
      <c r="M628" s="319"/>
      <c r="N628" s="319"/>
      <c r="O628" s="319"/>
    </row>
    <row r="629" spans="10:15" ht="12.5">
      <c r="J629" s="319"/>
      <c r="L629" s="319"/>
      <c r="M629" s="319"/>
      <c r="N629" s="319"/>
      <c r="O629" s="319"/>
    </row>
    <row r="630" spans="10:15" ht="12.5">
      <c r="J630" s="319"/>
      <c r="L630" s="319"/>
      <c r="M630" s="319"/>
      <c r="N630" s="319"/>
      <c r="O630" s="319"/>
    </row>
    <row r="631" spans="10:15" ht="12.5">
      <c r="J631" s="319"/>
      <c r="L631" s="319"/>
      <c r="M631" s="319"/>
      <c r="N631" s="319"/>
      <c r="O631" s="319"/>
    </row>
    <row r="632" spans="10:15" ht="12.5">
      <c r="J632" s="319"/>
      <c r="L632" s="319"/>
      <c r="M632" s="319"/>
      <c r="N632" s="319"/>
      <c r="O632" s="319"/>
    </row>
    <row r="633" spans="10:15" ht="12.5">
      <c r="J633" s="319"/>
      <c r="L633" s="319"/>
      <c r="M633" s="319"/>
      <c r="N633" s="319"/>
      <c r="O633" s="319"/>
    </row>
    <row r="634" spans="10:15" ht="12.5">
      <c r="J634" s="319"/>
      <c r="L634" s="319"/>
      <c r="M634" s="319"/>
      <c r="N634" s="319"/>
      <c r="O634" s="319"/>
    </row>
    <row r="635" spans="10:15" ht="12.5">
      <c r="J635" s="319"/>
      <c r="L635" s="319"/>
      <c r="M635" s="319"/>
      <c r="N635" s="319"/>
      <c r="O635" s="319"/>
    </row>
    <row r="636" spans="10:15" ht="12.5">
      <c r="J636" s="319"/>
      <c r="L636" s="319"/>
      <c r="M636" s="319"/>
      <c r="N636" s="319"/>
      <c r="O636" s="319"/>
    </row>
    <row r="637" spans="10:15" ht="12.5">
      <c r="J637" s="319"/>
      <c r="L637" s="319"/>
      <c r="M637" s="319"/>
      <c r="N637" s="319"/>
      <c r="O637" s="319"/>
    </row>
    <row r="638" spans="10:15" ht="12.5">
      <c r="J638" s="319"/>
      <c r="L638" s="319"/>
      <c r="M638" s="319"/>
      <c r="N638" s="319"/>
      <c r="O638" s="319"/>
    </row>
    <row r="639" spans="10:15" ht="12.5">
      <c r="J639" s="319"/>
      <c r="L639" s="319"/>
      <c r="M639" s="319"/>
      <c r="N639" s="319"/>
      <c r="O639" s="319"/>
    </row>
    <row r="640" spans="10:15" ht="12.5">
      <c r="J640" s="319"/>
      <c r="L640" s="319"/>
      <c r="M640" s="319"/>
      <c r="N640" s="319"/>
      <c r="O640" s="319"/>
    </row>
    <row r="641" spans="10:15" ht="12.5">
      <c r="J641" s="319"/>
      <c r="L641" s="319"/>
      <c r="M641" s="319"/>
      <c r="N641" s="319"/>
      <c r="O641" s="319"/>
    </row>
    <row r="642" spans="10:15" ht="12.5">
      <c r="J642" s="319"/>
      <c r="L642" s="319"/>
      <c r="M642" s="319"/>
      <c r="N642" s="319"/>
      <c r="O642" s="319"/>
    </row>
    <row r="643" spans="10:15" ht="12.5">
      <c r="J643" s="319"/>
      <c r="L643" s="319"/>
      <c r="M643" s="319"/>
      <c r="N643" s="319"/>
      <c r="O643" s="319"/>
    </row>
    <row r="644" spans="10:15" ht="12.5">
      <c r="J644" s="319"/>
      <c r="L644" s="319"/>
      <c r="M644" s="319"/>
      <c r="N644" s="319"/>
      <c r="O644" s="319"/>
    </row>
    <row r="645" spans="10:15" ht="12.5">
      <c r="J645" s="319"/>
      <c r="L645" s="319"/>
      <c r="M645" s="319"/>
      <c r="N645" s="319"/>
      <c r="O645" s="319"/>
    </row>
    <row r="646" spans="10:15" ht="12.5">
      <c r="J646" s="319"/>
      <c r="L646" s="319"/>
      <c r="M646" s="319"/>
      <c r="N646" s="319"/>
      <c r="O646" s="319"/>
    </row>
    <row r="647" spans="10:15" ht="12.5">
      <c r="J647" s="319"/>
      <c r="L647" s="319"/>
      <c r="M647" s="319"/>
      <c r="N647" s="319"/>
      <c r="O647" s="319"/>
    </row>
    <row r="648" spans="10:15" ht="12.5">
      <c r="J648" s="319"/>
      <c r="L648" s="319"/>
      <c r="M648" s="319"/>
      <c r="N648" s="319"/>
      <c r="O648" s="319"/>
    </row>
    <row r="649" spans="10:15" ht="12.5">
      <c r="J649" s="319"/>
      <c r="L649" s="319"/>
      <c r="M649" s="319"/>
      <c r="N649" s="319"/>
      <c r="O649" s="319"/>
    </row>
    <row r="650" spans="10:15" ht="12.5">
      <c r="J650" s="319"/>
      <c r="L650" s="319"/>
      <c r="M650" s="319"/>
      <c r="N650" s="319"/>
      <c r="O650" s="319"/>
    </row>
    <row r="651" spans="10:15" ht="12.5">
      <c r="J651" s="319"/>
      <c r="L651" s="319"/>
      <c r="M651" s="319"/>
      <c r="N651" s="319"/>
      <c r="O651" s="319"/>
    </row>
    <row r="652" spans="10:15" ht="12.5">
      <c r="J652" s="319"/>
      <c r="L652" s="319"/>
      <c r="M652" s="319"/>
      <c r="N652" s="319"/>
      <c r="O652" s="319"/>
    </row>
    <row r="653" spans="10:15" ht="12.5">
      <c r="J653" s="319"/>
      <c r="L653" s="319"/>
      <c r="M653" s="319"/>
      <c r="N653" s="319"/>
      <c r="O653" s="319"/>
    </row>
    <row r="654" spans="10:15" ht="12.5">
      <c r="J654" s="319"/>
      <c r="L654" s="319"/>
      <c r="M654" s="319"/>
      <c r="N654" s="319"/>
      <c r="O654" s="319"/>
    </row>
    <row r="655" spans="10:15" ht="12.5">
      <c r="J655" s="319"/>
      <c r="L655" s="319"/>
      <c r="M655" s="319"/>
      <c r="N655" s="319"/>
      <c r="O655" s="319"/>
    </row>
    <row r="656" spans="10:15" ht="12.5">
      <c r="J656" s="319"/>
      <c r="L656" s="319"/>
      <c r="M656" s="319"/>
      <c r="N656" s="319"/>
      <c r="O656" s="319"/>
    </row>
    <row r="657" spans="10:15" ht="12.5">
      <c r="J657" s="319"/>
      <c r="L657" s="319"/>
      <c r="M657" s="319"/>
      <c r="N657" s="319"/>
      <c r="O657" s="319"/>
    </row>
    <row r="658" spans="10:15" ht="12.5">
      <c r="J658" s="319"/>
      <c r="L658" s="319"/>
      <c r="M658" s="319"/>
      <c r="N658" s="319"/>
      <c r="O658" s="319"/>
    </row>
    <row r="659" spans="10:15" ht="12.5">
      <c r="J659" s="319"/>
      <c r="L659" s="319"/>
      <c r="M659" s="319"/>
      <c r="N659" s="319"/>
      <c r="O659" s="319"/>
    </row>
    <row r="660" spans="10:15" ht="12.5">
      <c r="J660" s="319"/>
      <c r="L660" s="319"/>
      <c r="M660" s="319"/>
      <c r="N660" s="319"/>
      <c r="O660" s="319"/>
    </row>
    <row r="661" spans="10:15" ht="12.5">
      <c r="J661" s="319"/>
      <c r="L661" s="319"/>
      <c r="M661" s="319"/>
      <c r="N661" s="319"/>
      <c r="O661" s="319"/>
    </row>
    <row r="662" spans="10:15" ht="12.5">
      <c r="J662" s="319"/>
      <c r="L662" s="319"/>
      <c r="M662" s="319"/>
      <c r="N662" s="319"/>
      <c r="O662" s="319"/>
    </row>
    <row r="663" spans="10:15" ht="12.5">
      <c r="J663" s="319"/>
      <c r="L663" s="319"/>
      <c r="M663" s="319"/>
      <c r="N663" s="319"/>
      <c r="O663" s="319"/>
    </row>
    <row r="664" spans="10:15" ht="12.5">
      <c r="J664" s="319"/>
      <c r="L664" s="319"/>
      <c r="M664" s="319"/>
      <c r="N664" s="319"/>
      <c r="O664" s="319"/>
    </row>
    <row r="665" spans="10:15" ht="12.5">
      <c r="J665" s="319"/>
      <c r="L665" s="319"/>
      <c r="M665" s="319"/>
      <c r="N665" s="319"/>
      <c r="O665" s="319"/>
    </row>
    <row r="666" spans="10:15" ht="12.5">
      <c r="J666" s="319"/>
      <c r="L666" s="319"/>
      <c r="M666" s="319"/>
      <c r="N666" s="319"/>
      <c r="O666" s="319"/>
    </row>
    <row r="667" spans="10:15" ht="12.5">
      <c r="J667" s="319"/>
      <c r="L667" s="319"/>
      <c r="M667" s="319"/>
      <c r="N667" s="319"/>
      <c r="O667" s="319"/>
    </row>
    <row r="668" spans="10:15" ht="12.5">
      <c r="J668" s="319"/>
      <c r="L668" s="319"/>
      <c r="M668" s="319"/>
      <c r="N668" s="319"/>
      <c r="O668" s="319"/>
    </row>
    <row r="669" spans="10:15" ht="12.5">
      <c r="J669" s="319"/>
      <c r="L669" s="319"/>
      <c r="M669" s="319"/>
      <c r="N669" s="319"/>
      <c r="O669" s="319"/>
    </row>
    <row r="670" spans="10:15" ht="12.5">
      <c r="J670" s="319"/>
      <c r="L670" s="319"/>
      <c r="M670" s="319"/>
      <c r="N670" s="319"/>
      <c r="O670" s="319"/>
    </row>
    <row r="671" spans="10:15" ht="12.5">
      <c r="J671" s="319"/>
      <c r="L671" s="319"/>
      <c r="M671" s="319"/>
      <c r="N671" s="319"/>
      <c r="O671" s="319"/>
    </row>
    <row r="672" spans="10:15" ht="12.5">
      <c r="J672" s="319"/>
      <c r="L672" s="319"/>
      <c r="M672" s="319"/>
      <c r="N672" s="319"/>
      <c r="O672" s="319"/>
    </row>
    <row r="673" spans="10:15" ht="12.5">
      <c r="J673" s="319"/>
      <c r="L673" s="319"/>
      <c r="M673" s="319"/>
      <c r="N673" s="319"/>
      <c r="O673" s="319"/>
    </row>
    <row r="674" spans="10:15" ht="12.5">
      <c r="J674" s="319"/>
      <c r="L674" s="319"/>
      <c r="M674" s="319"/>
      <c r="N674" s="319"/>
      <c r="O674" s="319"/>
    </row>
    <row r="675" spans="10:15" ht="12.5">
      <c r="J675" s="319"/>
      <c r="L675" s="319"/>
      <c r="M675" s="319"/>
      <c r="N675" s="319"/>
      <c r="O675" s="319"/>
    </row>
    <row r="676" spans="10:15" ht="12.5">
      <c r="J676" s="319"/>
      <c r="L676" s="319"/>
      <c r="M676" s="319"/>
      <c r="N676" s="319"/>
      <c r="O676" s="319"/>
    </row>
    <row r="677" spans="10:15" ht="12.5">
      <c r="J677" s="319"/>
      <c r="L677" s="319"/>
      <c r="M677" s="319"/>
      <c r="N677" s="319"/>
      <c r="O677" s="319"/>
    </row>
    <row r="678" spans="10:15" ht="12.5">
      <c r="J678" s="319"/>
      <c r="L678" s="319"/>
      <c r="M678" s="319"/>
      <c r="N678" s="319"/>
      <c r="O678" s="319"/>
    </row>
    <row r="679" spans="10:15" ht="12.5">
      <c r="J679" s="319"/>
      <c r="L679" s="319"/>
      <c r="M679" s="319"/>
      <c r="N679" s="319"/>
      <c r="O679" s="319"/>
    </row>
    <row r="680" spans="10:15" ht="12.5">
      <c r="J680" s="319"/>
      <c r="L680" s="319"/>
      <c r="M680" s="319"/>
      <c r="N680" s="319"/>
      <c r="O680" s="319"/>
    </row>
    <row r="681" spans="10:15" ht="12.5">
      <c r="J681" s="319"/>
      <c r="L681" s="319"/>
      <c r="M681" s="319"/>
      <c r="N681" s="319"/>
      <c r="O681" s="319"/>
    </row>
    <row r="682" spans="10:15" ht="12.5">
      <c r="J682" s="319"/>
      <c r="L682" s="319"/>
      <c r="M682" s="319"/>
      <c r="N682" s="319"/>
      <c r="O682" s="319"/>
    </row>
    <row r="683" spans="10:15" ht="12.5">
      <c r="J683" s="319"/>
      <c r="L683" s="319"/>
      <c r="M683" s="319"/>
      <c r="N683" s="319"/>
      <c r="O683" s="319"/>
    </row>
    <row r="684" spans="10:15" ht="12.5">
      <c r="J684" s="319"/>
      <c r="L684" s="319"/>
      <c r="M684" s="319"/>
      <c r="N684" s="319"/>
      <c r="O684" s="319"/>
    </row>
    <row r="685" spans="10:15" ht="12.5">
      <c r="J685" s="319"/>
      <c r="L685" s="319"/>
      <c r="M685" s="319"/>
      <c r="N685" s="319"/>
      <c r="O685" s="319"/>
    </row>
    <row r="686" spans="10:15" ht="12.5">
      <c r="J686" s="319"/>
      <c r="L686" s="319"/>
      <c r="M686" s="319"/>
      <c r="N686" s="319"/>
      <c r="O686" s="319"/>
    </row>
    <row r="687" spans="10:15" ht="12.5">
      <c r="J687" s="319"/>
      <c r="L687" s="319"/>
      <c r="M687" s="319"/>
      <c r="N687" s="319"/>
      <c r="O687" s="319"/>
    </row>
    <row r="688" spans="10:15" ht="12.5">
      <c r="J688" s="319"/>
      <c r="L688" s="319"/>
      <c r="M688" s="319"/>
      <c r="N688" s="319"/>
      <c r="O688" s="319"/>
    </row>
    <row r="689" spans="10:15" ht="12.5">
      <c r="J689" s="319"/>
      <c r="L689" s="319"/>
      <c r="M689" s="319"/>
      <c r="N689" s="319"/>
      <c r="O689" s="319"/>
    </row>
    <row r="690" spans="10:15" ht="12.5">
      <c r="J690" s="319"/>
      <c r="L690" s="319"/>
      <c r="M690" s="319"/>
      <c r="N690" s="319"/>
      <c r="O690" s="319"/>
    </row>
    <row r="691" spans="10:15" ht="12.5">
      <c r="J691" s="319"/>
      <c r="L691" s="319"/>
      <c r="M691" s="319"/>
      <c r="N691" s="319"/>
      <c r="O691" s="319"/>
    </row>
    <row r="692" spans="10:15" ht="12.5">
      <c r="J692" s="319"/>
      <c r="L692" s="319"/>
      <c r="M692" s="319"/>
      <c r="N692" s="319"/>
      <c r="O692" s="319"/>
    </row>
    <row r="693" spans="10:15" ht="12.5">
      <c r="J693" s="319"/>
      <c r="L693" s="319"/>
      <c r="M693" s="319"/>
      <c r="N693" s="319"/>
      <c r="O693" s="319"/>
    </row>
    <row r="694" spans="10:15" ht="12.5">
      <c r="J694" s="319"/>
      <c r="L694" s="319"/>
      <c r="M694" s="319"/>
      <c r="N694" s="319"/>
      <c r="O694" s="319"/>
    </row>
    <row r="695" spans="10:15" ht="12.5">
      <c r="J695" s="319"/>
      <c r="L695" s="319"/>
      <c r="M695" s="319"/>
      <c r="N695" s="319"/>
      <c r="O695" s="319"/>
    </row>
    <row r="696" spans="10:15" ht="12.5">
      <c r="J696" s="319"/>
      <c r="L696" s="319"/>
      <c r="M696" s="319"/>
      <c r="N696" s="319"/>
      <c r="O696" s="319"/>
    </row>
    <row r="697" spans="10:15" ht="12.5">
      <c r="J697" s="319"/>
      <c r="L697" s="319"/>
      <c r="M697" s="319"/>
      <c r="N697" s="319"/>
      <c r="O697" s="319"/>
    </row>
    <row r="698" spans="10:15" ht="12.5">
      <c r="J698" s="319"/>
      <c r="L698" s="319"/>
      <c r="M698" s="319"/>
      <c r="N698" s="319"/>
      <c r="O698" s="319"/>
    </row>
    <row r="699" spans="10:15" ht="12.5">
      <c r="J699" s="319"/>
      <c r="L699" s="319"/>
      <c r="M699" s="319"/>
      <c r="N699" s="319"/>
      <c r="O699" s="319"/>
    </row>
    <row r="700" spans="10:15" ht="12.5">
      <c r="J700" s="319"/>
      <c r="L700" s="319"/>
      <c r="M700" s="319"/>
      <c r="N700" s="319"/>
      <c r="O700" s="319"/>
    </row>
    <row r="701" spans="10:15" ht="12.5">
      <c r="J701" s="319"/>
      <c r="L701" s="319"/>
      <c r="M701" s="319"/>
      <c r="N701" s="319"/>
      <c r="O701" s="319"/>
    </row>
    <row r="702" spans="10:15" ht="12.5">
      <c r="J702" s="319"/>
      <c r="L702" s="319"/>
      <c r="M702" s="319"/>
      <c r="N702" s="319"/>
      <c r="O702" s="319"/>
    </row>
    <row r="703" spans="10:15" ht="12.5">
      <c r="J703" s="319"/>
      <c r="L703" s="319"/>
      <c r="M703" s="319"/>
      <c r="N703" s="319"/>
      <c r="O703" s="319"/>
    </row>
    <row r="704" spans="10:15" ht="12.5">
      <c r="J704" s="319"/>
      <c r="L704" s="319"/>
      <c r="M704" s="319"/>
      <c r="N704" s="319"/>
      <c r="O704" s="319"/>
    </row>
    <row r="705" spans="10:15" ht="12.5">
      <c r="J705" s="319"/>
      <c r="L705" s="319"/>
      <c r="M705" s="319"/>
      <c r="N705" s="319"/>
      <c r="O705" s="319"/>
    </row>
    <row r="706" spans="10:15" ht="12.5">
      <c r="J706" s="319"/>
      <c r="L706" s="319"/>
      <c r="M706" s="319"/>
      <c r="N706" s="319"/>
      <c r="O706" s="319"/>
    </row>
    <row r="707" spans="10:15" ht="12.5">
      <c r="J707" s="319"/>
      <c r="L707" s="319"/>
      <c r="M707" s="319"/>
      <c r="N707" s="319"/>
      <c r="O707" s="319"/>
    </row>
    <row r="708" spans="10:15" ht="12.5">
      <c r="J708" s="319"/>
      <c r="L708" s="319"/>
      <c r="M708" s="319"/>
      <c r="N708" s="319"/>
      <c r="O708" s="319"/>
    </row>
    <row r="709" spans="10:15" ht="12.5">
      <c r="J709" s="319"/>
      <c r="L709" s="319"/>
      <c r="M709" s="319"/>
      <c r="N709" s="319"/>
      <c r="O709" s="319"/>
    </row>
    <row r="710" spans="10:15" ht="12.5">
      <c r="J710" s="319"/>
      <c r="L710" s="319"/>
      <c r="M710" s="319"/>
      <c r="N710" s="319"/>
      <c r="O710" s="319"/>
    </row>
    <row r="711" spans="10:15" ht="12.5">
      <c r="J711" s="319"/>
      <c r="L711" s="319"/>
      <c r="M711" s="319"/>
      <c r="N711" s="319"/>
      <c r="O711" s="319"/>
    </row>
    <row r="712" spans="10:15" ht="12.5">
      <c r="J712" s="319"/>
      <c r="L712" s="319"/>
      <c r="M712" s="319"/>
      <c r="N712" s="319"/>
      <c r="O712" s="319"/>
    </row>
    <row r="713" spans="10:15" ht="12.5">
      <c r="J713" s="319"/>
      <c r="L713" s="319"/>
      <c r="M713" s="319"/>
      <c r="N713" s="319"/>
      <c r="O713" s="319"/>
    </row>
    <row r="714" spans="10:15" ht="12.5">
      <c r="J714" s="319"/>
      <c r="L714" s="319"/>
      <c r="M714" s="319"/>
      <c r="N714" s="319"/>
      <c r="O714" s="319"/>
    </row>
    <row r="715" spans="10:15" ht="12.5">
      <c r="J715" s="319"/>
      <c r="L715" s="319"/>
      <c r="M715" s="319"/>
      <c r="N715" s="319"/>
      <c r="O715" s="319"/>
    </row>
    <row r="716" spans="10:15" ht="12.5">
      <c r="J716" s="319"/>
      <c r="L716" s="319"/>
      <c r="M716" s="319"/>
      <c r="N716" s="319"/>
      <c r="O716" s="319"/>
    </row>
    <row r="717" spans="10:15" ht="12.5">
      <c r="J717" s="319"/>
      <c r="L717" s="319"/>
      <c r="M717" s="319"/>
      <c r="N717" s="319"/>
      <c r="O717" s="319"/>
    </row>
    <row r="718" spans="10:15" ht="12.5">
      <c r="J718" s="319"/>
      <c r="L718" s="319"/>
      <c r="M718" s="319"/>
      <c r="N718" s="319"/>
      <c r="O718" s="319"/>
    </row>
    <row r="719" spans="10:15" ht="12.5">
      <c r="J719" s="319"/>
      <c r="L719" s="319"/>
      <c r="M719" s="319"/>
      <c r="N719" s="319"/>
      <c r="O719" s="319"/>
    </row>
    <row r="720" spans="10:15" ht="12.5">
      <c r="J720" s="319"/>
      <c r="L720" s="319"/>
      <c r="M720" s="319"/>
      <c r="N720" s="319"/>
      <c r="O720" s="319"/>
    </row>
    <row r="721" spans="10:15" ht="12.5">
      <c r="J721" s="319"/>
      <c r="L721" s="319"/>
      <c r="M721" s="319"/>
      <c r="N721" s="319"/>
      <c r="O721" s="319"/>
    </row>
    <row r="722" spans="10:15" ht="12.5">
      <c r="J722" s="319"/>
      <c r="L722" s="319"/>
      <c r="M722" s="319"/>
      <c r="N722" s="319"/>
      <c r="O722" s="319"/>
    </row>
    <row r="723" spans="10:15" ht="12.5">
      <c r="J723" s="319"/>
      <c r="L723" s="319"/>
      <c r="M723" s="319"/>
      <c r="N723" s="319"/>
      <c r="O723" s="319"/>
    </row>
    <row r="724" spans="10:15" ht="12.5">
      <c r="J724" s="319"/>
      <c r="L724" s="319"/>
      <c r="M724" s="319"/>
      <c r="N724" s="319"/>
      <c r="O724" s="319"/>
    </row>
    <row r="725" spans="10:15" ht="12.5">
      <c r="J725" s="319"/>
      <c r="L725" s="319"/>
      <c r="M725" s="319"/>
      <c r="N725" s="319"/>
      <c r="O725" s="319"/>
    </row>
    <row r="726" spans="10:15" ht="12.5">
      <c r="J726" s="319"/>
      <c r="L726" s="319"/>
      <c r="M726" s="319"/>
      <c r="N726" s="319"/>
      <c r="O726" s="319"/>
    </row>
    <row r="727" spans="10:15" ht="12.5">
      <c r="J727" s="319"/>
      <c r="L727" s="319"/>
      <c r="M727" s="319"/>
      <c r="N727" s="319"/>
      <c r="O727" s="319"/>
    </row>
    <row r="728" spans="10:15" ht="12.5">
      <c r="J728" s="319"/>
      <c r="L728" s="319"/>
      <c r="M728" s="319"/>
      <c r="N728" s="319"/>
      <c r="O728" s="319"/>
    </row>
    <row r="729" spans="10:15" ht="12.5">
      <c r="J729" s="319"/>
      <c r="L729" s="319"/>
      <c r="M729" s="319"/>
      <c r="N729" s="319"/>
      <c r="O729" s="319"/>
    </row>
    <row r="730" spans="10:15" ht="12.5">
      <c r="J730" s="319"/>
      <c r="L730" s="319"/>
      <c r="M730" s="319"/>
      <c r="N730" s="319"/>
      <c r="O730" s="319"/>
    </row>
    <row r="731" spans="10:15" ht="12.5">
      <c r="J731" s="319"/>
      <c r="L731" s="319"/>
      <c r="M731" s="319"/>
      <c r="N731" s="319"/>
      <c r="O731" s="319"/>
    </row>
    <row r="732" spans="10:15" ht="12.5">
      <c r="J732" s="319"/>
      <c r="L732" s="319"/>
      <c r="M732" s="319"/>
      <c r="N732" s="319"/>
      <c r="O732" s="319"/>
    </row>
    <row r="733" spans="10:15" ht="12.5">
      <c r="J733" s="319"/>
      <c r="L733" s="319"/>
      <c r="M733" s="319"/>
      <c r="N733" s="319"/>
      <c r="O733" s="319"/>
    </row>
    <row r="734" spans="10:15" ht="12.5">
      <c r="J734" s="319"/>
      <c r="L734" s="319"/>
      <c r="M734" s="319"/>
      <c r="N734" s="319"/>
      <c r="O734" s="319"/>
    </row>
    <row r="735" spans="10:15" ht="12.5">
      <c r="J735" s="319"/>
      <c r="L735" s="319"/>
      <c r="M735" s="319"/>
      <c r="N735" s="319"/>
      <c r="O735" s="319"/>
    </row>
    <row r="736" spans="10:15" ht="12.5">
      <c r="J736" s="319"/>
      <c r="L736" s="319"/>
      <c r="M736" s="319"/>
      <c r="N736" s="319"/>
      <c r="O736" s="319"/>
    </row>
    <row r="737" spans="10:15" ht="12.5">
      <c r="J737" s="319"/>
      <c r="L737" s="319"/>
      <c r="M737" s="319"/>
      <c r="N737" s="319"/>
      <c r="O737" s="319"/>
    </row>
    <row r="738" spans="10:15" ht="12.5">
      <c r="J738" s="319"/>
      <c r="L738" s="319"/>
      <c r="M738" s="319"/>
      <c r="N738" s="319"/>
      <c r="O738" s="319"/>
    </row>
    <row r="739" spans="10:15" ht="12.5">
      <c r="J739" s="319"/>
      <c r="L739" s="319"/>
      <c r="M739" s="319"/>
      <c r="N739" s="319"/>
      <c r="O739" s="319"/>
    </row>
    <row r="740" spans="10:15" ht="12.5">
      <c r="J740" s="319"/>
      <c r="L740" s="319"/>
      <c r="M740" s="319"/>
      <c r="N740" s="319"/>
      <c r="O740" s="319"/>
    </row>
    <row r="741" spans="10:15" ht="12.5">
      <c r="J741" s="319"/>
      <c r="L741" s="319"/>
      <c r="M741" s="319"/>
      <c r="N741" s="319"/>
      <c r="O741" s="319"/>
    </row>
    <row r="742" spans="10:15" ht="12.5">
      <c r="J742" s="319"/>
      <c r="L742" s="319"/>
      <c r="M742" s="319"/>
      <c r="N742" s="319"/>
      <c r="O742" s="319"/>
    </row>
    <row r="743" spans="10:15" ht="12.5">
      <c r="J743" s="319"/>
      <c r="L743" s="319"/>
      <c r="M743" s="319"/>
      <c r="N743" s="319"/>
      <c r="O743" s="319"/>
    </row>
    <row r="744" spans="10:15" ht="12.5">
      <c r="J744" s="319"/>
      <c r="L744" s="319"/>
      <c r="M744" s="319"/>
      <c r="N744" s="319"/>
      <c r="O744" s="319"/>
    </row>
    <row r="745" spans="10:15" ht="12.5">
      <c r="J745" s="319"/>
      <c r="L745" s="319"/>
      <c r="M745" s="319"/>
      <c r="N745" s="319"/>
      <c r="O745" s="319"/>
    </row>
    <row r="746" spans="10:15" ht="12.5">
      <c r="J746" s="319"/>
      <c r="L746" s="319"/>
      <c r="M746" s="319"/>
      <c r="N746" s="319"/>
      <c r="O746" s="319"/>
    </row>
    <row r="747" spans="10:15" ht="12.5">
      <c r="J747" s="319"/>
      <c r="L747" s="319"/>
      <c r="M747" s="319"/>
      <c r="N747" s="319"/>
      <c r="O747" s="319"/>
    </row>
    <row r="748" spans="10:15" ht="12.5">
      <c r="J748" s="319"/>
      <c r="L748" s="319"/>
      <c r="M748" s="319"/>
      <c r="N748" s="319"/>
      <c r="O748" s="319"/>
    </row>
    <row r="749" spans="10:15" ht="12.5">
      <c r="J749" s="319"/>
      <c r="L749" s="319"/>
      <c r="M749" s="319"/>
      <c r="N749" s="319"/>
      <c r="O749" s="319"/>
    </row>
    <row r="750" spans="10:15" ht="12.5">
      <c r="J750" s="319"/>
      <c r="L750" s="319"/>
      <c r="M750" s="319"/>
      <c r="N750" s="319"/>
      <c r="O750" s="319"/>
    </row>
    <row r="751" spans="10:15" ht="12.5">
      <c r="J751" s="319"/>
      <c r="L751" s="319"/>
      <c r="M751" s="319"/>
      <c r="N751" s="319"/>
      <c r="O751" s="319"/>
    </row>
    <row r="752" spans="10:15" ht="12.5">
      <c r="J752" s="319"/>
      <c r="L752" s="319"/>
      <c r="M752" s="319"/>
      <c r="N752" s="319"/>
      <c r="O752" s="319"/>
    </row>
    <row r="753" spans="10:15" ht="12.5">
      <c r="J753" s="319"/>
      <c r="L753" s="319"/>
      <c r="M753" s="319"/>
      <c r="N753" s="319"/>
      <c r="O753" s="319"/>
    </row>
    <row r="754" spans="10:15" ht="12.5">
      <c r="J754" s="319"/>
      <c r="L754" s="319"/>
      <c r="M754" s="319"/>
      <c r="N754" s="319"/>
      <c r="O754" s="319"/>
    </row>
    <row r="755" spans="10:15" ht="12.5">
      <c r="J755" s="319"/>
      <c r="L755" s="319"/>
      <c r="M755" s="319"/>
      <c r="N755" s="319"/>
      <c r="O755" s="319"/>
    </row>
    <row r="756" spans="10:15" ht="12.5">
      <c r="J756" s="319"/>
      <c r="L756" s="319"/>
      <c r="M756" s="319"/>
      <c r="N756" s="319"/>
      <c r="O756" s="319"/>
    </row>
    <row r="757" spans="10:15" ht="12.5">
      <c r="J757" s="319"/>
      <c r="L757" s="319"/>
      <c r="M757" s="319"/>
      <c r="N757" s="319"/>
      <c r="O757" s="319"/>
    </row>
    <row r="758" spans="10:15" ht="12.5">
      <c r="J758" s="319"/>
      <c r="L758" s="319"/>
      <c r="M758" s="319"/>
      <c r="N758" s="319"/>
      <c r="O758" s="319"/>
    </row>
    <row r="759" spans="10:15" ht="12.5">
      <c r="J759" s="319"/>
      <c r="L759" s="319"/>
      <c r="M759" s="319"/>
      <c r="N759" s="319"/>
      <c r="O759" s="319"/>
    </row>
    <row r="760" spans="10:15" ht="12.5">
      <c r="J760" s="319"/>
      <c r="L760" s="319"/>
      <c r="M760" s="319"/>
      <c r="N760" s="319"/>
      <c r="O760" s="319"/>
    </row>
    <row r="761" spans="10:15" ht="12.5">
      <c r="J761" s="319"/>
      <c r="L761" s="319"/>
      <c r="M761" s="319"/>
      <c r="N761" s="319"/>
      <c r="O761" s="319"/>
    </row>
    <row r="762" spans="10:15" ht="12.5">
      <c r="J762" s="319"/>
      <c r="L762" s="319"/>
      <c r="M762" s="319"/>
      <c r="N762" s="319"/>
      <c r="O762" s="319"/>
    </row>
    <row r="763" spans="10:15" ht="12.5">
      <c r="J763" s="319"/>
      <c r="L763" s="319"/>
      <c r="M763" s="319"/>
      <c r="N763" s="319"/>
      <c r="O763" s="319"/>
    </row>
    <row r="764" spans="10:15" ht="12.5">
      <c r="J764" s="319"/>
      <c r="L764" s="319"/>
      <c r="M764" s="319"/>
      <c r="N764" s="319"/>
      <c r="O764" s="319"/>
    </row>
    <row r="765" spans="10:15" ht="12.5">
      <c r="J765" s="319"/>
      <c r="L765" s="319"/>
      <c r="M765" s="319"/>
      <c r="N765" s="319"/>
      <c r="O765" s="319"/>
    </row>
    <row r="766" spans="10:15" ht="12.5">
      <c r="J766" s="319"/>
      <c r="L766" s="319"/>
      <c r="M766" s="319"/>
      <c r="N766" s="319"/>
      <c r="O766" s="319"/>
    </row>
    <row r="767" spans="10:15" ht="12.5">
      <c r="J767" s="319"/>
      <c r="L767" s="319"/>
      <c r="M767" s="319"/>
      <c r="N767" s="319"/>
      <c r="O767" s="319"/>
    </row>
    <row r="768" spans="10:15" ht="12.5">
      <c r="J768" s="319"/>
      <c r="L768" s="319"/>
      <c r="M768" s="319"/>
      <c r="N768" s="319"/>
      <c r="O768" s="319"/>
    </row>
    <row r="769" spans="10:15" ht="12.5">
      <c r="J769" s="319"/>
      <c r="L769" s="319"/>
      <c r="M769" s="319"/>
      <c r="N769" s="319"/>
      <c r="O769" s="319"/>
    </row>
    <row r="770" spans="10:15" ht="12.5">
      <c r="J770" s="319"/>
      <c r="L770" s="319"/>
      <c r="M770" s="319"/>
      <c r="N770" s="319"/>
      <c r="O770" s="319"/>
    </row>
    <row r="771" spans="10:15" ht="12.5">
      <c r="J771" s="319"/>
      <c r="L771" s="319"/>
      <c r="M771" s="319"/>
      <c r="N771" s="319"/>
      <c r="O771" s="319"/>
    </row>
    <row r="772" spans="10:15" ht="12.5">
      <c r="J772" s="319"/>
      <c r="L772" s="319"/>
      <c r="M772" s="319"/>
      <c r="N772" s="319"/>
      <c r="O772" s="319"/>
    </row>
    <row r="773" spans="10:15" ht="12.5">
      <c r="J773" s="319"/>
      <c r="L773" s="319"/>
      <c r="M773" s="319"/>
      <c r="N773" s="319"/>
      <c r="O773" s="319"/>
    </row>
    <row r="774" spans="10:15" ht="12.5">
      <c r="J774" s="319"/>
      <c r="L774" s="319"/>
      <c r="M774" s="319"/>
      <c r="N774" s="319"/>
      <c r="O774" s="319"/>
    </row>
    <row r="775" spans="10:15" ht="12.5">
      <c r="J775" s="319"/>
      <c r="L775" s="319"/>
      <c r="M775" s="319"/>
      <c r="N775" s="319"/>
      <c r="O775" s="319"/>
    </row>
    <row r="776" spans="10:15" ht="12.5">
      <c r="J776" s="319"/>
      <c r="L776" s="319"/>
      <c r="M776" s="319"/>
      <c r="N776" s="319"/>
      <c r="O776" s="319"/>
    </row>
    <row r="777" spans="10:15" ht="12.5">
      <c r="J777" s="319"/>
      <c r="L777" s="319"/>
      <c r="M777" s="319"/>
      <c r="N777" s="319"/>
      <c r="O777" s="319"/>
    </row>
    <row r="778" spans="10:15" ht="12.5">
      <c r="J778" s="319"/>
      <c r="L778" s="319"/>
      <c r="M778" s="319"/>
      <c r="N778" s="319"/>
      <c r="O778" s="319"/>
    </row>
    <row r="779" spans="10:15" ht="12.5">
      <c r="J779" s="319"/>
      <c r="L779" s="319"/>
      <c r="M779" s="319"/>
      <c r="N779" s="319"/>
      <c r="O779" s="319"/>
    </row>
    <row r="780" spans="10:15" ht="12.5">
      <c r="J780" s="319"/>
      <c r="L780" s="319"/>
      <c r="M780" s="319"/>
      <c r="N780" s="319"/>
      <c r="O780" s="319"/>
    </row>
    <row r="781" spans="10:15" ht="12.5">
      <c r="J781" s="319"/>
      <c r="L781" s="319"/>
      <c r="M781" s="319"/>
      <c r="N781" s="319"/>
      <c r="O781" s="319"/>
    </row>
    <row r="782" spans="10:15" ht="12.5">
      <c r="J782" s="319"/>
      <c r="L782" s="319"/>
      <c r="M782" s="319"/>
      <c r="N782" s="319"/>
      <c r="O782" s="319"/>
    </row>
    <row r="783" spans="10:15" ht="12.5">
      <c r="J783" s="319"/>
      <c r="L783" s="319"/>
      <c r="M783" s="319"/>
      <c r="N783" s="319"/>
      <c r="O783" s="319"/>
    </row>
    <row r="784" spans="10:15" ht="12.5">
      <c r="J784" s="319"/>
      <c r="L784" s="319"/>
      <c r="M784" s="319"/>
      <c r="N784" s="319"/>
      <c r="O784" s="319"/>
    </row>
    <row r="785" spans="10:15" ht="12.5">
      <c r="J785" s="319"/>
      <c r="L785" s="319"/>
      <c r="M785" s="319"/>
      <c r="N785" s="319"/>
      <c r="O785" s="319"/>
    </row>
    <row r="786" spans="10:15" ht="12.5">
      <c r="J786" s="319"/>
      <c r="L786" s="319"/>
      <c r="M786" s="319"/>
      <c r="N786" s="319"/>
      <c r="O786" s="319"/>
    </row>
    <row r="787" spans="10:15" ht="12.5">
      <c r="J787" s="319"/>
      <c r="L787" s="319"/>
      <c r="M787" s="319"/>
      <c r="N787" s="319"/>
      <c r="O787" s="319"/>
    </row>
    <row r="788" spans="10:15" ht="12.5">
      <c r="J788" s="319"/>
      <c r="L788" s="319"/>
      <c r="M788" s="319"/>
      <c r="N788" s="319"/>
      <c r="O788" s="319"/>
    </row>
    <row r="789" spans="10:15" ht="12.5">
      <c r="J789" s="319"/>
      <c r="L789" s="319"/>
      <c r="M789" s="319"/>
      <c r="N789" s="319"/>
      <c r="O789" s="319"/>
    </row>
    <row r="790" spans="10:15" ht="12.5">
      <c r="J790" s="319"/>
      <c r="L790" s="319"/>
      <c r="M790" s="319"/>
      <c r="N790" s="319"/>
      <c r="O790" s="319"/>
    </row>
    <row r="791" spans="10:15" ht="12.5">
      <c r="J791" s="319"/>
      <c r="L791" s="319"/>
      <c r="M791" s="319"/>
      <c r="N791" s="319"/>
      <c r="O791" s="319"/>
    </row>
    <row r="792" spans="10:15" ht="12.5">
      <c r="J792" s="319"/>
      <c r="L792" s="319"/>
      <c r="M792" s="319"/>
      <c r="N792" s="319"/>
      <c r="O792" s="319"/>
    </row>
    <row r="793" spans="10:15" ht="12.5">
      <c r="J793" s="319"/>
      <c r="L793" s="319"/>
      <c r="M793" s="319"/>
      <c r="N793" s="319"/>
      <c r="O793" s="319"/>
    </row>
    <row r="794" spans="10:15" ht="12.5">
      <c r="J794" s="319"/>
      <c r="L794" s="319"/>
      <c r="M794" s="319"/>
      <c r="N794" s="319"/>
      <c r="O794" s="319"/>
    </row>
    <row r="795" spans="10:15" ht="12.5">
      <c r="J795" s="319"/>
      <c r="L795" s="319"/>
      <c r="M795" s="319"/>
      <c r="N795" s="319"/>
      <c r="O795" s="319"/>
    </row>
    <row r="796" spans="10:15" ht="12.5">
      <c r="J796" s="319"/>
      <c r="L796" s="319"/>
      <c r="M796" s="319"/>
      <c r="N796" s="319"/>
      <c r="O796" s="319"/>
    </row>
    <row r="797" spans="10:15" ht="12.5">
      <c r="J797" s="319"/>
      <c r="L797" s="319"/>
      <c r="M797" s="319"/>
      <c r="N797" s="319"/>
      <c r="O797" s="319"/>
    </row>
    <row r="798" spans="10:15" ht="12.5">
      <c r="J798" s="319"/>
      <c r="L798" s="319"/>
      <c r="M798" s="319"/>
      <c r="N798" s="319"/>
      <c r="O798" s="319"/>
    </row>
    <row r="799" spans="10:15" ht="12.5">
      <c r="J799" s="319"/>
      <c r="L799" s="319"/>
      <c r="M799" s="319"/>
      <c r="N799" s="319"/>
      <c r="O799" s="319"/>
    </row>
    <row r="800" spans="10:15" ht="12.5">
      <c r="J800" s="319"/>
      <c r="L800" s="319"/>
      <c r="M800" s="319"/>
      <c r="N800" s="319"/>
      <c r="O800" s="319"/>
    </row>
    <row r="801" spans="10:15" ht="12.5">
      <c r="J801" s="319"/>
      <c r="L801" s="319"/>
      <c r="M801" s="319"/>
      <c r="N801" s="319"/>
      <c r="O801" s="319"/>
    </row>
    <row r="802" spans="10:15" ht="12.5">
      <c r="J802" s="319"/>
      <c r="L802" s="319"/>
      <c r="M802" s="319"/>
      <c r="N802" s="319"/>
      <c r="O802" s="319"/>
    </row>
    <row r="803" spans="10:15" ht="12.5">
      <c r="J803" s="319"/>
      <c r="L803" s="319"/>
      <c r="M803" s="319"/>
      <c r="N803" s="319"/>
      <c r="O803" s="319"/>
    </row>
    <row r="804" spans="10:15" ht="12.5">
      <c r="J804" s="319"/>
      <c r="L804" s="319"/>
      <c r="M804" s="319"/>
      <c r="N804" s="319"/>
      <c r="O804" s="319"/>
    </row>
    <row r="805" spans="10:15" ht="12.5">
      <c r="J805" s="319"/>
      <c r="L805" s="319"/>
      <c r="M805" s="319"/>
      <c r="N805" s="319"/>
      <c r="O805" s="319"/>
    </row>
    <row r="806" spans="10:15" ht="12.5">
      <c r="J806" s="319"/>
      <c r="L806" s="319"/>
      <c r="M806" s="319"/>
      <c r="N806" s="319"/>
      <c r="O806" s="319"/>
    </row>
    <row r="807" spans="10:15" ht="12.5">
      <c r="J807" s="319"/>
      <c r="L807" s="319"/>
      <c r="M807" s="319"/>
      <c r="N807" s="319"/>
      <c r="O807" s="319"/>
    </row>
    <row r="808" spans="10:15" ht="12.5">
      <c r="J808" s="319"/>
      <c r="L808" s="319"/>
      <c r="M808" s="319"/>
      <c r="N808" s="319"/>
      <c r="O808" s="319"/>
    </row>
    <row r="809" spans="10:15" ht="12.5">
      <c r="J809" s="319"/>
      <c r="L809" s="319"/>
      <c r="M809" s="319"/>
      <c r="N809" s="319"/>
      <c r="O809" s="319"/>
    </row>
    <row r="810" spans="10:15" ht="12.5">
      <c r="J810" s="319"/>
      <c r="L810" s="319"/>
      <c r="M810" s="319"/>
      <c r="N810" s="319"/>
      <c r="O810" s="319"/>
    </row>
    <row r="811" spans="10:15" ht="12.5">
      <c r="J811" s="319"/>
      <c r="L811" s="319"/>
      <c r="M811" s="319"/>
      <c r="N811" s="319"/>
      <c r="O811" s="319"/>
    </row>
    <row r="812" spans="10:15" ht="12.5">
      <c r="J812" s="319"/>
      <c r="L812" s="319"/>
      <c r="M812" s="319"/>
      <c r="N812" s="319"/>
      <c r="O812" s="319"/>
    </row>
    <row r="813" spans="10:15" ht="12.5">
      <c r="J813" s="319"/>
      <c r="L813" s="319"/>
      <c r="M813" s="319"/>
      <c r="N813" s="319"/>
      <c r="O813" s="319"/>
    </row>
    <row r="814" spans="10:15" ht="12.5">
      <c r="J814" s="319"/>
      <c r="L814" s="319"/>
      <c r="M814" s="319"/>
      <c r="N814" s="319"/>
      <c r="O814" s="319"/>
    </row>
    <row r="815" spans="10:15" ht="12.5">
      <c r="J815" s="319"/>
      <c r="L815" s="319"/>
      <c r="M815" s="319"/>
      <c r="N815" s="319"/>
      <c r="O815" s="319"/>
    </row>
    <row r="816" spans="10:15" ht="12.5">
      <c r="J816" s="319"/>
      <c r="L816" s="319"/>
      <c r="M816" s="319"/>
      <c r="N816" s="319"/>
      <c r="O816" s="319"/>
    </row>
    <row r="817" spans="10:15" ht="12.5">
      <c r="J817" s="319"/>
      <c r="L817" s="319"/>
      <c r="M817" s="319"/>
      <c r="N817" s="319"/>
      <c r="O817" s="319"/>
    </row>
    <row r="818" spans="10:15" ht="12.5">
      <c r="J818" s="319"/>
      <c r="L818" s="319"/>
      <c r="M818" s="319"/>
      <c r="N818" s="319"/>
      <c r="O818" s="319"/>
    </row>
    <row r="819" spans="10:15" ht="12.5">
      <c r="J819" s="319"/>
      <c r="L819" s="319"/>
      <c r="M819" s="319"/>
      <c r="N819" s="319"/>
      <c r="O819" s="319"/>
    </row>
    <row r="820" spans="10:15" ht="12.5">
      <c r="J820" s="319"/>
      <c r="L820" s="319"/>
      <c r="M820" s="319"/>
      <c r="N820" s="319"/>
      <c r="O820" s="319"/>
    </row>
    <row r="821" spans="10:15" ht="12.5">
      <c r="J821" s="319"/>
      <c r="L821" s="319"/>
      <c r="M821" s="319"/>
      <c r="N821" s="319"/>
      <c r="O821" s="319"/>
    </row>
    <row r="822" spans="10:15" ht="12.5">
      <c r="J822" s="319"/>
      <c r="L822" s="319"/>
      <c r="M822" s="319"/>
      <c r="N822" s="319"/>
      <c r="O822" s="319"/>
    </row>
    <row r="823" spans="10:15" ht="12.5">
      <c r="J823" s="319"/>
      <c r="L823" s="319"/>
      <c r="M823" s="319"/>
      <c r="N823" s="319"/>
      <c r="O823" s="319"/>
    </row>
    <row r="824" spans="10:15" ht="12.5">
      <c r="J824" s="319"/>
      <c r="L824" s="319"/>
      <c r="M824" s="319"/>
      <c r="N824" s="319"/>
      <c r="O824" s="319"/>
    </row>
    <row r="825" spans="10:15" ht="12.5">
      <c r="J825" s="319"/>
      <c r="L825" s="319"/>
      <c r="M825" s="319"/>
      <c r="N825" s="319"/>
      <c r="O825" s="319"/>
    </row>
    <row r="826" spans="10:15" ht="12.5">
      <c r="J826" s="319"/>
      <c r="L826" s="319"/>
      <c r="M826" s="319"/>
      <c r="N826" s="319"/>
      <c r="O826" s="319"/>
    </row>
    <row r="827" spans="10:15" ht="12.5">
      <c r="J827" s="319"/>
      <c r="L827" s="319"/>
      <c r="M827" s="319"/>
      <c r="N827" s="319"/>
      <c r="O827" s="319"/>
    </row>
    <row r="828" spans="10:15" ht="12.5">
      <c r="J828" s="319"/>
      <c r="L828" s="319"/>
      <c r="M828" s="319"/>
      <c r="N828" s="319"/>
      <c r="O828" s="319"/>
    </row>
    <row r="829" spans="10:15" ht="12.5">
      <c r="J829" s="319"/>
      <c r="L829" s="319"/>
      <c r="M829" s="319"/>
      <c r="N829" s="319"/>
      <c r="O829" s="319"/>
    </row>
    <row r="830" spans="10:15" ht="12.5">
      <c r="J830" s="319"/>
      <c r="L830" s="319"/>
      <c r="M830" s="319"/>
      <c r="N830" s="319"/>
      <c r="O830" s="319"/>
    </row>
    <row r="831" spans="10:15" ht="12.5">
      <c r="J831" s="319"/>
      <c r="L831" s="319"/>
      <c r="M831" s="319"/>
      <c r="N831" s="319"/>
      <c r="O831" s="319"/>
    </row>
    <row r="832" spans="10:15" ht="12.5">
      <c r="J832" s="319"/>
      <c r="L832" s="319"/>
      <c r="M832" s="319"/>
      <c r="N832" s="319"/>
      <c r="O832" s="319"/>
    </row>
    <row r="833" spans="10:15" ht="12.5">
      <c r="J833" s="319"/>
      <c r="L833" s="319"/>
      <c r="M833" s="319"/>
      <c r="N833" s="319"/>
      <c r="O833" s="319"/>
    </row>
    <row r="834" spans="10:15" ht="12.5">
      <c r="J834" s="319"/>
      <c r="L834" s="319"/>
      <c r="M834" s="319"/>
      <c r="N834" s="319"/>
      <c r="O834" s="319"/>
    </row>
    <row r="835" spans="10:15" ht="12.5">
      <c r="J835" s="319"/>
      <c r="L835" s="319"/>
      <c r="M835" s="319"/>
      <c r="N835" s="319"/>
      <c r="O835" s="319"/>
    </row>
    <row r="836" spans="10:15" ht="12.5">
      <c r="J836" s="319"/>
      <c r="L836" s="319"/>
      <c r="M836" s="319"/>
      <c r="N836" s="319"/>
      <c r="O836" s="319"/>
    </row>
    <row r="837" spans="10:15" ht="12.5">
      <c r="J837" s="319"/>
      <c r="L837" s="319"/>
      <c r="M837" s="319"/>
      <c r="N837" s="319"/>
      <c r="O837" s="319"/>
    </row>
    <row r="838" spans="10:15" ht="12.5">
      <c r="J838" s="319"/>
      <c r="L838" s="319"/>
      <c r="M838" s="319"/>
      <c r="N838" s="319"/>
      <c r="O838" s="319"/>
    </row>
    <row r="839" spans="10:15" ht="12.5">
      <c r="J839" s="319"/>
      <c r="L839" s="319"/>
      <c r="M839" s="319"/>
      <c r="N839" s="319"/>
      <c r="O839" s="319"/>
    </row>
    <row r="840" spans="10:15" ht="12.5">
      <c r="J840" s="319"/>
      <c r="L840" s="319"/>
      <c r="M840" s="319"/>
      <c r="N840" s="319"/>
      <c r="O840" s="319"/>
    </row>
    <row r="841" spans="10:15" ht="12.5">
      <c r="J841" s="319"/>
      <c r="L841" s="319"/>
      <c r="M841" s="319"/>
      <c r="N841" s="319"/>
      <c r="O841" s="319"/>
    </row>
    <row r="842" spans="10:15" ht="12.5">
      <c r="J842" s="319"/>
      <c r="L842" s="319"/>
      <c r="M842" s="319"/>
      <c r="N842" s="319"/>
      <c r="O842" s="319"/>
    </row>
    <row r="843" spans="10:15" ht="12.5">
      <c r="J843" s="319"/>
      <c r="L843" s="319"/>
      <c r="M843" s="319"/>
      <c r="N843" s="319"/>
      <c r="O843" s="319"/>
    </row>
    <row r="844" spans="10:15" ht="12.5">
      <c r="J844" s="319"/>
      <c r="L844" s="319"/>
      <c r="M844" s="319"/>
      <c r="N844" s="319"/>
      <c r="O844" s="319"/>
    </row>
    <row r="845" spans="10:15" ht="12.5">
      <c r="J845" s="319"/>
      <c r="L845" s="319"/>
      <c r="M845" s="319"/>
      <c r="N845" s="319"/>
      <c r="O845" s="319"/>
    </row>
    <row r="846" spans="10:15" ht="12.5">
      <c r="J846" s="319"/>
      <c r="L846" s="319"/>
      <c r="M846" s="319"/>
      <c r="N846" s="319"/>
      <c r="O846" s="319"/>
    </row>
    <row r="847" spans="10:15" ht="12.5">
      <c r="J847" s="319"/>
      <c r="L847" s="319"/>
      <c r="M847" s="319"/>
      <c r="N847" s="319"/>
      <c r="O847" s="319"/>
    </row>
    <row r="848" spans="10:15" ht="12.5">
      <c r="J848" s="319"/>
      <c r="L848" s="319"/>
      <c r="M848" s="319"/>
      <c r="N848" s="319"/>
      <c r="O848" s="319"/>
    </row>
    <row r="849" spans="10:15" ht="12.5">
      <c r="J849" s="319"/>
      <c r="L849" s="319"/>
      <c r="M849" s="319"/>
      <c r="N849" s="319"/>
      <c r="O849" s="319"/>
    </row>
    <row r="850" spans="10:15" ht="12.5">
      <c r="J850" s="319"/>
      <c r="L850" s="319"/>
      <c r="M850" s="319"/>
      <c r="N850" s="319"/>
      <c r="O850" s="319"/>
    </row>
    <row r="851" spans="10:15" ht="12.5">
      <c r="J851" s="319"/>
      <c r="L851" s="319"/>
      <c r="M851" s="319"/>
      <c r="N851" s="319"/>
      <c r="O851" s="319"/>
    </row>
    <row r="852" spans="10:15" ht="12.5">
      <c r="J852" s="319"/>
      <c r="L852" s="319"/>
      <c r="M852" s="319"/>
      <c r="N852" s="319"/>
      <c r="O852" s="319"/>
    </row>
    <row r="853" spans="10:15" ht="12.5">
      <c r="J853" s="319"/>
      <c r="L853" s="319"/>
      <c r="M853" s="319"/>
      <c r="N853" s="319"/>
      <c r="O853" s="319"/>
    </row>
    <row r="854" spans="10:15" ht="12.5">
      <c r="J854" s="319"/>
      <c r="L854" s="319"/>
      <c r="M854" s="319"/>
      <c r="N854" s="319"/>
      <c r="O854" s="319"/>
    </row>
    <row r="855" spans="10:15" ht="12.5">
      <c r="J855" s="319"/>
      <c r="L855" s="319"/>
      <c r="M855" s="319"/>
      <c r="N855" s="319"/>
      <c r="O855" s="319"/>
    </row>
    <row r="856" spans="10:15" ht="12.5">
      <c r="J856" s="319"/>
      <c r="L856" s="319"/>
      <c r="M856" s="319"/>
      <c r="N856" s="319"/>
      <c r="O856" s="319"/>
    </row>
    <row r="857" spans="10:15" ht="12.5">
      <c r="J857" s="319"/>
      <c r="L857" s="319"/>
      <c r="M857" s="319"/>
      <c r="N857" s="319"/>
      <c r="O857" s="319"/>
    </row>
    <row r="858" spans="10:15" ht="12.5">
      <c r="J858" s="319"/>
      <c r="L858" s="319"/>
      <c r="M858" s="319"/>
      <c r="N858" s="319"/>
      <c r="O858" s="319"/>
    </row>
    <row r="859" spans="10:15" ht="12.5">
      <c r="J859" s="319"/>
      <c r="L859" s="319"/>
      <c r="M859" s="319"/>
      <c r="N859" s="319"/>
      <c r="O859" s="319"/>
    </row>
    <row r="860" spans="10:15" ht="12.5">
      <c r="J860" s="319"/>
      <c r="L860" s="319"/>
      <c r="M860" s="319"/>
      <c r="N860" s="319"/>
      <c r="O860" s="319"/>
    </row>
    <row r="861" spans="10:15" ht="12.5">
      <c r="J861" s="319"/>
      <c r="L861" s="319"/>
      <c r="M861" s="319"/>
      <c r="N861" s="319"/>
      <c r="O861" s="319"/>
    </row>
    <row r="862" spans="10:15" ht="12.5">
      <c r="J862" s="319"/>
      <c r="L862" s="319"/>
      <c r="M862" s="319"/>
      <c r="N862" s="319"/>
      <c r="O862" s="319"/>
    </row>
    <row r="863" spans="10:15" ht="12.5">
      <c r="J863" s="319"/>
      <c r="L863" s="319"/>
      <c r="M863" s="319"/>
      <c r="N863" s="319"/>
      <c r="O863" s="319"/>
    </row>
    <row r="864" spans="10:15" ht="12.5">
      <c r="J864" s="319"/>
      <c r="L864" s="319"/>
      <c r="M864" s="319"/>
      <c r="N864" s="319"/>
      <c r="O864" s="319"/>
    </row>
    <row r="865" spans="10:15" ht="12.5">
      <c r="J865" s="319"/>
      <c r="L865" s="319"/>
      <c r="M865" s="319"/>
      <c r="N865" s="319"/>
      <c r="O865" s="319"/>
    </row>
    <row r="866" spans="10:15" ht="12.5">
      <c r="J866" s="319"/>
      <c r="L866" s="319"/>
      <c r="M866" s="319"/>
      <c r="N866" s="319"/>
      <c r="O866" s="319"/>
    </row>
    <row r="867" spans="10:15" ht="12.5">
      <c r="J867" s="319"/>
      <c r="L867" s="319"/>
      <c r="M867" s="319"/>
      <c r="N867" s="319"/>
      <c r="O867" s="319"/>
    </row>
    <row r="868" spans="10:15" ht="12.5">
      <c r="J868" s="319"/>
      <c r="L868" s="319"/>
      <c r="M868" s="319"/>
      <c r="N868" s="319"/>
      <c r="O868" s="319"/>
    </row>
    <row r="869" spans="10:15" ht="12.5">
      <c r="J869" s="319"/>
      <c r="L869" s="319"/>
      <c r="M869" s="319"/>
      <c r="N869" s="319"/>
      <c r="O869" s="319"/>
    </row>
    <row r="870" spans="10:15" ht="12.5">
      <c r="J870" s="319"/>
      <c r="L870" s="319"/>
      <c r="M870" s="319"/>
      <c r="N870" s="319"/>
      <c r="O870" s="319"/>
    </row>
    <row r="871" spans="10:15" ht="12.5">
      <c r="J871" s="319"/>
      <c r="L871" s="319"/>
      <c r="M871" s="319"/>
      <c r="N871" s="319"/>
      <c r="O871" s="319"/>
    </row>
    <row r="872" spans="10:15" ht="12.5">
      <c r="J872" s="319"/>
      <c r="L872" s="319"/>
      <c r="M872" s="319"/>
      <c r="N872" s="319"/>
      <c r="O872" s="319"/>
    </row>
    <row r="873" spans="10:15" ht="12.5">
      <c r="J873" s="319"/>
      <c r="L873" s="319"/>
      <c r="M873" s="319"/>
      <c r="N873" s="319"/>
      <c r="O873" s="319"/>
    </row>
    <row r="874" spans="10:15" ht="12.5">
      <c r="J874" s="319"/>
      <c r="L874" s="319"/>
      <c r="M874" s="319"/>
      <c r="N874" s="319"/>
      <c r="O874" s="319"/>
    </row>
    <row r="875" spans="10:15" ht="12.5">
      <c r="J875" s="319"/>
      <c r="L875" s="319"/>
      <c r="M875" s="319"/>
      <c r="N875" s="319"/>
      <c r="O875" s="319"/>
    </row>
    <row r="876" spans="10:15" ht="12.5">
      <c r="J876" s="319"/>
      <c r="L876" s="319"/>
      <c r="M876" s="319"/>
      <c r="N876" s="319"/>
      <c r="O876" s="319"/>
    </row>
    <row r="877" spans="10:15" ht="12.5">
      <c r="J877" s="319"/>
      <c r="L877" s="319"/>
      <c r="M877" s="319"/>
      <c r="N877" s="319"/>
      <c r="O877" s="319"/>
    </row>
    <row r="878" spans="10:15" ht="12.5">
      <c r="J878" s="319"/>
      <c r="L878" s="319"/>
      <c r="M878" s="319"/>
      <c r="N878" s="319"/>
      <c r="O878" s="319"/>
    </row>
    <row r="879" spans="10:15" ht="12.5">
      <c r="J879" s="319"/>
      <c r="L879" s="319"/>
      <c r="M879" s="319"/>
      <c r="N879" s="319"/>
      <c r="O879" s="319"/>
    </row>
    <row r="880" spans="10:15" ht="12.5">
      <c r="J880" s="319"/>
      <c r="L880" s="319"/>
      <c r="M880" s="319"/>
      <c r="N880" s="319"/>
      <c r="O880" s="319"/>
    </row>
    <row r="881" spans="10:15" ht="12.5">
      <c r="J881" s="319"/>
      <c r="L881" s="319"/>
      <c r="M881" s="319"/>
      <c r="N881" s="319"/>
      <c r="O881" s="319"/>
    </row>
    <row r="882" spans="10:15" ht="12.5">
      <c r="J882" s="319"/>
      <c r="L882" s="319"/>
      <c r="M882" s="319"/>
      <c r="N882" s="319"/>
      <c r="O882" s="319"/>
    </row>
    <row r="883" spans="10:15" ht="12.5">
      <c r="J883" s="319"/>
      <c r="L883" s="319"/>
      <c r="M883" s="319"/>
      <c r="N883" s="319"/>
      <c r="O883" s="319"/>
    </row>
    <row r="884" spans="10:15" ht="12.5">
      <c r="J884" s="319"/>
      <c r="L884" s="319"/>
      <c r="M884" s="319"/>
      <c r="N884" s="319"/>
      <c r="O884" s="319"/>
    </row>
    <row r="885" spans="10:15" ht="12.5">
      <c r="J885" s="319"/>
      <c r="L885" s="319"/>
      <c r="M885" s="319"/>
      <c r="N885" s="319"/>
      <c r="O885" s="319"/>
    </row>
    <row r="886" spans="10:15" ht="12.5">
      <c r="J886" s="319"/>
      <c r="L886" s="319"/>
      <c r="M886" s="319"/>
      <c r="N886" s="319"/>
      <c r="O886" s="319"/>
    </row>
    <row r="887" spans="10:15" ht="12.5">
      <c r="J887" s="319"/>
      <c r="L887" s="319"/>
      <c r="M887" s="319"/>
      <c r="N887" s="319"/>
      <c r="O887" s="319"/>
    </row>
    <row r="888" spans="10:15" ht="12.5">
      <c r="J888" s="319"/>
      <c r="L888" s="319"/>
      <c r="M888" s="319"/>
      <c r="N888" s="319"/>
      <c r="O888" s="319"/>
    </row>
    <row r="889" spans="10:15" ht="12.5">
      <c r="J889" s="319"/>
      <c r="L889" s="319"/>
      <c r="M889" s="319"/>
      <c r="N889" s="319"/>
      <c r="O889" s="319"/>
    </row>
    <row r="890" spans="10:15" ht="12.5">
      <c r="J890" s="319"/>
      <c r="L890" s="319"/>
      <c r="M890" s="319"/>
      <c r="N890" s="319"/>
      <c r="O890" s="319"/>
    </row>
    <row r="891" spans="10:15" ht="12.5">
      <c r="J891" s="319"/>
      <c r="L891" s="319"/>
      <c r="M891" s="319"/>
      <c r="N891" s="319"/>
      <c r="O891" s="319"/>
    </row>
    <row r="892" spans="10:15" ht="12.5">
      <c r="J892" s="319"/>
      <c r="L892" s="319"/>
      <c r="M892" s="319"/>
      <c r="N892" s="319"/>
      <c r="O892" s="319"/>
    </row>
    <row r="893" spans="10:15" ht="12.5">
      <c r="J893" s="319"/>
      <c r="L893" s="319"/>
      <c r="M893" s="319"/>
      <c r="N893" s="319"/>
      <c r="O893" s="319"/>
    </row>
    <row r="894" spans="10:15" ht="12.5">
      <c r="J894" s="319"/>
      <c r="L894" s="319"/>
      <c r="M894" s="319"/>
      <c r="N894" s="319"/>
      <c r="O894" s="319"/>
    </row>
    <row r="895" spans="10:15" ht="12.5">
      <c r="J895" s="319"/>
      <c r="L895" s="319"/>
      <c r="M895" s="319"/>
      <c r="N895" s="319"/>
      <c r="O895" s="319"/>
    </row>
    <row r="896" spans="10:15" ht="12.5">
      <c r="J896" s="319"/>
      <c r="L896" s="319"/>
      <c r="M896" s="319"/>
      <c r="N896" s="319"/>
      <c r="O896" s="319"/>
    </row>
    <row r="897" spans="10:15" ht="12.5">
      <c r="J897" s="319"/>
      <c r="L897" s="319"/>
      <c r="M897" s="319"/>
      <c r="N897" s="319"/>
      <c r="O897" s="319"/>
    </row>
    <row r="898" spans="10:15" ht="12.5">
      <c r="J898" s="319"/>
      <c r="L898" s="319"/>
      <c r="M898" s="319"/>
      <c r="N898" s="319"/>
      <c r="O898" s="319"/>
    </row>
    <row r="899" spans="10:15" ht="12.5">
      <c r="J899" s="319"/>
      <c r="L899" s="319"/>
      <c r="M899" s="319"/>
      <c r="N899" s="319"/>
      <c r="O899" s="319"/>
    </row>
    <row r="900" spans="10:15" ht="12.5">
      <c r="J900" s="319"/>
      <c r="L900" s="319"/>
      <c r="M900" s="319"/>
      <c r="N900" s="319"/>
      <c r="O900" s="319"/>
    </row>
    <row r="901" spans="10:15" ht="12.5">
      <c r="J901" s="319"/>
      <c r="L901" s="319"/>
      <c r="M901" s="319"/>
      <c r="N901" s="319"/>
      <c r="O901" s="319"/>
    </row>
    <row r="902" spans="10:15" ht="12.5">
      <c r="J902" s="319"/>
      <c r="L902" s="319"/>
      <c r="M902" s="319"/>
      <c r="N902" s="319"/>
      <c r="O902" s="319"/>
    </row>
    <row r="903" spans="10:15" ht="12.5">
      <c r="J903" s="319"/>
      <c r="L903" s="319"/>
      <c r="M903" s="319"/>
      <c r="N903" s="319"/>
      <c r="O903" s="319"/>
    </row>
    <row r="904" spans="10:15" ht="12.5">
      <c r="J904" s="319"/>
      <c r="L904" s="319"/>
      <c r="M904" s="319"/>
      <c r="N904" s="319"/>
      <c r="O904" s="319"/>
    </row>
    <row r="905" spans="10:15" ht="12.5">
      <c r="J905" s="319"/>
      <c r="L905" s="319"/>
      <c r="M905" s="319"/>
      <c r="N905" s="319"/>
      <c r="O905" s="319"/>
    </row>
    <row r="906" spans="10:15" ht="12.5">
      <c r="J906" s="319"/>
      <c r="L906" s="319"/>
      <c r="M906" s="319"/>
      <c r="N906" s="319"/>
      <c r="O906" s="319"/>
    </row>
    <row r="907" spans="10:15" ht="12.5">
      <c r="J907" s="319"/>
      <c r="L907" s="319"/>
      <c r="M907" s="319"/>
      <c r="N907" s="319"/>
      <c r="O907" s="319"/>
    </row>
    <row r="908" spans="10:15" ht="12.5">
      <c r="J908" s="319"/>
      <c r="L908" s="319"/>
      <c r="M908" s="319"/>
      <c r="N908" s="319"/>
      <c r="O908" s="319"/>
    </row>
    <row r="909" spans="10:15" ht="12.5">
      <c r="J909" s="319"/>
      <c r="L909" s="319"/>
      <c r="M909" s="319"/>
      <c r="N909" s="319"/>
      <c r="O909" s="319"/>
    </row>
    <row r="910" spans="10:15" ht="12.5">
      <c r="J910" s="319"/>
      <c r="L910" s="319"/>
      <c r="M910" s="319"/>
      <c r="N910" s="319"/>
      <c r="O910" s="319"/>
    </row>
    <row r="911" spans="10:15" ht="12.5">
      <c r="J911" s="319"/>
      <c r="L911" s="319"/>
      <c r="M911" s="319"/>
      <c r="N911" s="319"/>
      <c r="O911" s="319"/>
    </row>
    <row r="912" spans="10:15" ht="12.5">
      <c r="J912" s="319"/>
      <c r="L912" s="319"/>
      <c r="M912" s="319"/>
      <c r="N912" s="319"/>
      <c r="O912" s="319"/>
    </row>
    <row r="913" spans="10:15" ht="12.5">
      <c r="J913" s="319"/>
      <c r="L913" s="319"/>
      <c r="M913" s="319"/>
      <c r="N913" s="319"/>
      <c r="O913" s="319"/>
    </row>
    <row r="914" spans="10:15" ht="12.5">
      <c r="J914" s="319"/>
      <c r="L914" s="319"/>
      <c r="M914" s="319"/>
      <c r="N914" s="319"/>
      <c r="O914" s="319"/>
    </row>
    <row r="915" spans="10:15" ht="12.5">
      <c r="J915" s="319"/>
      <c r="L915" s="319"/>
      <c r="M915" s="319"/>
      <c r="N915" s="319"/>
      <c r="O915" s="319"/>
    </row>
    <row r="916" spans="10:15" ht="12.5">
      <c r="J916" s="319"/>
      <c r="L916" s="319"/>
      <c r="M916" s="319"/>
      <c r="N916" s="319"/>
      <c r="O916" s="319"/>
    </row>
    <row r="917" spans="10:15" ht="12.5">
      <c r="J917" s="319"/>
      <c r="L917" s="319"/>
      <c r="M917" s="319"/>
      <c r="N917" s="319"/>
      <c r="O917" s="319"/>
    </row>
    <row r="918" spans="10:15" ht="12.5">
      <c r="J918" s="319"/>
      <c r="L918" s="319"/>
      <c r="M918" s="319"/>
      <c r="N918" s="319"/>
      <c r="O918" s="319"/>
    </row>
    <row r="919" spans="10:15" ht="12.5">
      <c r="J919" s="319"/>
      <c r="L919" s="319"/>
      <c r="M919" s="319"/>
      <c r="N919" s="319"/>
      <c r="O919" s="319"/>
    </row>
    <row r="920" spans="10:15" ht="12.5">
      <c r="J920" s="319"/>
      <c r="L920" s="319"/>
      <c r="M920" s="319"/>
      <c r="N920" s="319"/>
      <c r="O920" s="319"/>
    </row>
    <row r="921" spans="10:15" ht="12.5">
      <c r="J921" s="319"/>
      <c r="L921" s="319"/>
      <c r="M921" s="319"/>
      <c r="N921" s="319"/>
      <c r="O921" s="319"/>
    </row>
    <row r="922" spans="10:15" ht="12.5">
      <c r="J922" s="319"/>
      <c r="L922" s="319"/>
      <c r="M922" s="319"/>
      <c r="N922" s="319"/>
      <c r="O922" s="319"/>
    </row>
    <row r="923" spans="10:15" ht="12.5">
      <c r="J923" s="319"/>
      <c r="L923" s="319"/>
      <c r="M923" s="319"/>
      <c r="N923" s="319"/>
      <c r="O923" s="319"/>
    </row>
    <row r="924" spans="10:15" ht="12.5">
      <c r="J924" s="319"/>
      <c r="L924" s="319"/>
      <c r="M924" s="319"/>
      <c r="N924" s="319"/>
      <c r="O924" s="319"/>
    </row>
    <row r="925" spans="10:15" ht="12.5">
      <c r="J925" s="319"/>
      <c r="L925" s="319"/>
      <c r="M925" s="319"/>
      <c r="N925" s="319"/>
      <c r="O925" s="319"/>
    </row>
    <row r="926" spans="10:15" ht="12.5">
      <c r="J926" s="319"/>
      <c r="L926" s="319"/>
      <c r="M926" s="319"/>
      <c r="N926" s="319"/>
      <c r="O926" s="319"/>
    </row>
    <row r="927" spans="10:15" ht="12.5">
      <c r="J927" s="319"/>
      <c r="L927" s="319"/>
      <c r="M927" s="319"/>
      <c r="N927" s="319"/>
      <c r="O927" s="319"/>
    </row>
    <row r="928" spans="10:15" ht="12.5">
      <c r="J928" s="319"/>
      <c r="L928" s="319"/>
      <c r="M928" s="319"/>
      <c r="N928" s="319"/>
      <c r="O928" s="319"/>
    </row>
    <row r="929" spans="10:15" ht="12.5">
      <c r="J929" s="319"/>
      <c r="L929" s="319"/>
      <c r="M929" s="319"/>
      <c r="N929" s="319"/>
      <c r="O929" s="319"/>
    </row>
    <row r="930" spans="10:15" ht="12.5">
      <c r="J930" s="319"/>
      <c r="L930" s="319"/>
      <c r="M930" s="319"/>
      <c r="N930" s="319"/>
      <c r="O930" s="319"/>
    </row>
    <row r="931" spans="10:15" ht="12.5">
      <c r="J931" s="319"/>
      <c r="L931" s="319"/>
      <c r="M931" s="319"/>
      <c r="N931" s="319"/>
      <c r="O931" s="319"/>
    </row>
    <row r="932" spans="10:15" ht="12.5">
      <c r="J932" s="319"/>
      <c r="L932" s="319"/>
      <c r="M932" s="319"/>
      <c r="N932" s="319"/>
      <c r="O932" s="319"/>
    </row>
    <row r="933" spans="10:15" ht="12.5">
      <c r="J933" s="319"/>
      <c r="L933" s="319"/>
      <c r="M933" s="319"/>
      <c r="N933" s="319"/>
      <c r="O933" s="319"/>
    </row>
    <row r="934" spans="10:15" ht="12.5">
      <c r="J934" s="319"/>
      <c r="L934" s="319"/>
      <c r="M934" s="319"/>
      <c r="N934" s="319"/>
      <c r="O934" s="319"/>
    </row>
    <row r="935" spans="10:15" ht="12.5">
      <c r="J935" s="319"/>
      <c r="L935" s="319"/>
      <c r="M935" s="319"/>
      <c r="N935" s="319"/>
      <c r="O935" s="319"/>
    </row>
    <row r="936" spans="10:15" ht="12.5">
      <c r="J936" s="319"/>
      <c r="L936" s="319"/>
      <c r="M936" s="319"/>
      <c r="N936" s="319"/>
      <c r="O936" s="319"/>
    </row>
    <row r="937" spans="10:15" ht="12.5">
      <c r="J937" s="319"/>
      <c r="L937" s="319"/>
      <c r="M937" s="319"/>
      <c r="N937" s="319"/>
      <c r="O937" s="319"/>
    </row>
    <row r="938" spans="10:15" ht="12.5">
      <c r="J938" s="319"/>
      <c r="L938" s="319"/>
      <c r="M938" s="319"/>
      <c r="N938" s="319"/>
      <c r="O938" s="319"/>
    </row>
    <row r="939" spans="10:15" ht="12.5">
      <c r="J939" s="319"/>
      <c r="L939" s="319"/>
      <c r="M939" s="319"/>
      <c r="N939" s="319"/>
      <c r="O939" s="319"/>
    </row>
    <row r="940" spans="10:15" ht="12.5">
      <c r="J940" s="319"/>
      <c r="L940" s="319"/>
      <c r="M940" s="319"/>
      <c r="N940" s="319"/>
      <c r="O940" s="319"/>
    </row>
    <row r="941" spans="10:15" ht="12.5">
      <c r="J941" s="319"/>
      <c r="L941" s="319"/>
      <c r="M941" s="319"/>
      <c r="N941" s="319"/>
      <c r="O941" s="319"/>
    </row>
    <row r="942" spans="10:15" ht="12.5">
      <c r="J942" s="319"/>
      <c r="L942" s="319"/>
      <c r="M942" s="319"/>
      <c r="N942" s="319"/>
      <c r="O942" s="319"/>
    </row>
    <row r="943" spans="10:15" ht="12.5">
      <c r="J943" s="319"/>
      <c r="L943" s="319"/>
      <c r="M943" s="319"/>
      <c r="N943" s="319"/>
      <c r="O943" s="319"/>
    </row>
    <row r="944" spans="10:15" ht="12.5">
      <c r="J944" s="319"/>
      <c r="L944" s="319"/>
      <c r="M944" s="319"/>
      <c r="N944" s="319"/>
      <c r="O944" s="319"/>
    </row>
    <row r="945" spans="10:15" ht="12.5">
      <c r="J945" s="319"/>
      <c r="L945" s="319"/>
      <c r="M945" s="319"/>
      <c r="N945" s="319"/>
      <c r="O945" s="319"/>
    </row>
    <row r="946" spans="10:15" ht="12.5">
      <c r="J946" s="319"/>
      <c r="L946" s="319"/>
      <c r="M946" s="319"/>
      <c r="N946" s="319"/>
      <c r="O946" s="319"/>
    </row>
    <row r="947" spans="10:15" ht="12.5">
      <c r="J947" s="319"/>
      <c r="L947" s="319"/>
      <c r="M947" s="319"/>
      <c r="N947" s="319"/>
      <c r="O947" s="319"/>
    </row>
    <row r="948" spans="10:15" ht="12.5">
      <c r="J948" s="319"/>
      <c r="L948" s="319"/>
      <c r="M948" s="319"/>
      <c r="N948" s="319"/>
      <c r="O948" s="319"/>
    </row>
    <row r="949" spans="10:15" ht="12.5">
      <c r="J949" s="319"/>
      <c r="L949" s="319"/>
      <c r="M949" s="319"/>
      <c r="N949" s="319"/>
      <c r="O949" s="319"/>
    </row>
    <row r="950" spans="10:15" ht="12.5">
      <c r="J950" s="319"/>
      <c r="L950" s="319"/>
      <c r="M950" s="319"/>
      <c r="N950" s="319"/>
      <c r="O950" s="319"/>
    </row>
    <row r="951" spans="10:15" ht="12.5">
      <c r="J951" s="319"/>
      <c r="L951" s="319"/>
      <c r="M951" s="319"/>
      <c r="N951" s="319"/>
      <c r="O951" s="319"/>
    </row>
    <row r="952" spans="10:15" ht="12.5">
      <c r="J952" s="319"/>
      <c r="L952" s="319"/>
      <c r="M952" s="319"/>
      <c r="N952" s="319"/>
      <c r="O952" s="319"/>
    </row>
    <row r="953" spans="10:15" ht="12.5">
      <c r="J953" s="319"/>
      <c r="L953" s="319"/>
      <c r="M953" s="319"/>
      <c r="N953" s="319"/>
      <c r="O953" s="319"/>
    </row>
    <row r="954" spans="10:15" ht="12.5">
      <c r="J954" s="319"/>
      <c r="L954" s="319"/>
      <c r="M954" s="319"/>
      <c r="N954" s="319"/>
      <c r="O954" s="319"/>
    </row>
    <row r="955" spans="10:15" ht="12.5">
      <c r="J955" s="319"/>
      <c r="L955" s="319"/>
      <c r="M955" s="319"/>
      <c r="N955" s="319"/>
      <c r="O955" s="319"/>
    </row>
    <row r="956" spans="10:15" ht="12.5">
      <c r="J956" s="319"/>
      <c r="L956" s="319"/>
      <c r="M956" s="319"/>
      <c r="N956" s="319"/>
      <c r="O956" s="319"/>
    </row>
    <row r="957" spans="10:15" ht="12.5">
      <c r="J957" s="319"/>
      <c r="L957" s="319"/>
      <c r="M957" s="319"/>
      <c r="N957" s="319"/>
      <c r="O957" s="319"/>
    </row>
    <row r="958" spans="10:15" ht="12.5">
      <c r="J958" s="319"/>
      <c r="L958" s="319"/>
      <c r="M958" s="319"/>
      <c r="N958" s="319"/>
      <c r="O958" s="319"/>
    </row>
    <row r="959" spans="10:15" ht="12.5">
      <c r="J959" s="319"/>
      <c r="L959" s="319"/>
      <c r="M959" s="319"/>
      <c r="N959" s="319"/>
      <c r="O959" s="319"/>
    </row>
    <row r="960" spans="10:15" ht="12.5">
      <c r="J960" s="319"/>
      <c r="L960" s="319"/>
      <c r="M960" s="319"/>
      <c r="N960" s="319"/>
      <c r="O960" s="319"/>
    </row>
    <row r="961" spans="10:15" ht="12.5">
      <c r="J961" s="319"/>
      <c r="L961" s="319"/>
      <c r="M961" s="319"/>
      <c r="N961" s="319"/>
      <c r="O961" s="319"/>
    </row>
    <row r="962" spans="10:15" ht="12.5">
      <c r="J962" s="319"/>
      <c r="L962" s="319"/>
      <c r="M962" s="319"/>
      <c r="N962" s="319"/>
      <c r="O962" s="319"/>
    </row>
    <row r="963" spans="10:15" ht="12.5">
      <c r="J963" s="319"/>
      <c r="L963" s="319"/>
      <c r="M963" s="319"/>
      <c r="N963" s="319"/>
      <c r="O963" s="319"/>
    </row>
    <row r="964" spans="10:15" ht="12.5">
      <c r="J964" s="319"/>
      <c r="L964" s="319"/>
      <c r="M964" s="319"/>
      <c r="N964" s="319"/>
      <c r="O964" s="319"/>
    </row>
    <row r="965" spans="10:15" ht="12.5">
      <c r="J965" s="319"/>
      <c r="L965" s="319"/>
      <c r="M965" s="319"/>
      <c r="N965" s="319"/>
      <c r="O965" s="319"/>
    </row>
    <row r="966" spans="10:15" ht="12.5">
      <c r="J966" s="319"/>
      <c r="L966" s="319"/>
      <c r="M966" s="319"/>
      <c r="N966" s="319"/>
      <c r="O966" s="319"/>
    </row>
    <row r="967" spans="10:15" ht="12.5">
      <c r="J967" s="319"/>
      <c r="L967" s="319"/>
      <c r="M967" s="319"/>
      <c r="N967" s="319"/>
      <c r="O967" s="319"/>
    </row>
    <row r="968" spans="10:15" ht="12.5">
      <c r="J968" s="319"/>
      <c r="L968" s="319"/>
      <c r="M968" s="319"/>
      <c r="N968" s="319"/>
      <c r="O968" s="319"/>
    </row>
    <row r="969" spans="10:15" ht="12.5">
      <c r="J969" s="319"/>
      <c r="L969" s="319"/>
      <c r="M969" s="319"/>
      <c r="N969" s="319"/>
      <c r="O969" s="319"/>
    </row>
    <row r="970" spans="10:15" ht="12.5">
      <c r="J970" s="319"/>
      <c r="L970" s="319"/>
      <c r="M970" s="319"/>
      <c r="N970" s="319"/>
      <c r="O970" s="319"/>
    </row>
    <row r="971" spans="10:15" ht="12.5">
      <c r="J971" s="319"/>
      <c r="L971" s="319"/>
      <c r="M971" s="319"/>
      <c r="N971" s="319"/>
      <c r="O971" s="319"/>
    </row>
    <row r="972" spans="10:15" ht="12.5">
      <c r="J972" s="319"/>
      <c r="L972" s="319"/>
      <c r="M972" s="319"/>
      <c r="N972" s="319"/>
      <c r="O972" s="319"/>
    </row>
    <row r="973" spans="10:15" ht="12.5">
      <c r="J973" s="319"/>
      <c r="L973" s="319"/>
      <c r="M973" s="319"/>
      <c r="N973" s="319"/>
      <c r="O973" s="319"/>
    </row>
    <row r="974" spans="10:15" ht="12.5">
      <c r="J974" s="319"/>
      <c r="L974" s="319"/>
      <c r="M974" s="319"/>
      <c r="N974" s="319"/>
      <c r="O974" s="319"/>
    </row>
    <row r="975" spans="10:15" ht="12.5">
      <c r="J975" s="319"/>
      <c r="L975" s="319"/>
      <c r="M975" s="319"/>
      <c r="N975" s="319"/>
      <c r="O975" s="319"/>
    </row>
    <row r="976" spans="10:15" ht="12.5">
      <c r="J976" s="319"/>
      <c r="L976" s="319"/>
      <c r="M976" s="319"/>
      <c r="N976" s="319"/>
      <c r="O976" s="319"/>
    </row>
    <row r="977" spans="10:15" ht="12.5">
      <c r="J977" s="319"/>
      <c r="L977" s="319"/>
      <c r="M977" s="319"/>
      <c r="N977" s="319"/>
      <c r="O977" s="319"/>
    </row>
    <row r="978" spans="10:15" ht="12.5">
      <c r="J978" s="319"/>
      <c r="L978" s="319"/>
      <c r="M978" s="319"/>
      <c r="N978" s="319"/>
      <c r="O978" s="319"/>
    </row>
    <row r="979" spans="10:15" ht="12.5">
      <c r="J979" s="319"/>
      <c r="L979" s="319"/>
      <c r="M979" s="319"/>
      <c r="N979" s="319"/>
      <c r="O979" s="319"/>
    </row>
    <row r="980" spans="10:15" ht="12.5">
      <c r="J980" s="319"/>
      <c r="L980" s="319"/>
      <c r="M980" s="319"/>
      <c r="N980" s="319"/>
      <c r="O980" s="319"/>
    </row>
    <row r="981" spans="10:15" ht="12.5">
      <c r="J981" s="319"/>
      <c r="L981" s="319"/>
      <c r="M981" s="319"/>
      <c r="N981" s="319"/>
      <c r="O981" s="319"/>
    </row>
    <row r="982" spans="10:15" ht="12.5">
      <c r="J982" s="319"/>
      <c r="L982" s="319"/>
      <c r="M982" s="319"/>
      <c r="N982" s="319"/>
      <c r="O982" s="319"/>
    </row>
    <row r="983" spans="10:15" ht="12.5">
      <c r="J983" s="319"/>
      <c r="L983" s="319"/>
      <c r="M983" s="319"/>
      <c r="N983" s="319"/>
      <c r="O983" s="319"/>
    </row>
    <row r="984" spans="10:15" ht="12.5">
      <c r="J984" s="319"/>
      <c r="L984" s="319"/>
      <c r="M984" s="319"/>
      <c r="N984" s="319"/>
      <c r="O984" s="319"/>
    </row>
    <row r="985" spans="10:15" ht="12.5">
      <c r="J985" s="319"/>
      <c r="L985" s="319"/>
      <c r="M985" s="319"/>
      <c r="N985" s="319"/>
      <c r="O985" s="319"/>
    </row>
    <row r="986" spans="10:15" ht="12.5">
      <c r="J986" s="319"/>
      <c r="L986" s="319"/>
      <c r="M986" s="319"/>
      <c r="N986" s="319"/>
      <c r="O986" s="319"/>
    </row>
    <row r="987" spans="10:15" ht="12.5">
      <c r="J987" s="319"/>
      <c r="L987" s="319"/>
      <c r="M987" s="319"/>
      <c r="N987" s="319"/>
      <c r="O987" s="319"/>
    </row>
    <row r="988" spans="10:15" ht="12.5">
      <c r="J988" s="319"/>
      <c r="L988" s="319"/>
      <c r="M988" s="319"/>
      <c r="N988" s="319"/>
      <c r="O988" s="319"/>
    </row>
    <row r="989" spans="10:15" ht="12.5">
      <c r="J989" s="319"/>
      <c r="L989" s="319"/>
      <c r="M989" s="319"/>
      <c r="N989" s="319"/>
      <c r="O989" s="319"/>
    </row>
    <row r="990" spans="10:15" ht="12.5">
      <c r="J990" s="319"/>
      <c r="L990" s="319"/>
      <c r="M990" s="319"/>
      <c r="N990" s="319"/>
      <c r="O990" s="319"/>
    </row>
    <row r="991" spans="10:15" ht="12.5">
      <c r="J991" s="319"/>
      <c r="L991" s="319"/>
      <c r="M991" s="319"/>
      <c r="N991" s="319"/>
      <c r="O991" s="319"/>
    </row>
    <row r="992" spans="10:15" ht="12.5">
      <c r="J992" s="319"/>
      <c r="L992" s="319"/>
      <c r="M992" s="319"/>
      <c r="N992" s="319"/>
      <c r="O992" s="319"/>
    </row>
    <row r="993" spans="10:15" ht="12.5">
      <c r="J993" s="319"/>
      <c r="L993" s="319"/>
      <c r="M993" s="319"/>
      <c r="N993" s="319"/>
      <c r="O993" s="319"/>
    </row>
    <row r="994" spans="10:15" ht="12.5">
      <c r="J994" s="319"/>
      <c r="L994" s="319"/>
      <c r="M994" s="319"/>
      <c r="N994" s="319"/>
      <c r="O994" s="319"/>
    </row>
    <row r="995" spans="10:15" ht="12.5">
      <c r="J995" s="319"/>
      <c r="L995" s="319"/>
      <c r="M995" s="319"/>
      <c r="N995" s="319"/>
      <c r="O995" s="319"/>
    </row>
    <row r="996" spans="10:15" ht="12.5">
      <c r="J996" s="319"/>
      <c r="L996" s="319"/>
      <c r="M996" s="319"/>
      <c r="N996" s="319"/>
      <c r="O996" s="319"/>
    </row>
    <row r="997" spans="10:15" ht="12.5">
      <c r="J997" s="319"/>
      <c r="L997" s="319"/>
      <c r="M997" s="319"/>
      <c r="N997" s="319"/>
      <c r="O997" s="319"/>
    </row>
    <row r="998" spans="10:15" ht="12.5">
      <c r="J998" s="319"/>
      <c r="L998" s="319"/>
      <c r="M998" s="319"/>
      <c r="N998" s="319"/>
      <c r="O998" s="319"/>
    </row>
    <row r="999" spans="10:15" ht="12.5">
      <c r="J999" s="319"/>
      <c r="L999" s="319"/>
      <c r="M999" s="319"/>
      <c r="N999" s="319"/>
      <c r="O999" s="319"/>
    </row>
    <row r="1000" spans="10:15" ht="12.5">
      <c r="J1000" s="319"/>
      <c r="L1000" s="319"/>
      <c r="M1000" s="319"/>
      <c r="N1000" s="319"/>
      <c r="O1000" s="319"/>
    </row>
    <row r="1001" spans="10:15" ht="12.5">
      <c r="J1001" s="319"/>
      <c r="L1001" s="319"/>
      <c r="M1001" s="319"/>
      <c r="N1001" s="319"/>
      <c r="O1001" s="319"/>
    </row>
    <row r="1002" spans="10:15" ht="12.5">
      <c r="J1002" s="319"/>
      <c r="L1002" s="319"/>
      <c r="M1002" s="319"/>
      <c r="N1002" s="319"/>
      <c r="O1002" s="319"/>
    </row>
    <row r="1003" spans="10:15" ht="12.5">
      <c r="J1003" s="319"/>
      <c r="L1003" s="319"/>
      <c r="M1003" s="319"/>
      <c r="N1003" s="319"/>
      <c r="O1003" s="319"/>
    </row>
    <row r="1004" spans="10:15" ht="12.5">
      <c r="J1004" s="319"/>
      <c r="L1004" s="319"/>
      <c r="M1004" s="319"/>
      <c r="N1004" s="319"/>
      <c r="O1004" s="319"/>
    </row>
    <row r="1005" spans="10:15" ht="12.5">
      <c r="J1005" s="319"/>
      <c r="L1005" s="319"/>
      <c r="M1005" s="319"/>
      <c r="N1005" s="319"/>
      <c r="O1005" s="319"/>
    </row>
    <row r="1006" spans="10:15" ht="12.5">
      <c r="J1006" s="319"/>
      <c r="L1006" s="319"/>
      <c r="M1006" s="319"/>
      <c r="N1006" s="319"/>
      <c r="O1006" s="319"/>
    </row>
    <row r="1007" spans="10:15" ht="12.5">
      <c r="J1007" s="319"/>
      <c r="L1007" s="319"/>
      <c r="M1007" s="319"/>
      <c r="N1007" s="319"/>
      <c r="O1007" s="319"/>
    </row>
    <row r="1008" spans="10:15" ht="12.5">
      <c r="J1008" s="319"/>
      <c r="L1008" s="319"/>
      <c r="M1008" s="319"/>
      <c r="N1008" s="319"/>
      <c r="O1008" s="319"/>
    </row>
    <row r="1009" spans="10:15" ht="12.5">
      <c r="J1009" s="319"/>
      <c r="L1009" s="319"/>
      <c r="M1009" s="319"/>
      <c r="N1009" s="319"/>
      <c r="O1009" s="319"/>
    </row>
    <row r="1010" spans="10:15" ht="12.5">
      <c r="J1010" s="319"/>
      <c r="L1010" s="319"/>
      <c r="M1010" s="319"/>
      <c r="N1010" s="319"/>
      <c r="O1010" s="319"/>
    </row>
    <row r="1011" spans="10:15" ht="12.5">
      <c r="J1011" s="319"/>
      <c r="L1011" s="319"/>
      <c r="M1011" s="319"/>
      <c r="N1011" s="319"/>
      <c r="O1011" s="319"/>
    </row>
    <row r="1012" spans="10:15" ht="12.5">
      <c r="J1012" s="319"/>
      <c r="L1012" s="319"/>
      <c r="M1012" s="319"/>
      <c r="N1012" s="319"/>
      <c r="O1012" s="319"/>
    </row>
    <row r="1013" spans="10:15" ht="12.5">
      <c r="J1013" s="319"/>
      <c r="L1013" s="319"/>
      <c r="M1013" s="319"/>
      <c r="N1013" s="319"/>
      <c r="O1013" s="319"/>
    </row>
    <row r="1014" spans="10:15" ht="12.5">
      <c r="J1014" s="319"/>
      <c r="L1014" s="319"/>
      <c r="M1014" s="319"/>
      <c r="N1014" s="319"/>
      <c r="O1014" s="319"/>
    </row>
    <row r="1015" spans="10:15" ht="12.5">
      <c r="J1015" s="319"/>
      <c r="L1015" s="319"/>
      <c r="M1015" s="319"/>
      <c r="N1015" s="319"/>
      <c r="O1015" s="319"/>
    </row>
    <row r="1016" spans="10:15" ht="12.5">
      <c r="J1016" s="319"/>
      <c r="L1016" s="319"/>
      <c r="M1016" s="319"/>
      <c r="N1016" s="319"/>
      <c r="O1016" s="319"/>
    </row>
    <row r="1017" spans="10:15" ht="12.5">
      <c r="J1017" s="319"/>
      <c r="L1017" s="319"/>
      <c r="M1017" s="319"/>
      <c r="N1017" s="319"/>
      <c r="O1017" s="319"/>
    </row>
    <row r="1018" spans="10:15" ht="12.5">
      <c r="J1018" s="319"/>
      <c r="L1018" s="319"/>
      <c r="M1018" s="319"/>
      <c r="N1018" s="319"/>
      <c r="O1018" s="319"/>
    </row>
    <row r="1019" spans="10:15" ht="12.5">
      <c r="J1019" s="319"/>
      <c r="L1019" s="319"/>
      <c r="M1019" s="319"/>
      <c r="N1019" s="319"/>
      <c r="O1019" s="319"/>
    </row>
    <row r="1020" spans="10:15" ht="12.5">
      <c r="J1020" s="319"/>
      <c r="L1020" s="319"/>
      <c r="M1020" s="319"/>
      <c r="N1020" s="319"/>
      <c r="O1020" s="319"/>
    </row>
    <row r="1021" spans="10:15" ht="12.5">
      <c r="J1021" s="319"/>
      <c r="L1021" s="319"/>
      <c r="M1021" s="319"/>
      <c r="N1021" s="319"/>
      <c r="O1021" s="319"/>
    </row>
    <row r="1022" spans="10:15" ht="12.5">
      <c r="J1022" s="319"/>
      <c r="L1022" s="319"/>
      <c r="M1022" s="319"/>
      <c r="N1022" s="319"/>
      <c r="O1022" s="319"/>
    </row>
    <row r="1023" spans="10:15" ht="12.5">
      <c r="J1023" s="319"/>
      <c r="L1023" s="319"/>
      <c r="M1023" s="319"/>
      <c r="N1023" s="319"/>
      <c r="O1023" s="319"/>
    </row>
    <row r="1024" spans="10:15" ht="12.5">
      <c r="J1024" s="319"/>
      <c r="L1024" s="319"/>
      <c r="M1024" s="319"/>
      <c r="N1024" s="319"/>
      <c r="O1024" s="319"/>
    </row>
    <row r="1025" spans="10:15" ht="12.5">
      <c r="J1025" s="319"/>
      <c r="L1025" s="319"/>
      <c r="M1025" s="319"/>
      <c r="N1025" s="319"/>
      <c r="O1025" s="319"/>
    </row>
    <row r="1026" spans="10:15" ht="12.5">
      <c r="J1026" s="319"/>
      <c r="L1026" s="319"/>
      <c r="M1026" s="319"/>
      <c r="N1026" s="319"/>
      <c r="O1026" s="319"/>
    </row>
    <row r="1027" spans="10:15" ht="12.5">
      <c r="J1027" s="319"/>
      <c r="L1027" s="319"/>
      <c r="M1027" s="319"/>
      <c r="N1027" s="319"/>
      <c r="O1027" s="319"/>
    </row>
    <row r="1028" spans="10:15" ht="12.5">
      <c r="J1028" s="319"/>
      <c r="L1028" s="319"/>
      <c r="M1028" s="319"/>
      <c r="N1028" s="319"/>
      <c r="O1028" s="319"/>
    </row>
    <row r="1029" spans="10:15" ht="12.5">
      <c r="J1029" s="319"/>
      <c r="L1029" s="319"/>
      <c r="M1029" s="319"/>
      <c r="N1029" s="319"/>
      <c r="O1029" s="319"/>
    </row>
    <row r="1030" spans="10:15" ht="12.5">
      <c r="J1030" s="319"/>
      <c r="L1030" s="319"/>
      <c r="M1030" s="319"/>
      <c r="N1030" s="319"/>
      <c r="O1030" s="319"/>
    </row>
    <row r="1031" spans="10:15" ht="12.5">
      <c r="J1031" s="319"/>
      <c r="L1031" s="319"/>
      <c r="M1031" s="319"/>
      <c r="N1031" s="319"/>
      <c r="O1031" s="319"/>
    </row>
    <row r="1032" spans="10:15" ht="12.5">
      <c r="J1032" s="319"/>
      <c r="L1032" s="319"/>
      <c r="M1032" s="319"/>
      <c r="N1032" s="319"/>
      <c r="O1032" s="319"/>
    </row>
    <row r="1033" spans="10:15" ht="12.5">
      <c r="J1033" s="319"/>
      <c r="L1033" s="319"/>
      <c r="M1033" s="319"/>
      <c r="N1033" s="319"/>
      <c r="O1033" s="319"/>
    </row>
    <row r="1034" spans="10:15" ht="12.5">
      <c r="J1034" s="319"/>
      <c r="L1034" s="319"/>
      <c r="M1034" s="319"/>
      <c r="N1034" s="319"/>
      <c r="O1034" s="319"/>
    </row>
    <row r="1035" spans="10:15" ht="12.5">
      <c r="J1035" s="319"/>
      <c r="L1035" s="319"/>
      <c r="M1035" s="319"/>
      <c r="N1035" s="319"/>
      <c r="O1035" s="319"/>
    </row>
    <row r="1036" spans="10:15" ht="12.5">
      <c r="J1036" s="319"/>
      <c r="L1036" s="319"/>
      <c r="M1036" s="319"/>
      <c r="N1036" s="319"/>
      <c r="O1036" s="319"/>
    </row>
    <row r="1037" spans="10:15" ht="12.5">
      <c r="J1037" s="319"/>
      <c r="L1037" s="319"/>
      <c r="M1037" s="319"/>
      <c r="N1037" s="319"/>
      <c r="O1037" s="319"/>
    </row>
    <row r="1038" spans="10:15" ht="12.5">
      <c r="J1038" s="319"/>
      <c r="L1038" s="319"/>
      <c r="M1038" s="319"/>
      <c r="N1038" s="319"/>
      <c r="O1038" s="319"/>
    </row>
    <row r="1039" spans="10:15" ht="12.5">
      <c r="J1039" s="319"/>
      <c r="L1039" s="319"/>
      <c r="M1039" s="319"/>
      <c r="N1039" s="319"/>
      <c r="O1039" s="319"/>
    </row>
    <row r="1040" spans="10:15" ht="12.5">
      <c r="J1040" s="319"/>
      <c r="L1040" s="319"/>
      <c r="M1040" s="319"/>
      <c r="N1040" s="319"/>
      <c r="O1040" s="319"/>
    </row>
    <row r="1041" spans="10:15" ht="12.5">
      <c r="J1041" s="319"/>
      <c r="L1041" s="319"/>
      <c r="M1041" s="319"/>
      <c r="N1041" s="319"/>
      <c r="O1041" s="319"/>
    </row>
    <row r="1042" spans="10:15" ht="12.5">
      <c r="J1042" s="319"/>
      <c r="L1042" s="319"/>
      <c r="M1042" s="319"/>
      <c r="N1042" s="319"/>
      <c r="O1042" s="319"/>
    </row>
    <row r="1043" spans="10:15" ht="12.5">
      <c r="J1043" s="319"/>
      <c r="L1043" s="319"/>
      <c r="M1043" s="319"/>
      <c r="N1043" s="319"/>
      <c r="O1043" s="319"/>
    </row>
    <row r="1044" spans="10:15" ht="12.5">
      <c r="J1044" s="319"/>
      <c r="L1044" s="319"/>
      <c r="M1044" s="319"/>
      <c r="N1044" s="319"/>
      <c r="O1044" s="319"/>
    </row>
    <row r="1045" spans="10:15" ht="12.5">
      <c r="J1045" s="319"/>
      <c r="L1045" s="319"/>
      <c r="M1045" s="319"/>
      <c r="N1045" s="319"/>
      <c r="O1045" s="319"/>
    </row>
    <row r="1046" spans="10:15" ht="12.5">
      <c r="J1046" s="319"/>
      <c r="L1046" s="319"/>
      <c r="M1046" s="319"/>
      <c r="N1046" s="319"/>
      <c r="O1046" s="319"/>
    </row>
    <row r="1047" spans="10:15" ht="12.5">
      <c r="J1047" s="319"/>
      <c r="L1047" s="319"/>
      <c r="M1047" s="319"/>
      <c r="N1047" s="319"/>
      <c r="O1047" s="319"/>
    </row>
    <row r="1048" spans="10:15" ht="12.5">
      <c r="J1048" s="319"/>
      <c r="L1048" s="319"/>
      <c r="M1048" s="319"/>
      <c r="N1048" s="319"/>
      <c r="O1048" s="319"/>
    </row>
    <row r="1049" spans="10:15" ht="12.5">
      <c r="J1049" s="319"/>
      <c r="L1049" s="319"/>
      <c r="M1049" s="319"/>
      <c r="N1049" s="319"/>
      <c r="O1049" s="319"/>
    </row>
    <row r="1050" spans="10:15" ht="12.5">
      <c r="J1050" s="319"/>
      <c r="L1050" s="319"/>
      <c r="M1050" s="319"/>
      <c r="N1050" s="319"/>
      <c r="O1050" s="319"/>
    </row>
    <row r="1051" spans="10:15" ht="12.5">
      <c r="J1051" s="319"/>
      <c r="L1051" s="319"/>
      <c r="M1051" s="319"/>
      <c r="N1051" s="319"/>
      <c r="O1051" s="319"/>
    </row>
    <row r="1052" spans="10:15" ht="12.5">
      <c r="J1052" s="319"/>
      <c r="L1052" s="319"/>
      <c r="M1052" s="319"/>
      <c r="N1052" s="319"/>
      <c r="O1052" s="319"/>
    </row>
    <row r="1053" spans="10:15" ht="12.5">
      <c r="J1053" s="319"/>
      <c r="L1053" s="319"/>
      <c r="M1053" s="319"/>
      <c r="N1053" s="319"/>
      <c r="O1053" s="319"/>
    </row>
    <row r="1054" spans="10:15" ht="12.5">
      <c r="J1054" s="319"/>
      <c r="L1054" s="319"/>
      <c r="M1054" s="319"/>
      <c r="N1054" s="319"/>
      <c r="O1054" s="319"/>
    </row>
    <row r="1055" spans="10:15" ht="12.5">
      <c r="J1055" s="319"/>
      <c r="L1055" s="319"/>
      <c r="M1055" s="319"/>
      <c r="N1055" s="319"/>
      <c r="O1055" s="319"/>
    </row>
    <row r="1056" spans="10:15" ht="12.5">
      <c r="J1056" s="319"/>
      <c r="L1056" s="319"/>
      <c r="M1056" s="319"/>
      <c r="N1056" s="319"/>
      <c r="O1056" s="319"/>
    </row>
    <row r="1057" spans="10:15" ht="12.5">
      <c r="J1057" s="319"/>
      <c r="L1057" s="319"/>
      <c r="M1057" s="319"/>
      <c r="N1057" s="319"/>
      <c r="O1057" s="319"/>
    </row>
    <row r="1058" spans="10:15" ht="12.5">
      <c r="J1058" s="319"/>
      <c r="L1058" s="319"/>
      <c r="M1058" s="319"/>
      <c r="N1058" s="319"/>
      <c r="O1058" s="319"/>
    </row>
    <row r="1059" spans="10:15" ht="12.5">
      <c r="J1059" s="319"/>
      <c r="L1059" s="319"/>
      <c r="M1059" s="319"/>
      <c r="N1059" s="319"/>
      <c r="O1059" s="319"/>
    </row>
    <row r="1060" spans="10:15" ht="12.5">
      <c r="J1060" s="319"/>
      <c r="L1060" s="319"/>
      <c r="M1060" s="319"/>
      <c r="N1060" s="319"/>
      <c r="O1060" s="319"/>
    </row>
    <row r="1061" spans="10:15" ht="12.5">
      <c r="J1061" s="319"/>
      <c r="L1061" s="319"/>
      <c r="M1061" s="319"/>
      <c r="N1061" s="319"/>
      <c r="O1061" s="319"/>
    </row>
    <row r="1062" spans="10:15" ht="12.5">
      <c r="J1062" s="319"/>
      <c r="L1062" s="319"/>
      <c r="M1062" s="319"/>
      <c r="N1062" s="319"/>
      <c r="O1062" s="319"/>
    </row>
    <row r="1063" spans="10:15" ht="12.5">
      <c r="J1063" s="319"/>
      <c r="L1063" s="319"/>
      <c r="M1063" s="319"/>
      <c r="N1063" s="319"/>
      <c r="O1063" s="319"/>
    </row>
    <row r="1064" spans="10:15" ht="12.5">
      <c r="J1064" s="319"/>
      <c r="L1064" s="319"/>
      <c r="M1064" s="319"/>
      <c r="N1064" s="319"/>
      <c r="O1064" s="319"/>
    </row>
    <row r="1065" spans="10:15" ht="12.5">
      <c r="J1065" s="319"/>
      <c r="L1065" s="319"/>
      <c r="M1065" s="319"/>
      <c r="N1065" s="319"/>
      <c r="O1065" s="319"/>
    </row>
    <row r="1066" spans="10:15" ht="12.5">
      <c r="J1066" s="319"/>
      <c r="L1066" s="319"/>
      <c r="M1066" s="319"/>
      <c r="N1066" s="319"/>
      <c r="O1066" s="319"/>
    </row>
    <row r="1067" spans="10:15" ht="12.5">
      <c r="J1067" s="319"/>
      <c r="L1067" s="319"/>
      <c r="M1067" s="319"/>
      <c r="N1067" s="319"/>
      <c r="O1067" s="319"/>
    </row>
    <row r="1068" spans="10:15" ht="12.5">
      <c r="J1068" s="319"/>
      <c r="L1068" s="319"/>
      <c r="M1068" s="319"/>
      <c r="N1068" s="319"/>
      <c r="O1068" s="319"/>
    </row>
    <row r="1069" spans="10:15" ht="12.5">
      <c r="J1069" s="319"/>
      <c r="L1069" s="319"/>
      <c r="M1069" s="319"/>
      <c r="N1069" s="319"/>
      <c r="O1069" s="319"/>
    </row>
    <row r="1070" spans="10:15" ht="12.5">
      <c r="J1070" s="319"/>
      <c r="L1070" s="319"/>
      <c r="M1070" s="319"/>
      <c r="N1070" s="319"/>
      <c r="O1070" s="319"/>
    </row>
    <row r="1071" spans="10:15" ht="12.5">
      <c r="J1071" s="319"/>
      <c r="L1071" s="319"/>
      <c r="M1071" s="319"/>
      <c r="N1071" s="319"/>
      <c r="O1071" s="319"/>
    </row>
    <row r="1072" spans="10:15" ht="12.5">
      <c r="J1072" s="319"/>
      <c r="L1072" s="319"/>
      <c r="M1072" s="319"/>
      <c r="N1072" s="319"/>
      <c r="O1072" s="319"/>
    </row>
    <row r="1073" spans="10:15" ht="12.5">
      <c r="J1073" s="319"/>
      <c r="L1073" s="319"/>
      <c r="M1073" s="319"/>
      <c r="N1073" s="319"/>
      <c r="O1073" s="319"/>
    </row>
    <row r="1074" spans="10:15" ht="12.5">
      <c r="J1074" s="319"/>
      <c r="L1074" s="319"/>
      <c r="M1074" s="319"/>
      <c r="N1074" s="319"/>
      <c r="O1074" s="319"/>
    </row>
    <row r="1075" spans="10:15" ht="12.5">
      <c r="J1075" s="319"/>
      <c r="L1075" s="319"/>
      <c r="M1075" s="319"/>
      <c r="N1075" s="319"/>
      <c r="O1075" s="319"/>
    </row>
    <row r="1076" spans="10:15" ht="12.5">
      <c r="J1076" s="319"/>
      <c r="L1076" s="319"/>
      <c r="M1076" s="319"/>
      <c r="N1076" s="319"/>
      <c r="O1076" s="319"/>
    </row>
    <row r="1077" spans="10:15" ht="12.5">
      <c r="J1077" s="319"/>
      <c r="L1077" s="319"/>
      <c r="M1077" s="319"/>
      <c r="N1077" s="319"/>
      <c r="O1077" s="319"/>
    </row>
    <row r="1078" spans="10:15" ht="12.5">
      <c r="J1078" s="319"/>
      <c r="L1078" s="319"/>
      <c r="M1078" s="319"/>
      <c r="N1078" s="319"/>
      <c r="O1078" s="319"/>
    </row>
    <row r="1079" spans="10:15" ht="12.5">
      <c r="J1079" s="319"/>
      <c r="L1079" s="319"/>
      <c r="M1079" s="319"/>
      <c r="N1079" s="319"/>
      <c r="O1079" s="319"/>
    </row>
    <row r="1080" spans="10:15" ht="12.5">
      <c r="J1080" s="319"/>
      <c r="L1080" s="319"/>
      <c r="M1080" s="319"/>
      <c r="N1080" s="319"/>
      <c r="O1080" s="319"/>
    </row>
    <row r="1081" spans="10:15" ht="12.5">
      <c r="J1081" s="319"/>
      <c r="L1081" s="319"/>
      <c r="M1081" s="319"/>
      <c r="N1081" s="319"/>
      <c r="O1081" s="319"/>
    </row>
    <row r="1082" spans="10:15" ht="12.5">
      <c r="J1082" s="319"/>
      <c r="L1082" s="319"/>
      <c r="M1082" s="319"/>
      <c r="N1082" s="319"/>
      <c r="O1082" s="319"/>
    </row>
    <row r="1083" spans="10:15" ht="12.5">
      <c r="J1083" s="319"/>
      <c r="L1083" s="319"/>
      <c r="M1083" s="319"/>
      <c r="N1083" s="319"/>
      <c r="O1083" s="319"/>
    </row>
    <row r="1084" spans="10:15" ht="12.5">
      <c r="J1084" s="319"/>
      <c r="L1084" s="319"/>
      <c r="M1084" s="319"/>
      <c r="N1084" s="319"/>
      <c r="O1084" s="319"/>
    </row>
    <row r="1085" spans="10:15" ht="12.5">
      <c r="J1085" s="319"/>
      <c r="L1085" s="319"/>
      <c r="M1085" s="319"/>
      <c r="N1085" s="319"/>
      <c r="O1085" s="319"/>
    </row>
    <row r="1086" spans="10:15" ht="12.5">
      <c r="J1086" s="319"/>
      <c r="L1086" s="319"/>
      <c r="M1086" s="319"/>
      <c r="N1086" s="319"/>
      <c r="O1086" s="319"/>
    </row>
    <row r="1087" spans="10:15" ht="12.5">
      <c r="J1087" s="319"/>
      <c r="L1087" s="319"/>
      <c r="M1087" s="319"/>
      <c r="N1087" s="319"/>
      <c r="O1087" s="319"/>
    </row>
    <row r="1088" spans="10:15" ht="12.5">
      <c r="J1088" s="319"/>
      <c r="L1088" s="319"/>
      <c r="M1088" s="319"/>
      <c r="N1088" s="319"/>
      <c r="O1088" s="319"/>
    </row>
    <row r="1089" spans="10:15" ht="12.5">
      <c r="J1089" s="319"/>
      <c r="L1089" s="319"/>
      <c r="M1089" s="319"/>
      <c r="N1089" s="319"/>
      <c r="O1089" s="319"/>
    </row>
    <row r="1090" spans="10:15" ht="12.5">
      <c r="J1090" s="319"/>
      <c r="L1090" s="319"/>
      <c r="M1090" s="319"/>
      <c r="N1090" s="319"/>
      <c r="O1090" s="319"/>
    </row>
    <row r="1091" spans="10:15" ht="12.5">
      <c r="J1091" s="319"/>
      <c r="L1091" s="319"/>
      <c r="M1091" s="319"/>
      <c r="N1091" s="319"/>
      <c r="O1091" s="319"/>
    </row>
    <row r="1092" spans="10:15" ht="12.5">
      <c r="J1092" s="319"/>
      <c r="L1092" s="319"/>
      <c r="M1092" s="319"/>
      <c r="N1092" s="319"/>
      <c r="O1092" s="319"/>
    </row>
    <row r="1093" spans="10:15" ht="12.5">
      <c r="J1093" s="319"/>
      <c r="L1093" s="319"/>
      <c r="M1093" s="319"/>
      <c r="N1093" s="319"/>
      <c r="O1093" s="319"/>
    </row>
    <row r="1094" spans="10:15" ht="12.5">
      <c r="J1094" s="319"/>
      <c r="L1094" s="319"/>
      <c r="M1094" s="319"/>
      <c r="N1094" s="319"/>
      <c r="O1094" s="319"/>
    </row>
    <row r="1095" spans="10:15" ht="12.5">
      <c r="J1095" s="319"/>
      <c r="L1095" s="319"/>
      <c r="M1095" s="319"/>
      <c r="N1095" s="319"/>
      <c r="O1095" s="319"/>
    </row>
    <row r="1096" spans="10:15" ht="12.5">
      <c r="J1096" s="319"/>
      <c r="L1096" s="319"/>
      <c r="M1096" s="319"/>
      <c r="N1096" s="319"/>
      <c r="O1096" s="319"/>
    </row>
    <row r="1097" spans="10:15" ht="12.5">
      <c r="J1097" s="319"/>
      <c r="L1097" s="319"/>
      <c r="M1097" s="319"/>
      <c r="N1097" s="319"/>
      <c r="O1097" s="319"/>
    </row>
    <row r="1098" spans="10:15" ht="12.5">
      <c r="J1098" s="319"/>
      <c r="L1098" s="319"/>
      <c r="M1098" s="319"/>
      <c r="N1098" s="319"/>
      <c r="O1098" s="319"/>
    </row>
    <row r="1099" spans="10:15" ht="12.5">
      <c r="J1099" s="319"/>
      <c r="L1099" s="319"/>
      <c r="M1099" s="319"/>
      <c r="N1099" s="319"/>
      <c r="O1099" s="319"/>
    </row>
    <row r="1100" spans="10:15" ht="12.5">
      <c r="J1100" s="319"/>
      <c r="L1100" s="319"/>
      <c r="M1100" s="319"/>
      <c r="N1100" s="319"/>
      <c r="O1100" s="319"/>
    </row>
    <row r="1101" spans="10:15" ht="12.5">
      <c r="J1101" s="319"/>
      <c r="L1101" s="319"/>
      <c r="M1101" s="319"/>
      <c r="N1101" s="319"/>
      <c r="O1101" s="319"/>
    </row>
    <row r="1102" spans="10:15" ht="12.5">
      <c r="J1102" s="319"/>
      <c r="L1102" s="319"/>
      <c r="M1102" s="319"/>
      <c r="N1102" s="319"/>
      <c r="O1102" s="319"/>
    </row>
    <row r="1103" spans="10:15" ht="12.5">
      <c r="J1103" s="319"/>
      <c r="L1103" s="319"/>
      <c r="M1103" s="319"/>
      <c r="N1103" s="319"/>
      <c r="O1103" s="319"/>
    </row>
    <row r="1104" spans="10:15" ht="12.5">
      <c r="J1104" s="319"/>
      <c r="L1104" s="319"/>
      <c r="M1104" s="319"/>
      <c r="N1104" s="319"/>
      <c r="O1104" s="319"/>
    </row>
    <row r="1105" spans="10:15" ht="12.5">
      <c r="J1105" s="319"/>
      <c r="L1105" s="319"/>
      <c r="M1105" s="319"/>
      <c r="N1105" s="319"/>
      <c r="O1105" s="319"/>
    </row>
    <row r="1106" spans="10:15" ht="12.5">
      <c r="J1106" s="319"/>
      <c r="L1106" s="319"/>
      <c r="M1106" s="319"/>
      <c r="N1106" s="319"/>
      <c r="O1106" s="319"/>
    </row>
    <row r="1107" spans="10:15" ht="12.5">
      <c r="J1107" s="319"/>
      <c r="L1107" s="319"/>
      <c r="M1107" s="319"/>
      <c r="N1107" s="319"/>
      <c r="O1107" s="319"/>
    </row>
    <row r="1108" spans="10:15" ht="12.5">
      <c r="J1108" s="319"/>
      <c r="L1108" s="319"/>
      <c r="M1108" s="319"/>
      <c r="N1108" s="319"/>
      <c r="O1108" s="319"/>
    </row>
    <row r="1109" spans="10:15" ht="12.5">
      <c r="J1109" s="319"/>
      <c r="L1109" s="319"/>
      <c r="M1109" s="319"/>
      <c r="N1109" s="319"/>
      <c r="O1109" s="319"/>
    </row>
    <row r="1110" spans="10:15" ht="12.5">
      <c r="J1110" s="319"/>
      <c r="L1110" s="319"/>
      <c r="M1110" s="319"/>
      <c r="N1110" s="319"/>
      <c r="O1110" s="319"/>
    </row>
    <row r="1111" spans="10:15" ht="12.5">
      <c r="J1111" s="319"/>
      <c r="L1111" s="319"/>
      <c r="M1111" s="319"/>
      <c r="N1111" s="319"/>
      <c r="O1111" s="319"/>
    </row>
    <row r="1112" spans="10:15" ht="12.5">
      <c r="J1112" s="319"/>
      <c r="L1112" s="319"/>
      <c r="M1112" s="319"/>
      <c r="N1112" s="319"/>
      <c r="O1112" s="319"/>
    </row>
    <row r="1113" spans="10:15" ht="12.5">
      <c r="J1113" s="319"/>
      <c r="L1113" s="319"/>
      <c r="M1113" s="319"/>
      <c r="N1113" s="319"/>
      <c r="O1113" s="319"/>
    </row>
    <row r="1114" spans="10:15" ht="12.5">
      <c r="J1114" s="319"/>
      <c r="L1114" s="319"/>
      <c r="M1114" s="319"/>
      <c r="N1114" s="319"/>
      <c r="O1114" s="319"/>
    </row>
    <row r="1115" spans="10:15" ht="12.5">
      <c r="J1115" s="319"/>
      <c r="L1115" s="319"/>
      <c r="M1115" s="319"/>
      <c r="N1115" s="319"/>
      <c r="O1115" s="319"/>
    </row>
    <row r="1116" spans="10:15" ht="12.5">
      <c r="J1116" s="319"/>
      <c r="L1116" s="319"/>
      <c r="M1116" s="319"/>
      <c r="N1116" s="319"/>
      <c r="O1116" s="319"/>
    </row>
    <row r="1117" spans="10:15" ht="12.5">
      <c r="J1117" s="319"/>
      <c r="L1117" s="319"/>
      <c r="M1117" s="319"/>
      <c r="N1117" s="319"/>
      <c r="O1117" s="319"/>
    </row>
    <row r="1118" spans="10:15" ht="12.5">
      <c r="J1118" s="319"/>
      <c r="L1118" s="319"/>
      <c r="M1118" s="319"/>
      <c r="N1118" s="319"/>
      <c r="O1118" s="319"/>
    </row>
    <row r="1119" spans="10:15" ht="12.5">
      <c r="J1119" s="319"/>
      <c r="L1119" s="319"/>
      <c r="M1119" s="319"/>
      <c r="N1119" s="319"/>
      <c r="O1119" s="319"/>
    </row>
    <row r="1120" spans="10:15" ht="12.5">
      <c r="J1120" s="319"/>
      <c r="L1120" s="319"/>
      <c r="M1120" s="319"/>
      <c r="N1120" s="319"/>
      <c r="O1120" s="319"/>
    </row>
    <row r="1121" spans="10:15" ht="12.5">
      <c r="J1121" s="319"/>
      <c r="L1121" s="319"/>
      <c r="M1121" s="319"/>
      <c r="N1121" s="319"/>
      <c r="O1121" s="319"/>
    </row>
    <row r="1122" spans="10:15" ht="12.5">
      <c r="J1122" s="319"/>
      <c r="L1122" s="319"/>
      <c r="M1122" s="319"/>
      <c r="N1122" s="319"/>
      <c r="O1122" s="319"/>
    </row>
    <row r="1123" spans="10:15" ht="12.5">
      <c r="J1123" s="319"/>
      <c r="L1123" s="319"/>
      <c r="M1123" s="319"/>
      <c r="N1123" s="319"/>
      <c r="O1123" s="319"/>
    </row>
    <row r="1124" spans="10:15" ht="12.5">
      <c r="J1124" s="319"/>
      <c r="L1124" s="319"/>
      <c r="M1124" s="319"/>
      <c r="N1124" s="319"/>
      <c r="O1124" s="319"/>
    </row>
    <row r="1125" spans="10:15" ht="12.5">
      <c r="J1125" s="319"/>
      <c r="L1125" s="319"/>
      <c r="M1125" s="319"/>
      <c r="N1125" s="319"/>
      <c r="O1125" s="319"/>
    </row>
    <row r="1126" spans="10:15" ht="12.5">
      <c r="J1126" s="319"/>
      <c r="L1126" s="319"/>
      <c r="M1126" s="319"/>
      <c r="N1126" s="319"/>
      <c r="O1126" s="319"/>
    </row>
    <row r="1127" spans="10:15" ht="12.5">
      <c r="J1127" s="319"/>
      <c r="L1127" s="319"/>
      <c r="M1127" s="319"/>
      <c r="N1127" s="319"/>
      <c r="O1127" s="319"/>
    </row>
    <row r="1128" spans="10:15" ht="12.5">
      <c r="J1128" s="319"/>
      <c r="L1128" s="319"/>
      <c r="M1128" s="319"/>
      <c r="N1128" s="319"/>
      <c r="O1128" s="319"/>
    </row>
    <row r="1129" spans="10:15" ht="12.5">
      <c r="J1129" s="319"/>
      <c r="L1129" s="319"/>
      <c r="M1129" s="319"/>
      <c r="N1129" s="319"/>
      <c r="O1129" s="319"/>
    </row>
    <row r="1130" spans="10:15" ht="12.5">
      <c r="J1130" s="319"/>
      <c r="L1130" s="319"/>
      <c r="M1130" s="319"/>
      <c r="N1130" s="319"/>
      <c r="O1130" s="319"/>
    </row>
    <row r="1131" spans="10:15" ht="12.5">
      <c r="J1131" s="319"/>
      <c r="L1131" s="319"/>
      <c r="M1131" s="319"/>
      <c r="N1131" s="319"/>
      <c r="O1131" s="319"/>
    </row>
    <row r="1132" spans="10:15" ht="12.5">
      <c r="J1132" s="319"/>
      <c r="L1132" s="319"/>
      <c r="M1132" s="319"/>
      <c r="N1132" s="319"/>
      <c r="O1132" s="319"/>
    </row>
    <row r="1133" spans="10:15" ht="12.5">
      <c r="J1133" s="319"/>
      <c r="L1133" s="319"/>
      <c r="M1133" s="319"/>
      <c r="N1133" s="319"/>
      <c r="O1133" s="319"/>
    </row>
    <row r="1134" spans="10:15" ht="12.5">
      <c r="J1134" s="319"/>
      <c r="L1134" s="319"/>
      <c r="M1134" s="319"/>
      <c r="N1134" s="319"/>
      <c r="O1134" s="319"/>
    </row>
    <row r="1135" spans="10:15" ht="12.5">
      <c r="J1135" s="319"/>
      <c r="L1135" s="319"/>
      <c r="M1135" s="319"/>
      <c r="N1135" s="319"/>
      <c r="O1135" s="319"/>
    </row>
    <row r="1136" spans="10:15" ht="12.5">
      <c r="J1136" s="319"/>
      <c r="L1136" s="319"/>
      <c r="M1136" s="319"/>
      <c r="N1136" s="319"/>
      <c r="O1136" s="319"/>
    </row>
    <row r="1137" spans="10:15" ht="12.5">
      <c r="J1137" s="319"/>
      <c r="L1137" s="319"/>
      <c r="M1137" s="319"/>
      <c r="N1137" s="319"/>
      <c r="O1137" s="319"/>
    </row>
    <row r="1138" spans="10:15" ht="12.5">
      <c r="J1138" s="319"/>
      <c r="L1138" s="319"/>
      <c r="M1138" s="319"/>
      <c r="N1138" s="319"/>
      <c r="O1138" s="319"/>
    </row>
    <row r="1139" spans="10:15" ht="12.5">
      <c r="J1139" s="319"/>
      <c r="L1139" s="319"/>
      <c r="M1139" s="319"/>
      <c r="N1139" s="319"/>
      <c r="O1139" s="319"/>
    </row>
    <row r="1140" spans="10:15" ht="12.5">
      <c r="J1140" s="319"/>
      <c r="L1140" s="319"/>
      <c r="M1140" s="319"/>
      <c r="N1140" s="319"/>
      <c r="O1140" s="319"/>
    </row>
    <row r="1141" spans="10:15" ht="12.5">
      <c r="J1141" s="319"/>
      <c r="L1141" s="319"/>
      <c r="M1141" s="319"/>
      <c r="N1141" s="319"/>
      <c r="O1141" s="319"/>
    </row>
    <row r="1142" spans="10:15" ht="12.5">
      <c r="J1142" s="319"/>
      <c r="L1142" s="319"/>
      <c r="M1142" s="319"/>
      <c r="N1142" s="319"/>
      <c r="O1142" s="319"/>
    </row>
    <row r="1143" spans="10:15" ht="12.5">
      <c r="J1143" s="319"/>
      <c r="L1143" s="319"/>
      <c r="M1143" s="319"/>
      <c r="N1143" s="319"/>
      <c r="O1143" s="319"/>
    </row>
    <row r="1144" spans="10:15" ht="12.5">
      <c r="J1144" s="319"/>
      <c r="L1144" s="319"/>
      <c r="M1144" s="319"/>
      <c r="N1144" s="319"/>
      <c r="O1144" s="319"/>
    </row>
    <row r="1145" spans="10:15" ht="12.5">
      <c r="J1145" s="319"/>
      <c r="L1145" s="319"/>
      <c r="M1145" s="319"/>
      <c r="N1145" s="319"/>
      <c r="O1145" s="319"/>
    </row>
    <row r="1146" spans="10:15" ht="12.5">
      <c r="J1146" s="319"/>
      <c r="L1146" s="319"/>
      <c r="M1146" s="319"/>
      <c r="N1146" s="319"/>
      <c r="O1146" s="319"/>
    </row>
    <row r="1147" spans="10:15" ht="12.5">
      <c r="J1147" s="319"/>
      <c r="L1147" s="319"/>
      <c r="M1147" s="319"/>
      <c r="N1147" s="319"/>
      <c r="O1147" s="319"/>
    </row>
    <row r="1148" spans="10:15" ht="12.5">
      <c r="J1148" s="319"/>
      <c r="L1148" s="319"/>
      <c r="M1148" s="319"/>
      <c r="N1148" s="319"/>
      <c r="O1148" s="319"/>
    </row>
    <row r="1149" spans="10:15" ht="12.5">
      <c r="J1149" s="319"/>
      <c r="L1149" s="319"/>
      <c r="M1149" s="319"/>
      <c r="N1149" s="319"/>
      <c r="O1149" s="319"/>
    </row>
    <row r="1150" spans="10:15" ht="12.5">
      <c r="J1150" s="319"/>
      <c r="L1150" s="319"/>
      <c r="M1150" s="319"/>
      <c r="N1150" s="319"/>
      <c r="O1150" s="319"/>
    </row>
    <row r="1151" spans="10:15" ht="12.5">
      <c r="J1151" s="319"/>
      <c r="L1151" s="319"/>
      <c r="M1151" s="319"/>
      <c r="N1151" s="319"/>
      <c r="O1151" s="319"/>
    </row>
    <row r="1152" spans="10:15" ht="12.5">
      <c r="J1152" s="319"/>
      <c r="L1152" s="319"/>
      <c r="M1152" s="319"/>
      <c r="N1152" s="319"/>
      <c r="O1152" s="319"/>
    </row>
    <row r="1153" spans="10:15" ht="12.5">
      <c r="J1153" s="319"/>
      <c r="L1153" s="319"/>
      <c r="M1153" s="319"/>
      <c r="N1153" s="319"/>
      <c r="O1153" s="319"/>
    </row>
    <row r="1154" spans="10:15" ht="12.5">
      <c r="J1154" s="319"/>
      <c r="L1154" s="319"/>
      <c r="M1154" s="319"/>
      <c r="N1154" s="319"/>
      <c r="O1154" s="319"/>
    </row>
    <row r="1155" spans="10:15" ht="12.5">
      <c r="J1155" s="319"/>
      <c r="L1155" s="319"/>
      <c r="M1155" s="319"/>
      <c r="N1155" s="319"/>
      <c r="O1155" s="319"/>
    </row>
    <row r="1156" spans="10:15" ht="12.5">
      <c r="J1156" s="319"/>
      <c r="L1156" s="319"/>
      <c r="M1156" s="319"/>
      <c r="N1156" s="319"/>
      <c r="O1156" s="319"/>
    </row>
    <row r="1157" spans="10:15" ht="12.5">
      <c r="J1157" s="319"/>
      <c r="L1157" s="319"/>
      <c r="M1157" s="319"/>
      <c r="N1157" s="319"/>
      <c r="O1157" s="319"/>
    </row>
    <row r="1158" spans="10:15" ht="12.5">
      <c r="J1158" s="319"/>
      <c r="L1158" s="319"/>
      <c r="M1158" s="319"/>
      <c r="N1158" s="319"/>
      <c r="O1158" s="319"/>
    </row>
    <row r="1159" spans="10:15" ht="12.5">
      <c r="J1159" s="319"/>
      <c r="L1159" s="319"/>
      <c r="M1159" s="319"/>
      <c r="N1159" s="319"/>
      <c r="O1159" s="319"/>
    </row>
    <row r="1160" spans="10:15" ht="12.5">
      <c r="J1160" s="319"/>
      <c r="L1160" s="319"/>
      <c r="M1160" s="319"/>
      <c r="N1160" s="319"/>
      <c r="O1160" s="319"/>
    </row>
    <row r="1161" spans="10:15" ht="12.5">
      <c r="J1161" s="319"/>
      <c r="L1161" s="319"/>
      <c r="M1161" s="319"/>
      <c r="N1161" s="319"/>
      <c r="O1161" s="319"/>
    </row>
    <row r="1162" spans="10:15" ht="12.5">
      <c r="J1162" s="319"/>
      <c r="L1162" s="319"/>
      <c r="M1162" s="319"/>
      <c r="N1162" s="319"/>
      <c r="O1162" s="319"/>
    </row>
    <row r="1163" spans="10:15" ht="12.5">
      <c r="J1163" s="319"/>
      <c r="L1163" s="319"/>
      <c r="M1163" s="319"/>
      <c r="N1163" s="319"/>
      <c r="O1163" s="319"/>
    </row>
    <row r="1164" spans="10:15" ht="12.5">
      <c r="J1164" s="319"/>
      <c r="L1164" s="319"/>
      <c r="M1164" s="319"/>
      <c r="N1164" s="319"/>
      <c r="O1164" s="319"/>
    </row>
    <row r="1165" spans="10:15" ht="12.5">
      <c r="J1165" s="319"/>
      <c r="L1165" s="319"/>
      <c r="M1165" s="319"/>
      <c r="N1165" s="319"/>
      <c r="O1165" s="319"/>
    </row>
    <row r="1166" spans="10:15" ht="12.5">
      <c r="J1166" s="319"/>
      <c r="L1166" s="319"/>
      <c r="M1166" s="319"/>
      <c r="N1166" s="319"/>
      <c r="O1166" s="319"/>
    </row>
    <row r="1167" spans="10:15" ht="12.5">
      <c r="J1167" s="319"/>
      <c r="L1167" s="319"/>
      <c r="M1167" s="319"/>
      <c r="N1167" s="319"/>
      <c r="O1167" s="319"/>
    </row>
    <row r="1168" spans="10:15" ht="12.5">
      <c r="J1168" s="319"/>
      <c r="L1168" s="319"/>
      <c r="M1168" s="319"/>
      <c r="N1168" s="319"/>
      <c r="O1168" s="319"/>
    </row>
    <row r="1169" spans="10:15" ht="12.5">
      <c r="J1169" s="319"/>
      <c r="L1169" s="319"/>
      <c r="M1169" s="319"/>
      <c r="N1169" s="319"/>
      <c r="O1169" s="319"/>
    </row>
    <row r="1170" spans="10:15" ht="12.5">
      <c r="J1170" s="319"/>
      <c r="L1170" s="319"/>
      <c r="M1170" s="319"/>
      <c r="N1170" s="319"/>
      <c r="O1170" s="319"/>
    </row>
    <row r="1171" spans="10:15" ht="12.5">
      <c r="J1171" s="319"/>
      <c r="L1171" s="319"/>
      <c r="M1171" s="319"/>
      <c r="N1171" s="319"/>
      <c r="O1171" s="319"/>
    </row>
    <row r="1172" spans="10:15" ht="12.5">
      <c r="J1172" s="319"/>
      <c r="L1172" s="319"/>
      <c r="M1172" s="319"/>
      <c r="N1172" s="319"/>
      <c r="O1172" s="319"/>
    </row>
    <row r="1173" spans="10:15" ht="12.5">
      <c r="J1173" s="319"/>
      <c r="L1173" s="319"/>
      <c r="M1173" s="319"/>
      <c r="N1173" s="319"/>
      <c r="O1173" s="319"/>
    </row>
    <row r="1174" spans="10:15" ht="12.5">
      <c r="J1174" s="319"/>
      <c r="L1174" s="319"/>
      <c r="M1174" s="319"/>
      <c r="N1174" s="319"/>
      <c r="O1174" s="319"/>
    </row>
    <row r="1175" spans="10:15" ht="12.5">
      <c r="J1175" s="319"/>
      <c r="L1175" s="319"/>
      <c r="M1175" s="319"/>
      <c r="N1175" s="319"/>
      <c r="O1175" s="319"/>
    </row>
    <row r="1176" spans="10:15" ht="12.5">
      <c r="J1176" s="319"/>
      <c r="L1176" s="319"/>
      <c r="M1176" s="319"/>
      <c r="N1176" s="319"/>
      <c r="O1176" s="319"/>
    </row>
    <row r="1177" spans="10:15" ht="12.5">
      <c r="J1177" s="319"/>
      <c r="L1177" s="319"/>
      <c r="M1177" s="319"/>
      <c r="N1177" s="319"/>
      <c r="O1177" s="319"/>
    </row>
    <row r="1178" spans="10:15" ht="12.5">
      <c r="J1178" s="319"/>
      <c r="L1178" s="319"/>
      <c r="M1178" s="319"/>
      <c r="N1178" s="319"/>
      <c r="O1178" s="319"/>
    </row>
    <row r="1179" spans="10:15" ht="12.5">
      <c r="J1179" s="319"/>
      <c r="L1179" s="319"/>
      <c r="M1179" s="319"/>
      <c r="N1179" s="319"/>
      <c r="O1179" s="319"/>
    </row>
    <row r="1180" spans="10:15" ht="12.5">
      <c r="J1180" s="319"/>
      <c r="L1180" s="319"/>
      <c r="M1180" s="319"/>
      <c r="N1180" s="319"/>
      <c r="O1180" s="319"/>
    </row>
    <row r="1181" spans="10:15" ht="12.5">
      <c r="J1181" s="319"/>
      <c r="L1181" s="319"/>
      <c r="M1181" s="319"/>
      <c r="N1181" s="319"/>
      <c r="O1181" s="319"/>
    </row>
    <row r="1182" spans="10:15" ht="12.5">
      <c r="J1182" s="319"/>
      <c r="L1182" s="319"/>
      <c r="M1182" s="319"/>
      <c r="N1182" s="319"/>
      <c r="O1182" s="319"/>
    </row>
    <row r="1183" spans="10:15" ht="12.5">
      <c r="J1183" s="319"/>
      <c r="L1183" s="319"/>
      <c r="M1183" s="319"/>
      <c r="N1183" s="319"/>
      <c r="O1183" s="319"/>
    </row>
    <row r="1184" spans="10:15" ht="12.5">
      <c r="J1184" s="319"/>
      <c r="L1184" s="319"/>
      <c r="M1184" s="319"/>
      <c r="N1184" s="319"/>
      <c r="O1184" s="319"/>
    </row>
    <row r="1185" spans="10:15" ht="12.5">
      <c r="J1185" s="319"/>
      <c r="L1185" s="319"/>
      <c r="M1185" s="319"/>
      <c r="N1185" s="319"/>
      <c r="O1185" s="319"/>
    </row>
    <row r="1186" spans="10:15" ht="12.5">
      <c r="J1186" s="319"/>
      <c r="L1186" s="319"/>
      <c r="M1186" s="319"/>
      <c r="N1186" s="319"/>
      <c r="O1186" s="319"/>
    </row>
    <row r="1187" spans="10:15" ht="12.5">
      <c r="J1187" s="319"/>
      <c r="L1187" s="319"/>
      <c r="M1187" s="319"/>
      <c r="N1187" s="319"/>
      <c r="O1187" s="319"/>
    </row>
    <row r="1188" spans="10:15" ht="12.5">
      <c r="J1188" s="319"/>
      <c r="L1188" s="319"/>
      <c r="M1188" s="319"/>
      <c r="N1188" s="319"/>
      <c r="O1188" s="319"/>
    </row>
    <row r="1189" spans="10:15" ht="12.5">
      <c r="J1189" s="319"/>
      <c r="L1189" s="319"/>
      <c r="M1189" s="319"/>
      <c r="N1189" s="319"/>
      <c r="O1189" s="319"/>
    </row>
    <row r="1190" spans="10:15" ht="12.5">
      <c r="J1190" s="319"/>
      <c r="L1190" s="319"/>
      <c r="M1190" s="319"/>
      <c r="N1190" s="319"/>
      <c r="O1190" s="319"/>
    </row>
    <row r="1191" spans="10:15" ht="12.5">
      <c r="J1191" s="319"/>
      <c r="L1191" s="319"/>
      <c r="M1191" s="319"/>
      <c r="N1191" s="319"/>
      <c r="O1191" s="319"/>
    </row>
    <row r="1192" spans="10:15" ht="12.5">
      <c r="J1192" s="319"/>
      <c r="L1192" s="319"/>
      <c r="M1192" s="319"/>
      <c r="N1192" s="319"/>
      <c r="O1192" s="319"/>
    </row>
    <row r="1193" spans="10:15" ht="12.5">
      <c r="J1193" s="319"/>
      <c r="L1193" s="319"/>
      <c r="M1193" s="319"/>
      <c r="N1193" s="319"/>
      <c r="O1193" s="319"/>
    </row>
    <row r="1194" spans="10:15" ht="12.5">
      <c r="J1194" s="319"/>
      <c r="L1194" s="319"/>
      <c r="M1194" s="319"/>
      <c r="N1194" s="319"/>
      <c r="O1194" s="319"/>
    </row>
    <row r="1195" spans="10:15" ht="12.5">
      <c r="J1195" s="319"/>
      <c r="L1195" s="319"/>
      <c r="M1195" s="319"/>
      <c r="N1195" s="319"/>
      <c r="O1195" s="319"/>
    </row>
    <row r="1196" spans="10:15" ht="12.5">
      <c r="J1196" s="319"/>
      <c r="L1196" s="319"/>
      <c r="M1196" s="319"/>
      <c r="N1196" s="319"/>
      <c r="O1196" s="319"/>
    </row>
    <row r="1197" spans="10:15" ht="12.5">
      <c r="J1197" s="319"/>
      <c r="L1197" s="319"/>
      <c r="M1197" s="319"/>
      <c r="N1197" s="319"/>
      <c r="O1197" s="319"/>
    </row>
    <row r="1198" spans="10:15" ht="12.5">
      <c r="J1198" s="319"/>
      <c r="L1198" s="319"/>
      <c r="M1198" s="319"/>
      <c r="N1198" s="319"/>
      <c r="O1198" s="319"/>
    </row>
    <row r="1199" spans="10:15" ht="12.5">
      <c r="J1199" s="319"/>
      <c r="L1199" s="319"/>
      <c r="M1199" s="319"/>
      <c r="N1199" s="319"/>
      <c r="O1199" s="319"/>
    </row>
    <row r="1200" spans="10:15" ht="12.5">
      <c r="J1200" s="319"/>
      <c r="L1200" s="319"/>
      <c r="M1200" s="319"/>
      <c r="N1200" s="319"/>
      <c r="O1200" s="319"/>
    </row>
    <row r="1201" spans="10:15" ht="12.5">
      <c r="J1201" s="319"/>
      <c r="L1201" s="319"/>
      <c r="M1201" s="319"/>
      <c r="N1201" s="319"/>
      <c r="O1201" s="319"/>
    </row>
    <row r="1202" spans="10:15" ht="12.5">
      <c r="J1202" s="319"/>
      <c r="L1202" s="319"/>
      <c r="M1202" s="319"/>
      <c r="N1202" s="319"/>
      <c r="O1202" s="319"/>
    </row>
    <row r="1203" spans="10:15" ht="12.5">
      <c r="J1203" s="319"/>
      <c r="L1203" s="319"/>
      <c r="M1203" s="319"/>
      <c r="N1203" s="319"/>
      <c r="O1203" s="319"/>
    </row>
    <row r="1204" spans="10:15" ht="12.5">
      <c r="J1204" s="319"/>
      <c r="L1204" s="319"/>
      <c r="M1204" s="319"/>
      <c r="N1204" s="319"/>
      <c r="O1204" s="319"/>
    </row>
    <row r="1205" spans="10:15" ht="12.5">
      <c r="J1205" s="319"/>
      <c r="L1205" s="319"/>
      <c r="M1205" s="319"/>
      <c r="N1205" s="319"/>
      <c r="O1205" s="319"/>
    </row>
    <row r="1206" spans="10:15" ht="12.5">
      <c r="J1206" s="319"/>
      <c r="L1206" s="319"/>
      <c r="M1206" s="319"/>
      <c r="N1206" s="319"/>
      <c r="O1206" s="319"/>
    </row>
    <row r="1207" spans="10:15" ht="12.5">
      <c r="J1207" s="319"/>
      <c r="L1207" s="319"/>
      <c r="M1207" s="319"/>
      <c r="N1207" s="319"/>
      <c r="O1207" s="319"/>
    </row>
    <row r="1208" spans="10:15" ht="12.5">
      <c r="J1208" s="319"/>
      <c r="L1208" s="319"/>
      <c r="M1208" s="319"/>
      <c r="N1208" s="319"/>
      <c r="O1208" s="319"/>
    </row>
    <row r="1209" spans="10:15" ht="12.5">
      <c r="J1209" s="319"/>
      <c r="L1209" s="319"/>
      <c r="M1209" s="319"/>
      <c r="N1209" s="319"/>
      <c r="O1209" s="319"/>
    </row>
    <row r="1210" spans="10:15" ht="12.5">
      <c r="J1210" s="319"/>
      <c r="L1210" s="319"/>
      <c r="M1210" s="319"/>
      <c r="N1210" s="319"/>
      <c r="O1210" s="319"/>
    </row>
    <row r="1211" spans="10:15" ht="12.5">
      <c r="J1211" s="319"/>
      <c r="L1211" s="319"/>
      <c r="M1211" s="319"/>
      <c r="N1211" s="319"/>
      <c r="O1211" s="319"/>
    </row>
    <row r="1212" spans="10:15" ht="12.5">
      <c r="J1212" s="319"/>
      <c r="L1212" s="319"/>
      <c r="M1212" s="319"/>
      <c r="N1212" s="319"/>
      <c r="O1212" s="319"/>
    </row>
    <row r="1213" spans="10:15" ht="12.5">
      <c r="J1213" s="319"/>
      <c r="L1213" s="319"/>
      <c r="M1213" s="319"/>
      <c r="N1213" s="319"/>
      <c r="O1213" s="319"/>
    </row>
    <row r="1214" spans="10:15" ht="12.5">
      <c r="J1214" s="319"/>
      <c r="L1214" s="319"/>
      <c r="M1214" s="319"/>
      <c r="N1214" s="319"/>
      <c r="O1214" s="319"/>
    </row>
    <row r="1215" spans="10:15" ht="12.5">
      <c r="J1215" s="319"/>
      <c r="L1215" s="319"/>
      <c r="M1215" s="319"/>
      <c r="N1215" s="319"/>
      <c r="O1215" s="319"/>
    </row>
    <row r="1216" spans="10:15" ht="12.5">
      <c r="J1216" s="319"/>
      <c r="L1216" s="319"/>
      <c r="M1216" s="319"/>
      <c r="N1216" s="319"/>
      <c r="O1216" s="319"/>
    </row>
    <row r="1217" spans="10:15" ht="12.5">
      <c r="J1217" s="319"/>
      <c r="L1217" s="319"/>
      <c r="M1217" s="319"/>
      <c r="N1217" s="319"/>
      <c r="O1217" s="319"/>
    </row>
    <row r="1218" spans="10:15" ht="12.5">
      <c r="J1218" s="319"/>
      <c r="L1218" s="319"/>
      <c r="M1218" s="319"/>
      <c r="N1218" s="319"/>
      <c r="O1218" s="319"/>
    </row>
    <row r="1219" spans="10:15" ht="12.5">
      <c r="J1219" s="319"/>
      <c r="L1219" s="319"/>
      <c r="M1219" s="319"/>
      <c r="N1219" s="319"/>
      <c r="O1219" s="319"/>
    </row>
    <row r="1220" spans="10:15" ht="12.5">
      <c r="J1220" s="319"/>
      <c r="L1220" s="319"/>
      <c r="M1220" s="319"/>
      <c r="N1220" s="319"/>
      <c r="O1220" s="319"/>
    </row>
    <row r="1221" spans="10:15" ht="12.5">
      <c r="J1221" s="319"/>
      <c r="L1221" s="319"/>
      <c r="M1221" s="319"/>
      <c r="N1221" s="319"/>
      <c r="O1221" s="319"/>
    </row>
    <row r="1222" spans="10:15" ht="12.5">
      <c r="J1222" s="319"/>
      <c r="L1222" s="319"/>
      <c r="M1222" s="319"/>
      <c r="N1222" s="319"/>
      <c r="O1222" s="319"/>
    </row>
    <row r="1223" spans="10:15" ht="12.5">
      <c r="J1223" s="319"/>
      <c r="L1223" s="319"/>
      <c r="M1223" s="319"/>
      <c r="N1223" s="319"/>
      <c r="O1223" s="319"/>
    </row>
    <row r="1224" spans="10:15" ht="12.5">
      <c r="J1224" s="319"/>
      <c r="L1224" s="319"/>
      <c r="M1224" s="319"/>
      <c r="N1224" s="319"/>
      <c r="O1224" s="319"/>
    </row>
    <row r="1225" spans="10:15" ht="12.5">
      <c r="J1225" s="319"/>
      <c r="L1225" s="319"/>
      <c r="M1225" s="319"/>
      <c r="N1225" s="319"/>
      <c r="O1225" s="319"/>
    </row>
    <row r="1226" spans="10:15" ht="12.5">
      <c r="J1226" s="319"/>
      <c r="L1226" s="319"/>
      <c r="M1226" s="319"/>
      <c r="N1226" s="319"/>
      <c r="O1226" s="319"/>
    </row>
    <row r="1227" spans="10:15" ht="12.5">
      <c r="J1227" s="319"/>
      <c r="L1227" s="319"/>
      <c r="M1227" s="319"/>
      <c r="N1227" s="319"/>
      <c r="O1227" s="319"/>
    </row>
    <row r="1228" spans="10:15" ht="12.5">
      <c r="J1228" s="319"/>
      <c r="L1228" s="319"/>
      <c r="M1228" s="319"/>
      <c r="N1228" s="319"/>
      <c r="O1228" s="319"/>
    </row>
    <row r="1229" spans="10:15" ht="12.5">
      <c r="J1229" s="319"/>
      <c r="L1229" s="319"/>
      <c r="M1229" s="319"/>
      <c r="N1229" s="319"/>
      <c r="O1229" s="319"/>
    </row>
    <row r="1230" spans="10:15" ht="12.5">
      <c r="J1230" s="319"/>
      <c r="L1230" s="319"/>
      <c r="M1230" s="319"/>
      <c r="N1230" s="319"/>
      <c r="O1230" s="319"/>
    </row>
    <row r="1231" spans="10:15" ht="12.5">
      <c r="J1231" s="319"/>
      <c r="L1231" s="319"/>
      <c r="M1231" s="319"/>
      <c r="N1231" s="319"/>
      <c r="O1231" s="319"/>
    </row>
    <row r="1232" spans="10:15" ht="12.5">
      <c r="J1232" s="319"/>
      <c r="L1232" s="319"/>
      <c r="M1232" s="319"/>
      <c r="N1232" s="319"/>
      <c r="O1232" s="319"/>
    </row>
    <row r="1233" spans="10:15" ht="12.5">
      <c r="J1233" s="319"/>
      <c r="L1233" s="319"/>
      <c r="M1233" s="319"/>
      <c r="N1233" s="319"/>
      <c r="O1233" s="319"/>
    </row>
    <row r="1234" spans="10:15" ht="12.5">
      <c r="J1234" s="319"/>
      <c r="L1234" s="319"/>
      <c r="M1234" s="319"/>
      <c r="N1234" s="319"/>
      <c r="O1234" s="319"/>
    </row>
    <row r="1235" spans="10:15" ht="12.5">
      <c r="J1235" s="319"/>
      <c r="L1235" s="319"/>
      <c r="M1235" s="319"/>
      <c r="N1235" s="319"/>
      <c r="O1235" s="319"/>
    </row>
    <row r="1236" spans="10:15" ht="12.5">
      <c r="J1236" s="319"/>
      <c r="L1236" s="319"/>
      <c r="M1236" s="319"/>
      <c r="N1236" s="319"/>
      <c r="O1236" s="319"/>
    </row>
    <row r="1237" spans="10:15" ht="12.5">
      <c r="J1237" s="319"/>
      <c r="L1237" s="319"/>
      <c r="M1237" s="319"/>
      <c r="N1237" s="319"/>
      <c r="O1237" s="319"/>
    </row>
    <row r="1238" spans="10:15" ht="12.5">
      <c r="J1238" s="319"/>
      <c r="L1238" s="319"/>
      <c r="M1238" s="319"/>
      <c r="N1238" s="319"/>
      <c r="O1238" s="319"/>
    </row>
    <row r="1239" spans="10:15" ht="12.5">
      <c r="J1239" s="319"/>
      <c r="L1239" s="319"/>
      <c r="M1239" s="319"/>
      <c r="N1239" s="319"/>
      <c r="O1239" s="319"/>
    </row>
    <row r="1240" spans="10:15" ht="12.5">
      <c r="J1240" s="319"/>
      <c r="L1240" s="319"/>
      <c r="M1240" s="319"/>
      <c r="N1240" s="319"/>
      <c r="O1240" s="319"/>
    </row>
    <row r="1241" spans="10:15" ht="12.5">
      <c r="J1241" s="319"/>
      <c r="L1241" s="319"/>
      <c r="M1241" s="319"/>
      <c r="N1241" s="319"/>
      <c r="O1241" s="319"/>
    </row>
    <row r="1242" spans="10:15" ht="12.5">
      <c r="J1242" s="319"/>
      <c r="L1242" s="319"/>
      <c r="M1242" s="319"/>
      <c r="N1242" s="319"/>
      <c r="O1242" s="319"/>
    </row>
    <row r="1243" spans="10:15" ht="12.5">
      <c r="J1243" s="319"/>
      <c r="L1243" s="319"/>
      <c r="M1243" s="319"/>
      <c r="N1243" s="319"/>
      <c r="O1243" s="319"/>
    </row>
    <row r="1244" spans="10:15" ht="12.5">
      <c r="J1244" s="319"/>
      <c r="L1244" s="319"/>
      <c r="M1244" s="319"/>
      <c r="N1244" s="319"/>
      <c r="O1244" s="319"/>
    </row>
    <row r="1245" spans="10:15" ht="12.5">
      <c r="J1245" s="319"/>
      <c r="L1245" s="319"/>
      <c r="M1245" s="319"/>
      <c r="N1245" s="319"/>
      <c r="O1245" s="319"/>
    </row>
    <row r="1246" spans="10:15" ht="12.5">
      <c r="J1246" s="319"/>
      <c r="L1246" s="319"/>
      <c r="M1246" s="319"/>
      <c r="N1246" s="319"/>
      <c r="O1246" s="319"/>
    </row>
    <row r="1247" spans="10:15" ht="12.5">
      <c r="J1247" s="319"/>
      <c r="L1247" s="319"/>
      <c r="M1247" s="319"/>
      <c r="N1247" s="319"/>
      <c r="O1247" s="319"/>
    </row>
    <row r="1248" spans="10:15" ht="12.5">
      <c r="J1248" s="319"/>
      <c r="L1248" s="319"/>
      <c r="M1248" s="319"/>
      <c r="N1248" s="319"/>
      <c r="O1248" s="319"/>
    </row>
    <row r="1249" spans="10:15" ht="12.5">
      <c r="J1249" s="319"/>
      <c r="L1249" s="319"/>
      <c r="M1249" s="319"/>
      <c r="N1249" s="319"/>
      <c r="O1249" s="319"/>
    </row>
    <row r="1250" spans="10:15" ht="12.5">
      <c r="J1250" s="319"/>
      <c r="L1250" s="319"/>
      <c r="M1250" s="319"/>
      <c r="N1250" s="319"/>
      <c r="O1250" s="319"/>
    </row>
    <row r="1251" spans="10:15" ht="12.5">
      <c r="J1251" s="319"/>
      <c r="L1251" s="319"/>
      <c r="M1251" s="319"/>
      <c r="N1251" s="319"/>
      <c r="O1251" s="319"/>
    </row>
    <row r="1252" spans="10:15" ht="12.5">
      <c r="J1252" s="319"/>
      <c r="L1252" s="319"/>
      <c r="M1252" s="319"/>
      <c r="N1252" s="319"/>
      <c r="O1252" s="319"/>
    </row>
    <row r="1253" spans="10:15" ht="12.5">
      <c r="J1253" s="319"/>
      <c r="L1253" s="319"/>
      <c r="M1253" s="319"/>
      <c r="N1253" s="319"/>
      <c r="O1253" s="319"/>
    </row>
    <row r="1254" spans="10:15" ht="12.5">
      <c r="J1254" s="319"/>
      <c r="L1254" s="319"/>
      <c r="M1254" s="319"/>
      <c r="N1254" s="319"/>
      <c r="O1254" s="319"/>
    </row>
    <row r="1255" spans="10:15" ht="12.5">
      <c r="J1255" s="319"/>
      <c r="L1255" s="319"/>
      <c r="M1255" s="319"/>
      <c r="N1255" s="319"/>
      <c r="O1255" s="319"/>
    </row>
    <row r="1256" spans="10:15" ht="12.5">
      <c r="J1256" s="319"/>
      <c r="L1256" s="319"/>
      <c r="M1256" s="319"/>
      <c r="N1256" s="319"/>
      <c r="O1256" s="319"/>
    </row>
    <row r="1257" spans="10:15" ht="12.5">
      <c r="J1257" s="319"/>
      <c r="L1257" s="319"/>
      <c r="M1257" s="319"/>
      <c r="N1257" s="319"/>
      <c r="O1257" s="319"/>
    </row>
    <row r="1258" spans="10:15" ht="12.5">
      <c r="J1258" s="319"/>
      <c r="L1258" s="319"/>
      <c r="M1258" s="319"/>
      <c r="N1258" s="319"/>
      <c r="O1258" s="319"/>
    </row>
    <row r="1259" spans="10:15" ht="12.5">
      <c r="J1259" s="319"/>
      <c r="L1259" s="319"/>
      <c r="M1259" s="319"/>
      <c r="N1259" s="319"/>
      <c r="O1259" s="319"/>
    </row>
    <row r="1260" spans="10:15" ht="12.5">
      <c r="J1260" s="319"/>
      <c r="L1260" s="319"/>
      <c r="M1260" s="319"/>
      <c r="N1260" s="319"/>
      <c r="O1260" s="319"/>
    </row>
    <row r="1261" spans="10:15" ht="12.5">
      <c r="J1261" s="319"/>
      <c r="L1261" s="319"/>
      <c r="M1261" s="319"/>
      <c r="N1261" s="319"/>
      <c r="O1261" s="319"/>
    </row>
    <row r="1262" spans="10:15" ht="12.5">
      <c r="J1262" s="319"/>
      <c r="L1262" s="319"/>
      <c r="M1262" s="319"/>
      <c r="N1262" s="319"/>
      <c r="O1262" s="319"/>
    </row>
    <row r="1263" spans="10:15" ht="12.5">
      <c r="J1263" s="319"/>
      <c r="L1263" s="319"/>
      <c r="M1263" s="319"/>
      <c r="N1263" s="319"/>
      <c r="O1263" s="319"/>
    </row>
    <row r="1264" spans="10:15" ht="12.5">
      <c r="J1264" s="319"/>
      <c r="L1264" s="319"/>
      <c r="M1264" s="319"/>
      <c r="N1264" s="319"/>
      <c r="O1264" s="319"/>
    </row>
    <row r="1265" spans="10:15" ht="12.5">
      <c r="J1265" s="319"/>
      <c r="L1265" s="319"/>
      <c r="M1265" s="319"/>
      <c r="N1265" s="319"/>
      <c r="O1265" s="319"/>
    </row>
    <row r="1266" spans="10:15" ht="12.5">
      <c r="J1266" s="319"/>
      <c r="L1266" s="319"/>
      <c r="M1266" s="319"/>
      <c r="N1266" s="319"/>
      <c r="O1266" s="319"/>
    </row>
    <row r="1267" spans="10:15" ht="12.5">
      <c r="J1267" s="319"/>
      <c r="L1267" s="319"/>
      <c r="M1267" s="319"/>
      <c r="N1267" s="319"/>
      <c r="O1267" s="319"/>
    </row>
    <row r="1268" spans="10:15" ht="12.5">
      <c r="J1268" s="319"/>
      <c r="L1268" s="319"/>
      <c r="M1268" s="319"/>
      <c r="N1268" s="319"/>
      <c r="O1268" s="319"/>
    </row>
    <row r="1269" spans="10:15" ht="12.5">
      <c r="J1269" s="319"/>
      <c r="L1269" s="319"/>
      <c r="M1269" s="319"/>
      <c r="N1269" s="319"/>
      <c r="O1269" s="319"/>
    </row>
    <row r="1270" spans="10:15" ht="12.5">
      <c r="J1270" s="319"/>
      <c r="L1270" s="319"/>
      <c r="M1270" s="319"/>
      <c r="N1270" s="319"/>
      <c r="O1270" s="319"/>
    </row>
    <row r="1271" spans="10:15" ht="12.5">
      <c r="J1271" s="319"/>
      <c r="L1271" s="319"/>
      <c r="M1271" s="319"/>
      <c r="N1271" s="319"/>
      <c r="O1271" s="319"/>
    </row>
    <row r="1272" spans="10:15" ht="12.5">
      <c r="J1272" s="319"/>
      <c r="L1272" s="319"/>
      <c r="M1272" s="319"/>
      <c r="N1272" s="319"/>
      <c r="O1272" s="319"/>
    </row>
    <row r="1273" spans="10:15" ht="12.5">
      <c r="J1273" s="319"/>
      <c r="L1273" s="319"/>
      <c r="M1273" s="319"/>
      <c r="N1273" s="319"/>
      <c r="O1273" s="319"/>
    </row>
    <row r="1274" spans="10:15" ht="12.5">
      <c r="J1274" s="319"/>
      <c r="L1274" s="319"/>
      <c r="M1274" s="319"/>
      <c r="N1274" s="319"/>
      <c r="O1274" s="319"/>
    </row>
    <row r="1275" spans="10:15" ht="12.5">
      <c r="J1275" s="319"/>
      <c r="L1275" s="319"/>
      <c r="M1275" s="319"/>
      <c r="N1275" s="319"/>
      <c r="O1275" s="319"/>
    </row>
    <row r="1276" spans="10:15" ht="12.5">
      <c r="J1276" s="319"/>
      <c r="L1276" s="319"/>
      <c r="M1276" s="319"/>
      <c r="N1276" s="319"/>
      <c r="O1276" s="319"/>
    </row>
    <row r="1277" spans="10:15" ht="12.5">
      <c r="J1277" s="319"/>
      <c r="L1277" s="319"/>
      <c r="M1277" s="319"/>
      <c r="N1277" s="319"/>
      <c r="O1277" s="319"/>
    </row>
    <row r="1278" spans="10:15" ht="12.5">
      <c r="J1278" s="319"/>
      <c r="L1278" s="319"/>
      <c r="M1278" s="319"/>
      <c r="N1278" s="319"/>
      <c r="O1278" s="319"/>
    </row>
    <row r="1279" spans="10:15" ht="12.5">
      <c r="J1279" s="319"/>
      <c r="L1279" s="319"/>
      <c r="M1279" s="319"/>
      <c r="N1279" s="319"/>
      <c r="O1279" s="319"/>
    </row>
    <row r="1280" spans="10:15" ht="12.5">
      <c r="J1280" s="319"/>
      <c r="L1280" s="319"/>
      <c r="M1280" s="319"/>
      <c r="N1280" s="319"/>
      <c r="O1280" s="319"/>
    </row>
    <row r="1281" spans="10:15" ht="12.5">
      <c r="J1281" s="319"/>
      <c r="L1281" s="319"/>
      <c r="M1281" s="319"/>
      <c r="N1281" s="319"/>
      <c r="O1281" s="319"/>
    </row>
    <row r="1282" spans="10:15" ht="12.5">
      <c r="J1282" s="319"/>
      <c r="L1282" s="319"/>
      <c r="M1282" s="319"/>
      <c r="N1282" s="319"/>
      <c r="O1282" s="319"/>
    </row>
    <row r="1283" spans="10:15" ht="12.5">
      <c r="J1283" s="319"/>
      <c r="L1283" s="319"/>
      <c r="M1283" s="319"/>
      <c r="N1283" s="319"/>
      <c r="O1283" s="319"/>
    </row>
    <row r="1284" spans="10:15" ht="12.5">
      <c r="J1284" s="319"/>
      <c r="L1284" s="319"/>
      <c r="M1284" s="319"/>
      <c r="N1284" s="319"/>
      <c r="O1284" s="319"/>
    </row>
    <row r="1285" spans="10:15" ht="12.5">
      <c r="J1285" s="319"/>
      <c r="L1285" s="319"/>
      <c r="M1285" s="319"/>
      <c r="N1285" s="319"/>
      <c r="O1285" s="319"/>
    </row>
    <row r="1286" spans="10:15" ht="12.5">
      <c r="J1286" s="319"/>
      <c r="L1286" s="319"/>
      <c r="M1286" s="319"/>
      <c r="N1286" s="319"/>
      <c r="O1286" s="319"/>
    </row>
    <row r="1287" spans="10:15" ht="12.5">
      <c r="J1287" s="319"/>
      <c r="L1287" s="319"/>
      <c r="M1287" s="319"/>
      <c r="N1287" s="319"/>
      <c r="O1287" s="319"/>
    </row>
    <row r="1288" spans="10:15" ht="12.5">
      <c r="J1288" s="319"/>
      <c r="L1288" s="319"/>
      <c r="M1288" s="319"/>
      <c r="N1288" s="319"/>
      <c r="O1288" s="319"/>
    </row>
    <row r="1289" spans="10:15" ht="12.5">
      <c r="J1289" s="319"/>
      <c r="L1289" s="319"/>
      <c r="M1289" s="319"/>
      <c r="N1289" s="319"/>
      <c r="O1289" s="319"/>
    </row>
    <row r="1290" spans="10:15" ht="12.5">
      <c r="J1290" s="319"/>
      <c r="L1290" s="319"/>
      <c r="M1290" s="319"/>
      <c r="N1290" s="319"/>
      <c r="O1290" s="319"/>
    </row>
    <row r="1291" spans="10:15" ht="12.5">
      <c r="J1291" s="319"/>
      <c r="L1291" s="319"/>
      <c r="M1291" s="319"/>
      <c r="N1291" s="319"/>
      <c r="O1291" s="319"/>
    </row>
    <row r="1292" spans="10:15" ht="12.5">
      <c r="J1292" s="319"/>
      <c r="L1292" s="319"/>
      <c r="M1292" s="319"/>
      <c r="N1292" s="319"/>
      <c r="O1292" s="319"/>
    </row>
    <row r="1293" spans="10:15" ht="12.5">
      <c r="J1293" s="319"/>
      <c r="L1293" s="319"/>
      <c r="M1293" s="319"/>
      <c r="N1293" s="319"/>
      <c r="O1293" s="319"/>
    </row>
    <row r="1294" spans="10:15" ht="12.5">
      <c r="J1294" s="319"/>
      <c r="L1294" s="319"/>
      <c r="M1294" s="319"/>
      <c r="N1294" s="319"/>
      <c r="O1294" s="319"/>
    </row>
    <row r="1295" spans="10:15" ht="12.5">
      <c r="J1295" s="319"/>
      <c r="L1295" s="319"/>
      <c r="M1295" s="319"/>
      <c r="N1295" s="319"/>
      <c r="O1295" s="319"/>
    </row>
    <row r="1296" spans="10:15" ht="12.5">
      <c r="J1296" s="319"/>
      <c r="L1296" s="319"/>
      <c r="M1296" s="319"/>
      <c r="N1296" s="319"/>
      <c r="O1296" s="319"/>
    </row>
    <row r="1297" spans="10:15" ht="12.5">
      <c r="J1297" s="319"/>
      <c r="L1297" s="319"/>
      <c r="M1297" s="319"/>
      <c r="N1297" s="319"/>
      <c r="O1297" s="319"/>
    </row>
    <row r="1298" spans="10:15" ht="12.5">
      <c r="J1298" s="319"/>
      <c r="L1298" s="319"/>
      <c r="M1298" s="319"/>
      <c r="N1298" s="319"/>
      <c r="O1298" s="319"/>
    </row>
    <row r="1299" spans="10:15" ht="12.5">
      <c r="J1299" s="319"/>
      <c r="L1299" s="319"/>
      <c r="M1299" s="319"/>
      <c r="N1299" s="319"/>
      <c r="O1299" s="319"/>
    </row>
    <row r="1300" spans="10:15" ht="12.5">
      <c r="J1300" s="319"/>
      <c r="L1300" s="319"/>
      <c r="M1300" s="319"/>
      <c r="N1300" s="319"/>
      <c r="O1300" s="319"/>
    </row>
    <row r="1301" spans="10:15" ht="12.5">
      <c r="J1301" s="319"/>
      <c r="L1301" s="319"/>
      <c r="M1301" s="319"/>
      <c r="N1301" s="319"/>
      <c r="O1301" s="319"/>
    </row>
    <row r="1302" spans="10:15" ht="12.5">
      <c r="J1302" s="319"/>
      <c r="L1302" s="319"/>
      <c r="M1302" s="319"/>
      <c r="N1302" s="319"/>
      <c r="O1302" s="319"/>
    </row>
    <row r="1303" spans="10:15" ht="12.5">
      <c r="J1303" s="319"/>
      <c r="L1303" s="319"/>
      <c r="M1303" s="319"/>
      <c r="N1303" s="319"/>
      <c r="O1303" s="319"/>
    </row>
    <row r="1304" spans="10:15" ht="12.5">
      <c r="J1304" s="319"/>
      <c r="L1304" s="319"/>
      <c r="M1304" s="319"/>
      <c r="N1304" s="319"/>
      <c r="O1304" s="319"/>
    </row>
    <row r="1305" spans="10:15" ht="12.5">
      <c r="J1305" s="319"/>
      <c r="L1305" s="319"/>
      <c r="M1305" s="319"/>
      <c r="N1305" s="319"/>
      <c r="O1305" s="319"/>
    </row>
    <row r="1306" spans="10:15" ht="12.5">
      <c r="J1306" s="319"/>
      <c r="L1306" s="319"/>
      <c r="M1306" s="319"/>
      <c r="N1306" s="319"/>
      <c r="O1306" s="319"/>
    </row>
    <row r="1307" spans="10:15" ht="12.5">
      <c r="J1307" s="319"/>
      <c r="L1307" s="319"/>
      <c r="M1307" s="319"/>
      <c r="N1307" s="319"/>
      <c r="O1307" s="319"/>
    </row>
    <row r="1308" spans="10:15" ht="12.5">
      <c r="J1308" s="319"/>
      <c r="L1308" s="319"/>
      <c r="M1308" s="319"/>
      <c r="N1308" s="319"/>
      <c r="O1308" s="319"/>
    </row>
    <row r="1309" spans="10:15" ht="12.5">
      <c r="J1309" s="319"/>
      <c r="L1309" s="319"/>
      <c r="M1309" s="319"/>
      <c r="N1309" s="319"/>
      <c r="O1309" s="319"/>
    </row>
    <row r="1310" spans="10:15" ht="12.5">
      <c r="J1310" s="319"/>
      <c r="L1310" s="319"/>
      <c r="M1310" s="319"/>
      <c r="N1310" s="319"/>
      <c r="O1310" s="319"/>
    </row>
    <row r="1311" spans="10:15" ht="12.5">
      <c r="J1311" s="319"/>
      <c r="L1311" s="319"/>
      <c r="M1311" s="319"/>
      <c r="N1311" s="319"/>
      <c r="O1311" s="319"/>
    </row>
    <row r="1312" spans="10:15" ht="12.5">
      <c r="J1312" s="319"/>
      <c r="L1312" s="319"/>
      <c r="M1312" s="319"/>
      <c r="N1312" s="319"/>
      <c r="O1312" s="319"/>
    </row>
    <row r="1313" spans="10:15" ht="12.5">
      <c r="J1313" s="319"/>
      <c r="L1313" s="319"/>
      <c r="M1313" s="319"/>
      <c r="N1313" s="319"/>
      <c r="O1313" s="319"/>
    </row>
    <row r="1314" spans="10:15" ht="12.5">
      <c r="J1314" s="319"/>
      <c r="L1314" s="319"/>
      <c r="M1314" s="319"/>
      <c r="N1314" s="319"/>
      <c r="O1314" s="319"/>
    </row>
    <row r="1315" spans="10:15" ht="12.5">
      <c r="J1315" s="319"/>
      <c r="L1315" s="319"/>
      <c r="M1315" s="319"/>
      <c r="N1315" s="319"/>
      <c r="O1315" s="319"/>
    </row>
    <row r="1316" spans="10:15" ht="12.5">
      <c r="J1316" s="319"/>
      <c r="L1316" s="319"/>
      <c r="M1316" s="319"/>
      <c r="N1316" s="319"/>
      <c r="O1316" s="319"/>
    </row>
    <row r="1317" spans="10:15" ht="12.5">
      <c r="J1317" s="319"/>
      <c r="L1317" s="319"/>
      <c r="M1317" s="319"/>
      <c r="N1317" s="319"/>
      <c r="O1317" s="319"/>
    </row>
    <row r="1318" spans="10:15" ht="12.5">
      <c r="J1318" s="319"/>
      <c r="L1318" s="319"/>
      <c r="M1318" s="319"/>
      <c r="N1318" s="319"/>
      <c r="O1318" s="319"/>
    </row>
    <row r="1319" spans="10:15" ht="12.5">
      <c r="J1319" s="319"/>
      <c r="L1319" s="319"/>
      <c r="M1319" s="319"/>
      <c r="N1319" s="319"/>
      <c r="O1319" s="319"/>
    </row>
    <row r="1320" spans="10:15" ht="12.5">
      <c r="J1320" s="319"/>
      <c r="L1320" s="319"/>
      <c r="M1320" s="319"/>
      <c r="N1320" s="319"/>
      <c r="O1320" s="319"/>
    </row>
    <row r="1321" spans="10:15" ht="12.5">
      <c r="J1321" s="319"/>
      <c r="L1321" s="319"/>
      <c r="M1321" s="319"/>
      <c r="N1321" s="319"/>
      <c r="O1321" s="319"/>
    </row>
    <row r="1322" spans="10:15" ht="12.5">
      <c r="J1322" s="319"/>
      <c r="L1322" s="319"/>
      <c r="M1322" s="319"/>
      <c r="N1322" s="319"/>
      <c r="O1322" s="319"/>
    </row>
    <row r="1323" spans="10:15" ht="12.5">
      <c r="J1323" s="319"/>
      <c r="L1323" s="319"/>
      <c r="M1323" s="319"/>
      <c r="N1323" s="319"/>
      <c r="O1323" s="319"/>
    </row>
    <row r="1324" spans="10:15" ht="12.5">
      <c r="J1324" s="319"/>
      <c r="L1324" s="319"/>
      <c r="M1324" s="319"/>
      <c r="N1324" s="319"/>
      <c r="O1324" s="319"/>
    </row>
    <row r="1325" spans="10:15" ht="12.5">
      <c r="J1325" s="319"/>
      <c r="L1325" s="319"/>
      <c r="M1325" s="319"/>
      <c r="N1325" s="319"/>
      <c r="O1325" s="319"/>
    </row>
    <row r="1326" spans="10:15" ht="12.5">
      <c r="J1326" s="319"/>
      <c r="L1326" s="319"/>
      <c r="M1326" s="319"/>
      <c r="N1326" s="319"/>
      <c r="O1326" s="319"/>
    </row>
    <row r="1327" spans="10:15" ht="12.5">
      <c r="J1327" s="319"/>
      <c r="L1327" s="319"/>
      <c r="M1327" s="319"/>
      <c r="N1327" s="319"/>
      <c r="O1327" s="319"/>
    </row>
    <row r="1328" spans="10:15" ht="12.5">
      <c r="J1328" s="319"/>
      <c r="L1328" s="319"/>
      <c r="M1328" s="319"/>
      <c r="N1328" s="319"/>
      <c r="O1328" s="319"/>
    </row>
    <row r="1329" spans="10:15" ht="12.5">
      <c r="J1329" s="319"/>
      <c r="L1329" s="319"/>
      <c r="M1329" s="319"/>
      <c r="N1329" s="319"/>
      <c r="O1329" s="319"/>
    </row>
    <row r="1330" spans="10:15" ht="12.5">
      <c r="J1330" s="319"/>
      <c r="L1330" s="319"/>
      <c r="M1330" s="319"/>
      <c r="N1330" s="319"/>
      <c r="O1330" s="319"/>
    </row>
    <row r="1331" spans="10:15" ht="12.5">
      <c r="J1331" s="319"/>
      <c r="L1331" s="319"/>
      <c r="M1331" s="319"/>
      <c r="N1331" s="319"/>
      <c r="O1331" s="319"/>
    </row>
    <row r="1332" spans="10:15" ht="12.5">
      <c r="L1332" s="319"/>
      <c r="M1332" s="319"/>
      <c r="N1332" s="319"/>
      <c r="O1332" s="319"/>
    </row>
    <row r="1333" spans="10:15" ht="12.5">
      <c r="L1333" s="319"/>
      <c r="M1333" s="319"/>
      <c r="N1333" s="319"/>
      <c r="O1333" s="319"/>
    </row>
    <row r="1334" spans="10:15">
      <c r="J1334" s="319"/>
      <c r="M1334" s="319"/>
      <c r="N1334" s="319"/>
      <c r="O1334" s="319"/>
    </row>
    <row r="1335" spans="10:15">
      <c r="J1335" s="319"/>
      <c r="M1335" s="319"/>
      <c r="N1335" s="319"/>
      <c r="O1335" s="319"/>
    </row>
    <row r="1336" spans="10:15" ht="12.5">
      <c r="J1336" s="319"/>
      <c r="L1336" s="319"/>
      <c r="M1336" s="319"/>
      <c r="N1336" s="319"/>
      <c r="O1336" s="319"/>
    </row>
    <row r="1337" spans="10:15">
      <c r="J1337" s="319"/>
      <c r="L1337" s="319"/>
    </row>
    <row r="1338" spans="10:15">
      <c r="L1338" s="319"/>
    </row>
    <row r="1339" spans="10:15" ht="12.5">
      <c r="L1339" s="319"/>
      <c r="M1339" s="319"/>
      <c r="N1339" s="319"/>
      <c r="O1339" s="319"/>
    </row>
    <row r="1340" spans="10:15">
      <c r="M1340" s="319"/>
      <c r="N1340" s="319"/>
      <c r="O1340" s="319"/>
    </row>
    <row r="1341" spans="10:15">
      <c r="M1341" s="319"/>
      <c r="N1341" s="319"/>
      <c r="O1341" s="319"/>
    </row>
    <row r="1342" spans="10:15">
      <c r="M1342" s="319"/>
      <c r="N1342" s="319"/>
      <c r="O1342" s="319"/>
    </row>
  </sheetData>
  <mergeCells count="5">
    <mergeCell ref="A3:B3"/>
    <mergeCell ref="A7:B7"/>
    <mergeCell ref="A1:L1"/>
    <mergeCell ref="A128:C128"/>
    <mergeCell ref="D4:L4"/>
  </mergeCells>
  <printOptions horizontalCentered="1"/>
  <pageMargins left="0.23622047244094491" right="0.19685039370078741" top="0.74803149606299213" bottom="0.59055118110236227" header="0.15748031496062992" footer="0.15748031496062992"/>
  <pageSetup paperSize="9" scale="83" fitToHeight="3" orientation="portrait" r:id="rId1"/>
  <headerFooter alignWithMargins="0"/>
  <rowBreaks count="1" manualBreakCount="1">
    <brk id="7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42"/>
  <sheetViews>
    <sheetView showGridLines="0" workbookViewId="0">
      <selection sqref="A1:G1"/>
    </sheetView>
  </sheetViews>
  <sheetFormatPr defaultRowHeight="12.5"/>
  <cols>
    <col min="1" max="1" width="16.26953125" style="821" customWidth="1"/>
    <col min="2" max="2" width="3.08984375" style="821" customWidth="1"/>
    <col min="3" max="3" width="13.81640625" style="821" customWidth="1"/>
    <col min="4" max="4" width="16.26953125" style="821" customWidth="1"/>
    <col min="5" max="5" width="11.36328125" style="821" customWidth="1"/>
    <col min="6" max="6" width="12.26953125" style="821" customWidth="1"/>
    <col min="7" max="7" width="13.7265625" style="821" customWidth="1"/>
    <col min="8" max="256" width="9" style="821"/>
    <col min="257" max="257" width="16.26953125" style="821" customWidth="1"/>
    <col min="258" max="258" width="3.08984375" style="821" customWidth="1"/>
    <col min="259" max="259" width="13.81640625" style="821" customWidth="1"/>
    <col min="260" max="260" width="16.26953125" style="821" customWidth="1"/>
    <col min="261" max="261" width="11.36328125" style="821" customWidth="1"/>
    <col min="262" max="262" width="12.26953125" style="821" customWidth="1"/>
    <col min="263" max="263" width="13.7265625" style="821" customWidth="1"/>
    <col min="264" max="512" width="9" style="821"/>
    <col min="513" max="513" width="16.26953125" style="821" customWidth="1"/>
    <col min="514" max="514" width="3.08984375" style="821" customWidth="1"/>
    <col min="515" max="515" width="13.81640625" style="821" customWidth="1"/>
    <col min="516" max="516" width="16.26953125" style="821" customWidth="1"/>
    <col min="517" max="517" width="11.36328125" style="821" customWidth="1"/>
    <col min="518" max="518" width="12.26953125" style="821" customWidth="1"/>
    <col min="519" max="519" width="13.7265625" style="821" customWidth="1"/>
    <col min="520" max="768" width="9" style="821"/>
    <col min="769" max="769" width="16.26953125" style="821" customWidth="1"/>
    <col min="770" max="770" width="3.08984375" style="821" customWidth="1"/>
    <col min="771" max="771" width="13.81640625" style="821" customWidth="1"/>
    <col min="772" max="772" width="16.26953125" style="821" customWidth="1"/>
    <col min="773" max="773" width="11.36328125" style="821" customWidth="1"/>
    <col min="774" max="774" width="12.26953125" style="821" customWidth="1"/>
    <col min="775" max="775" width="13.7265625" style="821" customWidth="1"/>
    <col min="776" max="1024" width="9" style="821"/>
    <col min="1025" max="1025" width="16.26953125" style="821" customWidth="1"/>
    <col min="1026" max="1026" width="3.08984375" style="821" customWidth="1"/>
    <col min="1027" max="1027" width="13.81640625" style="821" customWidth="1"/>
    <col min="1028" max="1028" width="16.26953125" style="821" customWidth="1"/>
    <col min="1029" max="1029" width="11.36328125" style="821" customWidth="1"/>
    <col min="1030" max="1030" width="12.26953125" style="821" customWidth="1"/>
    <col min="1031" max="1031" width="13.7265625" style="821" customWidth="1"/>
    <col min="1032" max="1280" width="9" style="821"/>
    <col min="1281" max="1281" width="16.26953125" style="821" customWidth="1"/>
    <col min="1282" max="1282" width="3.08984375" style="821" customWidth="1"/>
    <col min="1283" max="1283" width="13.81640625" style="821" customWidth="1"/>
    <col min="1284" max="1284" width="16.26953125" style="821" customWidth="1"/>
    <col min="1285" max="1285" width="11.36328125" style="821" customWidth="1"/>
    <col min="1286" max="1286" width="12.26953125" style="821" customWidth="1"/>
    <col min="1287" max="1287" width="13.7265625" style="821" customWidth="1"/>
    <col min="1288" max="1536" width="9" style="821"/>
    <col min="1537" max="1537" width="16.26953125" style="821" customWidth="1"/>
    <col min="1538" max="1538" width="3.08984375" style="821" customWidth="1"/>
    <col min="1539" max="1539" width="13.81640625" style="821" customWidth="1"/>
    <col min="1540" max="1540" width="16.26953125" style="821" customWidth="1"/>
    <col min="1541" max="1541" width="11.36328125" style="821" customWidth="1"/>
    <col min="1542" max="1542" width="12.26953125" style="821" customWidth="1"/>
    <col min="1543" max="1543" width="13.7265625" style="821" customWidth="1"/>
    <col min="1544" max="1792" width="9" style="821"/>
    <col min="1793" max="1793" width="16.26953125" style="821" customWidth="1"/>
    <col min="1794" max="1794" width="3.08984375" style="821" customWidth="1"/>
    <col min="1795" max="1795" width="13.81640625" style="821" customWidth="1"/>
    <col min="1796" max="1796" width="16.26953125" style="821" customWidth="1"/>
    <col min="1797" max="1797" width="11.36328125" style="821" customWidth="1"/>
    <col min="1798" max="1798" width="12.26953125" style="821" customWidth="1"/>
    <col min="1799" max="1799" width="13.7265625" style="821" customWidth="1"/>
    <col min="1800" max="2048" width="9" style="821"/>
    <col min="2049" max="2049" width="16.26953125" style="821" customWidth="1"/>
    <col min="2050" max="2050" width="3.08984375" style="821" customWidth="1"/>
    <col min="2051" max="2051" width="13.81640625" style="821" customWidth="1"/>
    <col min="2052" max="2052" width="16.26953125" style="821" customWidth="1"/>
    <col min="2053" max="2053" width="11.36328125" style="821" customWidth="1"/>
    <col min="2054" max="2054" width="12.26953125" style="821" customWidth="1"/>
    <col min="2055" max="2055" width="13.7265625" style="821" customWidth="1"/>
    <col min="2056" max="2304" width="9" style="821"/>
    <col min="2305" max="2305" width="16.26953125" style="821" customWidth="1"/>
    <col min="2306" max="2306" width="3.08984375" style="821" customWidth="1"/>
    <col min="2307" max="2307" width="13.81640625" style="821" customWidth="1"/>
    <col min="2308" max="2308" width="16.26953125" style="821" customWidth="1"/>
    <col min="2309" max="2309" width="11.36328125" style="821" customWidth="1"/>
    <col min="2310" max="2310" width="12.26953125" style="821" customWidth="1"/>
    <col min="2311" max="2311" width="13.7265625" style="821" customWidth="1"/>
    <col min="2312" max="2560" width="9" style="821"/>
    <col min="2561" max="2561" width="16.26953125" style="821" customWidth="1"/>
    <col min="2562" max="2562" width="3.08984375" style="821" customWidth="1"/>
    <col min="2563" max="2563" width="13.81640625" style="821" customWidth="1"/>
    <col min="2564" max="2564" width="16.26953125" style="821" customWidth="1"/>
    <col min="2565" max="2565" width="11.36328125" style="821" customWidth="1"/>
    <col min="2566" max="2566" width="12.26953125" style="821" customWidth="1"/>
    <col min="2567" max="2567" width="13.7265625" style="821" customWidth="1"/>
    <col min="2568" max="2816" width="9" style="821"/>
    <col min="2817" max="2817" width="16.26953125" style="821" customWidth="1"/>
    <col min="2818" max="2818" width="3.08984375" style="821" customWidth="1"/>
    <col min="2819" max="2819" width="13.81640625" style="821" customWidth="1"/>
    <col min="2820" max="2820" width="16.26953125" style="821" customWidth="1"/>
    <col min="2821" max="2821" width="11.36328125" style="821" customWidth="1"/>
    <col min="2822" max="2822" width="12.26953125" style="821" customWidth="1"/>
    <col min="2823" max="2823" width="13.7265625" style="821" customWidth="1"/>
    <col min="2824" max="3072" width="9" style="821"/>
    <col min="3073" max="3073" width="16.26953125" style="821" customWidth="1"/>
    <col min="3074" max="3074" width="3.08984375" style="821" customWidth="1"/>
    <col min="3075" max="3075" width="13.81640625" style="821" customWidth="1"/>
    <col min="3076" max="3076" width="16.26953125" style="821" customWidth="1"/>
    <col min="3077" max="3077" width="11.36328125" style="821" customWidth="1"/>
    <col min="3078" max="3078" width="12.26953125" style="821" customWidth="1"/>
    <col min="3079" max="3079" width="13.7265625" style="821" customWidth="1"/>
    <col min="3080" max="3328" width="9" style="821"/>
    <col min="3329" max="3329" width="16.26953125" style="821" customWidth="1"/>
    <col min="3330" max="3330" width="3.08984375" style="821" customWidth="1"/>
    <col min="3331" max="3331" width="13.81640625" style="821" customWidth="1"/>
    <col min="3332" max="3332" width="16.26953125" style="821" customWidth="1"/>
    <col min="3333" max="3333" width="11.36328125" style="821" customWidth="1"/>
    <col min="3334" max="3334" width="12.26953125" style="821" customWidth="1"/>
    <col min="3335" max="3335" width="13.7265625" style="821" customWidth="1"/>
    <col min="3336" max="3584" width="9" style="821"/>
    <col min="3585" max="3585" width="16.26953125" style="821" customWidth="1"/>
    <col min="3586" max="3586" width="3.08984375" style="821" customWidth="1"/>
    <col min="3587" max="3587" width="13.81640625" style="821" customWidth="1"/>
    <col min="3588" max="3588" width="16.26953125" style="821" customWidth="1"/>
    <col min="3589" max="3589" width="11.36328125" style="821" customWidth="1"/>
    <col min="3590" max="3590" width="12.26953125" style="821" customWidth="1"/>
    <col min="3591" max="3591" width="13.7265625" style="821" customWidth="1"/>
    <col min="3592" max="3840" width="9" style="821"/>
    <col min="3841" max="3841" width="16.26953125" style="821" customWidth="1"/>
    <col min="3842" max="3842" width="3.08984375" style="821" customWidth="1"/>
    <col min="3843" max="3843" width="13.81640625" style="821" customWidth="1"/>
    <col min="3844" max="3844" width="16.26953125" style="821" customWidth="1"/>
    <col min="3845" max="3845" width="11.36328125" style="821" customWidth="1"/>
    <col min="3846" max="3846" width="12.26953125" style="821" customWidth="1"/>
    <col min="3847" max="3847" width="13.7265625" style="821" customWidth="1"/>
    <col min="3848" max="4096" width="9" style="821"/>
    <col min="4097" max="4097" width="16.26953125" style="821" customWidth="1"/>
    <col min="4098" max="4098" width="3.08984375" style="821" customWidth="1"/>
    <col min="4099" max="4099" width="13.81640625" style="821" customWidth="1"/>
    <col min="4100" max="4100" width="16.26953125" style="821" customWidth="1"/>
    <col min="4101" max="4101" width="11.36328125" style="821" customWidth="1"/>
    <col min="4102" max="4102" width="12.26953125" style="821" customWidth="1"/>
    <col min="4103" max="4103" width="13.7265625" style="821" customWidth="1"/>
    <col min="4104" max="4352" width="9" style="821"/>
    <col min="4353" max="4353" width="16.26953125" style="821" customWidth="1"/>
    <col min="4354" max="4354" width="3.08984375" style="821" customWidth="1"/>
    <col min="4355" max="4355" width="13.81640625" style="821" customWidth="1"/>
    <col min="4356" max="4356" width="16.26953125" style="821" customWidth="1"/>
    <col min="4357" max="4357" width="11.36328125" style="821" customWidth="1"/>
    <col min="4358" max="4358" width="12.26953125" style="821" customWidth="1"/>
    <col min="4359" max="4359" width="13.7265625" style="821" customWidth="1"/>
    <col min="4360" max="4608" width="9" style="821"/>
    <col min="4609" max="4609" width="16.26953125" style="821" customWidth="1"/>
    <col min="4610" max="4610" width="3.08984375" style="821" customWidth="1"/>
    <col min="4611" max="4611" width="13.81640625" style="821" customWidth="1"/>
    <col min="4612" max="4612" width="16.26953125" style="821" customWidth="1"/>
    <col min="4613" max="4613" width="11.36328125" style="821" customWidth="1"/>
    <col min="4614" max="4614" width="12.26953125" style="821" customWidth="1"/>
    <col min="4615" max="4615" width="13.7265625" style="821" customWidth="1"/>
    <col min="4616" max="4864" width="9" style="821"/>
    <col min="4865" max="4865" width="16.26953125" style="821" customWidth="1"/>
    <col min="4866" max="4866" width="3.08984375" style="821" customWidth="1"/>
    <col min="4867" max="4867" width="13.81640625" style="821" customWidth="1"/>
    <col min="4868" max="4868" width="16.26953125" style="821" customWidth="1"/>
    <col min="4869" max="4869" width="11.36328125" style="821" customWidth="1"/>
    <col min="4870" max="4870" width="12.26953125" style="821" customWidth="1"/>
    <col min="4871" max="4871" width="13.7265625" style="821" customWidth="1"/>
    <col min="4872" max="5120" width="9" style="821"/>
    <col min="5121" max="5121" width="16.26953125" style="821" customWidth="1"/>
    <col min="5122" max="5122" width="3.08984375" style="821" customWidth="1"/>
    <col min="5123" max="5123" width="13.81640625" style="821" customWidth="1"/>
    <col min="5124" max="5124" width="16.26953125" style="821" customWidth="1"/>
    <col min="5125" max="5125" width="11.36328125" style="821" customWidth="1"/>
    <col min="5126" max="5126" width="12.26953125" style="821" customWidth="1"/>
    <col min="5127" max="5127" width="13.7265625" style="821" customWidth="1"/>
    <col min="5128" max="5376" width="9" style="821"/>
    <col min="5377" max="5377" width="16.26953125" style="821" customWidth="1"/>
    <col min="5378" max="5378" width="3.08984375" style="821" customWidth="1"/>
    <col min="5379" max="5379" width="13.81640625" style="821" customWidth="1"/>
    <col min="5380" max="5380" width="16.26953125" style="821" customWidth="1"/>
    <col min="5381" max="5381" width="11.36328125" style="821" customWidth="1"/>
    <col min="5382" max="5382" width="12.26953125" style="821" customWidth="1"/>
    <col min="5383" max="5383" width="13.7265625" style="821" customWidth="1"/>
    <col min="5384" max="5632" width="9" style="821"/>
    <col min="5633" max="5633" width="16.26953125" style="821" customWidth="1"/>
    <col min="5634" max="5634" width="3.08984375" style="821" customWidth="1"/>
    <col min="5635" max="5635" width="13.81640625" style="821" customWidth="1"/>
    <col min="5636" max="5636" width="16.26953125" style="821" customWidth="1"/>
    <col min="5637" max="5637" width="11.36328125" style="821" customWidth="1"/>
    <col min="5638" max="5638" width="12.26953125" style="821" customWidth="1"/>
    <col min="5639" max="5639" width="13.7265625" style="821" customWidth="1"/>
    <col min="5640" max="5888" width="9" style="821"/>
    <col min="5889" max="5889" width="16.26953125" style="821" customWidth="1"/>
    <col min="5890" max="5890" width="3.08984375" style="821" customWidth="1"/>
    <col min="5891" max="5891" width="13.81640625" style="821" customWidth="1"/>
    <col min="5892" max="5892" width="16.26953125" style="821" customWidth="1"/>
    <col min="5893" max="5893" width="11.36328125" style="821" customWidth="1"/>
    <col min="5894" max="5894" width="12.26953125" style="821" customWidth="1"/>
    <col min="5895" max="5895" width="13.7265625" style="821" customWidth="1"/>
    <col min="5896" max="6144" width="9" style="821"/>
    <col min="6145" max="6145" width="16.26953125" style="821" customWidth="1"/>
    <col min="6146" max="6146" width="3.08984375" style="821" customWidth="1"/>
    <col min="6147" max="6147" width="13.81640625" style="821" customWidth="1"/>
    <col min="6148" max="6148" width="16.26953125" style="821" customWidth="1"/>
    <col min="6149" max="6149" width="11.36328125" style="821" customWidth="1"/>
    <col min="6150" max="6150" width="12.26953125" style="821" customWidth="1"/>
    <col min="6151" max="6151" width="13.7265625" style="821" customWidth="1"/>
    <col min="6152" max="6400" width="9" style="821"/>
    <col min="6401" max="6401" width="16.26953125" style="821" customWidth="1"/>
    <col min="6402" max="6402" width="3.08984375" style="821" customWidth="1"/>
    <col min="6403" max="6403" width="13.81640625" style="821" customWidth="1"/>
    <col min="6404" max="6404" width="16.26953125" style="821" customWidth="1"/>
    <col min="6405" max="6405" width="11.36328125" style="821" customWidth="1"/>
    <col min="6406" max="6406" width="12.26953125" style="821" customWidth="1"/>
    <col min="6407" max="6407" width="13.7265625" style="821" customWidth="1"/>
    <col min="6408" max="6656" width="9" style="821"/>
    <col min="6657" max="6657" width="16.26953125" style="821" customWidth="1"/>
    <col min="6658" max="6658" width="3.08984375" style="821" customWidth="1"/>
    <col min="6659" max="6659" width="13.81640625" style="821" customWidth="1"/>
    <col min="6660" max="6660" width="16.26953125" style="821" customWidth="1"/>
    <col min="6661" max="6661" width="11.36328125" style="821" customWidth="1"/>
    <col min="6662" max="6662" width="12.26953125" style="821" customWidth="1"/>
    <col min="6663" max="6663" width="13.7265625" style="821" customWidth="1"/>
    <col min="6664" max="6912" width="9" style="821"/>
    <col min="6913" max="6913" width="16.26953125" style="821" customWidth="1"/>
    <col min="6914" max="6914" width="3.08984375" style="821" customWidth="1"/>
    <col min="6915" max="6915" width="13.81640625" style="821" customWidth="1"/>
    <col min="6916" max="6916" width="16.26953125" style="821" customWidth="1"/>
    <col min="6917" max="6917" width="11.36328125" style="821" customWidth="1"/>
    <col min="6918" max="6918" width="12.26953125" style="821" customWidth="1"/>
    <col min="6919" max="6919" width="13.7265625" style="821" customWidth="1"/>
    <col min="6920" max="7168" width="9" style="821"/>
    <col min="7169" max="7169" width="16.26953125" style="821" customWidth="1"/>
    <col min="7170" max="7170" width="3.08984375" style="821" customWidth="1"/>
    <col min="7171" max="7171" width="13.81640625" style="821" customWidth="1"/>
    <col min="7172" max="7172" width="16.26953125" style="821" customWidth="1"/>
    <col min="7173" max="7173" width="11.36328125" style="821" customWidth="1"/>
    <col min="7174" max="7174" width="12.26953125" style="821" customWidth="1"/>
    <col min="7175" max="7175" width="13.7265625" style="821" customWidth="1"/>
    <col min="7176" max="7424" width="9" style="821"/>
    <col min="7425" max="7425" width="16.26953125" style="821" customWidth="1"/>
    <col min="7426" max="7426" width="3.08984375" style="821" customWidth="1"/>
    <col min="7427" max="7427" width="13.81640625" style="821" customWidth="1"/>
    <col min="7428" max="7428" width="16.26953125" style="821" customWidth="1"/>
    <col min="7429" max="7429" width="11.36328125" style="821" customWidth="1"/>
    <col min="7430" max="7430" width="12.26953125" style="821" customWidth="1"/>
    <col min="7431" max="7431" width="13.7265625" style="821" customWidth="1"/>
    <col min="7432" max="7680" width="9" style="821"/>
    <col min="7681" max="7681" width="16.26953125" style="821" customWidth="1"/>
    <col min="7682" max="7682" width="3.08984375" style="821" customWidth="1"/>
    <col min="7683" max="7683" width="13.81640625" style="821" customWidth="1"/>
    <col min="7684" max="7684" width="16.26953125" style="821" customWidth="1"/>
    <col min="7685" max="7685" width="11.36328125" style="821" customWidth="1"/>
    <col min="7686" max="7686" width="12.26953125" style="821" customWidth="1"/>
    <col min="7687" max="7687" width="13.7265625" style="821" customWidth="1"/>
    <col min="7688" max="7936" width="9" style="821"/>
    <col min="7937" max="7937" width="16.26953125" style="821" customWidth="1"/>
    <col min="7938" max="7938" width="3.08984375" style="821" customWidth="1"/>
    <col min="7939" max="7939" width="13.81640625" style="821" customWidth="1"/>
    <col min="7940" max="7940" width="16.26953125" style="821" customWidth="1"/>
    <col min="7941" max="7941" width="11.36328125" style="821" customWidth="1"/>
    <col min="7942" max="7942" width="12.26953125" style="821" customWidth="1"/>
    <col min="7943" max="7943" width="13.7265625" style="821" customWidth="1"/>
    <col min="7944" max="8192" width="9" style="821"/>
    <col min="8193" max="8193" width="16.26953125" style="821" customWidth="1"/>
    <col min="8194" max="8194" width="3.08984375" style="821" customWidth="1"/>
    <col min="8195" max="8195" width="13.81640625" style="821" customWidth="1"/>
    <col min="8196" max="8196" width="16.26953125" style="821" customWidth="1"/>
    <col min="8197" max="8197" width="11.36328125" style="821" customWidth="1"/>
    <col min="8198" max="8198" width="12.26953125" style="821" customWidth="1"/>
    <col min="8199" max="8199" width="13.7265625" style="821" customWidth="1"/>
    <col min="8200" max="8448" width="9" style="821"/>
    <col min="8449" max="8449" width="16.26953125" style="821" customWidth="1"/>
    <col min="8450" max="8450" width="3.08984375" style="821" customWidth="1"/>
    <col min="8451" max="8451" width="13.81640625" style="821" customWidth="1"/>
    <col min="8452" max="8452" width="16.26953125" style="821" customWidth="1"/>
    <col min="8453" max="8453" width="11.36328125" style="821" customWidth="1"/>
    <col min="8454" max="8454" width="12.26953125" style="821" customWidth="1"/>
    <col min="8455" max="8455" width="13.7265625" style="821" customWidth="1"/>
    <col min="8456" max="8704" width="9" style="821"/>
    <col min="8705" max="8705" width="16.26953125" style="821" customWidth="1"/>
    <col min="8706" max="8706" width="3.08984375" style="821" customWidth="1"/>
    <col min="8707" max="8707" width="13.81640625" style="821" customWidth="1"/>
    <col min="8708" max="8708" width="16.26953125" style="821" customWidth="1"/>
    <col min="8709" max="8709" width="11.36328125" style="821" customWidth="1"/>
    <col min="8710" max="8710" width="12.26953125" style="821" customWidth="1"/>
    <col min="8711" max="8711" width="13.7265625" style="821" customWidth="1"/>
    <col min="8712" max="8960" width="9" style="821"/>
    <col min="8961" max="8961" width="16.26953125" style="821" customWidth="1"/>
    <col min="8962" max="8962" width="3.08984375" style="821" customWidth="1"/>
    <col min="8963" max="8963" width="13.81640625" style="821" customWidth="1"/>
    <col min="8964" max="8964" width="16.26953125" style="821" customWidth="1"/>
    <col min="8965" max="8965" width="11.36328125" style="821" customWidth="1"/>
    <col min="8966" max="8966" width="12.26953125" style="821" customWidth="1"/>
    <col min="8967" max="8967" width="13.7265625" style="821" customWidth="1"/>
    <col min="8968" max="9216" width="9" style="821"/>
    <col min="9217" max="9217" width="16.26953125" style="821" customWidth="1"/>
    <col min="9218" max="9218" width="3.08984375" style="821" customWidth="1"/>
    <col min="9219" max="9219" width="13.81640625" style="821" customWidth="1"/>
    <col min="9220" max="9220" width="16.26953125" style="821" customWidth="1"/>
    <col min="9221" max="9221" width="11.36328125" style="821" customWidth="1"/>
    <col min="9222" max="9222" width="12.26953125" style="821" customWidth="1"/>
    <col min="9223" max="9223" width="13.7265625" style="821" customWidth="1"/>
    <col min="9224" max="9472" width="9" style="821"/>
    <col min="9473" max="9473" width="16.26953125" style="821" customWidth="1"/>
    <col min="9474" max="9474" width="3.08984375" style="821" customWidth="1"/>
    <col min="9475" max="9475" width="13.81640625" style="821" customWidth="1"/>
    <col min="9476" max="9476" width="16.26953125" style="821" customWidth="1"/>
    <col min="9477" max="9477" width="11.36328125" style="821" customWidth="1"/>
    <col min="9478" max="9478" width="12.26953125" style="821" customWidth="1"/>
    <col min="9479" max="9479" width="13.7265625" style="821" customWidth="1"/>
    <col min="9480" max="9728" width="9" style="821"/>
    <col min="9729" max="9729" width="16.26953125" style="821" customWidth="1"/>
    <col min="9730" max="9730" width="3.08984375" style="821" customWidth="1"/>
    <col min="9731" max="9731" width="13.81640625" style="821" customWidth="1"/>
    <col min="9732" max="9732" width="16.26953125" style="821" customWidth="1"/>
    <col min="9733" max="9733" width="11.36328125" style="821" customWidth="1"/>
    <col min="9734" max="9734" width="12.26953125" style="821" customWidth="1"/>
    <col min="9735" max="9735" width="13.7265625" style="821" customWidth="1"/>
    <col min="9736" max="9984" width="9" style="821"/>
    <col min="9985" max="9985" width="16.26953125" style="821" customWidth="1"/>
    <col min="9986" max="9986" width="3.08984375" style="821" customWidth="1"/>
    <col min="9987" max="9987" width="13.81640625" style="821" customWidth="1"/>
    <col min="9988" max="9988" width="16.26953125" style="821" customWidth="1"/>
    <col min="9989" max="9989" width="11.36328125" style="821" customWidth="1"/>
    <col min="9990" max="9990" width="12.26953125" style="821" customWidth="1"/>
    <col min="9991" max="9991" width="13.7265625" style="821" customWidth="1"/>
    <col min="9992" max="10240" width="9" style="821"/>
    <col min="10241" max="10241" width="16.26953125" style="821" customWidth="1"/>
    <col min="10242" max="10242" width="3.08984375" style="821" customWidth="1"/>
    <col min="10243" max="10243" width="13.81640625" style="821" customWidth="1"/>
    <col min="10244" max="10244" width="16.26953125" style="821" customWidth="1"/>
    <col min="10245" max="10245" width="11.36328125" style="821" customWidth="1"/>
    <col min="10246" max="10246" width="12.26953125" style="821" customWidth="1"/>
    <col min="10247" max="10247" width="13.7265625" style="821" customWidth="1"/>
    <col min="10248" max="10496" width="9" style="821"/>
    <col min="10497" max="10497" width="16.26953125" style="821" customWidth="1"/>
    <col min="10498" max="10498" width="3.08984375" style="821" customWidth="1"/>
    <col min="10499" max="10499" width="13.81640625" style="821" customWidth="1"/>
    <col min="10500" max="10500" width="16.26953125" style="821" customWidth="1"/>
    <col min="10501" max="10501" width="11.36328125" style="821" customWidth="1"/>
    <col min="10502" max="10502" width="12.26953125" style="821" customWidth="1"/>
    <col min="10503" max="10503" width="13.7265625" style="821" customWidth="1"/>
    <col min="10504" max="10752" width="9" style="821"/>
    <col min="10753" max="10753" width="16.26953125" style="821" customWidth="1"/>
    <col min="10754" max="10754" width="3.08984375" style="821" customWidth="1"/>
    <col min="10755" max="10755" width="13.81640625" style="821" customWidth="1"/>
    <col min="10756" max="10756" width="16.26953125" style="821" customWidth="1"/>
    <col min="10757" max="10757" width="11.36328125" style="821" customWidth="1"/>
    <col min="10758" max="10758" width="12.26953125" style="821" customWidth="1"/>
    <col min="10759" max="10759" width="13.7265625" style="821" customWidth="1"/>
    <col min="10760" max="11008" width="9" style="821"/>
    <col min="11009" max="11009" width="16.26953125" style="821" customWidth="1"/>
    <col min="11010" max="11010" width="3.08984375" style="821" customWidth="1"/>
    <col min="11011" max="11011" width="13.81640625" style="821" customWidth="1"/>
    <col min="11012" max="11012" width="16.26953125" style="821" customWidth="1"/>
    <col min="11013" max="11013" width="11.36328125" style="821" customWidth="1"/>
    <col min="11014" max="11014" width="12.26953125" style="821" customWidth="1"/>
    <col min="11015" max="11015" width="13.7265625" style="821" customWidth="1"/>
    <col min="11016" max="11264" width="9" style="821"/>
    <col min="11265" max="11265" width="16.26953125" style="821" customWidth="1"/>
    <col min="11266" max="11266" width="3.08984375" style="821" customWidth="1"/>
    <col min="11267" max="11267" width="13.81640625" style="821" customWidth="1"/>
    <col min="11268" max="11268" width="16.26953125" style="821" customWidth="1"/>
    <col min="11269" max="11269" width="11.36328125" style="821" customWidth="1"/>
    <col min="11270" max="11270" width="12.26953125" style="821" customWidth="1"/>
    <col min="11271" max="11271" width="13.7265625" style="821" customWidth="1"/>
    <col min="11272" max="11520" width="9" style="821"/>
    <col min="11521" max="11521" width="16.26953125" style="821" customWidth="1"/>
    <col min="11522" max="11522" width="3.08984375" style="821" customWidth="1"/>
    <col min="11523" max="11523" width="13.81640625" style="821" customWidth="1"/>
    <col min="11524" max="11524" width="16.26953125" style="821" customWidth="1"/>
    <col min="11525" max="11525" width="11.36328125" style="821" customWidth="1"/>
    <col min="11526" max="11526" width="12.26953125" style="821" customWidth="1"/>
    <col min="11527" max="11527" width="13.7265625" style="821" customWidth="1"/>
    <col min="11528" max="11776" width="9" style="821"/>
    <col min="11777" max="11777" width="16.26953125" style="821" customWidth="1"/>
    <col min="11778" max="11778" width="3.08984375" style="821" customWidth="1"/>
    <col min="11779" max="11779" width="13.81640625" style="821" customWidth="1"/>
    <col min="11780" max="11780" width="16.26953125" style="821" customWidth="1"/>
    <col min="11781" max="11781" width="11.36328125" style="821" customWidth="1"/>
    <col min="11782" max="11782" width="12.26953125" style="821" customWidth="1"/>
    <col min="11783" max="11783" width="13.7265625" style="821" customWidth="1"/>
    <col min="11784" max="12032" width="9" style="821"/>
    <col min="12033" max="12033" width="16.26953125" style="821" customWidth="1"/>
    <col min="12034" max="12034" width="3.08984375" style="821" customWidth="1"/>
    <col min="12035" max="12035" width="13.81640625" style="821" customWidth="1"/>
    <col min="12036" max="12036" width="16.26953125" style="821" customWidth="1"/>
    <col min="12037" max="12037" width="11.36328125" style="821" customWidth="1"/>
    <col min="12038" max="12038" width="12.26953125" style="821" customWidth="1"/>
    <col min="12039" max="12039" width="13.7265625" style="821" customWidth="1"/>
    <col min="12040" max="12288" width="9" style="821"/>
    <col min="12289" max="12289" width="16.26953125" style="821" customWidth="1"/>
    <col min="12290" max="12290" width="3.08984375" style="821" customWidth="1"/>
    <col min="12291" max="12291" width="13.81640625" style="821" customWidth="1"/>
    <col min="12292" max="12292" width="16.26953125" style="821" customWidth="1"/>
    <col min="12293" max="12293" width="11.36328125" style="821" customWidth="1"/>
    <col min="12294" max="12294" width="12.26953125" style="821" customWidth="1"/>
    <col min="12295" max="12295" width="13.7265625" style="821" customWidth="1"/>
    <col min="12296" max="12544" width="9" style="821"/>
    <col min="12545" max="12545" width="16.26953125" style="821" customWidth="1"/>
    <col min="12546" max="12546" width="3.08984375" style="821" customWidth="1"/>
    <col min="12547" max="12547" width="13.81640625" style="821" customWidth="1"/>
    <col min="12548" max="12548" width="16.26953125" style="821" customWidth="1"/>
    <col min="12549" max="12549" width="11.36328125" style="821" customWidth="1"/>
    <col min="12550" max="12550" width="12.26953125" style="821" customWidth="1"/>
    <col min="12551" max="12551" width="13.7265625" style="821" customWidth="1"/>
    <col min="12552" max="12800" width="9" style="821"/>
    <col min="12801" max="12801" width="16.26953125" style="821" customWidth="1"/>
    <col min="12802" max="12802" width="3.08984375" style="821" customWidth="1"/>
    <col min="12803" max="12803" width="13.81640625" style="821" customWidth="1"/>
    <col min="12804" max="12804" width="16.26953125" style="821" customWidth="1"/>
    <col min="12805" max="12805" width="11.36328125" style="821" customWidth="1"/>
    <col min="12806" max="12806" width="12.26953125" style="821" customWidth="1"/>
    <col min="12807" max="12807" width="13.7265625" style="821" customWidth="1"/>
    <col min="12808" max="13056" width="9" style="821"/>
    <col min="13057" max="13057" width="16.26953125" style="821" customWidth="1"/>
    <col min="13058" max="13058" width="3.08984375" style="821" customWidth="1"/>
    <col min="13059" max="13059" width="13.81640625" style="821" customWidth="1"/>
    <col min="13060" max="13060" width="16.26953125" style="821" customWidth="1"/>
    <col min="13061" max="13061" width="11.36328125" style="821" customWidth="1"/>
    <col min="13062" max="13062" width="12.26953125" style="821" customWidth="1"/>
    <col min="13063" max="13063" width="13.7265625" style="821" customWidth="1"/>
    <col min="13064" max="13312" width="9" style="821"/>
    <col min="13313" max="13313" width="16.26953125" style="821" customWidth="1"/>
    <col min="13314" max="13314" width="3.08984375" style="821" customWidth="1"/>
    <col min="13315" max="13315" width="13.81640625" style="821" customWidth="1"/>
    <col min="13316" max="13316" width="16.26953125" style="821" customWidth="1"/>
    <col min="13317" max="13317" width="11.36328125" style="821" customWidth="1"/>
    <col min="13318" max="13318" width="12.26953125" style="821" customWidth="1"/>
    <col min="13319" max="13319" width="13.7265625" style="821" customWidth="1"/>
    <col min="13320" max="13568" width="9" style="821"/>
    <col min="13569" max="13569" width="16.26953125" style="821" customWidth="1"/>
    <col min="13570" max="13570" width="3.08984375" style="821" customWidth="1"/>
    <col min="13571" max="13571" width="13.81640625" style="821" customWidth="1"/>
    <col min="13572" max="13572" width="16.26953125" style="821" customWidth="1"/>
    <col min="13573" max="13573" width="11.36328125" style="821" customWidth="1"/>
    <col min="13574" max="13574" width="12.26953125" style="821" customWidth="1"/>
    <col min="13575" max="13575" width="13.7265625" style="821" customWidth="1"/>
    <col min="13576" max="13824" width="9" style="821"/>
    <col min="13825" max="13825" width="16.26953125" style="821" customWidth="1"/>
    <col min="13826" max="13826" width="3.08984375" style="821" customWidth="1"/>
    <col min="13827" max="13827" width="13.81640625" style="821" customWidth="1"/>
    <col min="13828" max="13828" width="16.26953125" style="821" customWidth="1"/>
    <col min="13829" max="13829" width="11.36328125" style="821" customWidth="1"/>
    <col min="13830" max="13830" width="12.26953125" style="821" customWidth="1"/>
    <col min="13831" max="13831" width="13.7265625" style="821" customWidth="1"/>
    <col min="13832" max="14080" width="9" style="821"/>
    <col min="14081" max="14081" width="16.26953125" style="821" customWidth="1"/>
    <col min="14082" max="14082" width="3.08984375" style="821" customWidth="1"/>
    <col min="14083" max="14083" width="13.81640625" style="821" customWidth="1"/>
    <col min="14084" max="14084" width="16.26953125" style="821" customWidth="1"/>
    <col min="14085" max="14085" width="11.36328125" style="821" customWidth="1"/>
    <col min="14086" max="14086" width="12.26953125" style="821" customWidth="1"/>
    <col min="14087" max="14087" width="13.7265625" style="821" customWidth="1"/>
    <col min="14088" max="14336" width="9" style="821"/>
    <col min="14337" max="14337" width="16.26953125" style="821" customWidth="1"/>
    <col min="14338" max="14338" width="3.08984375" style="821" customWidth="1"/>
    <col min="14339" max="14339" width="13.81640625" style="821" customWidth="1"/>
    <col min="14340" max="14340" width="16.26953125" style="821" customWidth="1"/>
    <col min="14341" max="14341" width="11.36328125" style="821" customWidth="1"/>
    <col min="14342" max="14342" width="12.26953125" style="821" customWidth="1"/>
    <col min="14343" max="14343" width="13.7265625" style="821" customWidth="1"/>
    <col min="14344" max="14592" width="9" style="821"/>
    <col min="14593" max="14593" width="16.26953125" style="821" customWidth="1"/>
    <col min="14594" max="14594" width="3.08984375" style="821" customWidth="1"/>
    <col min="14595" max="14595" width="13.81640625" style="821" customWidth="1"/>
    <col min="14596" max="14596" width="16.26953125" style="821" customWidth="1"/>
    <col min="14597" max="14597" width="11.36328125" style="821" customWidth="1"/>
    <col min="14598" max="14598" width="12.26953125" style="821" customWidth="1"/>
    <col min="14599" max="14599" width="13.7265625" style="821" customWidth="1"/>
    <col min="14600" max="14848" width="9" style="821"/>
    <col min="14849" max="14849" width="16.26953125" style="821" customWidth="1"/>
    <col min="14850" max="14850" width="3.08984375" style="821" customWidth="1"/>
    <col min="14851" max="14851" width="13.81640625" style="821" customWidth="1"/>
    <col min="14852" max="14852" width="16.26953125" style="821" customWidth="1"/>
    <col min="14853" max="14853" width="11.36328125" style="821" customWidth="1"/>
    <col min="14854" max="14854" width="12.26953125" style="821" customWidth="1"/>
    <col min="14855" max="14855" width="13.7265625" style="821" customWidth="1"/>
    <col min="14856" max="15104" width="9" style="821"/>
    <col min="15105" max="15105" width="16.26953125" style="821" customWidth="1"/>
    <col min="15106" max="15106" width="3.08984375" style="821" customWidth="1"/>
    <col min="15107" max="15107" width="13.81640625" style="821" customWidth="1"/>
    <col min="15108" max="15108" width="16.26953125" style="821" customWidth="1"/>
    <col min="15109" max="15109" width="11.36328125" style="821" customWidth="1"/>
    <col min="15110" max="15110" width="12.26953125" style="821" customWidth="1"/>
    <col min="15111" max="15111" width="13.7265625" style="821" customWidth="1"/>
    <col min="15112" max="15360" width="9" style="821"/>
    <col min="15361" max="15361" width="16.26953125" style="821" customWidth="1"/>
    <col min="15362" max="15362" width="3.08984375" style="821" customWidth="1"/>
    <col min="15363" max="15363" width="13.81640625" style="821" customWidth="1"/>
    <col min="15364" max="15364" width="16.26953125" style="821" customWidth="1"/>
    <col min="15365" max="15365" width="11.36328125" style="821" customWidth="1"/>
    <col min="15366" max="15366" width="12.26953125" style="821" customWidth="1"/>
    <col min="15367" max="15367" width="13.7265625" style="821" customWidth="1"/>
    <col min="15368" max="15616" width="9" style="821"/>
    <col min="15617" max="15617" width="16.26953125" style="821" customWidth="1"/>
    <col min="15618" max="15618" width="3.08984375" style="821" customWidth="1"/>
    <col min="15619" max="15619" width="13.81640625" style="821" customWidth="1"/>
    <col min="15620" max="15620" width="16.26953125" style="821" customWidth="1"/>
    <col min="15621" max="15621" width="11.36328125" style="821" customWidth="1"/>
    <col min="15622" max="15622" width="12.26953125" style="821" customWidth="1"/>
    <col min="15623" max="15623" width="13.7265625" style="821" customWidth="1"/>
    <col min="15624" max="15872" width="9" style="821"/>
    <col min="15873" max="15873" width="16.26953125" style="821" customWidth="1"/>
    <col min="15874" max="15874" width="3.08984375" style="821" customWidth="1"/>
    <col min="15875" max="15875" width="13.81640625" style="821" customWidth="1"/>
    <col min="15876" max="15876" width="16.26953125" style="821" customWidth="1"/>
    <col min="15877" max="15877" width="11.36328125" style="821" customWidth="1"/>
    <col min="15878" max="15878" width="12.26953125" style="821" customWidth="1"/>
    <col min="15879" max="15879" width="13.7265625" style="821" customWidth="1"/>
    <col min="15880" max="16128" width="9" style="821"/>
    <col min="16129" max="16129" width="16.26953125" style="821" customWidth="1"/>
    <col min="16130" max="16130" width="3.08984375" style="821" customWidth="1"/>
    <col min="16131" max="16131" width="13.81640625" style="821" customWidth="1"/>
    <col min="16132" max="16132" width="16.26953125" style="821" customWidth="1"/>
    <col min="16133" max="16133" width="11.36328125" style="821" customWidth="1"/>
    <col min="16134" max="16134" width="12.26953125" style="821" customWidth="1"/>
    <col min="16135" max="16135" width="13.7265625" style="821" customWidth="1"/>
    <col min="16136" max="16384" width="9" style="821"/>
  </cols>
  <sheetData>
    <row r="1" spans="1:11" s="469" customFormat="1" ht="40.15" customHeight="1">
      <c r="A1" s="1556" t="s">
        <v>832</v>
      </c>
      <c r="B1" s="1557"/>
      <c r="C1" s="1557"/>
      <c r="D1" s="1557"/>
      <c r="E1" s="1557"/>
      <c r="F1" s="1557"/>
      <c r="G1" s="1557"/>
    </row>
    <row r="2" spans="1:11" s="452" customFormat="1" ht="16.5" customHeight="1">
      <c r="A2" s="452" t="s">
        <v>629</v>
      </c>
      <c r="C2" s="491"/>
      <c r="D2" s="491"/>
      <c r="E2" s="453"/>
      <c r="G2" s="824"/>
      <c r="K2" s="469"/>
    </row>
    <row r="3" spans="1:11" s="452" customFormat="1" ht="16.5" customHeight="1">
      <c r="A3" s="470" t="s">
        <v>0</v>
      </c>
      <c r="B3" s="470"/>
      <c r="C3" s="492"/>
      <c r="D3" s="492"/>
      <c r="E3" s="470"/>
      <c r="F3" s="470"/>
      <c r="G3" s="470"/>
    </row>
    <row r="4" spans="1:11" s="452" customFormat="1" ht="12" customHeight="1">
      <c r="A4" s="470"/>
      <c r="B4" s="470"/>
      <c r="C4" s="1558" t="s">
        <v>353</v>
      </c>
      <c r="D4" s="1558"/>
      <c r="E4" s="1558"/>
      <c r="F4" s="1558"/>
      <c r="G4" s="1558"/>
    </row>
    <row r="5" spans="1:11" s="474" customFormat="1" ht="27.65" customHeight="1">
      <c r="C5" s="478" t="s">
        <v>368</v>
      </c>
      <c r="D5" s="586" t="s">
        <v>385</v>
      </c>
      <c r="E5" s="586" t="s">
        <v>386</v>
      </c>
      <c r="F5" s="586" t="s">
        <v>387</v>
      </c>
      <c r="G5" s="305" t="s">
        <v>17</v>
      </c>
    </row>
    <row r="6" spans="1:11" ht="2.5" customHeight="1">
      <c r="A6" s="462"/>
      <c r="B6" s="462"/>
      <c r="C6" s="463"/>
      <c r="D6" s="463"/>
      <c r="E6" s="463"/>
      <c r="F6" s="463"/>
      <c r="G6" s="463"/>
    </row>
    <row r="7" spans="1:11">
      <c r="A7" s="462"/>
      <c r="B7" s="462"/>
      <c r="C7" s="467"/>
      <c r="D7" s="587" t="s">
        <v>388</v>
      </c>
      <c r="E7" s="587" t="s">
        <v>23</v>
      </c>
      <c r="F7" s="587" t="s">
        <v>23</v>
      </c>
      <c r="G7" s="499"/>
    </row>
    <row r="8" spans="1:11">
      <c r="A8" s="464" t="s">
        <v>108</v>
      </c>
      <c r="B8" s="462"/>
      <c r="C8" s="462"/>
      <c r="D8" s="462"/>
      <c r="E8" s="462"/>
      <c r="F8" s="462"/>
      <c r="G8" s="462"/>
    </row>
    <row r="9" spans="1:11">
      <c r="A9" s="493" t="s">
        <v>150</v>
      </c>
      <c r="C9" s="896">
        <v>0</v>
      </c>
      <c r="D9" s="896">
        <v>0</v>
      </c>
      <c r="E9" s="896">
        <v>0</v>
      </c>
      <c r="F9" s="896">
        <v>4</v>
      </c>
      <c r="G9" s="896">
        <v>4</v>
      </c>
    </row>
    <row r="10" spans="1:11">
      <c r="A10" s="493" t="s">
        <v>33</v>
      </c>
      <c r="C10" s="896">
        <v>0</v>
      </c>
      <c r="D10" s="896">
        <v>0</v>
      </c>
      <c r="E10" s="896">
        <v>0</v>
      </c>
      <c r="F10" s="896">
        <v>3</v>
      </c>
      <c r="G10" s="896">
        <v>3</v>
      </c>
    </row>
    <row r="11" spans="1:11">
      <c r="A11" s="493" t="s">
        <v>34</v>
      </c>
      <c r="C11" s="896">
        <v>0</v>
      </c>
      <c r="D11" s="896">
        <v>0</v>
      </c>
      <c r="E11" s="896">
        <v>0</v>
      </c>
      <c r="F11" s="896">
        <v>10</v>
      </c>
      <c r="G11" s="896">
        <v>10</v>
      </c>
    </row>
    <row r="12" spans="1:11">
      <c r="A12" s="493" t="s">
        <v>35</v>
      </c>
      <c r="C12" s="896">
        <v>0</v>
      </c>
      <c r="D12" s="896">
        <v>0</v>
      </c>
      <c r="E12" s="896">
        <v>0</v>
      </c>
      <c r="F12" s="896">
        <v>31</v>
      </c>
      <c r="G12" s="896">
        <v>31</v>
      </c>
    </row>
    <row r="13" spans="1:11">
      <c r="A13" s="493" t="s">
        <v>36</v>
      </c>
      <c r="C13" s="896">
        <v>14</v>
      </c>
      <c r="D13" s="896">
        <v>1707</v>
      </c>
      <c r="E13" s="896">
        <v>0</v>
      </c>
      <c r="F13" s="896">
        <v>42</v>
      </c>
      <c r="G13" s="896">
        <v>1763</v>
      </c>
    </row>
    <row r="14" spans="1:11">
      <c r="A14" s="493" t="s">
        <v>389</v>
      </c>
      <c r="C14" s="896">
        <v>0</v>
      </c>
      <c r="D14" s="896">
        <v>40</v>
      </c>
      <c r="E14" s="896">
        <v>1456</v>
      </c>
      <c r="F14" s="896">
        <v>1</v>
      </c>
      <c r="G14" s="896">
        <v>1497</v>
      </c>
    </row>
    <row r="15" spans="1:11">
      <c r="A15" s="493" t="s">
        <v>390</v>
      </c>
      <c r="C15" s="896">
        <v>1</v>
      </c>
      <c r="D15" s="896">
        <v>5</v>
      </c>
      <c r="E15" s="896">
        <v>106</v>
      </c>
      <c r="F15" s="896">
        <v>0</v>
      </c>
      <c r="G15" s="896">
        <v>112</v>
      </c>
    </row>
    <row r="16" spans="1:11">
      <c r="A16" s="493" t="s">
        <v>391</v>
      </c>
      <c r="C16" s="1358">
        <v>15</v>
      </c>
      <c r="D16" s="1358">
        <v>1752</v>
      </c>
      <c r="E16" s="1358">
        <v>1562</v>
      </c>
      <c r="F16" s="1358">
        <v>91</v>
      </c>
      <c r="G16" s="896">
        <v>3420</v>
      </c>
    </row>
    <row r="17" spans="1:7">
      <c r="A17" s="815"/>
      <c r="B17" s="494"/>
      <c r="C17" s="897"/>
      <c r="D17" s="897"/>
      <c r="E17" s="897"/>
      <c r="F17" s="897"/>
      <c r="G17" s="897"/>
    </row>
    <row r="18" spans="1:7">
      <c r="A18" s="464" t="s">
        <v>109</v>
      </c>
      <c r="B18" s="494"/>
      <c r="C18" s="898"/>
      <c r="D18" s="898"/>
      <c r="E18" s="898"/>
      <c r="F18" s="898"/>
      <c r="G18" s="898"/>
    </row>
    <row r="19" spans="1:7">
      <c r="A19" s="493" t="s">
        <v>150</v>
      </c>
      <c r="C19" s="896">
        <v>0</v>
      </c>
      <c r="D19" s="896">
        <v>0</v>
      </c>
      <c r="E19" s="896">
        <v>0</v>
      </c>
      <c r="F19" s="896">
        <v>18</v>
      </c>
      <c r="G19" s="896">
        <v>18</v>
      </c>
    </row>
    <row r="20" spans="1:7">
      <c r="A20" s="493" t="s">
        <v>33</v>
      </c>
      <c r="C20" s="896">
        <v>0</v>
      </c>
      <c r="D20" s="896">
        <v>0</v>
      </c>
      <c r="E20" s="896">
        <v>0</v>
      </c>
      <c r="F20" s="896">
        <v>25</v>
      </c>
      <c r="G20" s="896">
        <v>25</v>
      </c>
    </row>
    <row r="21" spans="1:7">
      <c r="A21" s="493" t="s">
        <v>34</v>
      </c>
      <c r="C21" s="896">
        <v>0</v>
      </c>
      <c r="D21" s="896">
        <v>0</v>
      </c>
      <c r="E21" s="896">
        <v>0</v>
      </c>
      <c r="F21" s="896">
        <v>57</v>
      </c>
      <c r="G21" s="896">
        <v>57</v>
      </c>
    </row>
    <row r="22" spans="1:7">
      <c r="A22" s="493" t="s">
        <v>35</v>
      </c>
      <c r="C22" s="896">
        <v>0</v>
      </c>
      <c r="D22" s="896">
        <v>0</v>
      </c>
      <c r="E22" s="896">
        <v>0</v>
      </c>
      <c r="F22" s="896">
        <v>102</v>
      </c>
      <c r="G22" s="896">
        <v>102</v>
      </c>
    </row>
    <row r="23" spans="1:7">
      <c r="A23" s="493" t="s">
        <v>36</v>
      </c>
      <c r="C23" s="896">
        <v>32</v>
      </c>
      <c r="D23" s="896">
        <v>3646</v>
      </c>
      <c r="E23" s="896">
        <v>0</v>
      </c>
      <c r="F23" s="896">
        <v>94</v>
      </c>
      <c r="G23" s="896">
        <v>3772</v>
      </c>
    </row>
    <row r="24" spans="1:7">
      <c r="A24" s="493" t="s">
        <v>389</v>
      </c>
      <c r="C24" s="896">
        <v>1</v>
      </c>
      <c r="D24" s="896">
        <v>62</v>
      </c>
      <c r="E24" s="896">
        <v>5314</v>
      </c>
      <c r="F24" s="896">
        <v>1</v>
      </c>
      <c r="G24" s="896">
        <v>5378</v>
      </c>
    </row>
    <row r="25" spans="1:7">
      <c r="A25" s="493" t="s">
        <v>390</v>
      </c>
      <c r="C25" s="896">
        <v>0</v>
      </c>
      <c r="D25" s="896">
        <v>0</v>
      </c>
      <c r="E25" s="896">
        <v>280</v>
      </c>
      <c r="F25" s="896">
        <v>0</v>
      </c>
      <c r="G25" s="896">
        <v>280</v>
      </c>
    </row>
    <row r="26" spans="1:7">
      <c r="A26" s="493" t="s">
        <v>391</v>
      </c>
      <c r="C26" s="896">
        <v>33</v>
      </c>
      <c r="D26" s="896">
        <v>3708</v>
      </c>
      <c r="E26" s="896">
        <v>5594</v>
      </c>
      <c r="F26" s="896">
        <v>297</v>
      </c>
      <c r="G26" s="896">
        <v>9632</v>
      </c>
    </row>
    <row r="27" spans="1:7">
      <c r="A27" s="459"/>
      <c r="B27" s="494"/>
      <c r="C27" s="897"/>
      <c r="D27" s="897"/>
      <c r="E27" s="897"/>
      <c r="F27" s="897"/>
      <c r="G27" s="897"/>
    </row>
    <row r="28" spans="1:7">
      <c r="A28" s="478" t="s">
        <v>110</v>
      </c>
      <c r="B28" s="494"/>
      <c r="C28" s="898"/>
      <c r="D28" s="898"/>
      <c r="E28" s="898"/>
      <c r="F28" s="898"/>
      <c r="G28" s="898"/>
    </row>
    <row r="29" spans="1:7">
      <c r="A29" s="493" t="s">
        <v>150</v>
      </c>
      <c r="C29" s="896">
        <v>0</v>
      </c>
      <c r="D29" s="896">
        <v>0</v>
      </c>
      <c r="E29" s="896">
        <v>0</v>
      </c>
      <c r="F29" s="896">
        <v>22</v>
      </c>
      <c r="G29" s="896">
        <v>22</v>
      </c>
    </row>
    <row r="30" spans="1:7">
      <c r="A30" s="493" t="s">
        <v>33</v>
      </c>
      <c r="C30" s="896">
        <v>0</v>
      </c>
      <c r="D30" s="896">
        <v>0</v>
      </c>
      <c r="E30" s="896">
        <v>0</v>
      </c>
      <c r="F30" s="896">
        <v>28</v>
      </c>
      <c r="G30" s="896">
        <v>28</v>
      </c>
    </row>
    <row r="31" spans="1:7">
      <c r="A31" s="493" t="s">
        <v>34</v>
      </c>
      <c r="C31" s="896">
        <v>0</v>
      </c>
      <c r="D31" s="896">
        <v>0</v>
      </c>
      <c r="E31" s="896">
        <v>0</v>
      </c>
      <c r="F31" s="896">
        <v>67</v>
      </c>
      <c r="G31" s="896">
        <v>67</v>
      </c>
    </row>
    <row r="32" spans="1:7">
      <c r="A32" s="493" t="s">
        <v>35</v>
      </c>
      <c r="C32" s="896">
        <v>0</v>
      </c>
      <c r="D32" s="896">
        <v>0</v>
      </c>
      <c r="E32" s="896">
        <v>0</v>
      </c>
      <c r="F32" s="896">
        <v>133</v>
      </c>
      <c r="G32" s="896">
        <v>133</v>
      </c>
    </row>
    <row r="33" spans="1:7">
      <c r="A33" s="493" t="s">
        <v>36</v>
      </c>
      <c r="C33" s="896">
        <v>46</v>
      </c>
      <c r="D33" s="896">
        <v>5353</v>
      </c>
      <c r="E33" s="896">
        <v>0</v>
      </c>
      <c r="F33" s="896">
        <v>136</v>
      </c>
      <c r="G33" s="896">
        <v>5535</v>
      </c>
    </row>
    <row r="34" spans="1:7">
      <c r="A34" s="493" t="s">
        <v>389</v>
      </c>
      <c r="C34" s="896">
        <v>1</v>
      </c>
      <c r="D34" s="896">
        <v>102</v>
      </c>
      <c r="E34" s="896">
        <v>6770</v>
      </c>
      <c r="F34" s="896">
        <v>2</v>
      </c>
      <c r="G34" s="896">
        <v>6875</v>
      </c>
    </row>
    <row r="35" spans="1:7">
      <c r="A35" s="493" t="s">
        <v>390</v>
      </c>
      <c r="C35" s="896">
        <v>1</v>
      </c>
      <c r="D35" s="896">
        <v>5</v>
      </c>
      <c r="E35" s="896">
        <v>386</v>
      </c>
      <c r="F35" s="896">
        <v>0</v>
      </c>
      <c r="G35" s="896">
        <v>392</v>
      </c>
    </row>
    <row r="36" spans="1:7">
      <c r="A36" s="493" t="s">
        <v>391</v>
      </c>
      <c r="C36" s="1358">
        <v>48</v>
      </c>
      <c r="D36" s="1358">
        <v>5460</v>
      </c>
      <c r="E36" s="1358">
        <v>7156</v>
      </c>
      <c r="F36" s="1358">
        <v>388</v>
      </c>
      <c r="G36" s="896">
        <v>13052</v>
      </c>
    </row>
    <row r="37" spans="1:7" ht="5.25" customHeight="1">
      <c r="A37" s="846"/>
      <c r="B37" s="463"/>
      <c r="C37" s="463"/>
      <c r="D37" s="463"/>
      <c r="E37" s="463"/>
      <c r="F37" s="463"/>
      <c r="G37" s="463"/>
    </row>
    <row r="38" spans="1:7">
      <c r="A38" s="455"/>
      <c r="B38" s="455"/>
      <c r="C38" s="455"/>
      <c r="D38" s="455"/>
      <c r="E38" s="455"/>
      <c r="F38" s="455"/>
      <c r="G38" s="489" t="s">
        <v>380</v>
      </c>
    </row>
    <row r="39" spans="1:7">
      <c r="A39" s="1357" t="s">
        <v>48</v>
      </c>
      <c r="B39" s="455"/>
      <c r="C39" s="455"/>
      <c r="D39" s="455"/>
      <c r="E39" s="455"/>
      <c r="F39" s="455"/>
      <c r="G39" s="455"/>
    </row>
    <row r="40" spans="1:7">
      <c r="A40" s="455" t="s">
        <v>392</v>
      </c>
      <c r="B40" s="455"/>
      <c r="C40" s="455"/>
      <c r="E40" s="593"/>
      <c r="F40" s="455"/>
      <c r="G40" s="455"/>
    </row>
    <row r="41" spans="1:7">
      <c r="A41" s="455" t="s">
        <v>631</v>
      </c>
      <c r="B41" s="455"/>
      <c r="C41" s="455"/>
      <c r="D41" s="455"/>
      <c r="E41" s="616"/>
      <c r="F41" s="455"/>
      <c r="G41" s="455"/>
    </row>
    <row r="42" spans="1:7">
      <c r="B42" s="455"/>
      <c r="C42" s="455"/>
      <c r="D42" s="455"/>
      <c r="E42" s="616"/>
      <c r="F42" s="455"/>
      <c r="G42" s="455"/>
    </row>
  </sheetData>
  <mergeCells count="2">
    <mergeCell ref="A1:G1"/>
    <mergeCell ref="C4:G4"/>
  </mergeCell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70"/>
  <sheetViews>
    <sheetView showGridLines="0" zoomScaleNormal="100" workbookViewId="0">
      <selection sqref="A1:Q1"/>
    </sheetView>
  </sheetViews>
  <sheetFormatPr defaultColWidth="9.08984375" defaultRowHeight="12.5"/>
  <cols>
    <col min="1" max="1" width="12.26953125" style="824" customWidth="1"/>
    <col min="2" max="2" width="3.36328125" style="99" customWidth="1"/>
    <col min="3" max="5" width="7.36328125" style="824" customWidth="1"/>
    <col min="6" max="6" width="1.26953125" style="824" customWidth="1"/>
    <col min="7" max="9" width="7.36328125" style="824" customWidth="1"/>
    <col min="10" max="10" width="1.26953125" style="824" customWidth="1"/>
    <col min="11" max="13" width="7.36328125" style="824" customWidth="1"/>
    <col min="14" max="14" width="1.26953125" style="824" customWidth="1"/>
    <col min="15" max="17" width="7.36328125" style="824" customWidth="1"/>
    <col min="18" max="18" width="3.81640625" style="824" customWidth="1"/>
    <col min="19" max="256" width="9.08984375" style="824"/>
    <col min="257" max="257" width="12.26953125" style="824" customWidth="1"/>
    <col min="258" max="258" width="3.36328125" style="824" customWidth="1"/>
    <col min="259" max="261" width="7.36328125" style="824" customWidth="1"/>
    <col min="262" max="262" width="1.26953125" style="824" customWidth="1"/>
    <col min="263" max="265" width="7.36328125" style="824" customWidth="1"/>
    <col min="266" max="266" width="1.26953125" style="824" customWidth="1"/>
    <col min="267" max="269" width="7.36328125" style="824" customWidth="1"/>
    <col min="270" max="270" width="1.26953125" style="824" customWidth="1"/>
    <col min="271" max="273" width="7.36328125" style="824" customWidth="1"/>
    <col min="274" max="274" width="3.81640625" style="824" customWidth="1"/>
    <col min="275" max="512" width="9.08984375" style="824"/>
    <col min="513" max="513" width="12.26953125" style="824" customWidth="1"/>
    <col min="514" max="514" width="3.36328125" style="824" customWidth="1"/>
    <col min="515" max="517" width="7.36328125" style="824" customWidth="1"/>
    <col min="518" max="518" width="1.26953125" style="824" customWidth="1"/>
    <col min="519" max="521" width="7.36328125" style="824" customWidth="1"/>
    <col min="522" max="522" width="1.26953125" style="824" customWidth="1"/>
    <col min="523" max="525" width="7.36328125" style="824" customWidth="1"/>
    <col min="526" max="526" width="1.26953125" style="824" customWidth="1"/>
    <col min="527" max="529" width="7.36328125" style="824" customWidth="1"/>
    <col min="530" max="530" width="3.81640625" style="824" customWidth="1"/>
    <col min="531" max="768" width="9.08984375" style="824"/>
    <col min="769" max="769" width="12.26953125" style="824" customWidth="1"/>
    <col min="770" max="770" width="3.36328125" style="824" customWidth="1"/>
    <col min="771" max="773" width="7.36328125" style="824" customWidth="1"/>
    <col min="774" max="774" width="1.26953125" style="824" customWidth="1"/>
    <col min="775" max="777" width="7.36328125" style="824" customWidth="1"/>
    <col min="778" max="778" width="1.26953125" style="824" customWidth="1"/>
    <col min="779" max="781" width="7.36328125" style="824" customWidth="1"/>
    <col min="782" max="782" width="1.26953125" style="824" customWidth="1"/>
    <col min="783" max="785" width="7.36328125" style="824" customWidth="1"/>
    <col min="786" max="786" width="3.81640625" style="824" customWidth="1"/>
    <col min="787" max="1024" width="9.08984375" style="824"/>
    <col min="1025" max="1025" width="12.26953125" style="824" customWidth="1"/>
    <col min="1026" max="1026" width="3.36328125" style="824" customWidth="1"/>
    <col min="1027" max="1029" width="7.36328125" style="824" customWidth="1"/>
    <col min="1030" max="1030" width="1.26953125" style="824" customWidth="1"/>
    <col min="1031" max="1033" width="7.36328125" style="824" customWidth="1"/>
    <col min="1034" max="1034" width="1.26953125" style="824" customWidth="1"/>
    <col min="1035" max="1037" width="7.36328125" style="824" customWidth="1"/>
    <col min="1038" max="1038" width="1.26953125" style="824" customWidth="1"/>
    <col min="1039" max="1041" width="7.36328125" style="824" customWidth="1"/>
    <col min="1042" max="1042" width="3.81640625" style="824" customWidth="1"/>
    <col min="1043" max="1280" width="9.08984375" style="824"/>
    <col min="1281" max="1281" width="12.26953125" style="824" customWidth="1"/>
    <col min="1282" max="1282" width="3.36328125" style="824" customWidth="1"/>
    <col min="1283" max="1285" width="7.36328125" style="824" customWidth="1"/>
    <col min="1286" max="1286" width="1.26953125" style="824" customWidth="1"/>
    <col min="1287" max="1289" width="7.36328125" style="824" customWidth="1"/>
    <col min="1290" max="1290" width="1.26953125" style="824" customWidth="1"/>
    <col min="1291" max="1293" width="7.36328125" style="824" customWidth="1"/>
    <col min="1294" max="1294" width="1.26953125" style="824" customWidth="1"/>
    <col min="1295" max="1297" width="7.36328125" style="824" customWidth="1"/>
    <col min="1298" max="1298" width="3.81640625" style="824" customWidth="1"/>
    <col min="1299" max="1536" width="9.08984375" style="824"/>
    <col min="1537" max="1537" width="12.26953125" style="824" customWidth="1"/>
    <col min="1538" max="1538" width="3.36328125" style="824" customWidth="1"/>
    <col min="1539" max="1541" width="7.36328125" style="824" customWidth="1"/>
    <col min="1542" max="1542" width="1.26953125" style="824" customWidth="1"/>
    <col min="1543" max="1545" width="7.36328125" style="824" customWidth="1"/>
    <col min="1546" max="1546" width="1.26953125" style="824" customWidth="1"/>
    <col min="1547" max="1549" width="7.36328125" style="824" customWidth="1"/>
    <col min="1550" max="1550" width="1.26953125" style="824" customWidth="1"/>
    <col min="1551" max="1553" width="7.36328125" style="824" customWidth="1"/>
    <col min="1554" max="1554" width="3.81640625" style="824" customWidth="1"/>
    <col min="1555" max="1792" width="9.08984375" style="824"/>
    <col min="1793" max="1793" width="12.26953125" style="824" customWidth="1"/>
    <col min="1794" max="1794" width="3.36328125" style="824" customWidth="1"/>
    <col min="1795" max="1797" width="7.36328125" style="824" customWidth="1"/>
    <col min="1798" max="1798" width="1.26953125" style="824" customWidth="1"/>
    <col min="1799" max="1801" width="7.36328125" style="824" customWidth="1"/>
    <col min="1802" max="1802" width="1.26953125" style="824" customWidth="1"/>
    <col min="1803" max="1805" width="7.36328125" style="824" customWidth="1"/>
    <col min="1806" max="1806" width="1.26953125" style="824" customWidth="1"/>
    <col min="1807" max="1809" width="7.36328125" style="824" customWidth="1"/>
    <col min="1810" max="1810" width="3.81640625" style="824" customWidth="1"/>
    <col min="1811" max="2048" width="9.08984375" style="824"/>
    <col min="2049" max="2049" width="12.26953125" style="824" customWidth="1"/>
    <col min="2050" max="2050" width="3.36328125" style="824" customWidth="1"/>
    <col min="2051" max="2053" width="7.36328125" style="824" customWidth="1"/>
    <col min="2054" max="2054" width="1.26953125" style="824" customWidth="1"/>
    <col min="2055" max="2057" width="7.36328125" style="824" customWidth="1"/>
    <col min="2058" max="2058" width="1.26953125" style="824" customWidth="1"/>
    <col min="2059" max="2061" width="7.36328125" style="824" customWidth="1"/>
    <col min="2062" max="2062" width="1.26953125" style="824" customWidth="1"/>
    <col min="2063" max="2065" width="7.36328125" style="824" customWidth="1"/>
    <col min="2066" max="2066" width="3.81640625" style="824" customWidth="1"/>
    <col min="2067" max="2304" width="9.08984375" style="824"/>
    <col min="2305" max="2305" width="12.26953125" style="824" customWidth="1"/>
    <col min="2306" max="2306" width="3.36328125" style="824" customWidth="1"/>
    <col min="2307" max="2309" width="7.36328125" style="824" customWidth="1"/>
    <col min="2310" max="2310" width="1.26953125" style="824" customWidth="1"/>
    <col min="2311" max="2313" width="7.36328125" style="824" customWidth="1"/>
    <col min="2314" max="2314" width="1.26953125" style="824" customWidth="1"/>
    <col min="2315" max="2317" width="7.36328125" style="824" customWidth="1"/>
    <col min="2318" max="2318" width="1.26953125" style="824" customWidth="1"/>
    <col min="2319" max="2321" width="7.36328125" style="824" customWidth="1"/>
    <col min="2322" max="2322" width="3.81640625" style="824" customWidth="1"/>
    <col min="2323" max="2560" width="9.08984375" style="824"/>
    <col min="2561" max="2561" width="12.26953125" style="824" customWidth="1"/>
    <col min="2562" max="2562" width="3.36328125" style="824" customWidth="1"/>
    <col min="2563" max="2565" width="7.36328125" style="824" customWidth="1"/>
    <col min="2566" max="2566" width="1.26953125" style="824" customWidth="1"/>
    <col min="2567" max="2569" width="7.36328125" style="824" customWidth="1"/>
    <col min="2570" max="2570" width="1.26953125" style="824" customWidth="1"/>
    <col min="2571" max="2573" width="7.36328125" style="824" customWidth="1"/>
    <col min="2574" max="2574" width="1.26953125" style="824" customWidth="1"/>
    <col min="2575" max="2577" width="7.36328125" style="824" customWidth="1"/>
    <col min="2578" max="2578" width="3.81640625" style="824" customWidth="1"/>
    <col min="2579" max="2816" width="9.08984375" style="824"/>
    <col min="2817" max="2817" width="12.26953125" style="824" customWidth="1"/>
    <col min="2818" max="2818" width="3.36328125" style="824" customWidth="1"/>
    <col min="2819" max="2821" width="7.36328125" style="824" customWidth="1"/>
    <col min="2822" max="2822" width="1.26953125" style="824" customWidth="1"/>
    <col min="2823" max="2825" width="7.36328125" style="824" customWidth="1"/>
    <col min="2826" max="2826" width="1.26953125" style="824" customWidth="1"/>
    <col min="2827" max="2829" width="7.36328125" style="824" customWidth="1"/>
    <col min="2830" max="2830" width="1.26953125" style="824" customWidth="1"/>
    <col min="2831" max="2833" width="7.36328125" style="824" customWidth="1"/>
    <col min="2834" max="2834" width="3.81640625" style="824" customWidth="1"/>
    <col min="2835" max="3072" width="9.08984375" style="824"/>
    <col min="3073" max="3073" width="12.26953125" style="824" customWidth="1"/>
    <col min="3074" max="3074" width="3.36328125" style="824" customWidth="1"/>
    <col min="3075" max="3077" width="7.36328125" style="824" customWidth="1"/>
    <col min="3078" max="3078" width="1.26953125" style="824" customWidth="1"/>
    <col min="3079" max="3081" width="7.36328125" style="824" customWidth="1"/>
    <col min="3082" max="3082" width="1.26953125" style="824" customWidth="1"/>
    <col min="3083" max="3085" width="7.36328125" style="824" customWidth="1"/>
    <col min="3086" max="3086" width="1.26953125" style="824" customWidth="1"/>
    <col min="3087" max="3089" width="7.36328125" style="824" customWidth="1"/>
    <col min="3090" max="3090" width="3.81640625" style="824" customWidth="1"/>
    <col min="3091" max="3328" width="9.08984375" style="824"/>
    <col min="3329" max="3329" width="12.26953125" style="824" customWidth="1"/>
    <col min="3330" max="3330" width="3.36328125" style="824" customWidth="1"/>
    <col min="3331" max="3333" width="7.36328125" style="824" customWidth="1"/>
    <col min="3334" max="3334" width="1.26953125" style="824" customWidth="1"/>
    <col min="3335" max="3337" width="7.36328125" style="824" customWidth="1"/>
    <col min="3338" max="3338" width="1.26953125" style="824" customWidth="1"/>
    <col min="3339" max="3341" width="7.36328125" style="824" customWidth="1"/>
    <col min="3342" max="3342" width="1.26953125" style="824" customWidth="1"/>
    <col min="3343" max="3345" width="7.36328125" style="824" customWidth="1"/>
    <col min="3346" max="3346" width="3.81640625" style="824" customWidth="1"/>
    <col min="3347" max="3584" width="9.08984375" style="824"/>
    <col min="3585" max="3585" width="12.26953125" style="824" customWidth="1"/>
    <col min="3586" max="3586" width="3.36328125" style="824" customWidth="1"/>
    <col min="3587" max="3589" width="7.36328125" style="824" customWidth="1"/>
    <col min="3590" max="3590" width="1.26953125" style="824" customWidth="1"/>
    <col min="3591" max="3593" width="7.36328125" style="824" customWidth="1"/>
    <col min="3594" max="3594" width="1.26953125" style="824" customWidth="1"/>
    <col min="3595" max="3597" width="7.36328125" style="824" customWidth="1"/>
    <col min="3598" max="3598" width="1.26953125" style="824" customWidth="1"/>
    <col min="3599" max="3601" width="7.36328125" style="824" customWidth="1"/>
    <col min="3602" max="3602" width="3.81640625" style="824" customWidth="1"/>
    <col min="3603" max="3840" width="9.08984375" style="824"/>
    <col min="3841" max="3841" width="12.26953125" style="824" customWidth="1"/>
    <col min="3842" max="3842" width="3.36328125" style="824" customWidth="1"/>
    <col min="3843" max="3845" width="7.36328125" style="824" customWidth="1"/>
    <col min="3846" max="3846" width="1.26953125" style="824" customWidth="1"/>
    <col min="3847" max="3849" width="7.36328125" style="824" customWidth="1"/>
    <col min="3850" max="3850" width="1.26953125" style="824" customWidth="1"/>
    <col min="3851" max="3853" width="7.36328125" style="824" customWidth="1"/>
    <col min="3854" max="3854" width="1.26953125" style="824" customWidth="1"/>
    <col min="3855" max="3857" width="7.36328125" style="824" customWidth="1"/>
    <col min="3858" max="3858" width="3.81640625" style="824" customWidth="1"/>
    <col min="3859" max="4096" width="9.08984375" style="824"/>
    <col min="4097" max="4097" width="12.26953125" style="824" customWidth="1"/>
    <col min="4098" max="4098" width="3.36328125" style="824" customWidth="1"/>
    <col min="4099" max="4101" width="7.36328125" style="824" customWidth="1"/>
    <col min="4102" max="4102" width="1.26953125" style="824" customWidth="1"/>
    <col min="4103" max="4105" width="7.36328125" style="824" customWidth="1"/>
    <col min="4106" max="4106" width="1.26953125" style="824" customWidth="1"/>
    <col min="4107" max="4109" width="7.36328125" style="824" customWidth="1"/>
    <col min="4110" max="4110" width="1.26953125" style="824" customWidth="1"/>
    <col min="4111" max="4113" width="7.36328125" style="824" customWidth="1"/>
    <col min="4114" max="4114" width="3.81640625" style="824" customWidth="1"/>
    <col min="4115" max="4352" width="9.08984375" style="824"/>
    <col min="4353" max="4353" width="12.26953125" style="824" customWidth="1"/>
    <col min="4354" max="4354" width="3.36328125" style="824" customWidth="1"/>
    <col min="4355" max="4357" width="7.36328125" style="824" customWidth="1"/>
    <col min="4358" max="4358" width="1.26953125" style="824" customWidth="1"/>
    <col min="4359" max="4361" width="7.36328125" style="824" customWidth="1"/>
    <col min="4362" max="4362" width="1.26953125" style="824" customWidth="1"/>
    <col min="4363" max="4365" width="7.36328125" style="824" customWidth="1"/>
    <col min="4366" max="4366" width="1.26953125" style="824" customWidth="1"/>
    <col min="4367" max="4369" width="7.36328125" style="824" customWidth="1"/>
    <col min="4370" max="4370" width="3.81640625" style="824" customWidth="1"/>
    <col min="4371" max="4608" width="9.08984375" style="824"/>
    <col min="4609" max="4609" width="12.26953125" style="824" customWidth="1"/>
    <col min="4610" max="4610" width="3.36328125" style="824" customWidth="1"/>
    <col min="4611" max="4613" width="7.36328125" style="824" customWidth="1"/>
    <col min="4614" max="4614" width="1.26953125" style="824" customWidth="1"/>
    <col min="4615" max="4617" width="7.36328125" style="824" customWidth="1"/>
    <col min="4618" max="4618" width="1.26953125" style="824" customWidth="1"/>
    <col min="4619" max="4621" width="7.36328125" style="824" customWidth="1"/>
    <col min="4622" max="4622" width="1.26953125" style="824" customWidth="1"/>
    <col min="4623" max="4625" width="7.36328125" style="824" customWidth="1"/>
    <col min="4626" max="4626" width="3.81640625" style="824" customWidth="1"/>
    <col min="4627" max="4864" width="9.08984375" style="824"/>
    <col min="4865" max="4865" width="12.26953125" style="824" customWidth="1"/>
    <col min="4866" max="4866" width="3.36328125" style="824" customWidth="1"/>
    <col min="4867" max="4869" width="7.36328125" style="824" customWidth="1"/>
    <col min="4870" max="4870" width="1.26953125" style="824" customWidth="1"/>
    <col min="4871" max="4873" width="7.36328125" style="824" customWidth="1"/>
    <col min="4874" max="4874" width="1.26953125" style="824" customWidth="1"/>
    <col min="4875" max="4877" width="7.36328125" style="824" customWidth="1"/>
    <col min="4878" max="4878" width="1.26953125" style="824" customWidth="1"/>
    <col min="4879" max="4881" width="7.36328125" style="824" customWidth="1"/>
    <col min="4882" max="4882" width="3.81640625" style="824" customWidth="1"/>
    <col min="4883" max="5120" width="9.08984375" style="824"/>
    <col min="5121" max="5121" width="12.26953125" style="824" customWidth="1"/>
    <col min="5122" max="5122" width="3.36328125" style="824" customWidth="1"/>
    <col min="5123" max="5125" width="7.36328125" style="824" customWidth="1"/>
    <col min="5126" max="5126" width="1.26953125" style="824" customWidth="1"/>
    <col min="5127" max="5129" width="7.36328125" style="824" customWidth="1"/>
    <col min="5130" max="5130" width="1.26953125" style="824" customWidth="1"/>
    <col min="5131" max="5133" width="7.36328125" style="824" customWidth="1"/>
    <col min="5134" max="5134" width="1.26953125" style="824" customWidth="1"/>
    <col min="5135" max="5137" width="7.36328125" style="824" customWidth="1"/>
    <col min="5138" max="5138" width="3.81640625" style="824" customWidth="1"/>
    <col min="5139" max="5376" width="9.08984375" style="824"/>
    <col min="5377" max="5377" width="12.26953125" style="824" customWidth="1"/>
    <col min="5378" max="5378" width="3.36328125" style="824" customWidth="1"/>
    <col min="5379" max="5381" width="7.36328125" style="824" customWidth="1"/>
    <col min="5382" max="5382" width="1.26953125" style="824" customWidth="1"/>
    <col min="5383" max="5385" width="7.36328125" style="824" customWidth="1"/>
    <col min="5386" max="5386" width="1.26953125" style="824" customWidth="1"/>
    <col min="5387" max="5389" width="7.36328125" style="824" customWidth="1"/>
    <col min="5390" max="5390" width="1.26953125" style="824" customWidth="1"/>
    <col min="5391" max="5393" width="7.36328125" style="824" customWidth="1"/>
    <col min="5394" max="5394" width="3.81640625" style="824" customWidth="1"/>
    <col min="5395" max="5632" width="9.08984375" style="824"/>
    <col min="5633" max="5633" width="12.26953125" style="824" customWidth="1"/>
    <col min="5634" max="5634" width="3.36328125" style="824" customWidth="1"/>
    <col min="5635" max="5637" width="7.36328125" style="824" customWidth="1"/>
    <col min="5638" max="5638" width="1.26953125" style="824" customWidth="1"/>
    <col min="5639" max="5641" width="7.36328125" style="824" customWidth="1"/>
    <col min="5642" max="5642" width="1.26953125" style="824" customWidth="1"/>
    <col min="5643" max="5645" width="7.36328125" style="824" customWidth="1"/>
    <col min="5646" max="5646" width="1.26953125" style="824" customWidth="1"/>
    <col min="5647" max="5649" width="7.36328125" style="824" customWidth="1"/>
    <col min="5650" max="5650" width="3.81640625" style="824" customWidth="1"/>
    <col min="5651" max="5888" width="9.08984375" style="824"/>
    <col min="5889" max="5889" width="12.26953125" style="824" customWidth="1"/>
    <col min="5890" max="5890" width="3.36328125" style="824" customWidth="1"/>
    <col min="5891" max="5893" width="7.36328125" style="824" customWidth="1"/>
    <col min="5894" max="5894" width="1.26953125" style="824" customWidth="1"/>
    <col min="5895" max="5897" width="7.36328125" style="824" customWidth="1"/>
    <col min="5898" max="5898" width="1.26953125" style="824" customWidth="1"/>
    <col min="5899" max="5901" width="7.36328125" style="824" customWidth="1"/>
    <col min="5902" max="5902" width="1.26953125" style="824" customWidth="1"/>
    <col min="5903" max="5905" width="7.36328125" style="824" customWidth="1"/>
    <col min="5906" max="5906" width="3.81640625" style="824" customWidth="1"/>
    <col min="5907" max="6144" width="9.08984375" style="824"/>
    <col min="6145" max="6145" width="12.26953125" style="824" customWidth="1"/>
    <col min="6146" max="6146" width="3.36328125" style="824" customWidth="1"/>
    <col min="6147" max="6149" width="7.36328125" style="824" customWidth="1"/>
    <col min="6150" max="6150" width="1.26953125" style="824" customWidth="1"/>
    <col min="6151" max="6153" width="7.36328125" style="824" customWidth="1"/>
    <col min="6154" max="6154" width="1.26953125" style="824" customWidth="1"/>
    <col min="6155" max="6157" width="7.36328125" style="824" customWidth="1"/>
    <col min="6158" max="6158" width="1.26953125" style="824" customWidth="1"/>
    <col min="6159" max="6161" width="7.36328125" style="824" customWidth="1"/>
    <col min="6162" max="6162" width="3.81640625" style="824" customWidth="1"/>
    <col min="6163" max="6400" width="9.08984375" style="824"/>
    <col min="6401" max="6401" width="12.26953125" style="824" customWidth="1"/>
    <col min="6402" max="6402" width="3.36328125" style="824" customWidth="1"/>
    <col min="6403" max="6405" width="7.36328125" style="824" customWidth="1"/>
    <col min="6406" max="6406" width="1.26953125" style="824" customWidth="1"/>
    <col min="6407" max="6409" width="7.36328125" style="824" customWidth="1"/>
    <col min="6410" max="6410" width="1.26953125" style="824" customWidth="1"/>
    <col min="6411" max="6413" width="7.36328125" style="824" customWidth="1"/>
    <col min="6414" max="6414" width="1.26953125" style="824" customWidth="1"/>
    <col min="6415" max="6417" width="7.36328125" style="824" customWidth="1"/>
    <col min="6418" max="6418" width="3.81640625" style="824" customWidth="1"/>
    <col min="6419" max="6656" width="9.08984375" style="824"/>
    <col min="6657" max="6657" width="12.26953125" style="824" customWidth="1"/>
    <col min="6658" max="6658" width="3.36328125" style="824" customWidth="1"/>
    <col min="6659" max="6661" width="7.36328125" style="824" customWidth="1"/>
    <col min="6662" max="6662" width="1.26953125" style="824" customWidth="1"/>
    <col min="6663" max="6665" width="7.36328125" style="824" customWidth="1"/>
    <col min="6666" max="6666" width="1.26953125" style="824" customWidth="1"/>
    <col min="6667" max="6669" width="7.36328125" style="824" customWidth="1"/>
    <col min="6670" max="6670" width="1.26953125" style="824" customWidth="1"/>
    <col min="6671" max="6673" width="7.36328125" style="824" customWidth="1"/>
    <col min="6674" max="6674" width="3.81640625" style="824" customWidth="1"/>
    <col min="6675" max="6912" width="9.08984375" style="824"/>
    <col min="6913" max="6913" width="12.26953125" style="824" customWidth="1"/>
    <col min="6914" max="6914" width="3.36328125" style="824" customWidth="1"/>
    <col min="6915" max="6917" width="7.36328125" style="824" customWidth="1"/>
    <col min="6918" max="6918" width="1.26953125" style="824" customWidth="1"/>
    <col min="6919" max="6921" width="7.36328125" style="824" customWidth="1"/>
    <col min="6922" max="6922" width="1.26953125" style="824" customWidth="1"/>
    <col min="6923" max="6925" width="7.36328125" style="824" customWidth="1"/>
    <col min="6926" max="6926" width="1.26953125" style="824" customWidth="1"/>
    <col min="6927" max="6929" width="7.36328125" style="824" customWidth="1"/>
    <col min="6930" max="6930" width="3.81640625" style="824" customWidth="1"/>
    <col min="6931" max="7168" width="9.08984375" style="824"/>
    <col min="7169" max="7169" width="12.26953125" style="824" customWidth="1"/>
    <col min="7170" max="7170" width="3.36328125" style="824" customWidth="1"/>
    <col min="7171" max="7173" width="7.36328125" style="824" customWidth="1"/>
    <col min="7174" max="7174" width="1.26953125" style="824" customWidth="1"/>
    <col min="7175" max="7177" width="7.36328125" style="824" customWidth="1"/>
    <col min="7178" max="7178" width="1.26953125" style="824" customWidth="1"/>
    <col min="7179" max="7181" width="7.36328125" style="824" customWidth="1"/>
    <col min="7182" max="7182" width="1.26953125" style="824" customWidth="1"/>
    <col min="7183" max="7185" width="7.36328125" style="824" customWidth="1"/>
    <col min="7186" max="7186" width="3.81640625" style="824" customWidth="1"/>
    <col min="7187" max="7424" width="9.08984375" style="824"/>
    <col min="7425" max="7425" width="12.26953125" style="824" customWidth="1"/>
    <col min="7426" max="7426" width="3.36328125" style="824" customWidth="1"/>
    <col min="7427" max="7429" width="7.36328125" style="824" customWidth="1"/>
    <col min="7430" max="7430" width="1.26953125" style="824" customWidth="1"/>
    <col min="7431" max="7433" width="7.36328125" style="824" customWidth="1"/>
    <col min="7434" max="7434" width="1.26953125" style="824" customWidth="1"/>
    <col min="7435" max="7437" width="7.36328125" style="824" customWidth="1"/>
    <col min="7438" max="7438" width="1.26953125" style="824" customWidth="1"/>
    <col min="7439" max="7441" width="7.36328125" style="824" customWidth="1"/>
    <col min="7442" max="7442" width="3.81640625" style="824" customWidth="1"/>
    <col min="7443" max="7680" width="9.08984375" style="824"/>
    <col min="7681" max="7681" width="12.26953125" style="824" customWidth="1"/>
    <col min="7682" max="7682" width="3.36328125" style="824" customWidth="1"/>
    <col min="7683" max="7685" width="7.36328125" style="824" customWidth="1"/>
    <col min="7686" max="7686" width="1.26953125" style="824" customWidth="1"/>
    <col min="7687" max="7689" width="7.36328125" style="824" customWidth="1"/>
    <col min="7690" max="7690" width="1.26953125" style="824" customWidth="1"/>
    <col min="7691" max="7693" width="7.36328125" style="824" customWidth="1"/>
    <col min="7694" max="7694" width="1.26953125" style="824" customWidth="1"/>
    <col min="7695" max="7697" width="7.36328125" style="824" customWidth="1"/>
    <col min="7698" max="7698" width="3.81640625" style="824" customWidth="1"/>
    <col min="7699" max="7936" width="9.08984375" style="824"/>
    <col min="7937" max="7937" width="12.26953125" style="824" customWidth="1"/>
    <col min="7938" max="7938" width="3.36328125" style="824" customWidth="1"/>
    <col min="7939" max="7941" width="7.36328125" style="824" customWidth="1"/>
    <col min="7942" max="7942" width="1.26953125" style="824" customWidth="1"/>
    <col min="7943" max="7945" width="7.36328125" style="824" customWidth="1"/>
    <col min="7946" max="7946" width="1.26953125" style="824" customWidth="1"/>
    <col min="7947" max="7949" width="7.36328125" style="824" customWidth="1"/>
    <col min="7950" max="7950" width="1.26953125" style="824" customWidth="1"/>
    <col min="7951" max="7953" width="7.36328125" style="824" customWidth="1"/>
    <col min="7954" max="7954" width="3.81640625" style="824" customWidth="1"/>
    <col min="7955" max="8192" width="9.08984375" style="824"/>
    <col min="8193" max="8193" width="12.26953125" style="824" customWidth="1"/>
    <col min="8194" max="8194" width="3.36328125" style="824" customWidth="1"/>
    <col min="8195" max="8197" width="7.36328125" style="824" customWidth="1"/>
    <col min="8198" max="8198" width="1.26953125" style="824" customWidth="1"/>
    <col min="8199" max="8201" width="7.36328125" style="824" customWidth="1"/>
    <col min="8202" max="8202" width="1.26953125" style="824" customWidth="1"/>
    <col min="8203" max="8205" width="7.36328125" style="824" customWidth="1"/>
    <col min="8206" max="8206" width="1.26953125" style="824" customWidth="1"/>
    <col min="8207" max="8209" width="7.36328125" style="824" customWidth="1"/>
    <col min="8210" max="8210" width="3.81640625" style="824" customWidth="1"/>
    <col min="8211" max="8448" width="9.08984375" style="824"/>
    <col min="8449" max="8449" width="12.26953125" style="824" customWidth="1"/>
    <col min="8450" max="8450" width="3.36328125" style="824" customWidth="1"/>
    <col min="8451" max="8453" width="7.36328125" style="824" customWidth="1"/>
    <col min="8454" max="8454" width="1.26953125" style="824" customWidth="1"/>
    <col min="8455" max="8457" width="7.36328125" style="824" customWidth="1"/>
    <col min="8458" max="8458" width="1.26953125" style="824" customWidth="1"/>
    <col min="8459" max="8461" width="7.36328125" style="824" customWidth="1"/>
    <col min="8462" max="8462" width="1.26953125" style="824" customWidth="1"/>
    <col min="8463" max="8465" width="7.36328125" style="824" customWidth="1"/>
    <col min="8466" max="8466" width="3.81640625" style="824" customWidth="1"/>
    <col min="8467" max="8704" width="9.08984375" style="824"/>
    <col min="8705" max="8705" width="12.26953125" style="824" customWidth="1"/>
    <col min="8706" max="8706" width="3.36328125" style="824" customWidth="1"/>
    <col min="8707" max="8709" width="7.36328125" style="824" customWidth="1"/>
    <col min="8710" max="8710" width="1.26953125" style="824" customWidth="1"/>
    <col min="8711" max="8713" width="7.36328125" style="824" customWidth="1"/>
    <col min="8714" max="8714" width="1.26953125" style="824" customWidth="1"/>
    <col min="8715" max="8717" width="7.36328125" style="824" customWidth="1"/>
    <col min="8718" max="8718" width="1.26953125" style="824" customWidth="1"/>
    <col min="8719" max="8721" width="7.36328125" style="824" customWidth="1"/>
    <col min="8722" max="8722" width="3.81640625" style="824" customWidth="1"/>
    <col min="8723" max="8960" width="9.08984375" style="824"/>
    <col min="8961" max="8961" width="12.26953125" style="824" customWidth="1"/>
    <col min="8962" max="8962" width="3.36328125" style="824" customWidth="1"/>
    <col min="8963" max="8965" width="7.36328125" style="824" customWidth="1"/>
    <col min="8966" max="8966" width="1.26953125" style="824" customWidth="1"/>
    <col min="8967" max="8969" width="7.36328125" style="824" customWidth="1"/>
    <col min="8970" max="8970" width="1.26953125" style="824" customWidth="1"/>
    <col min="8971" max="8973" width="7.36328125" style="824" customWidth="1"/>
    <col min="8974" max="8974" width="1.26953125" style="824" customWidth="1"/>
    <col min="8975" max="8977" width="7.36328125" style="824" customWidth="1"/>
    <col min="8978" max="8978" width="3.81640625" style="824" customWidth="1"/>
    <col min="8979" max="9216" width="9.08984375" style="824"/>
    <col min="9217" max="9217" width="12.26953125" style="824" customWidth="1"/>
    <col min="9218" max="9218" width="3.36328125" style="824" customWidth="1"/>
    <col min="9219" max="9221" width="7.36328125" style="824" customWidth="1"/>
    <col min="9222" max="9222" width="1.26953125" style="824" customWidth="1"/>
    <col min="9223" max="9225" width="7.36328125" style="824" customWidth="1"/>
    <col min="9226" max="9226" width="1.26953125" style="824" customWidth="1"/>
    <col min="9227" max="9229" width="7.36328125" style="824" customWidth="1"/>
    <col min="9230" max="9230" width="1.26953125" style="824" customWidth="1"/>
    <col min="9231" max="9233" width="7.36328125" style="824" customWidth="1"/>
    <col min="9234" max="9234" width="3.81640625" style="824" customWidth="1"/>
    <col min="9235" max="9472" width="9.08984375" style="824"/>
    <col min="9473" max="9473" width="12.26953125" style="824" customWidth="1"/>
    <col min="9474" max="9474" width="3.36328125" style="824" customWidth="1"/>
    <col min="9475" max="9477" width="7.36328125" style="824" customWidth="1"/>
    <col min="9478" max="9478" width="1.26953125" style="824" customWidth="1"/>
    <col min="9479" max="9481" width="7.36328125" style="824" customWidth="1"/>
    <col min="9482" max="9482" width="1.26953125" style="824" customWidth="1"/>
    <col min="9483" max="9485" width="7.36328125" style="824" customWidth="1"/>
    <col min="9486" max="9486" width="1.26953125" style="824" customWidth="1"/>
    <col min="9487" max="9489" width="7.36328125" style="824" customWidth="1"/>
    <col min="9490" max="9490" width="3.81640625" style="824" customWidth="1"/>
    <col min="9491" max="9728" width="9.08984375" style="824"/>
    <col min="9729" max="9729" width="12.26953125" style="824" customWidth="1"/>
    <col min="9730" max="9730" width="3.36328125" style="824" customWidth="1"/>
    <col min="9731" max="9733" width="7.36328125" style="824" customWidth="1"/>
    <col min="9734" max="9734" width="1.26953125" style="824" customWidth="1"/>
    <col min="9735" max="9737" width="7.36328125" style="824" customWidth="1"/>
    <col min="9738" max="9738" width="1.26953125" style="824" customWidth="1"/>
    <col min="9739" max="9741" width="7.36328125" style="824" customWidth="1"/>
    <col min="9742" max="9742" width="1.26953125" style="824" customWidth="1"/>
    <col min="9743" max="9745" width="7.36328125" style="824" customWidth="1"/>
    <col min="9746" max="9746" width="3.81640625" style="824" customWidth="1"/>
    <col min="9747" max="9984" width="9.08984375" style="824"/>
    <col min="9985" max="9985" width="12.26953125" style="824" customWidth="1"/>
    <col min="9986" max="9986" width="3.36328125" style="824" customWidth="1"/>
    <col min="9987" max="9989" width="7.36328125" style="824" customWidth="1"/>
    <col min="9990" max="9990" width="1.26953125" style="824" customWidth="1"/>
    <col min="9991" max="9993" width="7.36328125" style="824" customWidth="1"/>
    <col min="9994" max="9994" width="1.26953125" style="824" customWidth="1"/>
    <col min="9995" max="9997" width="7.36328125" style="824" customWidth="1"/>
    <col min="9998" max="9998" width="1.26953125" style="824" customWidth="1"/>
    <col min="9999" max="10001" width="7.36328125" style="824" customWidth="1"/>
    <col min="10002" max="10002" width="3.81640625" style="824" customWidth="1"/>
    <col min="10003" max="10240" width="9.08984375" style="824"/>
    <col min="10241" max="10241" width="12.26953125" style="824" customWidth="1"/>
    <col min="10242" max="10242" width="3.36328125" style="824" customWidth="1"/>
    <col min="10243" max="10245" width="7.36328125" style="824" customWidth="1"/>
    <col min="10246" max="10246" width="1.26953125" style="824" customWidth="1"/>
    <col min="10247" max="10249" width="7.36328125" style="824" customWidth="1"/>
    <col min="10250" max="10250" width="1.26953125" style="824" customWidth="1"/>
    <col min="10251" max="10253" width="7.36328125" style="824" customWidth="1"/>
    <col min="10254" max="10254" width="1.26953125" style="824" customWidth="1"/>
    <col min="10255" max="10257" width="7.36328125" style="824" customWidth="1"/>
    <col min="10258" max="10258" width="3.81640625" style="824" customWidth="1"/>
    <col min="10259" max="10496" width="9.08984375" style="824"/>
    <col min="10497" max="10497" width="12.26953125" style="824" customWidth="1"/>
    <col min="10498" max="10498" width="3.36328125" style="824" customWidth="1"/>
    <col min="10499" max="10501" width="7.36328125" style="824" customWidth="1"/>
    <col min="10502" max="10502" width="1.26953125" style="824" customWidth="1"/>
    <col min="10503" max="10505" width="7.36328125" style="824" customWidth="1"/>
    <col min="10506" max="10506" width="1.26953125" style="824" customWidth="1"/>
    <col min="10507" max="10509" width="7.36328125" style="824" customWidth="1"/>
    <col min="10510" max="10510" width="1.26953125" style="824" customWidth="1"/>
    <col min="10511" max="10513" width="7.36328125" style="824" customWidth="1"/>
    <col min="10514" max="10514" width="3.81640625" style="824" customWidth="1"/>
    <col min="10515" max="10752" width="9.08984375" style="824"/>
    <col min="10753" max="10753" width="12.26953125" style="824" customWidth="1"/>
    <col min="10754" max="10754" width="3.36328125" style="824" customWidth="1"/>
    <col min="10755" max="10757" width="7.36328125" style="824" customWidth="1"/>
    <col min="10758" max="10758" width="1.26953125" style="824" customWidth="1"/>
    <col min="10759" max="10761" width="7.36328125" style="824" customWidth="1"/>
    <col min="10762" max="10762" width="1.26953125" style="824" customWidth="1"/>
    <col min="10763" max="10765" width="7.36328125" style="824" customWidth="1"/>
    <col min="10766" max="10766" width="1.26953125" style="824" customWidth="1"/>
    <col min="10767" max="10769" width="7.36328125" style="824" customWidth="1"/>
    <col min="10770" max="10770" width="3.81640625" style="824" customWidth="1"/>
    <col min="10771" max="11008" width="9.08984375" style="824"/>
    <col min="11009" max="11009" width="12.26953125" style="824" customWidth="1"/>
    <col min="11010" max="11010" width="3.36328125" style="824" customWidth="1"/>
    <col min="11011" max="11013" width="7.36328125" style="824" customWidth="1"/>
    <col min="11014" max="11014" width="1.26953125" style="824" customWidth="1"/>
    <col min="11015" max="11017" width="7.36328125" style="824" customWidth="1"/>
    <col min="11018" max="11018" width="1.26953125" style="824" customWidth="1"/>
    <col min="11019" max="11021" width="7.36328125" style="824" customWidth="1"/>
    <col min="11022" max="11022" width="1.26953125" style="824" customWidth="1"/>
    <col min="11023" max="11025" width="7.36328125" style="824" customWidth="1"/>
    <col min="11026" max="11026" width="3.81640625" style="824" customWidth="1"/>
    <col min="11027" max="11264" width="9.08984375" style="824"/>
    <col min="11265" max="11265" width="12.26953125" style="824" customWidth="1"/>
    <col min="11266" max="11266" width="3.36328125" style="824" customWidth="1"/>
    <col min="11267" max="11269" width="7.36328125" style="824" customWidth="1"/>
    <col min="11270" max="11270" width="1.26953125" style="824" customWidth="1"/>
    <col min="11271" max="11273" width="7.36328125" style="824" customWidth="1"/>
    <col min="11274" max="11274" width="1.26953125" style="824" customWidth="1"/>
    <col min="11275" max="11277" width="7.36328125" style="824" customWidth="1"/>
    <col min="11278" max="11278" width="1.26953125" style="824" customWidth="1"/>
    <col min="11279" max="11281" width="7.36328125" style="824" customWidth="1"/>
    <col min="11282" max="11282" width="3.81640625" style="824" customWidth="1"/>
    <col min="11283" max="11520" width="9.08984375" style="824"/>
    <col min="11521" max="11521" width="12.26953125" style="824" customWidth="1"/>
    <col min="11522" max="11522" width="3.36328125" style="824" customWidth="1"/>
    <col min="11523" max="11525" width="7.36328125" style="824" customWidth="1"/>
    <col min="11526" max="11526" width="1.26953125" style="824" customWidth="1"/>
    <col min="11527" max="11529" width="7.36328125" style="824" customWidth="1"/>
    <col min="11530" max="11530" width="1.26953125" style="824" customWidth="1"/>
    <col min="11531" max="11533" width="7.36328125" style="824" customWidth="1"/>
    <col min="11534" max="11534" width="1.26953125" style="824" customWidth="1"/>
    <col min="11535" max="11537" width="7.36328125" style="824" customWidth="1"/>
    <col min="11538" max="11538" width="3.81640625" style="824" customWidth="1"/>
    <col min="11539" max="11776" width="9.08984375" style="824"/>
    <col min="11777" max="11777" width="12.26953125" style="824" customWidth="1"/>
    <col min="11778" max="11778" width="3.36328125" style="824" customWidth="1"/>
    <col min="11779" max="11781" width="7.36328125" style="824" customWidth="1"/>
    <col min="11782" max="11782" width="1.26953125" style="824" customWidth="1"/>
    <col min="11783" max="11785" width="7.36328125" style="824" customWidth="1"/>
    <col min="11786" max="11786" width="1.26953125" style="824" customWidth="1"/>
    <col min="11787" max="11789" width="7.36328125" style="824" customWidth="1"/>
    <col min="11790" max="11790" width="1.26953125" style="824" customWidth="1"/>
    <col min="11791" max="11793" width="7.36328125" style="824" customWidth="1"/>
    <col min="11794" max="11794" width="3.81640625" style="824" customWidth="1"/>
    <col min="11795" max="12032" width="9.08984375" style="824"/>
    <col min="12033" max="12033" width="12.26953125" style="824" customWidth="1"/>
    <col min="12034" max="12034" width="3.36328125" style="824" customWidth="1"/>
    <col min="12035" max="12037" width="7.36328125" style="824" customWidth="1"/>
    <col min="12038" max="12038" width="1.26953125" style="824" customWidth="1"/>
    <col min="12039" max="12041" width="7.36328125" style="824" customWidth="1"/>
    <col min="12042" max="12042" width="1.26953125" style="824" customWidth="1"/>
    <col min="12043" max="12045" width="7.36328125" style="824" customWidth="1"/>
    <col min="12046" max="12046" width="1.26953125" style="824" customWidth="1"/>
    <col min="12047" max="12049" width="7.36328125" style="824" customWidth="1"/>
    <col min="12050" max="12050" width="3.81640625" style="824" customWidth="1"/>
    <col min="12051" max="12288" width="9.08984375" style="824"/>
    <col min="12289" max="12289" width="12.26953125" style="824" customWidth="1"/>
    <col min="12290" max="12290" width="3.36328125" style="824" customWidth="1"/>
    <col min="12291" max="12293" width="7.36328125" style="824" customWidth="1"/>
    <col min="12294" max="12294" width="1.26953125" style="824" customWidth="1"/>
    <col min="12295" max="12297" width="7.36328125" style="824" customWidth="1"/>
    <col min="12298" max="12298" width="1.26953125" style="824" customWidth="1"/>
    <col min="12299" max="12301" width="7.36328125" style="824" customWidth="1"/>
    <col min="12302" max="12302" width="1.26953125" style="824" customWidth="1"/>
    <col min="12303" max="12305" width="7.36328125" style="824" customWidth="1"/>
    <col min="12306" max="12306" width="3.81640625" style="824" customWidth="1"/>
    <col min="12307" max="12544" width="9.08984375" style="824"/>
    <col min="12545" max="12545" width="12.26953125" style="824" customWidth="1"/>
    <col min="12546" max="12546" width="3.36328125" style="824" customWidth="1"/>
    <col min="12547" max="12549" width="7.36328125" style="824" customWidth="1"/>
    <col min="12550" max="12550" width="1.26953125" style="824" customWidth="1"/>
    <col min="12551" max="12553" width="7.36328125" style="824" customWidth="1"/>
    <col min="12554" max="12554" width="1.26953125" style="824" customWidth="1"/>
    <col min="12555" max="12557" width="7.36328125" style="824" customWidth="1"/>
    <col min="12558" max="12558" width="1.26953125" style="824" customWidth="1"/>
    <col min="12559" max="12561" width="7.36328125" style="824" customWidth="1"/>
    <col min="12562" max="12562" width="3.81640625" style="824" customWidth="1"/>
    <col min="12563" max="12800" width="9.08984375" style="824"/>
    <col min="12801" max="12801" width="12.26953125" style="824" customWidth="1"/>
    <col min="12802" max="12802" width="3.36328125" style="824" customWidth="1"/>
    <col min="12803" max="12805" width="7.36328125" style="824" customWidth="1"/>
    <col min="12806" max="12806" width="1.26953125" style="824" customWidth="1"/>
    <col min="12807" max="12809" width="7.36328125" style="824" customWidth="1"/>
    <col min="12810" max="12810" width="1.26953125" style="824" customWidth="1"/>
    <col min="12811" max="12813" width="7.36328125" style="824" customWidth="1"/>
    <col min="12814" max="12814" width="1.26953125" style="824" customWidth="1"/>
    <col min="12815" max="12817" width="7.36328125" style="824" customWidth="1"/>
    <col min="12818" max="12818" width="3.81640625" style="824" customWidth="1"/>
    <col min="12819" max="13056" width="9.08984375" style="824"/>
    <col min="13057" max="13057" width="12.26953125" style="824" customWidth="1"/>
    <col min="13058" max="13058" width="3.36328125" style="824" customWidth="1"/>
    <col min="13059" max="13061" width="7.36328125" style="824" customWidth="1"/>
    <col min="13062" max="13062" width="1.26953125" style="824" customWidth="1"/>
    <col min="13063" max="13065" width="7.36328125" style="824" customWidth="1"/>
    <col min="13066" max="13066" width="1.26953125" style="824" customWidth="1"/>
    <col min="13067" max="13069" width="7.36328125" style="824" customWidth="1"/>
    <col min="13070" max="13070" width="1.26953125" style="824" customWidth="1"/>
    <col min="13071" max="13073" width="7.36328125" style="824" customWidth="1"/>
    <col min="13074" max="13074" width="3.81640625" style="824" customWidth="1"/>
    <col min="13075" max="13312" width="9.08984375" style="824"/>
    <col min="13313" max="13313" width="12.26953125" style="824" customWidth="1"/>
    <col min="13314" max="13314" width="3.36328125" style="824" customWidth="1"/>
    <col min="13315" max="13317" width="7.36328125" style="824" customWidth="1"/>
    <col min="13318" max="13318" width="1.26953125" style="824" customWidth="1"/>
    <col min="13319" max="13321" width="7.36328125" style="824" customWidth="1"/>
    <col min="13322" max="13322" width="1.26953125" style="824" customWidth="1"/>
    <col min="13323" max="13325" width="7.36328125" style="824" customWidth="1"/>
    <col min="13326" max="13326" width="1.26953125" style="824" customWidth="1"/>
    <col min="13327" max="13329" width="7.36328125" style="824" customWidth="1"/>
    <col min="13330" max="13330" width="3.81640625" style="824" customWidth="1"/>
    <col min="13331" max="13568" width="9.08984375" style="824"/>
    <col min="13569" max="13569" width="12.26953125" style="824" customWidth="1"/>
    <col min="13570" max="13570" width="3.36328125" style="824" customWidth="1"/>
    <col min="13571" max="13573" width="7.36328125" style="824" customWidth="1"/>
    <col min="13574" max="13574" width="1.26953125" style="824" customWidth="1"/>
    <col min="13575" max="13577" width="7.36328125" style="824" customWidth="1"/>
    <col min="13578" max="13578" width="1.26953125" style="824" customWidth="1"/>
    <col min="13579" max="13581" width="7.36328125" style="824" customWidth="1"/>
    <col min="13582" max="13582" width="1.26953125" style="824" customWidth="1"/>
    <col min="13583" max="13585" width="7.36328125" style="824" customWidth="1"/>
    <col min="13586" max="13586" width="3.81640625" style="824" customWidth="1"/>
    <col min="13587" max="13824" width="9.08984375" style="824"/>
    <col min="13825" max="13825" width="12.26953125" style="824" customWidth="1"/>
    <col min="13826" max="13826" width="3.36328125" style="824" customWidth="1"/>
    <col min="13827" max="13829" width="7.36328125" style="824" customWidth="1"/>
    <col min="13830" max="13830" width="1.26953125" style="824" customWidth="1"/>
    <col min="13831" max="13833" width="7.36328125" style="824" customWidth="1"/>
    <col min="13834" max="13834" width="1.26953125" style="824" customWidth="1"/>
    <col min="13835" max="13837" width="7.36328125" style="824" customWidth="1"/>
    <col min="13838" max="13838" width="1.26953125" style="824" customWidth="1"/>
    <col min="13839" max="13841" width="7.36328125" style="824" customWidth="1"/>
    <col min="13842" max="13842" width="3.81640625" style="824" customWidth="1"/>
    <col min="13843" max="14080" width="9.08984375" style="824"/>
    <col min="14081" max="14081" width="12.26953125" style="824" customWidth="1"/>
    <col min="14082" max="14082" width="3.36328125" style="824" customWidth="1"/>
    <col min="14083" max="14085" width="7.36328125" style="824" customWidth="1"/>
    <col min="14086" max="14086" width="1.26953125" style="824" customWidth="1"/>
    <col min="14087" max="14089" width="7.36328125" style="824" customWidth="1"/>
    <col min="14090" max="14090" width="1.26953125" style="824" customWidth="1"/>
    <col min="14091" max="14093" width="7.36328125" style="824" customWidth="1"/>
    <col min="14094" max="14094" width="1.26953125" style="824" customWidth="1"/>
    <col min="14095" max="14097" width="7.36328125" style="824" customWidth="1"/>
    <col min="14098" max="14098" width="3.81640625" style="824" customWidth="1"/>
    <col min="14099" max="14336" width="9.08984375" style="824"/>
    <col min="14337" max="14337" width="12.26953125" style="824" customWidth="1"/>
    <col min="14338" max="14338" width="3.36328125" style="824" customWidth="1"/>
    <col min="14339" max="14341" width="7.36328125" style="824" customWidth="1"/>
    <col min="14342" max="14342" width="1.26953125" style="824" customWidth="1"/>
    <col min="14343" max="14345" width="7.36328125" style="824" customWidth="1"/>
    <col min="14346" max="14346" width="1.26953125" style="824" customWidth="1"/>
    <col min="14347" max="14349" width="7.36328125" style="824" customWidth="1"/>
    <col min="14350" max="14350" width="1.26953125" style="824" customWidth="1"/>
    <col min="14351" max="14353" width="7.36328125" style="824" customWidth="1"/>
    <col min="14354" max="14354" width="3.81640625" style="824" customWidth="1"/>
    <col min="14355" max="14592" width="9.08984375" style="824"/>
    <col min="14593" max="14593" width="12.26953125" style="824" customWidth="1"/>
    <col min="14594" max="14594" width="3.36328125" style="824" customWidth="1"/>
    <col min="14595" max="14597" width="7.36328125" style="824" customWidth="1"/>
    <col min="14598" max="14598" width="1.26953125" style="824" customWidth="1"/>
    <col min="14599" max="14601" width="7.36328125" style="824" customWidth="1"/>
    <col min="14602" max="14602" width="1.26953125" style="824" customWidth="1"/>
    <col min="14603" max="14605" width="7.36328125" style="824" customWidth="1"/>
    <col min="14606" max="14606" width="1.26953125" style="824" customWidth="1"/>
    <col min="14607" max="14609" width="7.36328125" style="824" customWidth="1"/>
    <col min="14610" max="14610" width="3.81640625" style="824" customWidth="1"/>
    <col min="14611" max="14848" width="9.08984375" style="824"/>
    <col min="14849" max="14849" width="12.26953125" style="824" customWidth="1"/>
    <col min="14850" max="14850" width="3.36328125" style="824" customWidth="1"/>
    <col min="14851" max="14853" width="7.36328125" style="824" customWidth="1"/>
    <col min="14854" max="14854" width="1.26953125" style="824" customWidth="1"/>
    <col min="14855" max="14857" width="7.36328125" style="824" customWidth="1"/>
    <col min="14858" max="14858" width="1.26953125" style="824" customWidth="1"/>
    <col min="14859" max="14861" width="7.36328125" style="824" customWidth="1"/>
    <col min="14862" max="14862" width="1.26953125" style="824" customWidth="1"/>
    <col min="14863" max="14865" width="7.36328125" style="824" customWidth="1"/>
    <col min="14866" max="14866" width="3.81640625" style="824" customWidth="1"/>
    <col min="14867" max="15104" width="9.08984375" style="824"/>
    <col min="15105" max="15105" width="12.26953125" style="824" customWidth="1"/>
    <col min="15106" max="15106" width="3.36328125" style="824" customWidth="1"/>
    <col min="15107" max="15109" width="7.36328125" style="824" customWidth="1"/>
    <col min="15110" max="15110" width="1.26953125" style="824" customWidth="1"/>
    <col min="15111" max="15113" width="7.36328125" style="824" customWidth="1"/>
    <col min="15114" max="15114" width="1.26953125" style="824" customWidth="1"/>
    <col min="15115" max="15117" width="7.36328125" style="824" customWidth="1"/>
    <col min="15118" max="15118" width="1.26953125" style="824" customWidth="1"/>
    <col min="15119" max="15121" width="7.36328125" style="824" customWidth="1"/>
    <col min="15122" max="15122" width="3.81640625" style="824" customWidth="1"/>
    <col min="15123" max="15360" width="9.08984375" style="824"/>
    <col min="15361" max="15361" width="12.26953125" style="824" customWidth="1"/>
    <col min="15362" max="15362" width="3.36328125" style="824" customWidth="1"/>
    <col min="15363" max="15365" width="7.36328125" style="824" customWidth="1"/>
    <col min="15366" max="15366" width="1.26953125" style="824" customWidth="1"/>
    <col min="15367" max="15369" width="7.36328125" style="824" customWidth="1"/>
    <col min="15370" max="15370" width="1.26953125" style="824" customWidth="1"/>
    <col min="15371" max="15373" width="7.36328125" style="824" customWidth="1"/>
    <col min="15374" max="15374" width="1.26953125" style="824" customWidth="1"/>
    <col min="15375" max="15377" width="7.36328125" style="824" customWidth="1"/>
    <col min="15378" max="15378" width="3.81640625" style="824" customWidth="1"/>
    <col min="15379" max="15616" width="9.08984375" style="824"/>
    <col min="15617" max="15617" width="12.26953125" style="824" customWidth="1"/>
    <col min="15618" max="15618" width="3.36328125" style="824" customWidth="1"/>
    <col min="15619" max="15621" width="7.36328125" style="824" customWidth="1"/>
    <col min="15622" max="15622" width="1.26953125" style="824" customWidth="1"/>
    <col min="15623" max="15625" width="7.36328125" style="824" customWidth="1"/>
    <col min="15626" max="15626" width="1.26953125" style="824" customWidth="1"/>
    <col min="15627" max="15629" width="7.36328125" style="824" customWidth="1"/>
    <col min="15630" max="15630" width="1.26953125" style="824" customWidth="1"/>
    <col min="15631" max="15633" width="7.36328125" style="824" customWidth="1"/>
    <col min="15634" max="15634" width="3.81640625" style="824" customWidth="1"/>
    <col min="15635" max="15872" width="9.08984375" style="824"/>
    <col min="15873" max="15873" width="12.26953125" style="824" customWidth="1"/>
    <col min="15874" max="15874" width="3.36328125" style="824" customWidth="1"/>
    <col min="15875" max="15877" width="7.36328125" style="824" customWidth="1"/>
    <col min="15878" max="15878" width="1.26953125" style="824" customWidth="1"/>
    <col min="15879" max="15881" width="7.36328125" style="824" customWidth="1"/>
    <col min="15882" max="15882" width="1.26953125" style="824" customWidth="1"/>
    <col min="15883" max="15885" width="7.36328125" style="824" customWidth="1"/>
    <col min="15886" max="15886" width="1.26953125" style="824" customWidth="1"/>
    <col min="15887" max="15889" width="7.36328125" style="824" customWidth="1"/>
    <col min="15890" max="15890" width="3.81640625" style="824" customWidth="1"/>
    <col min="15891" max="16128" width="9.08984375" style="824"/>
    <col min="16129" max="16129" width="12.26953125" style="824" customWidth="1"/>
    <col min="16130" max="16130" width="3.36328125" style="824" customWidth="1"/>
    <col min="16131" max="16133" width="7.36328125" style="824" customWidth="1"/>
    <col min="16134" max="16134" width="1.26953125" style="824" customWidth="1"/>
    <col min="16135" max="16137" width="7.36328125" style="824" customWidth="1"/>
    <col min="16138" max="16138" width="1.26953125" style="824" customWidth="1"/>
    <col min="16139" max="16141" width="7.36328125" style="824" customWidth="1"/>
    <col min="16142" max="16142" width="1.26953125" style="824" customWidth="1"/>
    <col min="16143" max="16145" width="7.36328125" style="824" customWidth="1"/>
    <col min="16146" max="16146" width="3.81640625" style="824" customWidth="1"/>
    <col min="16147" max="16384" width="9.08984375" style="824"/>
  </cols>
  <sheetData>
    <row r="1" spans="1:17" s="83" customFormat="1" ht="45.75" customHeight="1">
      <c r="A1" s="1548" t="s">
        <v>516</v>
      </c>
      <c r="B1" s="1548"/>
      <c r="C1" s="1548"/>
      <c r="D1" s="1548"/>
      <c r="E1" s="1548"/>
      <c r="F1" s="1548"/>
      <c r="G1" s="1548"/>
      <c r="H1" s="1548"/>
      <c r="I1" s="1548"/>
      <c r="J1" s="1548"/>
      <c r="K1" s="1548"/>
      <c r="L1" s="1548"/>
      <c r="M1" s="1548"/>
      <c r="N1" s="1548"/>
      <c r="O1" s="1548"/>
      <c r="P1" s="1548"/>
      <c r="Q1" s="1548"/>
    </row>
    <row r="2" spans="1:17">
      <c r="A2" s="1109" t="s">
        <v>670</v>
      </c>
      <c r="K2" s="50"/>
      <c r="L2" s="50"/>
      <c r="M2" s="50"/>
      <c r="N2" s="50"/>
      <c r="O2" s="50"/>
      <c r="P2" s="50"/>
      <c r="Q2" s="50"/>
    </row>
    <row r="3" spans="1:17">
      <c r="A3" s="824" t="s">
        <v>0</v>
      </c>
      <c r="B3" s="495"/>
      <c r="C3" s="453"/>
      <c r="D3" s="453"/>
      <c r="E3" s="453"/>
      <c r="F3" s="453"/>
      <c r="G3" s="496"/>
      <c r="H3" s="496"/>
      <c r="I3" s="496"/>
      <c r="K3" s="453"/>
      <c r="L3" s="453"/>
      <c r="M3" s="453"/>
      <c r="N3" s="453"/>
      <c r="O3" s="496"/>
      <c r="Q3" s="496"/>
    </row>
    <row r="4" spans="1:17" s="867" customFormat="1" ht="10.5">
      <c r="A4" s="462"/>
      <c r="B4" s="472"/>
      <c r="C4" s="1553" t="s">
        <v>353</v>
      </c>
      <c r="D4" s="1553"/>
      <c r="E4" s="1553"/>
      <c r="F4" s="1553"/>
      <c r="G4" s="1553"/>
      <c r="H4" s="1553"/>
      <c r="I4" s="1553"/>
      <c r="J4" s="1553"/>
      <c r="K4" s="1553"/>
      <c r="L4" s="1553"/>
      <c r="M4" s="1553"/>
      <c r="N4" s="1553"/>
      <c r="O4" s="1553"/>
      <c r="P4" s="1553"/>
      <c r="Q4" s="1553"/>
    </row>
    <row r="5" spans="1:17" s="867" customFormat="1" ht="3.75" customHeight="1">
      <c r="A5" s="462"/>
      <c r="B5" s="472"/>
      <c r="C5" s="462"/>
      <c r="D5" s="455"/>
      <c r="E5" s="455"/>
      <c r="F5" s="455"/>
      <c r="K5" s="848"/>
      <c r="L5" s="848"/>
      <c r="M5" s="848"/>
      <c r="N5" s="848"/>
      <c r="O5" s="848"/>
      <c r="P5" s="848"/>
      <c r="Q5" s="848"/>
    </row>
    <row r="6" spans="1:17" s="858" customFormat="1" ht="10.5">
      <c r="A6" s="474"/>
      <c r="B6" s="475"/>
      <c r="C6" s="1560" t="s">
        <v>368</v>
      </c>
      <c r="D6" s="1560"/>
      <c r="E6" s="1560"/>
      <c r="F6" s="611"/>
      <c r="G6" s="1560" t="s">
        <v>355</v>
      </c>
      <c r="H6" s="1560"/>
      <c r="I6" s="1560"/>
      <c r="K6" s="1560" t="s">
        <v>356</v>
      </c>
      <c r="L6" s="1560"/>
      <c r="M6" s="1560"/>
      <c r="N6" s="1320"/>
      <c r="O6" s="1560" t="s">
        <v>17</v>
      </c>
      <c r="P6" s="1560"/>
      <c r="Q6" s="1560"/>
    </row>
    <row r="7" spans="1:17" s="858" customFormat="1" ht="10.5">
      <c r="A7" s="474"/>
      <c r="B7" s="475"/>
      <c r="C7" s="1559" t="s">
        <v>517</v>
      </c>
      <c r="D7" s="1559"/>
      <c r="E7" s="1559"/>
      <c r="F7" s="497"/>
      <c r="G7" s="1559" t="s">
        <v>22</v>
      </c>
      <c r="H7" s="1559"/>
      <c r="I7" s="1559"/>
      <c r="K7" s="1559" t="s">
        <v>22</v>
      </c>
      <c r="L7" s="1559"/>
      <c r="M7" s="1559"/>
      <c r="N7" s="498"/>
      <c r="O7" s="1320"/>
      <c r="P7" s="1320"/>
      <c r="Q7" s="1320"/>
    </row>
    <row r="8" spans="1:17" s="858" customFormat="1" ht="10">
      <c r="A8" s="474"/>
      <c r="B8" s="475" t="s">
        <v>14</v>
      </c>
      <c r="C8" s="499" t="s">
        <v>87</v>
      </c>
      <c r="D8" s="499" t="s">
        <v>93</v>
      </c>
      <c r="E8" s="499" t="s">
        <v>65</v>
      </c>
      <c r="F8" s="473"/>
      <c r="G8" s="499" t="s">
        <v>87</v>
      </c>
      <c r="H8" s="499" t="s">
        <v>93</v>
      </c>
      <c r="I8" s="499" t="s">
        <v>65</v>
      </c>
      <c r="K8" s="499" t="s">
        <v>87</v>
      </c>
      <c r="L8" s="499" t="s">
        <v>93</v>
      </c>
      <c r="M8" s="499" t="s">
        <v>65</v>
      </c>
      <c r="N8" s="473"/>
      <c r="O8" s="499" t="s">
        <v>87</v>
      </c>
      <c r="P8" s="499" t="s">
        <v>93</v>
      </c>
      <c r="Q8" s="499" t="s">
        <v>65</v>
      </c>
    </row>
    <row r="9" spans="1:17" s="867" customFormat="1" ht="4.1500000000000004" customHeight="1">
      <c r="A9" s="462"/>
      <c r="B9" s="472"/>
      <c r="C9" s="463"/>
      <c r="D9" s="463"/>
      <c r="E9" s="463"/>
      <c r="F9" s="463"/>
      <c r="G9" s="846"/>
      <c r="H9" s="846"/>
      <c r="I9" s="846"/>
      <c r="J9" s="846"/>
      <c r="K9" s="846"/>
      <c r="L9" s="846"/>
      <c r="M9" s="846"/>
      <c r="N9" s="846"/>
      <c r="O9" s="846"/>
      <c r="P9" s="846"/>
      <c r="Q9" s="846"/>
    </row>
    <row r="10" spans="1:17" s="867" customFormat="1" ht="10">
      <c r="A10" s="462"/>
      <c r="B10" s="472"/>
      <c r="C10" s="467"/>
      <c r="D10" s="455"/>
      <c r="E10" s="455"/>
      <c r="F10" s="455"/>
    </row>
    <row r="11" spans="1:17" s="867" customFormat="1" ht="11.15" customHeight="1">
      <c r="A11" s="478" t="s">
        <v>361</v>
      </c>
      <c r="B11" s="618">
        <v>6</v>
      </c>
      <c r="C11" s="500"/>
      <c r="D11" s="500"/>
      <c r="E11" s="500"/>
      <c r="F11" s="500"/>
      <c r="G11" s="500"/>
      <c r="H11" s="500"/>
      <c r="I11" s="500"/>
      <c r="J11" s="843"/>
      <c r="K11" s="500"/>
      <c r="L11" s="500"/>
      <c r="M11" s="500"/>
      <c r="N11" s="500"/>
      <c r="O11" s="500"/>
      <c r="P11" s="500"/>
      <c r="Q11" s="500"/>
    </row>
    <row r="12" spans="1:17" s="867" customFormat="1" ht="11.15" customHeight="1">
      <c r="A12" s="473" t="s">
        <v>394</v>
      </c>
      <c r="B12" s="477"/>
      <c r="C12" s="500"/>
      <c r="D12" s="500"/>
      <c r="E12" s="500"/>
      <c r="F12" s="500"/>
      <c r="G12" s="500"/>
      <c r="H12" s="500"/>
      <c r="I12" s="500"/>
      <c r="J12" s="843"/>
      <c r="K12" s="500"/>
      <c r="L12" s="500"/>
      <c r="M12" s="500"/>
      <c r="N12" s="500"/>
      <c r="O12" s="500"/>
      <c r="P12" s="500"/>
      <c r="Q12" s="500"/>
    </row>
    <row r="13" spans="1:17" s="867" customFormat="1" ht="11.15" customHeight="1">
      <c r="A13" s="482" t="s">
        <v>217</v>
      </c>
      <c r="B13" s="3"/>
      <c r="C13" s="500">
        <v>3074</v>
      </c>
      <c r="D13" s="500">
        <v>5757</v>
      </c>
      <c r="E13" s="500">
        <v>8831</v>
      </c>
      <c r="F13" s="500"/>
      <c r="G13" s="500">
        <v>3240</v>
      </c>
      <c r="H13" s="500">
        <v>8956</v>
      </c>
      <c r="I13" s="500">
        <v>12196</v>
      </c>
      <c r="J13" s="500"/>
      <c r="K13" s="500">
        <v>154</v>
      </c>
      <c r="L13" s="500">
        <v>373</v>
      </c>
      <c r="M13" s="500">
        <v>527</v>
      </c>
      <c r="N13" s="500"/>
      <c r="O13" s="500">
        <v>6468</v>
      </c>
      <c r="P13" s="500">
        <v>15086</v>
      </c>
      <c r="Q13" s="500">
        <v>21554</v>
      </c>
    </row>
    <row r="14" spans="1:17" s="867" customFormat="1" ht="11.15" customHeight="1">
      <c r="A14" s="482" t="s">
        <v>395</v>
      </c>
      <c r="B14" s="3"/>
      <c r="C14" s="501">
        <v>17794.090230969399</v>
      </c>
      <c r="D14" s="501">
        <v>13532.992859128</v>
      </c>
      <c r="E14" s="501">
        <v>15016.246547389857</v>
      </c>
      <c r="F14" s="501"/>
      <c r="G14" s="501">
        <v>13597.102592592601</v>
      </c>
      <c r="H14" s="501">
        <v>9268.1569059848498</v>
      </c>
      <c r="I14" s="501">
        <v>10418.188393735678</v>
      </c>
      <c r="J14" s="501"/>
      <c r="K14" s="501">
        <v>13725.1619480519</v>
      </c>
      <c r="L14" s="501">
        <v>10338.359624664899</v>
      </c>
      <c r="M14" s="501">
        <v>11328.051385199242</v>
      </c>
      <c r="N14" s="501"/>
      <c r="O14" s="501">
        <v>15594.8238574521</v>
      </c>
      <c r="P14" s="501">
        <v>10922.130536921701</v>
      </c>
      <c r="Q14" s="501">
        <v>12324.328755219494</v>
      </c>
    </row>
    <row r="15" spans="1:17" s="867" customFormat="1" ht="11.15" customHeight="1">
      <c r="A15" s="482" t="s">
        <v>396</v>
      </c>
      <c r="B15" s="502"/>
      <c r="C15" s="500">
        <v>53286</v>
      </c>
      <c r="D15" s="500">
        <v>98001</v>
      </c>
      <c r="E15" s="500">
        <v>151287</v>
      </c>
      <c r="F15" s="500"/>
      <c r="G15" s="500">
        <v>31328</v>
      </c>
      <c r="H15" s="500">
        <v>95421</v>
      </c>
      <c r="I15" s="500">
        <v>126749</v>
      </c>
      <c r="J15" s="500"/>
      <c r="K15" s="500">
        <v>19793</v>
      </c>
      <c r="L15" s="500">
        <v>37326</v>
      </c>
      <c r="M15" s="500">
        <v>57119</v>
      </c>
      <c r="N15" s="500"/>
      <c r="O15" s="500">
        <v>104407</v>
      </c>
      <c r="P15" s="500">
        <v>230748</v>
      </c>
      <c r="Q15" s="500">
        <v>335155</v>
      </c>
    </row>
    <row r="16" spans="1:17" s="867" customFormat="1" ht="11.15" customHeight="1">
      <c r="A16" s="459"/>
      <c r="B16" s="502"/>
      <c r="C16" s="500"/>
      <c r="D16" s="500"/>
      <c r="E16" s="500"/>
      <c r="F16" s="500"/>
      <c r="G16" s="500"/>
      <c r="H16" s="500"/>
      <c r="I16" s="500"/>
      <c r="J16" s="843"/>
      <c r="K16" s="500"/>
      <c r="L16" s="500"/>
      <c r="M16" s="500"/>
      <c r="N16" s="500"/>
      <c r="O16" s="500"/>
      <c r="P16" s="500"/>
      <c r="Q16" s="500"/>
    </row>
    <row r="17" spans="1:17" s="867" customFormat="1" ht="11.15" customHeight="1">
      <c r="A17" s="478" t="s">
        <v>362</v>
      </c>
      <c r="B17" s="618">
        <v>6</v>
      </c>
      <c r="C17" s="500"/>
      <c r="D17" s="500"/>
      <c r="E17" s="500"/>
      <c r="F17" s="500"/>
      <c r="G17" s="500"/>
      <c r="H17" s="500"/>
      <c r="I17" s="500"/>
      <c r="J17" s="843"/>
      <c r="K17" s="500"/>
      <c r="L17" s="500"/>
      <c r="M17" s="500"/>
      <c r="N17" s="500"/>
      <c r="O17" s="500"/>
      <c r="P17" s="500"/>
      <c r="Q17" s="500"/>
    </row>
    <row r="18" spans="1:17" s="867" customFormat="1" ht="11.15" customHeight="1">
      <c r="A18" s="473" t="s">
        <v>394</v>
      </c>
      <c r="B18" s="477"/>
      <c r="C18" s="500"/>
      <c r="D18" s="500"/>
      <c r="E18" s="500"/>
      <c r="F18" s="500"/>
      <c r="G18" s="500"/>
      <c r="H18" s="500"/>
      <c r="I18" s="500"/>
      <c r="J18" s="843"/>
      <c r="K18" s="500"/>
      <c r="L18" s="500"/>
      <c r="M18" s="500"/>
      <c r="N18" s="500"/>
      <c r="O18" s="500"/>
      <c r="P18" s="500"/>
      <c r="Q18" s="500"/>
    </row>
    <row r="19" spans="1:17" s="867" customFormat="1" ht="11.15" customHeight="1">
      <c r="A19" s="482" t="s">
        <v>217</v>
      </c>
      <c r="B19" s="3"/>
      <c r="C19" s="500">
        <v>2920</v>
      </c>
      <c r="D19" s="500">
        <v>6403</v>
      </c>
      <c r="E19" s="500">
        <v>9323</v>
      </c>
      <c r="F19" s="500"/>
      <c r="G19" s="500">
        <v>3167</v>
      </c>
      <c r="H19" s="500">
        <v>8959</v>
      </c>
      <c r="I19" s="500">
        <v>12126</v>
      </c>
      <c r="J19" s="500"/>
      <c r="K19" s="500">
        <v>141</v>
      </c>
      <c r="L19" s="500">
        <v>302</v>
      </c>
      <c r="M19" s="500">
        <v>443</v>
      </c>
      <c r="N19" s="500"/>
      <c r="O19" s="500">
        <v>6228</v>
      </c>
      <c r="P19" s="500">
        <v>15664</v>
      </c>
      <c r="Q19" s="500">
        <v>21892</v>
      </c>
    </row>
    <row r="20" spans="1:17" s="867" customFormat="1" ht="11.15" customHeight="1">
      <c r="A20" s="482" t="s">
        <v>395</v>
      </c>
      <c r="B20" s="3"/>
      <c r="C20" s="501">
        <v>17812.081921232901</v>
      </c>
      <c r="D20" s="501">
        <v>13523.6186443854</v>
      </c>
      <c r="E20" s="501">
        <v>14866.782086238314</v>
      </c>
      <c r="F20" s="501"/>
      <c r="G20" s="501">
        <v>13985.2177518156</v>
      </c>
      <c r="H20" s="501">
        <v>9715.1356479517908</v>
      </c>
      <c r="I20" s="501">
        <v>10830.37150667987</v>
      </c>
      <c r="J20" s="501"/>
      <c r="K20" s="501">
        <v>13201.9441134752</v>
      </c>
      <c r="L20" s="501">
        <v>10174.9480463576</v>
      </c>
      <c r="M20" s="501">
        <v>11138.393747178327</v>
      </c>
      <c r="N20" s="501"/>
      <c r="O20" s="501">
        <v>15761.711295761101</v>
      </c>
      <c r="P20" s="501">
        <v>11280.800865679201</v>
      </c>
      <c r="Q20" s="501">
        <v>12555.563800018232</v>
      </c>
    </row>
    <row r="21" spans="1:17" s="867" customFormat="1" ht="11.15" customHeight="1">
      <c r="A21" s="482" t="s">
        <v>396</v>
      </c>
      <c r="B21" s="502"/>
      <c r="C21" s="500">
        <v>55985</v>
      </c>
      <c r="D21" s="500">
        <v>103987</v>
      </c>
      <c r="E21" s="500">
        <v>159972</v>
      </c>
      <c r="F21" s="500"/>
      <c r="G21" s="500">
        <v>34668</v>
      </c>
      <c r="H21" s="500">
        <v>104530</v>
      </c>
      <c r="I21" s="500">
        <v>139198</v>
      </c>
      <c r="J21" s="500"/>
      <c r="K21" s="500">
        <v>19915</v>
      </c>
      <c r="L21" s="500">
        <v>37587</v>
      </c>
      <c r="M21" s="500">
        <v>57502</v>
      </c>
      <c r="N21" s="500"/>
      <c r="O21" s="500">
        <v>110568</v>
      </c>
      <c r="P21" s="500">
        <v>246104</v>
      </c>
      <c r="Q21" s="500">
        <v>356672</v>
      </c>
    </row>
    <row r="22" spans="1:17" s="867" customFormat="1" ht="11.15" customHeight="1">
      <c r="A22" s="482"/>
      <c r="B22" s="502"/>
      <c r="C22" s="500"/>
      <c r="D22" s="500"/>
      <c r="E22" s="500"/>
      <c r="F22" s="500"/>
      <c r="G22" s="500"/>
      <c r="H22" s="500"/>
      <c r="I22" s="500"/>
      <c r="J22" s="843"/>
      <c r="K22" s="500"/>
      <c r="L22" s="500"/>
      <c r="M22" s="500"/>
      <c r="N22" s="500"/>
      <c r="O22" s="500"/>
      <c r="P22" s="500"/>
      <c r="Q22" s="500"/>
    </row>
    <row r="23" spans="1:17" s="867" customFormat="1" ht="11.15" customHeight="1">
      <c r="A23" s="478" t="s">
        <v>363</v>
      </c>
      <c r="B23" s="618">
        <v>6</v>
      </c>
      <c r="C23" s="500"/>
      <c r="D23" s="500"/>
      <c r="E23" s="500"/>
      <c r="F23" s="500"/>
      <c r="G23" s="500"/>
      <c r="H23" s="500"/>
      <c r="I23" s="500"/>
      <c r="J23" s="843"/>
      <c r="K23" s="500"/>
      <c r="L23" s="500"/>
      <c r="M23" s="500"/>
      <c r="N23" s="500"/>
      <c r="O23" s="500"/>
      <c r="P23" s="500"/>
      <c r="Q23" s="500"/>
    </row>
    <row r="24" spans="1:17" s="867" customFormat="1" ht="11.15" customHeight="1">
      <c r="A24" s="473" t="s">
        <v>394</v>
      </c>
      <c r="B24" s="477"/>
      <c r="C24" s="500"/>
      <c r="D24" s="500"/>
      <c r="E24" s="500"/>
      <c r="F24" s="500"/>
      <c r="G24" s="500"/>
      <c r="H24" s="500"/>
      <c r="I24" s="500"/>
      <c r="J24" s="843"/>
      <c r="K24" s="500"/>
      <c r="L24" s="500"/>
      <c r="M24" s="500"/>
      <c r="N24" s="500"/>
      <c r="O24" s="500"/>
      <c r="P24" s="500"/>
      <c r="Q24" s="500"/>
    </row>
    <row r="25" spans="1:17" s="867" customFormat="1" ht="11.15" customHeight="1">
      <c r="A25" s="482" t="s">
        <v>217</v>
      </c>
      <c r="B25" s="3"/>
      <c r="C25" s="500">
        <v>2552</v>
      </c>
      <c r="D25" s="500">
        <v>5609</v>
      </c>
      <c r="E25" s="500">
        <v>8161</v>
      </c>
      <c r="F25" s="500"/>
      <c r="G25" s="500">
        <v>2804</v>
      </c>
      <c r="H25" s="500">
        <v>8676</v>
      </c>
      <c r="I25" s="500">
        <v>11480</v>
      </c>
      <c r="J25" s="500"/>
      <c r="K25" s="500">
        <v>146</v>
      </c>
      <c r="L25" s="500">
        <v>329</v>
      </c>
      <c r="M25" s="500">
        <v>475</v>
      </c>
      <c r="N25" s="500"/>
      <c r="O25" s="500">
        <v>5502</v>
      </c>
      <c r="P25" s="500">
        <v>14614</v>
      </c>
      <c r="Q25" s="500">
        <v>20116</v>
      </c>
    </row>
    <row r="26" spans="1:17" s="867" customFormat="1" ht="11.15" customHeight="1">
      <c r="A26" s="482" t="s">
        <v>395</v>
      </c>
      <c r="B26" s="3"/>
      <c r="C26" s="501">
        <v>18875.420822884</v>
      </c>
      <c r="D26" s="501">
        <v>14731.941454804701</v>
      </c>
      <c r="E26" s="501">
        <v>16027.635529959507</v>
      </c>
      <c r="F26" s="501"/>
      <c r="G26" s="501">
        <v>13784.1338694722</v>
      </c>
      <c r="H26" s="501">
        <v>10035.3000311204</v>
      </c>
      <c r="I26" s="501">
        <v>10950.955961672529</v>
      </c>
      <c r="J26" s="501"/>
      <c r="K26" s="501">
        <v>12624.9296575342</v>
      </c>
      <c r="L26" s="501">
        <v>9832.4245592705101</v>
      </c>
      <c r="M26" s="501">
        <v>10690.752442105244</v>
      </c>
      <c r="N26" s="501"/>
      <c r="O26" s="501">
        <v>16114.8718720465</v>
      </c>
      <c r="P26" s="501">
        <v>11833.3509217189</v>
      </c>
      <c r="Q26" s="501">
        <v>13004.405220222701</v>
      </c>
    </row>
    <row r="27" spans="1:17" s="867" customFormat="1" ht="11.15" customHeight="1">
      <c r="A27" s="482" t="s">
        <v>396</v>
      </c>
      <c r="B27" s="502"/>
      <c r="C27" s="500">
        <v>58321</v>
      </c>
      <c r="D27" s="500">
        <v>109347</v>
      </c>
      <c r="E27" s="500">
        <v>167668</v>
      </c>
      <c r="F27" s="500"/>
      <c r="G27" s="500">
        <v>37658</v>
      </c>
      <c r="H27" s="500">
        <v>113431</v>
      </c>
      <c r="I27" s="500">
        <v>151089</v>
      </c>
      <c r="J27" s="500"/>
      <c r="K27" s="500">
        <v>20050</v>
      </c>
      <c r="L27" s="500">
        <v>37881</v>
      </c>
      <c r="M27" s="500">
        <v>57931</v>
      </c>
      <c r="N27" s="500"/>
      <c r="O27" s="500">
        <v>116029</v>
      </c>
      <c r="P27" s="500">
        <v>260659</v>
      </c>
      <c r="Q27" s="500">
        <v>376688</v>
      </c>
    </row>
    <row r="28" spans="1:17" s="867" customFormat="1" ht="11.15" customHeight="1">
      <c r="A28" s="482"/>
      <c r="B28" s="502"/>
      <c r="C28" s="500"/>
      <c r="D28" s="500"/>
      <c r="E28" s="500"/>
      <c r="F28" s="500"/>
      <c r="G28" s="500"/>
      <c r="H28" s="500"/>
      <c r="I28" s="500"/>
      <c r="J28" s="843"/>
      <c r="K28" s="500"/>
      <c r="L28" s="500"/>
      <c r="M28" s="500"/>
      <c r="N28" s="500"/>
      <c r="O28" s="500"/>
      <c r="P28" s="500"/>
      <c r="Q28" s="500"/>
    </row>
    <row r="29" spans="1:17" s="867" customFormat="1" ht="11.15" customHeight="1">
      <c r="A29" s="478" t="s">
        <v>364</v>
      </c>
      <c r="B29" s="618">
        <v>6</v>
      </c>
      <c r="C29" s="500"/>
      <c r="D29" s="500"/>
      <c r="E29" s="500"/>
      <c r="F29" s="500"/>
      <c r="G29" s="500"/>
      <c r="H29" s="500"/>
      <c r="I29" s="500"/>
      <c r="J29" s="500"/>
      <c r="K29" s="500"/>
      <c r="L29" s="500"/>
      <c r="M29" s="500"/>
      <c r="N29" s="500"/>
      <c r="O29" s="500"/>
      <c r="P29" s="500"/>
      <c r="Q29" s="500"/>
    </row>
    <row r="30" spans="1:17" s="867" customFormat="1" ht="11.15" customHeight="1">
      <c r="A30" s="473" t="s">
        <v>394</v>
      </c>
      <c r="B30" s="472"/>
      <c r="C30" s="500"/>
      <c r="D30" s="500"/>
      <c r="E30" s="500"/>
      <c r="F30" s="500"/>
      <c r="G30" s="500"/>
      <c r="H30" s="500"/>
      <c r="I30" s="500"/>
      <c r="J30" s="500"/>
      <c r="K30" s="500"/>
      <c r="L30" s="500"/>
      <c r="M30" s="500"/>
      <c r="N30" s="500"/>
      <c r="O30" s="500"/>
      <c r="P30" s="500"/>
      <c r="Q30" s="500"/>
    </row>
    <row r="31" spans="1:17" s="867" customFormat="1" ht="11.15" customHeight="1">
      <c r="A31" s="482" t="s">
        <v>217</v>
      </c>
      <c r="B31" s="99"/>
      <c r="C31" s="500">
        <v>2372</v>
      </c>
      <c r="D31" s="500">
        <v>5240</v>
      </c>
      <c r="E31" s="500">
        <v>7612</v>
      </c>
      <c r="F31" s="500"/>
      <c r="G31" s="500">
        <v>2698</v>
      </c>
      <c r="H31" s="500">
        <v>8022</v>
      </c>
      <c r="I31" s="500">
        <v>10720</v>
      </c>
      <c r="J31" s="500"/>
      <c r="K31" s="500">
        <v>145</v>
      </c>
      <c r="L31" s="500">
        <v>371</v>
      </c>
      <c r="M31" s="500">
        <v>516</v>
      </c>
      <c r="N31" s="500"/>
      <c r="O31" s="500">
        <v>5215</v>
      </c>
      <c r="P31" s="500">
        <v>13633</v>
      </c>
      <c r="Q31" s="500">
        <v>18848</v>
      </c>
    </row>
    <row r="32" spans="1:17" s="867" customFormat="1" ht="11.15" customHeight="1">
      <c r="A32" s="482" t="s">
        <v>395</v>
      </c>
      <c r="B32" s="99"/>
      <c r="C32" s="501">
        <v>18687.126188870199</v>
      </c>
      <c r="D32" s="501">
        <v>14803.638454198501</v>
      </c>
      <c r="E32" s="501">
        <v>16013.784658434086</v>
      </c>
      <c r="F32" s="501"/>
      <c r="G32" s="501">
        <v>14953.8787323944</v>
      </c>
      <c r="H32" s="501">
        <v>10636.763398155101</v>
      </c>
      <c r="I32" s="501">
        <v>11723.291119403015</v>
      </c>
      <c r="J32" s="501"/>
      <c r="K32" s="501">
        <v>12570.074344827601</v>
      </c>
      <c r="L32" s="501">
        <v>9672.66113207546</v>
      </c>
      <c r="M32" s="501">
        <v>10486.856705426353</v>
      </c>
      <c r="N32" s="501"/>
      <c r="O32" s="501">
        <v>16585.635459252098</v>
      </c>
      <c r="P32" s="501">
        <v>12212.113163647</v>
      </c>
      <c r="Q32" s="501">
        <v>13422.210721561929</v>
      </c>
    </row>
    <row r="33" spans="1:17" s="867" customFormat="1" ht="11.15" customHeight="1">
      <c r="A33" s="482" t="s">
        <v>396</v>
      </c>
      <c r="B33" s="503"/>
      <c r="C33" s="500">
        <v>60568</v>
      </c>
      <c r="D33" s="500">
        <v>114412</v>
      </c>
      <c r="E33" s="500">
        <v>174980</v>
      </c>
      <c r="F33" s="500"/>
      <c r="G33" s="500">
        <v>40572</v>
      </c>
      <c r="H33" s="500">
        <v>121797</v>
      </c>
      <c r="I33" s="500">
        <v>162369</v>
      </c>
      <c r="J33" s="500"/>
      <c r="K33" s="500">
        <v>20175</v>
      </c>
      <c r="L33" s="500">
        <v>38235</v>
      </c>
      <c r="M33" s="500">
        <v>58410</v>
      </c>
      <c r="N33" s="500"/>
      <c r="O33" s="500">
        <v>121315</v>
      </c>
      <c r="P33" s="500">
        <v>274444</v>
      </c>
      <c r="Q33" s="500">
        <v>395759</v>
      </c>
    </row>
    <row r="34" spans="1:17" s="867" customFormat="1" ht="11.15" customHeight="1">
      <c r="A34" s="482"/>
      <c r="B34" s="502"/>
      <c r="C34" s="500"/>
      <c r="D34" s="500"/>
      <c r="E34" s="500"/>
      <c r="F34" s="500"/>
      <c r="G34" s="500"/>
      <c r="H34" s="500"/>
      <c r="I34" s="500"/>
      <c r="J34" s="843"/>
      <c r="K34" s="500"/>
      <c r="L34" s="500"/>
      <c r="M34" s="500"/>
      <c r="N34" s="500"/>
      <c r="O34" s="500"/>
      <c r="P34" s="500"/>
      <c r="Q34" s="500"/>
    </row>
    <row r="35" spans="1:17" s="867" customFormat="1" ht="11.15" customHeight="1">
      <c r="A35" s="478" t="s">
        <v>365</v>
      </c>
      <c r="B35" s="618">
        <v>6</v>
      </c>
      <c r="C35" s="500"/>
      <c r="D35" s="500"/>
      <c r="E35" s="500"/>
      <c r="F35" s="500"/>
      <c r="G35" s="500"/>
      <c r="H35" s="500"/>
      <c r="I35" s="500"/>
      <c r="J35" s="500"/>
      <c r="K35" s="500"/>
      <c r="L35" s="500"/>
      <c r="M35" s="500"/>
      <c r="N35" s="500"/>
      <c r="O35" s="500"/>
      <c r="P35" s="500"/>
      <c r="Q35" s="500"/>
    </row>
    <row r="36" spans="1:17" s="867" customFormat="1" ht="11.15" customHeight="1">
      <c r="A36" s="473" t="s">
        <v>394</v>
      </c>
      <c r="B36" s="472"/>
      <c r="C36" s="500"/>
      <c r="D36" s="500"/>
      <c r="E36" s="500"/>
      <c r="F36" s="500"/>
      <c r="G36" s="500"/>
      <c r="H36" s="500"/>
      <c r="I36" s="500"/>
      <c r="J36" s="500"/>
      <c r="K36" s="500"/>
      <c r="L36" s="500"/>
      <c r="M36" s="500"/>
      <c r="N36" s="500"/>
      <c r="O36" s="500"/>
      <c r="P36" s="500"/>
      <c r="Q36" s="500"/>
    </row>
    <row r="37" spans="1:17" s="867" customFormat="1" ht="11.15" customHeight="1">
      <c r="A37" s="482" t="s">
        <v>217</v>
      </c>
      <c r="B37" s="99"/>
      <c r="C37" s="500">
        <v>2295</v>
      </c>
      <c r="D37" s="500">
        <v>5175</v>
      </c>
      <c r="E37" s="500">
        <v>7470</v>
      </c>
      <c r="F37" s="500"/>
      <c r="G37" s="500">
        <v>2348</v>
      </c>
      <c r="H37" s="500">
        <v>7374</v>
      </c>
      <c r="I37" s="500">
        <v>9722</v>
      </c>
      <c r="J37" s="500"/>
      <c r="K37" s="500">
        <v>135</v>
      </c>
      <c r="L37" s="500">
        <v>386</v>
      </c>
      <c r="M37" s="500">
        <v>521</v>
      </c>
      <c r="N37" s="500"/>
      <c r="O37" s="500">
        <v>4778</v>
      </c>
      <c r="P37" s="500">
        <v>12935</v>
      </c>
      <c r="Q37" s="500">
        <v>17713</v>
      </c>
    </row>
    <row r="38" spans="1:17" s="867" customFormat="1" ht="11.15" customHeight="1">
      <c r="A38" s="482" t="s">
        <v>395</v>
      </c>
      <c r="B38" s="99"/>
      <c r="C38" s="501">
        <v>18822.398579520701</v>
      </c>
      <c r="D38" s="501">
        <v>15075.562548792201</v>
      </c>
      <c r="E38" s="501">
        <v>16226.698919678667</v>
      </c>
      <c r="F38" s="501"/>
      <c r="G38" s="501">
        <v>15742.949463373099</v>
      </c>
      <c r="H38" s="501">
        <v>11553.5638161107</v>
      </c>
      <c r="I38" s="501">
        <v>12565.359485702564</v>
      </c>
      <c r="J38" s="501"/>
      <c r="K38" s="501">
        <v>14606.1926666667</v>
      </c>
      <c r="L38" s="501">
        <v>10483.5791968912</v>
      </c>
      <c r="M38" s="501">
        <v>11551.818771593105</v>
      </c>
      <c r="N38" s="501"/>
      <c r="O38" s="501">
        <v>17189.971973629101</v>
      </c>
      <c r="P38" s="501">
        <v>12930.705631233101</v>
      </c>
      <c r="Q38" s="501">
        <v>14079.62306949698</v>
      </c>
    </row>
    <row r="39" spans="1:17" s="867" customFormat="1" ht="11.15" customHeight="1">
      <c r="A39" s="482" t="s">
        <v>396</v>
      </c>
      <c r="B39" s="503"/>
      <c r="C39" s="500">
        <v>62768</v>
      </c>
      <c r="D39" s="500">
        <v>119436</v>
      </c>
      <c r="E39" s="500">
        <v>182204</v>
      </c>
      <c r="F39" s="500"/>
      <c r="G39" s="500">
        <v>43208</v>
      </c>
      <c r="H39" s="500">
        <v>129688</v>
      </c>
      <c r="I39" s="500">
        <v>172896</v>
      </c>
      <c r="J39" s="500"/>
      <c r="K39" s="500">
        <v>20307</v>
      </c>
      <c r="L39" s="500">
        <v>38618</v>
      </c>
      <c r="M39" s="500">
        <v>58925</v>
      </c>
      <c r="N39" s="500"/>
      <c r="O39" s="500">
        <v>126283</v>
      </c>
      <c r="P39" s="500">
        <v>287742</v>
      </c>
      <c r="Q39" s="500">
        <v>414025</v>
      </c>
    </row>
    <row r="40" spans="1:17" s="867" customFormat="1" ht="11.15" customHeight="1">
      <c r="A40" s="482"/>
      <c r="B40" s="502"/>
      <c r="C40" s="500"/>
      <c r="D40" s="500"/>
      <c r="E40" s="500"/>
      <c r="F40" s="500"/>
      <c r="G40" s="500"/>
      <c r="H40" s="500"/>
      <c r="I40" s="500"/>
      <c r="J40" s="843"/>
      <c r="K40" s="500"/>
      <c r="L40" s="500"/>
      <c r="M40" s="500"/>
      <c r="N40" s="500"/>
      <c r="O40" s="500"/>
      <c r="P40" s="500"/>
      <c r="Q40" s="500"/>
    </row>
    <row r="41" spans="1:17" s="867" customFormat="1" ht="11.15" customHeight="1">
      <c r="A41" s="478" t="s">
        <v>463</v>
      </c>
      <c r="B41" s="618">
        <v>6</v>
      </c>
      <c r="C41" s="500"/>
      <c r="D41" s="500"/>
      <c r="E41" s="500"/>
      <c r="F41" s="500"/>
      <c r="G41" s="500"/>
      <c r="H41" s="500"/>
      <c r="I41" s="500"/>
      <c r="J41" s="500"/>
      <c r="K41" s="500"/>
      <c r="L41" s="500"/>
      <c r="M41" s="500"/>
      <c r="N41" s="500"/>
      <c r="O41" s="500"/>
      <c r="P41" s="500"/>
      <c r="Q41" s="500"/>
    </row>
    <row r="42" spans="1:17" s="867" customFormat="1" ht="11.15" customHeight="1">
      <c r="A42" s="473" t="s">
        <v>394</v>
      </c>
      <c r="B42" s="472"/>
      <c r="C42" s="500"/>
      <c r="D42" s="500"/>
      <c r="E42" s="500"/>
      <c r="F42" s="500"/>
      <c r="G42" s="500"/>
      <c r="H42" s="500"/>
      <c r="I42" s="500"/>
      <c r="J42" s="500"/>
      <c r="K42" s="500"/>
      <c r="L42" s="500"/>
      <c r="M42" s="500"/>
      <c r="N42" s="500"/>
      <c r="O42" s="500"/>
      <c r="P42" s="500"/>
      <c r="Q42" s="500"/>
    </row>
    <row r="43" spans="1:17" s="867" customFormat="1" ht="11.15" customHeight="1">
      <c r="A43" s="482" t="s">
        <v>217</v>
      </c>
      <c r="B43" s="99"/>
      <c r="C43" s="500">
        <v>1962</v>
      </c>
      <c r="D43" s="500">
        <v>4560</v>
      </c>
      <c r="E43" s="500">
        <v>6522</v>
      </c>
      <c r="F43" s="500"/>
      <c r="G43" s="500">
        <v>2028</v>
      </c>
      <c r="H43" s="500">
        <v>6718</v>
      </c>
      <c r="I43" s="500">
        <v>8746</v>
      </c>
      <c r="J43" s="500"/>
      <c r="K43" s="500">
        <v>106</v>
      </c>
      <c r="L43" s="500">
        <v>325</v>
      </c>
      <c r="M43" s="500">
        <v>431</v>
      </c>
      <c r="N43" s="500"/>
      <c r="O43" s="500">
        <v>4096</v>
      </c>
      <c r="P43" s="500">
        <v>11603</v>
      </c>
      <c r="Q43" s="500">
        <v>15699</v>
      </c>
    </row>
    <row r="44" spans="1:17" s="867" customFormat="1" ht="11.15" customHeight="1">
      <c r="A44" s="482" t="s">
        <v>395</v>
      </c>
      <c r="B44" s="99"/>
      <c r="C44" s="501">
        <v>18760.001630988801</v>
      </c>
      <c r="D44" s="501">
        <v>15030.822723684199</v>
      </c>
      <c r="E44" s="501">
        <v>16152.664032505361</v>
      </c>
      <c r="F44" s="501"/>
      <c r="G44" s="501">
        <v>15256.914945759399</v>
      </c>
      <c r="H44" s="501">
        <v>11696.944150044599</v>
      </c>
      <c r="I44" s="501">
        <v>12522.421027898432</v>
      </c>
      <c r="J44" s="501"/>
      <c r="K44" s="501">
        <v>12556.4178301887</v>
      </c>
      <c r="L44" s="501">
        <v>10256.4692</v>
      </c>
      <c r="M44" s="501">
        <v>10822.117819025527</v>
      </c>
      <c r="N44" s="501"/>
      <c r="O44" s="501">
        <v>16865.021240234499</v>
      </c>
      <c r="P44" s="501">
        <v>12966.816763768</v>
      </c>
      <c r="Q44" s="501">
        <v>13983.890815338596</v>
      </c>
    </row>
    <row r="45" spans="1:17" s="867" customFormat="1" ht="11.15" customHeight="1">
      <c r="A45" s="482" t="s">
        <v>396</v>
      </c>
      <c r="B45" s="503"/>
      <c r="C45" s="500">
        <v>63171</v>
      </c>
      <c r="D45" s="500">
        <v>121980</v>
      </c>
      <c r="E45" s="500">
        <v>185151</v>
      </c>
      <c r="F45" s="500"/>
      <c r="G45" s="500">
        <v>44723</v>
      </c>
      <c r="H45" s="500">
        <v>135025</v>
      </c>
      <c r="I45" s="500">
        <v>179748</v>
      </c>
      <c r="J45" s="500"/>
      <c r="K45" s="500">
        <v>19934</v>
      </c>
      <c r="L45" s="500">
        <v>38166</v>
      </c>
      <c r="M45" s="500">
        <v>58100</v>
      </c>
      <c r="N45" s="500"/>
      <c r="O45" s="500">
        <v>127828</v>
      </c>
      <c r="P45" s="500">
        <v>295171</v>
      </c>
      <c r="Q45" s="500">
        <v>422999</v>
      </c>
    </row>
    <row r="46" spans="1:17" s="867" customFormat="1" ht="11.15" customHeight="1">
      <c r="A46" s="482"/>
      <c r="B46" s="503"/>
      <c r="C46" s="500"/>
      <c r="D46" s="500"/>
      <c r="E46" s="500"/>
      <c r="F46" s="500"/>
      <c r="G46" s="500"/>
      <c r="H46" s="500"/>
      <c r="I46" s="500"/>
      <c r="J46" s="500"/>
      <c r="K46" s="500"/>
      <c r="L46" s="500"/>
      <c r="M46" s="500"/>
      <c r="N46" s="500"/>
      <c r="O46" s="500"/>
      <c r="P46" s="500"/>
      <c r="Q46" s="500"/>
    </row>
    <row r="47" spans="1:17" s="867" customFormat="1" ht="11.15" customHeight="1">
      <c r="A47" s="478" t="s">
        <v>511</v>
      </c>
      <c r="B47" s="618">
        <v>6</v>
      </c>
      <c r="C47" s="500"/>
      <c r="D47" s="500"/>
      <c r="E47" s="500"/>
      <c r="F47" s="500"/>
      <c r="G47" s="500"/>
      <c r="H47" s="500"/>
      <c r="I47" s="500"/>
      <c r="J47" s="500"/>
      <c r="K47" s="500"/>
      <c r="L47" s="500"/>
      <c r="M47" s="500"/>
      <c r="N47" s="500"/>
      <c r="O47" s="500"/>
      <c r="P47" s="500"/>
      <c r="Q47" s="500"/>
    </row>
    <row r="48" spans="1:17" s="867" customFormat="1" ht="11.15" customHeight="1">
      <c r="A48" s="473" t="s">
        <v>394</v>
      </c>
      <c r="B48" s="472"/>
      <c r="C48" s="500"/>
      <c r="D48" s="500"/>
      <c r="E48" s="500"/>
      <c r="F48" s="500"/>
      <c r="G48" s="500"/>
      <c r="H48" s="500"/>
      <c r="I48" s="500"/>
      <c r="J48" s="500"/>
      <c r="K48" s="500"/>
      <c r="L48" s="500"/>
      <c r="M48" s="500"/>
      <c r="N48" s="500"/>
      <c r="O48" s="500"/>
      <c r="P48" s="500"/>
      <c r="Q48" s="500"/>
    </row>
    <row r="49" spans="1:17" s="867" customFormat="1" ht="11.15" customHeight="1">
      <c r="A49" s="482" t="s">
        <v>217</v>
      </c>
      <c r="B49" s="99"/>
      <c r="C49" s="500">
        <v>1805</v>
      </c>
      <c r="D49" s="500">
        <v>4046</v>
      </c>
      <c r="E49" s="500">
        <v>5851</v>
      </c>
      <c r="F49" s="500"/>
      <c r="G49" s="500">
        <v>1745</v>
      </c>
      <c r="H49" s="500">
        <v>6303</v>
      </c>
      <c r="I49" s="500">
        <v>8048</v>
      </c>
      <c r="J49" s="500"/>
      <c r="K49" s="500">
        <v>116</v>
      </c>
      <c r="L49" s="500">
        <v>287</v>
      </c>
      <c r="M49" s="500">
        <v>403</v>
      </c>
      <c r="N49" s="500"/>
      <c r="O49" s="500">
        <v>3666</v>
      </c>
      <c r="P49" s="500">
        <v>10636</v>
      </c>
      <c r="Q49" s="500">
        <v>14302</v>
      </c>
    </row>
    <row r="50" spans="1:17" s="867" customFormat="1" ht="11.15" customHeight="1">
      <c r="A50" s="482" t="s">
        <v>395</v>
      </c>
      <c r="B50" s="99"/>
      <c r="C50" s="501">
        <v>18409.9572243767</v>
      </c>
      <c r="D50" s="501">
        <v>14870.325795847801</v>
      </c>
      <c r="E50" s="501">
        <v>15962.281825329028</v>
      </c>
      <c r="F50" s="501"/>
      <c r="G50" s="501">
        <v>15009.667564469901</v>
      </c>
      <c r="H50" s="501">
        <v>11732.723756941199</v>
      </c>
      <c r="I50" s="501">
        <v>12443.244003479169</v>
      </c>
      <c r="J50" s="501"/>
      <c r="K50" s="501">
        <v>11405.1546551724</v>
      </c>
      <c r="L50" s="501">
        <v>10228.03728223</v>
      </c>
      <c r="M50" s="501">
        <v>10566.860148883394</v>
      </c>
      <c r="N50" s="501"/>
      <c r="O50" s="501">
        <v>16569.787405891999</v>
      </c>
      <c r="P50" s="501">
        <v>12885.684722640101</v>
      </c>
      <c r="Q50" s="501">
        <v>13830.02260802686</v>
      </c>
    </row>
    <row r="51" spans="1:17" s="867" customFormat="1" ht="11.15" customHeight="1">
      <c r="A51" s="482" t="s">
        <v>396</v>
      </c>
      <c r="B51" s="503"/>
      <c r="C51" s="500">
        <v>63422</v>
      </c>
      <c r="D51" s="500">
        <v>123756</v>
      </c>
      <c r="E51" s="500">
        <v>187178</v>
      </c>
      <c r="F51" s="500"/>
      <c r="G51" s="500">
        <v>45926</v>
      </c>
      <c r="H51" s="500">
        <v>139891</v>
      </c>
      <c r="I51" s="500">
        <v>185817</v>
      </c>
      <c r="J51" s="500"/>
      <c r="K51" s="500">
        <v>19540</v>
      </c>
      <c r="L51" s="500">
        <v>37652</v>
      </c>
      <c r="M51" s="500">
        <v>57192</v>
      </c>
      <c r="N51" s="500"/>
      <c r="O51" s="500">
        <v>128888</v>
      </c>
      <c r="P51" s="500">
        <v>301299</v>
      </c>
      <c r="Q51" s="500">
        <v>430187</v>
      </c>
    </row>
    <row r="52" spans="1:17" s="867" customFormat="1" ht="11.15" customHeight="1">
      <c r="A52" s="482"/>
      <c r="B52" s="503"/>
      <c r="C52" s="500"/>
      <c r="D52" s="500"/>
      <c r="E52" s="500"/>
      <c r="F52" s="500"/>
      <c r="G52" s="500"/>
      <c r="H52" s="500"/>
      <c r="I52" s="500"/>
      <c r="J52" s="500"/>
      <c r="K52" s="500"/>
      <c r="L52" s="500"/>
      <c r="M52" s="500"/>
      <c r="N52" s="500"/>
      <c r="O52" s="500"/>
      <c r="P52" s="500"/>
      <c r="Q52" s="500"/>
    </row>
    <row r="53" spans="1:17" s="867" customFormat="1" ht="11.15" customHeight="1">
      <c r="A53" s="478" t="s">
        <v>629</v>
      </c>
      <c r="B53" s="618">
        <v>6</v>
      </c>
      <c r="C53" s="500"/>
      <c r="D53" s="500"/>
      <c r="E53" s="500"/>
      <c r="F53" s="500"/>
      <c r="G53" s="500"/>
      <c r="H53" s="500"/>
      <c r="I53" s="500"/>
      <c r="J53" s="500"/>
      <c r="K53" s="500"/>
      <c r="L53" s="500"/>
      <c r="M53" s="500"/>
      <c r="N53" s="500"/>
      <c r="O53" s="500"/>
      <c r="P53" s="500"/>
      <c r="Q53" s="500"/>
    </row>
    <row r="54" spans="1:17" s="867" customFormat="1" ht="11.15" customHeight="1">
      <c r="A54" s="473" t="s">
        <v>394</v>
      </c>
      <c r="B54" s="472"/>
      <c r="C54" s="500"/>
      <c r="D54" s="500"/>
      <c r="E54" s="500"/>
      <c r="F54" s="500"/>
      <c r="G54" s="500"/>
      <c r="H54" s="500"/>
      <c r="I54" s="500"/>
      <c r="J54" s="500"/>
      <c r="K54" s="500"/>
      <c r="L54" s="500"/>
      <c r="M54" s="500"/>
      <c r="N54" s="500"/>
      <c r="O54" s="500"/>
      <c r="P54" s="500"/>
      <c r="Q54" s="500"/>
    </row>
    <row r="55" spans="1:17" s="867" customFormat="1" ht="11.15" customHeight="1">
      <c r="A55" s="482" t="s">
        <v>217</v>
      </c>
      <c r="B55" s="99"/>
      <c r="C55" s="500">
        <v>1767</v>
      </c>
      <c r="D55" s="500">
        <v>3741</v>
      </c>
      <c r="E55" s="500">
        <v>5508</v>
      </c>
      <c r="F55" s="500"/>
      <c r="G55" s="500">
        <v>1562</v>
      </c>
      <c r="H55" s="500">
        <v>5594</v>
      </c>
      <c r="I55" s="500">
        <v>7156</v>
      </c>
      <c r="J55" s="500"/>
      <c r="K55" s="500">
        <v>91</v>
      </c>
      <c r="L55" s="500">
        <v>297</v>
      </c>
      <c r="M55" s="500">
        <v>388</v>
      </c>
      <c r="N55" s="500"/>
      <c r="O55" s="500">
        <v>3420</v>
      </c>
      <c r="P55" s="500">
        <v>9632</v>
      </c>
      <c r="Q55" s="500">
        <v>13052</v>
      </c>
    </row>
    <row r="56" spans="1:17" s="867" customFormat="1" ht="11.15" customHeight="1">
      <c r="A56" s="482" t="s">
        <v>395</v>
      </c>
      <c r="B56" s="99"/>
      <c r="C56" s="501">
        <v>18219.981307300499</v>
      </c>
      <c r="D56" s="501">
        <v>14971.3714942529</v>
      </c>
      <c r="E56" s="501">
        <v>16013.545339506187</v>
      </c>
      <c r="F56" s="501"/>
      <c r="G56" s="501">
        <v>15525.4291997439</v>
      </c>
      <c r="H56" s="501">
        <v>11969.651955666801</v>
      </c>
      <c r="I56" s="501">
        <v>12745.80120877586</v>
      </c>
      <c r="J56" s="501"/>
      <c r="K56" s="501">
        <v>11284.230439560401</v>
      </c>
      <c r="L56" s="501">
        <v>9268.9748484848496</v>
      </c>
      <c r="M56" s="501">
        <v>9741.6249999999909</v>
      </c>
      <c r="N56" s="501"/>
      <c r="O56" s="501">
        <v>16804.763845029302</v>
      </c>
      <c r="P56" s="501">
        <v>13052.223767649501</v>
      </c>
      <c r="Q56" s="501">
        <v>14035.497370517942</v>
      </c>
    </row>
    <row r="57" spans="1:17" s="867" customFormat="1" ht="11.15" customHeight="1">
      <c r="A57" s="1110" t="s">
        <v>396</v>
      </c>
      <c r="B57" s="1111"/>
      <c r="C57" s="500">
        <v>63622</v>
      </c>
      <c r="D57" s="500">
        <v>125244</v>
      </c>
      <c r="E57" s="500">
        <v>188866</v>
      </c>
      <c r="F57" s="500"/>
      <c r="G57" s="500">
        <v>46915</v>
      </c>
      <c r="H57" s="500">
        <v>143964</v>
      </c>
      <c r="I57" s="500">
        <v>190879</v>
      </c>
      <c r="J57" s="500"/>
      <c r="K57" s="500">
        <v>19112</v>
      </c>
      <c r="L57" s="500">
        <v>37031</v>
      </c>
      <c r="M57" s="500">
        <v>56143</v>
      </c>
      <c r="N57" s="500"/>
      <c r="O57" s="500">
        <v>129649</v>
      </c>
      <c r="P57" s="500">
        <v>306239</v>
      </c>
      <c r="Q57" s="500">
        <v>435888</v>
      </c>
    </row>
    <row r="58" spans="1:17" s="867" customFormat="1" ht="3.75" customHeight="1">
      <c r="A58" s="1112"/>
      <c r="B58" s="504"/>
      <c r="C58" s="505"/>
      <c r="D58" s="505"/>
      <c r="E58" s="505"/>
      <c r="F58" s="505"/>
      <c r="G58" s="505"/>
      <c r="H58" s="505"/>
      <c r="I58" s="505"/>
      <c r="J58" s="505"/>
      <c r="K58" s="505"/>
      <c r="L58" s="505"/>
      <c r="M58" s="505"/>
      <c r="N58" s="505"/>
      <c r="O58" s="505"/>
      <c r="P58" s="505"/>
      <c r="Q58" s="505"/>
    </row>
    <row r="59" spans="1:17">
      <c r="A59" s="838"/>
      <c r="C59" s="867"/>
      <c r="D59" s="867"/>
      <c r="E59" s="867"/>
      <c r="F59" s="867"/>
      <c r="G59" s="867"/>
      <c r="H59" s="867"/>
      <c r="I59" s="856"/>
      <c r="K59" s="18"/>
      <c r="L59" s="18"/>
      <c r="M59" s="18"/>
      <c r="N59" s="18"/>
      <c r="O59" s="18"/>
      <c r="P59" s="18"/>
      <c r="Q59" s="856" t="s">
        <v>380</v>
      </c>
    </row>
    <row r="60" spans="1:17">
      <c r="A60" s="865" t="s">
        <v>48</v>
      </c>
      <c r="C60" s="867"/>
      <c r="D60" s="867"/>
      <c r="E60" s="867"/>
      <c r="F60" s="867"/>
      <c r="G60" s="867"/>
      <c r="H60" s="867"/>
      <c r="I60" s="867"/>
      <c r="K60" s="867"/>
      <c r="L60" s="867"/>
      <c r="M60" s="867"/>
      <c r="N60" s="867"/>
      <c r="O60" s="867"/>
      <c r="P60" s="867"/>
    </row>
    <row r="61" spans="1:17">
      <c r="A61" s="455" t="s">
        <v>518</v>
      </c>
      <c r="B61" s="824"/>
    </row>
    <row r="62" spans="1:17">
      <c r="A62" s="456" t="s">
        <v>833</v>
      </c>
      <c r="B62" s="824"/>
    </row>
    <row r="63" spans="1:17">
      <c r="A63" s="456" t="s">
        <v>834</v>
      </c>
      <c r="B63" s="456"/>
      <c r="C63" s="456"/>
      <c r="D63" s="456"/>
      <c r="E63" s="456"/>
      <c r="F63" s="456"/>
      <c r="G63" s="456"/>
      <c r="H63" s="456"/>
      <c r="L63" s="867"/>
      <c r="M63" s="867"/>
      <c r="N63" s="867"/>
      <c r="O63" s="867"/>
      <c r="P63" s="867"/>
      <c r="Q63" s="867"/>
    </row>
    <row r="64" spans="1:17">
      <c r="A64" s="455" t="s">
        <v>835</v>
      </c>
      <c r="C64" s="867"/>
      <c r="D64" s="867"/>
      <c r="E64" s="867"/>
      <c r="F64" s="867"/>
      <c r="G64" s="867"/>
      <c r="H64" s="867"/>
      <c r="L64" s="456"/>
      <c r="M64" s="456"/>
      <c r="N64" s="456"/>
      <c r="O64" s="456"/>
      <c r="P64" s="456"/>
      <c r="Q64" s="456"/>
    </row>
    <row r="65" spans="1:17">
      <c r="A65" s="867" t="s">
        <v>519</v>
      </c>
      <c r="J65" s="1321"/>
      <c r="K65" s="1321"/>
      <c r="L65" s="867"/>
      <c r="M65" s="867"/>
      <c r="N65" s="867"/>
      <c r="O65" s="867"/>
      <c r="P65" s="867"/>
      <c r="Q65" s="867"/>
    </row>
    <row r="66" spans="1:17">
      <c r="A66" s="455" t="s">
        <v>836</v>
      </c>
      <c r="B66" s="824"/>
      <c r="D66" s="1321"/>
      <c r="E66" s="1321"/>
      <c r="F66" s="1321"/>
      <c r="G66" s="1321"/>
      <c r="H66" s="1321"/>
      <c r="I66" s="1321"/>
      <c r="L66" s="867"/>
      <c r="M66" s="867"/>
      <c r="N66" s="867"/>
      <c r="O66" s="867"/>
      <c r="P66" s="867"/>
      <c r="Q66" s="867"/>
    </row>
    <row r="67" spans="1:17">
      <c r="A67" s="851" t="s">
        <v>837</v>
      </c>
      <c r="B67" s="824"/>
      <c r="K67" s="867"/>
    </row>
    <row r="68" spans="1:17">
      <c r="A68" s="455"/>
      <c r="B68" s="824"/>
    </row>
    <row r="69" spans="1:17">
      <c r="A69" s="523" t="s">
        <v>762</v>
      </c>
      <c r="B69" s="867"/>
    </row>
    <row r="70" spans="1:17">
      <c r="A70" s="523"/>
      <c r="B70" s="867"/>
    </row>
  </sheetData>
  <mergeCells count="9">
    <mergeCell ref="C7:E7"/>
    <mergeCell ref="G7:I7"/>
    <mergeCell ref="K7:M7"/>
    <mergeCell ref="A1:Q1"/>
    <mergeCell ref="C4:Q4"/>
    <mergeCell ref="C6:E6"/>
    <mergeCell ref="G6:I6"/>
    <mergeCell ref="K6:M6"/>
    <mergeCell ref="O6:Q6"/>
  </mergeCells>
  <pageMargins left="0.31496062992125984" right="0.31496062992125984" top="0.39370078740157483" bottom="0.15748031496062992" header="0.31496062992125984" footer="0.31496062992125984"/>
  <pageSetup scale="91" fitToHeight="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V56"/>
  <sheetViews>
    <sheetView showGridLines="0" workbookViewId="0">
      <selection activeCell="R39" sqref="R39"/>
    </sheetView>
  </sheetViews>
  <sheetFormatPr defaultColWidth="9.81640625" defaultRowHeight="10"/>
  <cols>
    <col min="1" max="1" width="13.08984375" style="867" customWidth="1"/>
    <col min="2" max="2" width="1.7265625" style="867" customWidth="1"/>
    <col min="3" max="6" width="7.1796875" style="867" customWidth="1"/>
    <col min="7" max="7" width="1.81640625" style="867" customWidth="1"/>
    <col min="8" max="11" width="7.1796875" style="867" customWidth="1"/>
    <col min="12" max="12" width="1.81640625" style="867" customWidth="1"/>
    <col min="13" max="16" width="7.1796875" style="867" customWidth="1"/>
    <col min="17" max="17" width="1.81640625" style="867" customWidth="1"/>
    <col min="18" max="21" width="7.1796875" style="867" customWidth="1"/>
    <col min="22" max="22" width="1.81640625" style="867" customWidth="1"/>
    <col min="23" max="26" width="7.1796875" style="867" customWidth="1"/>
    <col min="27" max="27" width="1.81640625" style="867" customWidth="1"/>
    <col min="28" max="31" width="7.1796875" style="867" customWidth="1"/>
    <col min="32" max="256" width="9.81640625" style="867"/>
    <col min="257" max="257" width="13.08984375" style="867" customWidth="1"/>
    <col min="258" max="258" width="1.7265625" style="867" customWidth="1"/>
    <col min="259" max="262" width="7.1796875" style="867" customWidth="1"/>
    <col min="263" max="263" width="1.81640625" style="867" customWidth="1"/>
    <col min="264" max="267" width="7.1796875" style="867" customWidth="1"/>
    <col min="268" max="268" width="1.81640625" style="867" customWidth="1"/>
    <col min="269" max="272" width="7.1796875" style="867" customWidth="1"/>
    <col min="273" max="273" width="1.81640625" style="867" customWidth="1"/>
    <col min="274" max="277" width="7.1796875" style="867" customWidth="1"/>
    <col min="278" max="278" width="1.81640625" style="867" customWidth="1"/>
    <col min="279" max="282" width="7.1796875" style="867" customWidth="1"/>
    <col min="283" max="283" width="1.81640625" style="867" customWidth="1"/>
    <col min="284" max="287" width="7.1796875" style="867" customWidth="1"/>
    <col min="288" max="512" width="9.81640625" style="867"/>
    <col min="513" max="513" width="13.08984375" style="867" customWidth="1"/>
    <col min="514" max="514" width="1.7265625" style="867" customWidth="1"/>
    <col min="515" max="518" width="7.1796875" style="867" customWidth="1"/>
    <col min="519" max="519" width="1.81640625" style="867" customWidth="1"/>
    <col min="520" max="523" width="7.1796875" style="867" customWidth="1"/>
    <col min="524" max="524" width="1.81640625" style="867" customWidth="1"/>
    <col min="525" max="528" width="7.1796875" style="867" customWidth="1"/>
    <col min="529" max="529" width="1.81640625" style="867" customWidth="1"/>
    <col min="530" max="533" width="7.1796875" style="867" customWidth="1"/>
    <col min="534" max="534" width="1.81640625" style="867" customWidth="1"/>
    <col min="535" max="538" width="7.1796875" style="867" customWidth="1"/>
    <col min="539" max="539" width="1.81640625" style="867" customWidth="1"/>
    <col min="540" max="543" width="7.1796875" style="867" customWidth="1"/>
    <col min="544" max="768" width="9.81640625" style="867"/>
    <col min="769" max="769" width="13.08984375" style="867" customWidth="1"/>
    <col min="770" max="770" width="1.7265625" style="867" customWidth="1"/>
    <col min="771" max="774" width="7.1796875" style="867" customWidth="1"/>
    <col min="775" max="775" width="1.81640625" style="867" customWidth="1"/>
    <col min="776" max="779" width="7.1796875" style="867" customWidth="1"/>
    <col min="780" max="780" width="1.81640625" style="867" customWidth="1"/>
    <col min="781" max="784" width="7.1796875" style="867" customWidth="1"/>
    <col min="785" max="785" width="1.81640625" style="867" customWidth="1"/>
    <col min="786" max="789" width="7.1796875" style="867" customWidth="1"/>
    <col min="790" max="790" width="1.81640625" style="867" customWidth="1"/>
    <col min="791" max="794" width="7.1796875" style="867" customWidth="1"/>
    <col min="795" max="795" width="1.81640625" style="867" customWidth="1"/>
    <col min="796" max="799" width="7.1796875" style="867" customWidth="1"/>
    <col min="800" max="1024" width="9.81640625" style="867"/>
    <col min="1025" max="1025" width="13.08984375" style="867" customWidth="1"/>
    <col min="1026" max="1026" width="1.7265625" style="867" customWidth="1"/>
    <col min="1027" max="1030" width="7.1796875" style="867" customWidth="1"/>
    <col min="1031" max="1031" width="1.81640625" style="867" customWidth="1"/>
    <col min="1032" max="1035" width="7.1796875" style="867" customWidth="1"/>
    <col min="1036" max="1036" width="1.81640625" style="867" customWidth="1"/>
    <col min="1037" max="1040" width="7.1796875" style="867" customWidth="1"/>
    <col min="1041" max="1041" width="1.81640625" style="867" customWidth="1"/>
    <col min="1042" max="1045" width="7.1796875" style="867" customWidth="1"/>
    <col min="1046" max="1046" width="1.81640625" style="867" customWidth="1"/>
    <col min="1047" max="1050" width="7.1796875" style="867" customWidth="1"/>
    <col min="1051" max="1051" width="1.81640625" style="867" customWidth="1"/>
    <col min="1052" max="1055" width="7.1796875" style="867" customWidth="1"/>
    <col min="1056" max="1280" width="9.81640625" style="867"/>
    <col min="1281" max="1281" width="13.08984375" style="867" customWidth="1"/>
    <col min="1282" max="1282" width="1.7265625" style="867" customWidth="1"/>
    <col min="1283" max="1286" width="7.1796875" style="867" customWidth="1"/>
    <col min="1287" max="1287" width="1.81640625" style="867" customWidth="1"/>
    <col min="1288" max="1291" width="7.1796875" style="867" customWidth="1"/>
    <col min="1292" max="1292" width="1.81640625" style="867" customWidth="1"/>
    <col min="1293" max="1296" width="7.1796875" style="867" customWidth="1"/>
    <col min="1297" max="1297" width="1.81640625" style="867" customWidth="1"/>
    <col min="1298" max="1301" width="7.1796875" style="867" customWidth="1"/>
    <col min="1302" max="1302" width="1.81640625" style="867" customWidth="1"/>
    <col min="1303" max="1306" width="7.1796875" style="867" customWidth="1"/>
    <col min="1307" max="1307" width="1.81640625" style="867" customWidth="1"/>
    <col min="1308" max="1311" width="7.1796875" style="867" customWidth="1"/>
    <col min="1312" max="1536" width="9.81640625" style="867"/>
    <col min="1537" max="1537" width="13.08984375" style="867" customWidth="1"/>
    <col min="1538" max="1538" width="1.7265625" style="867" customWidth="1"/>
    <col min="1539" max="1542" width="7.1796875" style="867" customWidth="1"/>
    <col min="1543" max="1543" width="1.81640625" style="867" customWidth="1"/>
    <col min="1544" max="1547" width="7.1796875" style="867" customWidth="1"/>
    <col min="1548" max="1548" width="1.81640625" style="867" customWidth="1"/>
    <col min="1549" max="1552" width="7.1796875" style="867" customWidth="1"/>
    <col min="1553" max="1553" width="1.81640625" style="867" customWidth="1"/>
    <col min="1554" max="1557" width="7.1796875" style="867" customWidth="1"/>
    <col min="1558" max="1558" width="1.81640625" style="867" customWidth="1"/>
    <col min="1559" max="1562" width="7.1796875" style="867" customWidth="1"/>
    <col min="1563" max="1563" width="1.81640625" style="867" customWidth="1"/>
    <col min="1564" max="1567" width="7.1796875" style="867" customWidth="1"/>
    <col min="1568" max="1792" width="9.81640625" style="867"/>
    <col min="1793" max="1793" width="13.08984375" style="867" customWidth="1"/>
    <col min="1794" max="1794" width="1.7265625" style="867" customWidth="1"/>
    <col min="1795" max="1798" width="7.1796875" style="867" customWidth="1"/>
    <col min="1799" max="1799" width="1.81640625" style="867" customWidth="1"/>
    <col min="1800" max="1803" width="7.1796875" style="867" customWidth="1"/>
    <col min="1804" max="1804" width="1.81640625" style="867" customWidth="1"/>
    <col min="1805" max="1808" width="7.1796875" style="867" customWidth="1"/>
    <col min="1809" max="1809" width="1.81640625" style="867" customWidth="1"/>
    <col min="1810" max="1813" width="7.1796875" style="867" customWidth="1"/>
    <col min="1814" max="1814" width="1.81640625" style="867" customWidth="1"/>
    <col min="1815" max="1818" width="7.1796875" style="867" customWidth="1"/>
    <col min="1819" max="1819" width="1.81640625" style="867" customWidth="1"/>
    <col min="1820" max="1823" width="7.1796875" style="867" customWidth="1"/>
    <col min="1824" max="2048" width="9.81640625" style="867"/>
    <col min="2049" max="2049" width="13.08984375" style="867" customWidth="1"/>
    <col min="2050" max="2050" width="1.7265625" style="867" customWidth="1"/>
    <col min="2051" max="2054" width="7.1796875" style="867" customWidth="1"/>
    <col min="2055" max="2055" width="1.81640625" style="867" customWidth="1"/>
    <col min="2056" max="2059" width="7.1796875" style="867" customWidth="1"/>
    <col min="2060" max="2060" width="1.81640625" style="867" customWidth="1"/>
    <col min="2061" max="2064" width="7.1796875" style="867" customWidth="1"/>
    <col min="2065" max="2065" width="1.81640625" style="867" customWidth="1"/>
    <col min="2066" max="2069" width="7.1796875" style="867" customWidth="1"/>
    <col min="2070" max="2070" width="1.81640625" style="867" customWidth="1"/>
    <col min="2071" max="2074" width="7.1796875" style="867" customWidth="1"/>
    <col min="2075" max="2075" width="1.81640625" style="867" customWidth="1"/>
    <col min="2076" max="2079" width="7.1796875" style="867" customWidth="1"/>
    <col min="2080" max="2304" width="9.81640625" style="867"/>
    <col min="2305" max="2305" width="13.08984375" style="867" customWidth="1"/>
    <col min="2306" max="2306" width="1.7265625" style="867" customWidth="1"/>
    <col min="2307" max="2310" width="7.1796875" style="867" customWidth="1"/>
    <col min="2311" max="2311" width="1.81640625" style="867" customWidth="1"/>
    <col min="2312" max="2315" width="7.1796875" style="867" customWidth="1"/>
    <col min="2316" max="2316" width="1.81640625" style="867" customWidth="1"/>
    <col min="2317" max="2320" width="7.1796875" style="867" customWidth="1"/>
    <col min="2321" max="2321" width="1.81640625" style="867" customWidth="1"/>
    <col min="2322" max="2325" width="7.1796875" style="867" customWidth="1"/>
    <col min="2326" max="2326" width="1.81640625" style="867" customWidth="1"/>
    <col min="2327" max="2330" width="7.1796875" style="867" customWidth="1"/>
    <col min="2331" max="2331" width="1.81640625" style="867" customWidth="1"/>
    <col min="2332" max="2335" width="7.1796875" style="867" customWidth="1"/>
    <col min="2336" max="2560" width="9.81640625" style="867"/>
    <col min="2561" max="2561" width="13.08984375" style="867" customWidth="1"/>
    <col min="2562" max="2562" width="1.7265625" style="867" customWidth="1"/>
    <col min="2563" max="2566" width="7.1796875" style="867" customWidth="1"/>
    <col min="2567" max="2567" width="1.81640625" style="867" customWidth="1"/>
    <col min="2568" max="2571" width="7.1796875" style="867" customWidth="1"/>
    <col min="2572" max="2572" width="1.81640625" style="867" customWidth="1"/>
    <col min="2573" max="2576" width="7.1796875" style="867" customWidth="1"/>
    <col min="2577" max="2577" width="1.81640625" style="867" customWidth="1"/>
    <col min="2578" max="2581" width="7.1796875" style="867" customWidth="1"/>
    <col min="2582" max="2582" width="1.81640625" style="867" customWidth="1"/>
    <col min="2583" max="2586" width="7.1796875" style="867" customWidth="1"/>
    <col min="2587" max="2587" width="1.81640625" style="867" customWidth="1"/>
    <col min="2588" max="2591" width="7.1796875" style="867" customWidth="1"/>
    <col min="2592" max="2816" width="9.81640625" style="867"/>
    <col min="2817" max="2817" width="13.08984375" style="867" customWidth="1"/>
    <col min="2818" max="2818" width="1.7265625" style="867" customWidth="1"/>
    <col min="2819" max="2822" width="7.1796875" style="867" customWidth="1"/>
    <col min="2823" max="2823" width="1.81640625" style="867" customWidth="1"/>
    <col min="2824" max="2827" width="7.1796875" style="867" customWidth="1"/>
    <col min="2828" max="2828" width="1.81640625" style="867" customWidth="1"/>
    <col min="2829" max="2832" width="7.1796875" style="867" customWidth="1"/>
    <col min="2833" max="2833" width="1.81640625" style="867" customWidth="1"/>
    <col min="2834" max="2837" width="7.1796875" style="867" customWidth="1"/>
    <col min="2838" max="2838" width="1.81640625" style="867" customWidth="1"/>
    <col min="2839" max="2842" width="7.1796875" style="867" customWidth="1"/>
    <col min="2843" max="2843" width="1.81640625" style="867" customWidth="1"/>
    <col min="2844" max="2847" width="7.1796875" style="867" customWidth="1"/>
    <col min="2848" max="3072" width="9.81640625" style="867"/>
    <col min="3073" max="3073" width="13.08984375" style="867" customWidth="1"/>
    <col min="3074" max="3074" width="1.7265625" style="867" customWidth="1"/>
    <col min="3075" max="3078" width="7.1796875" style="867" customWidth="1"/>
    <col min="3079" max="3079" width="1.81640625" style="867" customWidth="1"/>
    <col min="3080" max="3083" width="7.1796875" style="867" customWidth="1"/>
    <col min="3084" max="3084" width="1.81640625" style="867" customWidth="1"/>
    <col min="3085" max="3088" width="7.1796875" style="867" customWidth="1"/>
    <col min="3089" max="3089" width="1.81640625" style="867" customWidth="1"/>
    <col min="3090" max="3093" width="7.1796875" style="867" customWidth="1"/>
    <col min="3094" max="3094" width="1.81640625" style="867" customWidth="1"/>
    <col min="3095" max="3098" width="7.1796875" style="867" customWidth="1"/>
    <col min="3099" max="3099" width="1.81640625" style="867" customWidth="1"/>
    <col min="3100" max="3103" width="7.1796875" style="867" customWidth="1"/>
    <col min="3104" max="3328" width="9.81640625" style="867"/>
    <col min="3329" max="3329" width="13.08984375" style="867" customWidth="1"/>
    <col min="3330" max="3330" width="1.7265625" style="867" customWidth="1"/>
    <col min="3331" max="3334" width="7.1796875" style="867" customWidth="1"/>
    <col min="3335" max="3335" width="1.81640625" style="867" customWidth="1"/>
    <col min="3336" max="3339" width="7.1796875" style="867" customWidth="1"/>
    <col min="3340" max="3340" width="1.81640625" style="867" customWidth="1"/>
    <col min="3341" max="3344" width="7.1796875" style="867" customWidth="1"/>
    <col min="3345" max="3345" width="1.81640625" style="867" customWidth="1"/>
    <col min="3346" max="3349" width="7.1796875" style="867" customWidth="1"/>
    <col min="3350" max="3350" width="1.81640625" style="867" customWidth="1"/>
    <col min="3351" max="3354" width="7.1796875" style="867" customWidth="1"/>
    <col min="3355" max="3355" width="1.81640625" style="867" customWidth="1"/>
    <col min="3356" max="3359" width="7.1796875" style="867" customWidth="1"/>
    <col min="3360" max="3584" width="9.81640625" style="867"/>
    <col min="3585" max="3585" width="13.08984375" style="867" customWidth="1"/>
    <col min="3586" max="3586" width="1.7265625" style="867" customWidth="1"/>
    <col min="3587" max="3590" width="7.1796875" style="867" customWidth="1"/>
    <col min="3591" max="3591" width="1.81640625" style="867" customWidth="1"/>
    <col min="3592" max="3595" width="7.1796875" style="867" customWidth="1"/>
    <col min="3596" max="3596" width="1.81640625" style="867" customWidth="1"/>
    <col min="3597" max="3600" width="7.1796875" style="867" customWidth="1"/>
    <col min="3601" max="3601" width="1.81640625" style="867" customWidth="1"/>
    <col min="3602" max="3605" width="7.1796875" style="867" customWidth="1"/>
    <col min="3606" max="3606" width="1.81640625" style="867" customWidth="1"/>
    <col min="3607" max="3610" width="7.1796875" style="867" customWidth="1"/>
    <col min="3611" max="3611" width="1.81640625" style="867" customWidth="1"/>
    <col min="3612" max="3615" width="7.1796875" style="867" customWidth="1"/>
    <col min="3616" max="3840" width="9.81640625" style="867"/>
    <col min="3841" max="3841" width="13.08984375" style="867" customWidth="1"/>
    <col min="3842" max="3842" width="1.7265625" style="867" customWidth="1"/>
    <col min="3843" max="3846" width="7.1796875" style="867" customWidth="1"/>
    <col min="3847" max="3847" width="1.81640625" style="867" customWidth="1"/>
    <col min="3848" max="3851" width="7.1796875" style="867" customWidth="1"/>
    <col min="3852" max="3852" width="1.81640625" style="867" customWidth="1"/>
    <col min="3853" max="3856" width="7.1796875" style="867" customWidth="1"/>
    <col min="3857" max="3857" width="1.81640625" style="867" customWidth="1"/>
    <col min="3858" max="3861" width="7.1796875" style="867" customWidth="1"/>
    <col min="3862" max="3862" width="1.81640625" style="867" customWidth="1"/>
    <col min="3863" max="3866" width="7.1796875" style="867" customWidth="1"/>
    <col min="3867" max="3867" width="1.81640625" style="867" customWidth="1"/>
    <col min="3868" max="3871" width="7.1796875" style="867" customWidth="1"/>
    <col min="3872" max="4096" width="9.81640625" style="867"/>
    <col min="4097" max="4097" width="13.08984375" style="867" customWidth="1"/>
    <col min="4098" max="4098" width="1.7265625" style="867" customWidth="1"/>
    <col min="4099" max="4102" width="7.1796875" style="867" customWidth="1"/>
    <col min="4103" max="4103" width="1.81640625" style="867" customWidth="1"/>
    <col min="4104" max="4107" width="7.1796875" style="867" customWidth="1"/>
    <col min="4108" max="4108" width="1.81640625" style="867" customWidth="1"/>
    <col min="4109" max="4112" width="7.1796875" style="867" customWidth="1"/>
    <col min="4113" max="4113" width="1.81640625" style="867" customWidth="1"/>
    <col min="4114" max="4117" width="7.1796875" style="867" customWidth="1"/>
    <col min="4118" max="4118" width="1.81640625" style="867" customWidth="1"/>
    <col min="4119" max="4122" width="7.1796875" style="867" customWidth="1"/>
    <col min="4123" max="4123" width="1.81640625" style="867" customWidth="1"/>
    <col min="4124" max="4127" width="7.1796875" style="867" customWidth="1"/>
    <col min="4128" max="4352" width="9.81640625" style="867"/>
    <col min="4353" max="4353" width="13.08984375" style="867" customWidth="1"/>
    <col min="4354" max="4354" width="1.7265625" style="867" customWidth="1"/>
    <col min="4355" max="4358" width="7.1796875" style="867" customWidth="1"/>
    <col min="4359" max="4359" width="1.81640625" style="867" customWidth="1"/>
    <col min="4360" max="4363" width="7.1796875" style="867" customWidth="1"/>
    <col min="4364" max="4364" width="1.81640625" style="867" customWidth="1"/>
    <col min="4365" max="4368" width="7.1796875" style="867" customWidth="1"/>
    <col min="4369" max="4369" width="1.81640625" style="867" customWidth="1"/>
    <col min="4370" max="4373" width="7.1796875" style="867" customWidth="1"/>
    <col min="4374" max="4374" width="1.81640625" style="867" customWidth="1"/>
    <col min="4375" max="4378" width="7.1796875" style="867" customWidth="1"/>
    <col min="4379" max="4379" width="1.81640625" style="867" customWidth="1"/>
    <col min="4380" max="4383" width="7.1796875" style="867" customWidth="1"/>
    <col min="4384" max="4608" width="9.81640625" style="867"/>
    <col min="4609" max="4609" width="13.08984375" style="867" customWidth="1"/>
    <col min="4610" max="4610" width="1.7265625" style="867" customWidth="1"/>
    <col min="4611" max="4614" width="7.1796875" style="867" customWidth="1"/>
    <col min="4615" max="4615" width="1.81640625" style="867" customWidth="1"/>
    <col min="4616" max="4619" width="7.1796875" style="867" customWidth="1"/>
    <col min="4620" max="4620" width="1.81640625" style="867" customWidth="1"/>
    <col min="4621" max="4624" width="7.1796875" style="867" customWidth="1"/>
    <col min="4625" max="4625" width="1.81640625" style="867" customWidth="1"/>
    <col min="4626" max="4629" width="7.1796875" style="867" customWidth="1"/>
    <col min="4630" max="4630" width="1.81640625" style="867" customWidth="1"/>
    <col min="4631" max="4634" width="7.1796875" style="867" customWidth="1"/>
    <col min="4635" max="4635" width="1.81640625" style="867" customWidth="1"/>
    <col min="4636" max="4639" width="7.1796875" style="867" customWidth="1"/>
    <col min="4640" max="4864" width="9.81640625" style="867"/>
    <col min="4865" max="4865" width="13.08984375" style="867" customWidth="1"/>
    <col min="4866" max="4866" width="1.7265625" style="867" customWidth="1"/>
    <col min="4867" max="4870" width="7.1796875" style="867" customWidth="1"/>
    <col min="4871" max="4871" width="1.81640625" style="867" customWidth="1"/>
    <col min="4872" max="4875" width="7.1796875" style="867" customWidth="1"/>
    <col min="4876" max="4876" width="1.81640625" style="867" customWidth="1"/>
    <col min="4877" max="4880" width="7.1796875" style="867" customWidth="1"/>
    <col min="4881" max="4881" width="1.81640625" style="867" customWidth="1"/>
    <col min="4882" max="4885" width="7.1796875" style="867" customWidth="1"/>
    <col min="4886" max="4886" width="1.81640625" style="867" customWidth="1"/>
    <col min="4887" max="4890" width="7.1796875" style="867" customWidth="1"/>
    <col min="4891" max="4891" width="1.81640625" style="867" customWidth="1"/>
    <col min="4892" max="4895" width="7.1796875" style="867" customWidth="1"/>
    <col min="4896" max="5120" width="9.81640625" style="867"/>
    <col min="5121" max="5121" width="13.08984375" style="867" customWidth="1"/>
    <col min="5122" max="5122" width="1.7265625" style="867" customWidth="1"/>
    <col min="5123" max="5126" width="7.1796875" style="867" customWidth="1"/>
    <col min="5127" max="5127" width="1.81640625" style="867" customWidth="1"/>
    <col min="5128" max="5131" width="7.1796875" style="867" customWidth="1"/>
    <col min="5132" max="5132" width="1.81640625" style="867" customWidth="1"/>
    <col min="5133" max="5136" width="7.1796875" style="867" customWidth="1"/>
    <col min="5137" max="5137" width="1.81640625" style="867" customWidth="1"/>
    <col min="5138" max="5141" width="7.1796875" style="867" customWidth="1"/>
    <col min="5142" max="5142" width="1.81640625" style="867" customWidth="1"/>
    <col min="5143" max="5146" width="7.1796875" style="867" customWidth="1"/>
    <col min="5147" max="5147" width="1.81640625" style="867" customWidth="1"/>
    <col min="5148" max="5151" width="7.1796875" style="867" customWidth="1"/>
    <col min="5152" max="5376" width="9.81640625" style="867"/>
    <col min="5377" max="5377" width="13.08984375" style="867" customWidth="1"/>
    <col min="5378" max="5378" width="1.7265625" style="867" customWidth="1"/>
    <col min="5379" max="5382" width="7.1796875" style="867" customWidth="1"/>
    <col min="5383" max="5383" width="1.81640625" style="867" customWidth="1"/>
    <col min="5384" max="5387" width="7.1796875" style="867" customWidth="1"/>
    <col min="5388" max="5388" width="1.81640625" style="867" customWidth="1"/>
    <col min="5389" max="5392" width="7.1796875" style="867" customWidth="1"/>
    <col min="5393" max="5393" width="1.81640625" style="867" customWidth="1"/>
    <col min="5394" max="5397" width="7.1796875" style="867" customWidth="1"/>
    <col min="5398" max="5398" width="1.81640625" style="867" customWidth="1"/>
    <col min="5399" max="5402" width="7.1796875" style="867" customWidth="1"/>
    <col min="5403" max="5403" width="1.81640625" style="867" customWidth="1"/>
    <col min="5404" max="5407" width="7.1796875" style="867" customWidth="1"/>
    <col min="5408" max="5632" width="9.81640625" style="867"/>
    <col min="5633" max="5633" width="13.08984375" style="867" customWidth="1"/>
    <col min="5634" max="5634" width="1.7265625" style="867" customWidth="1"/>
    <col min="5635" max="5638" width="7.1796875" style="867" customWidth="1"/>
    <col min="5639" max="5639" width="1.81640625" style="867" customWidth="1"/>
    <col min="5640" max="5643" width="7.1796875" style="867" customWidth="1"/>
    <col min="5644" max="5644" width="1.81640625" style="867" customWidth="1"/>
    <col min="5645" max="5648" width="7.1796875" style="867" customWidth="1"/>
    <col min="5649" max="5649" width="1.81640625" style="867" customWidth="1"/>
    <col min="5650" max="5653" width="7.1796875" style="867" customWidth="1"/>
    <col min="5654" max="5654" width="1.81640625" style="867" customWidth="1"/>
    <col min="5655" max="5658" width="7.1796875" style="867" customWidth="1"/>
    <col min="5659" max="5659" width="1.81640625" style="867" customWidth="1"/>
    <col min="5660" max="5663" width="7.1796875" style="867" customWidth="1"/>
    <col min="5664" max="5888" width="9.81640625" style="867"/>
    <col min="5889" max="5889" width="13.08984375" style="867" customWidth="1"/>
    <col min="5890" max="5890" width="1.7265625" style="867" customWidth="1"/>
    <col min="5891" max="5894" width="7.1796875" style="867" customWidth="1"/>
    <col min="5895" max="5895" width="1.81640625" style="867" customWidth="1"/>
    <col min="5896" max="5899" width="7.1796875" style="867" customWidth="1"/>
    <col min="5900" max="5900" width="1.81640625" style="867" customWidth="1"/>
    <col min="5901" max="5904" width="7.1796875" style="867" customWidth="1"/>
    <col min="5905" max="5905" width="1.81640625" style="867" customWidth="1"/>
    <col min="5906" max="5909" width="7.1796875" style="867" customWidth="1"/>
    <col min="5910" max="5910" width="1.81640625" style="867" customWidth="1"/>
    <col min="5911" max="5914" width="7.1796875" style="867" customWidth="1"/>
    <col min="5915" max="5915" width="1.81640625" style="867" customWidth="1"/>
    <col min="5916" max="5919" width="7.1796875" style="867" customWidth="1"/>
    <col min="5920" max="6144" width="9.81640625" style="867"/>
    <col min="6145" max="6145" width="13.08984375" style="867" customWidth="1"/>
    <col min="6146" max="6146" width="1.7265625" style="867" customWidth="1"/>
    <col min="6147" max="6150" width="7.1796875" style="867" customWidth="1"/>
    <col min="6151" max="6151" width="1.81640625" style="867" customWidth="1"/>
    <col min="6152" max="6155" width="7.1796875" style="867" customWidth="1"/>
    <col min="6156" max="6156" width="1.81640625" style="867" customWidth="1"/>
    <col min="6157" max="6160" width="7.1796875" style="867" customWidth="1"/>
    <col min="6161" max="6161" width="1.81640625" style="867" customWidth="1"/>
    <col min="6162" max="6165" width="7.1796875" style="867" customWidth="1"/>
    <col min="6166" max="6166" width="1.81640625" style="867" customWidth="1"/>
    <col min="6167" max="6170" width="7.1796875" style="867" customWidth="1"/>
    <col min="6171" max="6171" width="1.81640625" style="867" customWidth="1"/>
    <col min="6172" max="6175" width="7.1796875" style="867" customWidth="1"/>
    <col min="6176" max="6400" width="9.81640625" style="867"/>
    <col min="6401" max="6401" width="13.08984375" style="867" customWidth="1"/>
    <col min="6402" max="6402" width="1.7265625" style="867" customWidth="1"/>
    <col min="6403" max="6406" width="7.1796875" style="867" customWidth="1"/>
    <col min="6407" max="6407" width="1.81640625" style="867" customWidth="1"/>
    <col min="6408" max="6411" width="7.1796875" style="867" customWidth="1"/>
    <col min="6412" max="6412" width="1.81640625" style="867" customWidth="1"/>
    <col min="6413" max="6416" width="7.1796875" style="867" customWidth="1"/>
    <col min="6417" max="6417" width="1.81640625" style="867" customWidth="1"/>
    <col min="6418" max="6421" width="7.1796875" style="867" customWidth="1"/>
    <col min="6422" max="6422" width="1.81640625" style="867" customWidth="1"/>
    <col min="6423" max="6426" width="7.1796875" style="867" customWidth="1"/>
    <col min="6427" max="6427" width="1.81640625" style="867" customWidth="1"/>
    <col min="6428" max="6431" width="7.1796875" style="867" customWidth="1"/>
    <col min="6432" max="6656" width="9.81640625" style="867"/>
    <col min="6657" max="6657" width="13.08984375" style="867" customWidth="1"/>
    <col min="6658" max="6658" width="1.7265625" style="867" customWidth="1"/>
    <col min="6659" max="6662" width="7.1796875" style="867" customWidth="1"/>
    <col min="6663" max="6663" width="1.81640625" style="867" customWidth="1"/>
    <col min="6664" max="6667" width="7.1796875" style="867" customWidth="1"/>
    <col min="6668" max="6668" width="1.81640625" style="867" customWidth="1"/>
    <col min="6669" max="6672" width="7.1796875" style="867" customWidth="1"/>
    <col min="6673" max="6673" width="1.81640625" style="867" customWidth="1"/>
    <col min="6674" max="6677" width="7.1796875" style="867" customWidth="1"/>
    <col min="6678" max="6678" width="1.81640625" style="867" customWidth="1"/>
    <col min="6679" max="6682" width="7.1796875" style="867" customWidth="1"/>
    <col min="6683" max="6683" width="1.81640625" style="867" customWidth="1"/>
    <col min="6684" max="6687" width="7.1796875" style="867" customWidth="1"/>
    <col min="6688" max="6912" width="9.81640625" style="867"/>
    <col min="6913" max="6913" width="13.08984375" style="867" customWidth="1"/>
    <col min="6914" max="6914" width="1.7265625" style="867" customWidth="1"/>
    <col min="6915" max="6918" width="7.1796875" style="867" customWidth="1"/>
    <col min="6919" max="6919" width="1.81640625" style="867" customWidth="1"/>
    <col min="6920" max="6923" width="7.1796875" style="867" customWidth="1"/>
    <col min="6924" max="6924" width="1.81640625" style="867" customWidth="1"/>
    <col min="6925" max="6928" width="7.1796875" style="867" customWidth="1"/>
    <col min="6929" max="6929" width="1.81640625" style="867" customWidth="1"/>
    <col min="6930" max="6933" width="7.1796875" style="867" customWidth="1"/>
    <col min="6934" max="6934" width="1.81640625" style="867" customWidth="1"/>
    <col min="6935" max="6938" width="7.1796875" style="867" customWidth="1"/>
    <col min="6939" max="6939" width="1.81640625" style="867" customWidth="1"/>
    <col min="6940" max="6943" width="7.1796875" style="867" customWidth="1"/>
    <col min="6944" max="7168" width="9.81640625" style="867"/>
    <col min="7169" max="7169" width="13.08984375" style="867" customWidth="1"/>
    <col min="7170" max="7170" width="1.7265625" style="867" customWidth="1"/>
    <col min="7171" max="7174" width="7.1796875" style="867" customWidth="1"/>
    <col min="7175" max="7175" width="1.81640625" style="867" customWidth="1"/>
    <col min="7176" max="7179" width="7.1796875" style="867" customWidth="1"/>
    <col min="7180" max="7180" width="1.81640625" style="867" customWidth="1"/>
    <col min="7181" max="7184" width="7.1796875" style="867" customWidth="1"/>
    <col min="7185" max="7185" width="1.81640625" style="867" customWidth="1"/>
    <col min="7186" max="7189" width="7.1796875" style="867" customWidth="1"/>
    <col min="7190" max="7190" width="1.81640625" style="867" customWidth="1"/>
    <col min="7191" max="7194" width="7.1796875" style="867" customWidth="1"/>
    <col min="7195" max="7195" width="1.81640625" style="867" customWidth="1"/>
    <col min="7196" max="7199" width="7.1796875" style="867" customWidth="1"/>
    <col min="7200" max="7424" width="9.81640625" style="867"/>
    <col min="7425" max="7425" width="13.08984375" style="867" customWidth="1"/>
    <col min="7426" max="7426" width="1.7265625" style="867" customWidth="1"/>
    <col min="7427" max="7430" width="7.1796875" style="867" customWidth="1"/>
    <col min="7431" max="7431" width="1.81640625" style="867" customWidth="1"/>
    <col min="7432" max="7435" width="7.1796875" style="867" customWidth="1"/>
    <col min="7436" max="7436" width="1.81640625" style="867" customWidth="1"/>
    <col min="7437" max="7440" width="7.1796875" style="867" customWidth="1"/>
    <col min="7441" max="7441" width="1.81640625" style="867" customWidth="1"/>
    <col min="7442" max="7445" width="7.1796875" style="867" customWidth="1"/>
    <col min="7446" max="7446" width="1.81640625" style="867" customWidth="1"/>
    <col min="7447" max="7450" width="7.1796875" style="867" customWidth="1"/>
    <col min="7451" max="7451" width="1.81640625" style="867" customWidth="1"/>
    <col min="7452" max="7455" width="7.1796875" style="867" customWidth="1"/>
    <col min="7456" max="7680" width="9.81640625" style="867"/>
    <col min="7681" max="7681" width="13.08984375" style="867" customWidth="1"/>
    <col min="7682" max="7682" width="1.7265625" style="867" customWidth="1"/>
    <col min="7683" max="7686" width="7.1796875" style="867" customWidth="1"/>
    <col min="7687" max="7687" width="1.81640625" style="867" customWidth="1"/>
    <col min="7688" max="7691" width="7.1796875" style="867" customWidth="1"/>
    <col min="7692" max="7692" width="1.81640625" style="867" customWidth="1"/>
    <col min="7693" max="7696" width="7.1796875" style="867" customWidth="1"/>
    <col min="7697" max="7697" width="1.81640625" style="867" customWidth="1"/>
    <col min="7698" max="7701" width="7.1796875" style="867" customWidth="1"/>
    <col min="7702" max="7702" width="1.81640625" style="867" customWidth="1"/>
    <col min="7703" max="7706" width="7.1796875" style="867" customWidth="1"/>
    <col min="7707" max="7707" width="1.81640625" style="867" customWidth="1"/>
    <col min="7708" max="7711" width="7.1796875" style="867" customWidth="1"/>
    <col min="7712" max="7936" width="9.81640625" style="867"/>
    <col min="7937" max="7937" width="13.08984375" style="867" customWidth="1"/>
    <col min="7938" max="7938" width="1.7265625" style="867" customWidth="1"/>
    <col min="7939" max="7942" width="7.1796875" style="867" customWidth="1"/>
    <col min="7943" max="7943" width="1.81640625" style="867" customWidth="1"/>
    <col min="7944" max="7947" width="7.1796875" style="867" customWidth="1"/>
    <col min="7948" max="7948" width="1.81640625" style="867" customWidth="1"/>
    <col min="7949" max="7952" width="7.1796875" style="867" customWidth="1"/>
    <col min="7953" max="7953" width="1.81640625" style="867" customWidth="1"/>
    <col min="7954" max="7957" width="7.1796875" style="867" customWidth="1"/>
    <col min="7958" max="7958" width="1.81640625" style="867" customWidth="1"/>
    <col min="7959" max="7962" width="7.1796875" style="867" customWidth="1"/>
    <col min="7963" max="7963" width="1.81640625" style="867" customWidth="1"/>
    <col min="7964" max="7967" width="7.1796875" style="867" customWidth="1"/>
    <col min="7968" max="8192" width="9.81640625" style="867"/>
    <col min="8193" max="8193" width="13.08984375" style="867" customWidth="1"/>
    <col min="8194" max="8194" width="1.7265625" style="867" customWidth="1"/>
    <col min="8195" max="8198" width="7.1796875" style="867" customWidth="1"/>
    <col min="8199" max="8199" width="1.81640625" style="867" customWidth="1"/>
    <col min="8200" max="8203" width="7.1796875" style="867" customWidth="1"/>
    <col min="8204" max="8204" width="1.81640625" style="867" customWidth="1"/>
    <col min="8205" max="8208" width="7.1796875" style="867" customWidth="1"/>
    <col min="8209" max="8209" width="1.81640625" style="867" customWidth="1"/>
    <col min="8210" max="8213" width="7.1796875" style="867" customWidth="1"/>
    <col min="8214" max="8214" width="1.81640625" style="867" customWidth="1"/>
    <col min="8215" max="8218" width="7.1796875" style="867" customWidth="1"/>
    <col min="8219" max="8219" width="1.81640625" style="867" customWidth="1"/>
    <col min="8220" max="8223" width="7.1796875" style="867" customWidth="1"/>
    <col min="8224" max="8448" width="9.81640625" style="867"/>
    <col min="8449" max="8449" width="13.08984375" style="867" customWidth="1"/>
    <col min="8450" max="8450" width="1.7265625" style="867" customWidth="1"/>
    <col min="8451" max="8454" width="7.1796875" style="867" customWidth="1"/>
    <col min="8455" max="8455" width="1.81640625" style="867" customWidth="1"/>
    <col min="8456" max="8459" width="7.1796875" style="867" customWidth="1"/>
    <col min="8460" max="8460" width="1.81640625" style="867" customWidth="1"/>
    <col min="8461" max="8464" width="7.1796875" style="867" customWidth="1"/>
    <col min="8465" max="8465" width="1.81640625" style="867" customWidth="1"/>
    <col min="8466" max="8469" width="7.1796875" style="867" customWidth="1"/>
    <col min="8470" max="8470" width="1.81640625" style="867" customWidth="1"/>
    <col min="8471" max="8474" width="7.1796875" style="867" customWidth="1"/>
    <col min="8475" max="8475" width="1.81640625" style="867" customWidth="1"/>
    <col min="8476" max="8479" width="7.1796875" style="867" customWidth="1"/>
    <col min="8480" max="8704" width="9.81640625" style="867"/>
    <col min="8705" max="8705" width="13.08984375" style="867" customWidth="1"/>
    <col min="8706" max="8706" width="1.7265625" style="867" customWidth="1"/>
    <col min="8707" max="8710" width="7.1796875" style="867" customWidth="1"/>
    <col min="8711" max="8711" width="1.81640625" style="867" customWidth="1"/>
    <col min="8712" max="8715" width="7.1796875" style="867" customWidth="1"/>
    <col min="8716" max="8716" width="1.81640625" style="867" customWidth="1"/>
    <col min="8717" max="8720" width="7.1796875" style="867" customWidth="1"/>
    <col min="8721" max="8721" width="1.81640625" style="867" customWidth="1"/>
    <col min="8722" max="8725" width="7.1796875" style="867" customWidth="1"/>
    <col min="8726" max="8726" width="1.81640625" style="867" customWidth="1"/>
    <col min="8727" max="8730" width="7.1796875" style="867" customWidth="1"/>
    <col min="8731" max="8731" width="1.81640625" style="867" customWidth="1"/>
    <col min="8732" max="8735" width="7.1796875" style="867" customWidth="1"/>
    <col min="8736" max="8960" width="9.81640625" style="867"/>
    <col min="8961" max="8961" width="13.08984375" style="867" customWidth="1"/>
    <col min="8962" max="8962" width="1.7265625" style="867" customWidth="1"/>
    <col min="8963" max="8966" width="7.1796875" style="867" customWidth="1"/>
    <col min="8967" max="8967" width="1.81640625" style="867" customWidth="1"/>
    <col min="8968" max="8971" width="7.1796875" style="867" customWidth="1"/>
    <col min="8972" max="8972" width="1.81640625" style="867" customWidth="1"/>
    <col min="8973" max="8976" width="7.1796875" style="867" customWidth="1"/>
    <col min="8977" max="8977" width="1.81640625" style="867" customWidth="1"/>
    <col min="8978" max="8981" width="7.1796875" style="867" customWidth="1"/>
    <col min="8982" max="8982" width="1.81640625" style="867" customWidth="1"/>
    <col min="8983" max="8986" width="7.1796875" style="867" customWidth="1"/>
    <col min="8987" max="8987" width="1.81640625" style="867" customWidth="1"/>
    <col min="8988" max="8991" width="7.1796875" style="867" customWidth="1"/>
    <col min="8992" max="9216" width="9.81640625" style="867"/>
    <col min="9217" max="9217" width="13.08984375" style="867" customWidth="1"/>
    <col min="9218" max="9218" width="1.7265625" style="867" customWidth="1"/>
    <col min="9219" max="9222" width="7.1796875" style="867" customWidth="1"/>
    <col min="9223" max="9223" width="1.81640625" style="867" customWidth="1"/>
    <col min="9224" max="9227" width="7.1796875" style="867" customWidth="1"/>
    <col min="9228" max="9228" width="1.81640625" style="867" customWidth="1"/>
    <col min="9229" max="9232" width="7.1796875" style="867" customWidth="1"/>
    <col min="9233" max="9233" width="1.81640625" style="867" customWidth="1"/>
    <col min="9234" max="9237" width="7.1796875" style="867" customWidth="1"/>
    <col min="9238" max="9238" width="1.81640625" style="867" customWidth="1"/>
    <col min="9239" max="9242" width="7.1796875" style="867" customWidth="1"/>
    <col min="9243" max="9243" width="1.81640625" style="867" customWidth="1"/>
    <col min="9244" max="9247" width="7.1796875" style="867" customWidth="1"/>
    <col min="9248" max="9472" width="9.81640625" style="867"/>
    <col min="9473" max="9473" width="13.08984375" style="867" customWidth="1"/>
    <col min="9474" max="9474" width="1.7265625" style="867" customWidth="1"/>
    <col min="9475" max="9478" width="7.1796875" style="867" customWidth="1"/>
    <col min="9479" max="9479" width="1.81640625" style="867" customWidth="1"/>
    <col min="9480" max="9483" width="7.1796875" style="867" customWidth="1"/>
    <col min="9484" max="9484" width="1.81640625" style="867" customWidth="1"/>
    <col min="9485" max="9488" width="7.1796875" style="867" customWidth="1"/>
    <col min="9489" max="9489" width="1.81640625" style="867" customWidth="1"/>
    <col min="9490" max="9493" width="7.1796875" style="867" customWidth="1"/>
    <col min="9494" max="9494" width="1.81640625" style="867" customWidth="1"/>
    <col min="9495" max="9498" width="7.1796875" style="867" customWidth="1"/>
    <col min="9499" max="9499" width="1.81640625" style="867" customWidth="1"/>
    <col min="9500" max="9503" width="7.1796875" style="867" customWidth="1"/>
    <col min="9504" max="9728" width="9.81640625" style="867"/>
    <col min="9729" max="9729" width="13.08984375" style="867" customWidth="1"/>
    <col min="9730" max="9730" width="1.7265625" style="867" customWidth="1"/>
    <col min="9731" max="9734" width="7.1796875" style="867" customWidth="1"/>
    <col min="9735" max="9735" width="1.81640625" style="867" customWidth="1"/>
    <col min="9736" max="9739" width="7.1796875" style="867" customWidth="1"/>
    <col min="9740" max="9740" width="1.81640625" style="867" customWidth="1"/>
    <col min="9741" max="9744" width="7.1796875" style="867" customWidth="1"/>
    <col min="9745" max="9745" width="1.81640625" style="867" customWidth="1"/>
    <col min="9746" max="9749" width="7.1796875" style="867" customWidth="1"/>
    <col min="9750" max="9750" width="1.81640625" style="867" customWidth="1"/>
    <col min="9751" max="9754" width="7.1796875" style="867" customWidth="1"/>
    <col min="9755" max="9755" width="1.81640625" style="867" customWidth="1"/>
    <col min="9756" max="9759" width="7.1796875" style="867" customWidth="1"/>
    <col min="9760" max="9984" width="9.81640625" style="867"/>
    <col min="9985" max="9985" width="13.08984375" style="867" customWidth="1"/>
    <col min="9986" max="9986" width="1.7265625" style="867" customWidth="1"/>
    <col min="9987" max="9990" width="7.1796875" style="867" customWidth="1"/>
    <col min="9991" max="9991" width="1.81640625" style="867" customWidth="1"/>
    <col min="9992" max="9995" width="7.1796875" style="867" customWidth="1"/>
    <col min="9996" max="9996" width="1.81640625" style="867" customWidth="1"/>
    <col min="9997" max="10000" width="7.1796875" style="867" customWidth="1"/>
    <col min="10001" max="10001" width="1.81640625" style="867" customWidth="1"/>
    <col min="10002" max="10005" width="7.1796875" style="867" customWidth="1"/>
    <col min="10006" max="10006" width="1.81640625" style="867" customWidth="1"/>
    <col min="10007" max="10010" width="7.1796875" style="867" customWidth="1"/>
    <col min="10011" max="10011" width="1.81640625" style="867" customWidth="1"/>
    <col min="10012" max="10015" width="7.1796875" style="867" customWidth="1"/>
    <col min="10016" max="10240" width="9.81640625" style="867"/>
    <col min="10241" max="10241" width="13.08984375" style="867" customWidth="1"/>
    <col min="10242" max="10242" width="1.7265625" style="867" customWidth="1"/>
    <col min="10243" max="10246" width="7.1796875" style="867" customWidth="1"/>
    <col min="10247" max="10247" width="1.81640625" style="867" customWidth="1"/>
    <col min="10248" max="10251" width="7.1796875" style="867" customWidth="1"/>
    <col min="10252" max="10252" width="1.81640625" style="867" customWidth="1"/>
    <col min="10253" max="10256" width="7.1796875" style="867" customWidth="1"/>
    <col min="10257" max="10257" width="1.81640625" style="867" customWidth="1"/>
    <col min="10258" max="10261" width="7.1796875" style="867" customWidth="1"/>
    <col min="10262" max="10262" width="1.81640625" style="867" customWidth="1"/>
    <col min="10263" max="10266" width="7.1796875" style="867" customWidth="1"/>
    <col min="10267" max="10267" width="1.81640625" style="867" customWidth="1"/>
    <col min="10268" max="10271" width="7.1796875" style="867" customWidth="1"/>
    <col min="10272" max="10496" width="9.81640625" style="867"/>
    <col min="10497" max="10497" width="13.08984375" style="867" customWidth="1"/>
    <col min="10498" max="10498" width="1.7265625" style="867" customWidth="1"/>
    <col min="10499" max="10502" width="7.1796875" style="867" customWidth="1"/>
    <col min="10503" max="10503" width="1.81640625" style="867" customWidth="1"/>
    <col min="10504" max="10507" width="7.1796875" style="867" customWidth="1"/>
    <col min="10508" max="10508" width="1.81640625" style="867" customWidth="1"/>
    <col min="10509" max="10512" width="7.1796875" style="867" customWidth="1"/>
    <col min="10513" max="10513" width="1.81640625" style="867" customWidth="1"/>
    <col min="10514" max="10517" width="7.1796875" style="867" customWidth="1"/>
    <col min="10518" max="10518" width="1.81640625" style="867" customWidth="1"/>
    <col min="10519" max="10522" width="7.1796875" style="867" customWidth="1"/>
    <col min="10523" max="10523" width="1.81640625" style="867" customWidth="1"/>
    <col min="10524" max="10527" width="7.1796875" style="867" customWidth="1"/>
    <col min="10528" max="10752" width="9.81640625" style="867"/>
    <col min="10753" max="10753" width="13.08984375" style="867" customWidth="1"/>
    <col min="10754" max="10754" width="1.7265625" style="867" customWidth="1"/>
    <col min="10755" max="10758" width="7.1796875" style="867" customWidth="1"/>
    <col min="10759" max="10759" width="1.81640625" style="867" customWidth="1"/>
    <col min="10760" max="10763" width="7.1796875" style="867" customWidth="1"/>
    <col min="10764" max="10764" width="1.81640625" style="867" customWidth="1"/>
    <col min="10765" max="10768" width="7.1796875" style="867" customWidth="1"/>
    <col min="10769" max="10769" width="1.81640625" style="867" customWidth="1"/>
    <col min="10770" max="10773" width="7.1796875" style="867" customWidth="1"/>
    <col min="10774" max="10774" width="1.81640625" style="867" customWidth="1"/>
    <col min="10775" max="10778" width="7.1796875" style="867" customWidth="1"/>
    <col min="10779" max="10779" width="1.81640625" style="867" customWidth="1"/>
    <col min="10780" max="10783" width="7.1796875" style="867" customWidth="1"/>
    <col min="10784" max="11008" width="9.81640625" style="867"/>
    <col min="11009" max="11009" width="13.08984375" style="867" customWidth="1"/>
    <col min="11010" max="11010" width="1.7265625" style="867" customWidth="1"/>
    <col min="11011" max="11014" width="7.1796875" style="867" customWidth="1"/>
    <col min="11015" max="11015" width="1.81640625" style="867" customWidth="1"/>
    <col min="11016" max="11019" width="7.1796875" style="867" customWidth="1"/>
    <col min="11020" max="11020" width="1.81640625" style="867" customWidth="1"/>
    <col min="11021" max="11024" width="7.1796875" style="867" customWidth="1"/>
    <col min="11025" max="11025" width="1.81640625" style="867" customWidth="1"/>
    <col min="11026" max="11029" width="7.1796875" style="867" customWidth="1"/>
    <col min="11030" max="11030" width="1.81640625" style="867" customWidth="1"/>
    <col min="11031" max="11034" width="7.1796875" style="867" customWidth="1"/>
    <col min="11035" max="11035" width="1.81640625" style="867" customWidth="1"/>
    <col min="11036" max="11039" width="7.1796875" style="867" customWidth="1"/>
    <col min="11040" max="11264" width="9.81640625" style="867"/>
    <col min="11265" max="11265" width="13.08984375" style="867" customWidth="1"/>
    <col min="11266" max="11266" width="1.7265625" style="867" customWidth="1"/>
    <col min="11267" max="11270" width="7.1796875" style="867" customWidth="1"/>
    <col min="11271" max="11271" width="1.81640625" style="867" customWidth="1"/>
    <col min="11272" max="11275" width="7.1796875" style="867" customWidth="1"/>
    <col min="11276" max="11276" width="1.81640625" style="867" customWidth="1"/>
    <col min="11277" max="11280" width="7.1796875" style="867" customWidth="1"/>
    <col min="11281" max="11281" width="1.81640625" style="867" customWidth="1"/>
    <col min="11282" max="11285" width="7.1796875" style="867" customWidth="1"/>
    <col min="11286" max="11286" width="1.81640625" style="867" customWidth="1"/>
    <col min="11287" max="11290" width="7.1796875" style="867" customWidth="1"/>
    <col min="11291" max="11291" width="1.81640625" style="867" customWidth="1"/>
    <col min="11292" max="11295" width="7.1796875" style="867" customWidth="1"/>
    <col min="11296" max="11520" width="9.81640625" style="867"/>
    <col min="11521" max="11521" width="13.08984375" style="867" customWidth="1"/>
    <col min="11522" max="11522" width="1.7265625" style="867" customWidth="1"/>
    <col min="11523" max="11526" width="7.1796875" style="867" customWidth="1"/>
    <col min="11527" max="11527" width="1.81640625" style="867" customWidth="1"/>
    <col min="11528" max="11531" width="7.1796875" style="867" customWidth="1"/>
    <col min="11532" max="11532" width="1.81640625" style="867" customWidth="1"/>
    <col min="11533" max="11536" width="7.1796875" style="867" customWidth="1"/>
    <col min="11537" max="11537" width="1.81640625" style="867" customWidth="1"/>
    <col min="11538" max="11541" width="7.1796875" style="867" customWidth="1"/>
    <col min="11542" max="11542" width="1.81640625" style="867" customWidth="1"/>
    <col min="11543" max="11546" width="7.1796875" style="867" customWidth="1"/>
    <col min="11547" max="11547" width="1.81640625" style="867" customWidth="1"/>
    <col min="11548" max="11551" width="7.1796875" style="867" customWidth="1"/>
    <col min="11552" max="11776" width="9.81640625" style="867"/>
    <col min="11777" max="11777" width="13.08984375" style="867" customWidth="1"/>
    <col min="11778" max="11778" width="1.7265625" style="867" customWidth="1"/>
    <col min="11779" max="11782" width="7.1796875" style="867" customWidth="1"/>
    <col min="11783" max="11783" width="1.81640625" style="867" customWidth="1"/>
    <col min="11784" max="11787" width="7.1796875" style="867" customWidth="1"/>
    <col min="11788" max="11788" width="1.81640625" style="867" customWidth="1"/>
    <col min="11789" max="11792" width="7.1796875" style="867" customWidth="1"/>
    <col min="11793" max="11793" width="1.81640625" style="867" customWidth="1"/>
    <col min="11794" max="11797" width="7.1796875" style="867" customWidth="1"/>
    <col min="11798" max="11798" width="1.81640625" style="867" customWidth="1"/>
    <col min="11799" max="11802" width="7.1796875" style="867" customWidth="1"/>
    <col min="11803" max="11803" width="1.81640625" style="867" customWidth="1"/>
    <col min="11804" max="11807" width="7.1796875" style="867" customWidth="1"/>
    <col min="11808" max="12032" width="9.81640625" style="867"/>
    <col min="12033" max="12033" width="13.08984375" style="867" customWidth="1"/>
    <col min="12034" max="12034" width="1.7265625" style="867" customWidth="1"/>
    <col min="12035" max="12038" width="7.1796875" style="867" customWidth="1"/>
    <col min="12039" max="12039" width="1.81640625" style="867" customWidth="1"/>
    <col min="12040" max="12043" width="7.1796875" style="867" customWidth="1"/>
    <col min="12044" max="12044" width="1.81640625" style="867" customWidth="1"/>
    <col min="12045" max="12048" width="7.1796875" style="867" customWidth="1"/>
    <col min="12049" max="12049" width="1.81640625" style="867" customWidth="1"/>
    <col min="12050" max="12053" width="7.1796875" style="867" customWidth="1"/>
    <col min="12054" max="12054" width="1.81640625" style="867" customWidth="1"/>
    <col min="12055" max="12058" width="7.1796875" style="867" customWidth="1"/>
    <col min="12059" max="12059" width="1.81640625" style="867" customWidth="1"/>
    <col min="12060" max="12063" width="7.1796875" style="867" customWidth="1"/>
    <col min="12064" max="12288" width="9.81640625" style="867"/>
    <col min="12289" max="12289" width="13.08984375" style="867" customWidth="1"/>
    <col min="12290" max="12290" width="1.7265625" style="867" customWidth="1"/>
    <col min="12291" max="12294" width="7.1796875" style="867" customWidth="1"/>
    <col min="12295" max="12295" width="1.81640625" style="867" customWidth="1"/>
    <col min="12296" max="12299" width="7.1796875" style="867" customWidth="1"/>
    <col min="12300" max="12300" width="1.81640625" style="867" customWidth="1"/>
    <col min="12301" max="12304" width="7.1796875" style="867" customWidth="1"/>
    <col min="12305" max="12305" width="1.81640625" style="867" customWidth="1"/>
    <col min="12306" max="12309" width="7.1796875" style="867" customWidth="1"/>
    <col min="12310" max="12310" width="1.81640625" style="867" customWidth="1"/>
    <col min="12311" max="12314" width="7.1796875" style="867" customWidth="1"/>
    <col min="12315" max="12315" width="1.81640625" style="867" customWidth="1"/>
    <col min="12316" max="12319" width="7.1796875" style="867" customWidth="1"/>
    <col min="12320" max="12544" width="9.81640625" style="867"/>
    <col min="12545" max="12545" width="13.08984375" style="867" customWidth="1"/>
    <col min="12546" max="12546" width="1.7265625" style="867" customWidth="1"/>
    <col min="12547" max="12550" width="7.1796875" style="867" customWidth="1"/>
    <col min="12551" max="12551" width="1.81640625" style="867" customWidth="1"/>
    <col min="12552" max="12555" width="7.1796875" style="867" customWidth="1"/>
    <col min="12556" max="12556" width="1.81640625" style="867" customWidth="1"/>
    <col min="12557" max="12560" width="7.1796875" style="867" customWidth="1"/>
    <col min="12561" max="12561" width="1.81640625" style="867" customWidth="1"/>
    <col min="12562" max="12565" width="7.1796875" style="867" customWidth="1"/>
    <col min="12566" max="12566" width="1.81640625" style="867" customWidth="1"/>
    <col min="12567" max="12570" width="7.1796875" style="867" customWidth="1"/>
    <col min="12571" max="12571" width="1.81640625" style="867" customWidth="1"/>
    <col min="12572" max="12575" width="7.1796875" style="867" customWidth="1"/>
    <col min="12576" max="12800" width="9.81640625" style="867"/>
    <col min="12801" max="12801" width="13.08984375" style="867" customWidth="1"/>
    <col min="12802" max="12802" width="1.7265625" style="867" customWidth="1"/>
    <col min="12803" max="12806" width="7.1796875" style="867" customWidth="1"/>
    <col min="12807" max="12807" width="1.81640625" style="867" customWidth="1"/>
    <col min="12808" max="12811" width="7.1796875" style="867" customWidth="1"/>
    <col min="12812" max="12812" width="1.81640625" style="867" customWidth="1"/>
    <col min="12813" max="12816" width="7.1796875" style="867" customWidth="1"/>
    <col min="12817" max="12817" width="1.81640625" style="867" customWidth="1"/>
    <col min="12818" max="12821" width="7.1796875" style="867" customWidth="1"/>
    <col min="12822" max="12822" width="1.81640625" style="867" customWidth="1"/>
    <col min="12823" max="12826" width="7.1796875" style="867" customWidth="1"/>
    <col min="12827" max="12827" width="1.81640625" style="867" customWidth="1"/>
    <col min="12828" max="12831" width="7.1796875" style="867" customWidth="1"/>
    <col min="12832" max="13056" width="9.81640625" style="867"/>
    <col min="13057" max="13057" width="13.08984375" style="867" customWidth="1"/>
    <col min="13058" max="13058" width="1.7265625" style="867" customWidth="1"/>
    <col min="13059" max="13062" width="7.1796875" style="867" customWidth="1"/>
    <col min="13063" max="13063" width="1.81640625" style="867" customWidth="1"/>
    <col min="13064" max="13067" width="7.1796875" style="867" customWidth="1"/>
    <col min="13068" max="13068" width="1.81640625" style="867" customWidth="1"/>
    <col min="13069" max="13072" width="7.1796875" style="867" customWidth="1"/>
    <col min="13073" max="13073" width="1.81640625" style="867" customWidth="1"/>
    <col min="13074" max="13077" width="7.1796875" style="867" customWidth="1"/>
    <col min="13078" max="13078" width="1.81640625" style="867" customWidth="1"/>
    <col min="13079" max="13082" width="7.1796875" style="867" customWidth="1"/>
    <col min="13083" max="13083" width="1.81640625" style="867" customWidth="1"/>
    <col min="13084" max="13087" width="7.1796875" style="867" customWidth="1"/>
    <col min="13088" max="13312" width="9.81640625" style="867"/>
    <col min="13313" max="13313" width="13.08984375" style="867" customWidth="1"/>
    <col min="13314" max="13314" width="1.7265625" style="867" customWidth="1"/>
    <col min="13315" max="13318" width="7.1796875" style="867" customWidth="1"/>
    <col min="13319" max="13319" width="1.81640625" style="867" customWidth="1"/>
    <col min="13320" max="13323" width="7.1796875" style="867" customWidth="1"/>
    <col min="13324" max="13324" width="1.81640625" style="867" customWidth="1"/>
    <col min="13325" max="13328" width="7.1796875" style="867" customWidth="1"/>
    <col min="13329" max="13329" width="1.81640625" style="867" customWidth="1"/>
    <col min="13330" max="13333" width="7.1796875" style="867" customWidth="1"/>
    <col min="13334" max="13334" width="1.81640625" style="867" customWidth="1"/>
    <col min="13335" max="13338" width="7.1796875" style="867" customWidth="1"/>
    <col min="13339" max="13339" width="1.81640625" style="867" customWidth="1"/>
    <col min="13340" max="13343" width="7.1796875" style="867" customWidth="1"/>
    <col min="13344" max="13568" width="9.81640625" style="867"/>
    <col min="13569" max="13569" width="13.08984375" style="867" customWidth="1"/>
    <col min="13570" max="13570" width="1.7265625" style="867" customWidth="1"/>
    <col min="13571" max="13574" width="7.1796875" style="867" customWidth="1"/>
    <col min="13575" max="13575" width="1.81640625" style="867" customWidth="1"/>
    <col min="13576" max="13579" width="7.1796875" style="867" customWidth="1"/>
    <col min="13580" max="13580" width="1.81640625" style="867" customWidth="1"/>
    <col min="13581" max="13584" width="7.1796875" style="867" customWidth="1"/>
    <col min="13585" max="13585" width="1.81640625" style="867" customWidth="1"/>
    <col min="13586" max="13589" width="7.1796875" style="867" customWidth="1"/>
    <col min="13590" max="13590" width="1.81640625" style="867" customWidth="1"/>
    <col min="13591" max="13594" width="7.1796875" style="867" customWidth="1"/>
    <col min="13595" max="13595" width="1.81640625" style="867" customWidth="1"/>
    <col min="13596" max="13599" width="7.1796875" style="867" customWidth="1"/>
    <col min="13600" max="13824" width="9.81640625" style="867"/>
    <col min="13825" max="13825" width="13.08984375" style="867" customWidth="1"/>
    <col min="13826" max="13826" width="1.7265625" style="867" customWidth="1"/>
    <col min="13827" max="13830" width="7.1796875" style="867" customWidth="1"/>
    <col min="13831" max="13831" width="1.81640625" style="867" customWidth="1"/>
    <col min="13832" max="13835" width="7.1796875" style="867" customWidth="1"/>
    <col min="13836" max="13836" width="1.81640625" style="867" customWidth="1"/>
    <col min="13837" max="13840" width="7.1796875" style="867" customWidth="1"/>
    <col min="13841" max="13841" width="1.81640625" style="867" customWidth="1"/>
    <col min="13842" max="13845" width="7.1796875" style="867" customWidth="1"/>
    <col min="13846" max="13846" width="1.81640625" style="867" customWidth="1"/>
    <col min="13847" max="13850" width="7.1796875" style="867" customWidth="1"/>
    <col min="13851" max="13851" width="1.81640625" style="867" customWidth="1"/>
    <col min="13852" max="13855" width="7.1796875" style="867" customWidth="1"/>
    <col min="13856" max="14080" width="9.81640625" style="867"/>
    <col min="14081" max="14081" width="13.08984375" style="867" customWidth="1"/>
    <col min="14082" max="14082" width="1.7265625" style="867" customWidth="1"/>
    <col min="14083" max="14086" width="7.1796875" style="867" customWidth="1"/>
    <col min="14087" max="14087" width="1.81640625" style="867" customWidth="1"/>
    <col min="14088" max="14091" width="7.1796875" style="867" customWidth="1"/>
    <col min="14092" max="14092" width="1.81640625" style="867" customWidth="1"/>
    <col min="14093" max="14096" width="7.1796875" style="867" customWidth="1"/>
    <col min="14097" max="14097" width="1.81640625" style="867" customWidth="1"/>
    <col min="14098" max="14101" width="7.1796875" style="867" customWidth="1"/>
    <col min="14102" max="14102" width="1.81640625" style="867" customWidth="1"/>
    <col min="14103" max="14106" width="7.1796875" style="867" customWidth="1"/>
    <col min="14107" max="14107" width="1.81640625" style="867" customWidth="1"/>
    <col min="14108" max="14111" width="7.1796875" style="867" customWidth="1"/>
    <col min="14112" max="14336" width="9.81640625" style="867"/>
    <col min="14337" max="14337" width="13.08984375" style="867" customWidth="1"/>
    <col min="14338" max="14338" width="1.7265625" style="867" customWidth="1"/>
    <col min="14339" max="14342" width="7.1796875" style="867" customWidth="1"/>
    <col min="14343" max="14343" width="1.81640625" style="867" customWidth="1"/>
    <col min="14344" max="14347" width="7.1796875" style="867" customWidth="1"/>
    <col min="14348" max="14348" width="1.81640625" style="867" customWidth="1"/>
    <col min="14349" max="14352" width="7.1796875" style="867" customWidth="1"/>
    <col min="14353" max="14353" width="1.81640625" style="867" customWidth="1"/>
    <col min="14354" max="14357" width="7.1796875" style="867" customWidth="1"/>
    <col min="14358" max="14358" width="1.81640625" style="867" customWidth="1"/>
    <col min="14359" max="14362" width="7.1796875" style="867" customWidth="1"/>
    <col min="14363" max="14363" width="1.81640625" style="867" customWidth="1"/>
    <col min="14364" max="14367" width="7.1796875" style="867" customWidth="1"/>
    <col min="14368" max="14592" width="9.81640625" style="867"/>
    <col min="14593" max="14593" width="13.08984375" style="867" customWidth="1"/>
    <col min="14594" max="14594" width="1.7265625" style="867" customWidth="1"/>
    <col min="14595" max="14598" width="7.1796875" style="867" customWidth="1"/>
    <col min="14599" max="14599" width="1.81640625" style="867" customWidth="1"/>
    <col min="14600" max="14603" width="7.1796875" style="867" customWidth="1"/>
    <col min="14604" max="14604" width="1.81640625" style="867" customWidth="1"/>
    <col min="14605" max="14608" width="7.1796875" style="867" customWidth="1"/>
    <col min="14609" max="14609" width="1.81640625" style="867" customWidth="1"/>
    <col min="14610" max="14613" width="7.1796875" style="867" customWidth="1"/>
    <col min="14614" max="14614" width="1.81640625" style="867" customWidth="1"/>
    <col min="14615" max="14618" width="7.1796875" style="867" customWidth="1"/>
    <col min="14619" max="14619" width="1.81640625" style="867" customWidth="1"/>
    <col min="14620" max="14623" width="7.1796875" style="867" customWidth="1"/>
    <col min="14624" max="14848" width="9.81640625" style="867"/>
    <col min="14849" max="14849" width="13.08984375" style="867" customWidth="1"/>
    <col min="14850" max="14850" width="1.7265625" style="867" customWidth="1"/>
    <col min="14851" max="14854" width="7.1796875" style="867" customWidth="1"/>
    <col min="14855" max="14855" width="1.81640625" style="867" customWidth="1"/>
    <col min="14856" max="14859" width="7.1796875" style="867" customWidth="1"/>
    <col min="14860" max="14860" width="1.81640625" style="867" customWidth="1"/>
    <col min="14861" max="14864" width="7.1796875" style="867" customWidth="1"/>
    <col min="14865" max="14865" width="1.81640625" style="867" customWidth="1"/>
    <col min="14866" max="14869" width="7.1796875" style="867" customWidth="1"/>
    <col min="14870" max="14870" width="1.81640625" style="867" customWidth="1"/>
    <col min="14871" max="14874" width="7.1796875" style="867" customWidth="1"/>
    <col min="14875" max="14875" width="1.81640625" style="867" customWidth="1"/>
    <col min="14876" max="14879" width="7.1796875" style="867" customWidth="1"/>
    <col min="14880" max="15104" width="9.81640625" style="867"/>
    <col min="15105" max="15105" width="13.08984375" style="867" customWidth="1"/>
    <col min="15106" max="15106" width="1.7265625" style="867" customWidth="1"/>
    <col min="15107" max="15110" width="7.1796875" style="867" customWidth="1"/>
    <col min="15111" max="15111" width="1.81640625" style="867" customWidth="1"/>
    <col min="15112" max="15115" width="7.1796875" style="867" customWidth="1"/>
    <col min="15116" max="15116" width="1.81640625" style="867" customWidth="1"/>
    <col min="15117" max="15120" width="7.1796875" style="867" customWidth="1"/>
    <col min="15121" max="15121" width="1.81640625" style="867" customWidth="1"/>
    <col min="15122" max="15125" width="7.1796875" style="867" customWidth="1"/>
    <col min="15126" max="15126" width="1.81640625" style="867" customWidth="1"/>
    <col min="15127" max="15130" width="7.1796875" style="867" customWidth="1"/>
    <col min="15131" max="15131" width="1.81640625" style="867" customWidth="1"/>
    <col min="15132" max="15135" width="7.1796875" style="867" customWidth="1"/>
    <col min="15136" max="15360" width="9.81640625" style="867"/>
    <col min="15361" max="15361" width="13.08984375" style="867" customWidth="1"/>
    <col min="15362" max="15362" width="1.7265625" style="867" customWidth="1"/>
    <col min="15363" max="15366" width="7.1796875" style="867" customWidth="1"/>
    <col min="15367" max="15367" width="1.81640625" style="867" customWidth="1"/>
    <col min="15368" max="15371" width="7.1796875" style="867" customWidth="1"/>
    <col min="15372" max="15372" width="1.81640625" style="867" customWidth="1"/>
    <col min="15373" max="15376" width="7.1796875" style="867" customWidth="1"/>
    <col min="15377" max="15377" width="1.81640625" style="867" customWidth="1"/>
    <col min="15378" max="15381" width="7.1796875" style="867" customWidth="1"/>
    <col min="15382" max="15382" width="1.81640625" style="867" customWidth="1"/>
    <col min="15383" max="15386" width="7.1796875" style="867" customWidth="1"/>
    <col min="15387" max="15387" width="1.81640625" style="867" customWidth="1"/>
    <col min="15388" max="15391" width="7.1796875" style="867" customWidth="1"/>
    <col min="15392" max="15616" width="9.81640625" style="867"/>
    <col min="15617" max="15617" width="13.08984375" style="867" customWidth="1"/>
    <col min="15618" max="15618" width="1.7265625" style="867" customWidth="1"/>
    <col min="15619" max="15622" width="7.1796875" style="867" customWidth="1"/>
    <col min="15623" max="15623" width="1.81640625" style="867" customWidth="1"/>
    <col min="15624" max="15627" width="7.1796875" style="867" customWidth="1"/>
    <col min="15628" max="15628" width="1.81640625" style="867" customWidth="1"/>
    <col min="15629" max="15632" width="7.1796875" style="867" customWidth="1"/>
    <col min="15633" max="15633" width="1.81640625" style="867" customWidth="1"/>
    <col min="15634" max="15637" width="7.1796875" style="867" customWidth="1"/>
    <col min="15638" max="15638" width="1.81640625" style="867" customWidth="1"/>
    <col min="15639" max="15642" width="7.1796875" style="867" customWidth="1"/>
    <col min="15643" max="15643" width="1.81640625" style="867" customWidth="1"/>
    <col min="15644" max="15647" width="7.1796875" style="867" customWidth="1"/>
    <col min="15648" max="15872" width="9.81640625" style="867"/>
    <col min="15873" max="15873" width="13.08984375" style="867" customWidth="1"/>
    <col min="15874" max="15874" width="1.7265625" style="867" customWidth="1"/>
    <col min="15875" max="15878" width="7.1796875" style="867" customWidth="1"/>
    <col min="15879" max="15879" width="1.81640625" style="867" customWidth="1"/>
    <col min="15880" max="15883" width="7.1796875" style="867" customWidth="1"/>
    <col min="15884" max="15884" width="1.81640625" style="867" customWidth="1"/>
    <col min="15885" max="15888" width="7.1796875" style="867" customWidth="1"/>
    <col min="15889" max="15889" width="1.81640625" style="867" customWidth="1"/>
    <col min="15890" max="15893" width="7.1796875" style="867" customWidth="1"/>
    <col min="15894" max="15894" width="1.81640625" style="867" customWidth="1"/>
    <col min="15895" max="15898" width="7.1796875" style="867" customWidth="1"/>
    <col min="15899" max="15899" width="1.81640625" style="867" customWidth="1"/>
    <col min="15900" max="15903" width="7.1796875" style="867" customWidth="1"/>
    <col min="15904" max="16128" width="9.81640625" style="867"/>
    <col min="16129" max="16129" width="13.08984375" style="867" customWidth="1"/>
    <col min="16130" max="16130" width="1.7265625" style="867" customWidth="1"/>
    <col min="16131" max="16134" width="7.1796875" style="867" customWidth="1"/>
    <col min="16135" max="16135" width="1.81640625" style="867" customWidth="1"/>
    <col min="16136" max="16139" width="7.1796875" style="867" customWidth="1"/>
    <col min="16140" max="16140" width="1.81640625" style="867" customWidth="1"/>
    <col min="16141" max="16144" width="7.1796875" style="867" customWidth="1"/>
    <col min="16145" max="16145" width="1.81640625" style="867" customWidth="1"/>
    <col min="16146" max="16149" width="7.1796875" style="867" customWidth="1"/>
    <col min="16150" max="16150" width="1.81640625" style="867" customWidth="1"/>
    <col min="16151" max="16154" width="7.1796875" style="867" customWidth="1"/>
    <col min="16155" max="16155" width="1.81640625" style="867" customWidth="1"/>
    <col min="16156" max="16159" width="7.1796875" style="867" customWidth="1"/>
    <col min="16160" max="16384" width="9.81640625" style="867"/>
  </cols>
  <sheetData>
    <row r="1" spans="1:31" s="83" customFormat="1" ht="25.9" customHeight="1">
      <c r="A1" s="1467" t="s">
        <v>398</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row>
    <row r="2" spans="1:31" s="824" customFormat="1" ht="16.149999999999999" customHeight="1">
      <c r="A2" s="1561" t="s">
        <v>956</v>
      </c>
      <c r="B2" s="1561"/>
      <c r="C2" s="1561"/>
      <c r="D2" s="509"/>
      <c r="E2" s="509"/>
      <c r="F2" s="509"/>
      <c r="G2" s="509"/>
      <c r="H2" s="509"/>
      <c r="I2" s="509"/>
      <c r="J2" s="509"/>
      <c r="K2" s="509"/>
      <c r="L2" s="509"/>
      <c r="M2" s="509"/>
      <c r="N2" s="509"/>
      <c r="O2" s="509"/>
      <c r="P2" s="506"/>
      <c r="Q2" s="506"/>
      <c r="R2" s="1113"/>
      <c r="S2" s="509"/>
      <c r="T2" s="509"/>
      <c r="U2" s="509"/>
      <c r="V2" s="509"/>
      <c r="W2" s="509"/>
      <c r="X2" s="509"/>
      <c r="Y2" s="509"/>
      <c r="Z2" s="509"/>
      <c r="AA2" s="509"/>
      <c r="AB2" s="509"/>
      <c r="AC2" s="509"/>
      <c r="AD2" s="509"/>
      <c r="AE2" s="506"/>
    </row>
    <row r="3" spans="1:31" s="824" customFormat="1" ht="12.75" customHeight="1">
      <c r="A3" s="824" t="s">
        <v>0</v>
      </c>
      <c r="K3" s="303"/>
      <c r="R3" s="18"/>
      <c r="S3" s="18"/>
      <c r="T3" s="18"/>
      <c r="U3" s="18"/>
      <c r="V3" s="18"/>
      <c r="W3" s="18"/>
      <c r="X3" s="18"/>
      <c r="Y3" s="18"/>
      <c r="Z3" s="18"/>
      <c r="AA3" s="18"/>
      <c r="AB3" s="18"/>
      <c r="AC3" s="18"/>
      <c r="AD3" s="18"/>
      <c r="AE3" s="18"/>
    </row>
    <row r="4" spans="1:31" ht="15.75" customHeight="1">
      <c r="A4" s="18"/>
      <c r="B4" s="18"/>
      <c r="C4" s="1562" t="s">
        <v>399</v>
      </c>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row>
    <row r="5" spans="1:31" ht="12.4" customHeight="1">
      <c r="A5" s="18"/>
      <c r="B5" s="18"/>
      <c r="C5" s="1563" t="s">
        <v>22</v>
      </c>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1563"/>
    </row>
    <row r="6" spans="1:31" ht="14.5" customHeight="1">
      <c r="C6" s="1567" t="s">
        <v>372</v>
      </c>
      <c r="D6" s="1568"/>
      <c r="E6" s="1568"/>
      <c r="F6" s="1568"/>
      <c r="G6" s="848"/>
      <c r="H6" s="1564" t="s">
        <v>376</v>
      </c>
      <c r="I6" s="1564"/>
      <c r="J6" s="1564"/>
      <c r="K6" s="1564"/>
      <c r="L6" s="848"/>
      <c r="M6" s="1564" t="s">
        <v>377</v>
      </c>
      <c r="N6" s="1564"/>
      <c r="O6" s="1564"/>
      <c r="P6" s="1564"/>
      <c r="Q6" s="620"/>
      <c r="R6" s="1564" t="s">
        <v>400</v>
      </c>
      <c r="S6" s="1564"/>
      <c r="T6" s="1564"/>
      <c r="U6" s="1564"/>
      <c r="V6" s="18"/>
      <c r="W6" s="1564" t="s">
        <v>957</v>
      </c>
      <c r="X6" s="1564"/>
      <c r="Y6" s="1564"/>
      <c r="Z6" s="1564"/>
      <c r="AA6" s="17"/>
      <c r="AB6" s="1564" t="s">
        <v>17</v>
      </c>
      <c r="AC6" s="1565"/>
      <c r="AD6" s="1565"/>
      <c r="AE6" s="1565"/>
    </row>
    <row r="7" spans="1:31" ht="8.65" customHeight="1">
      <c r="C7" s="26"/>
      <c r="D7" s="846"/>
      <c r="E7" s="846"/>
      <c r="F7" s="846"/>
      <c r="H7" s="26"/>
      <c r="I7" s="846"/>
      <c r="J7" s="846"/>
      <c r="K7" s="846"/>
      <c r="M7" s="26"/>
      <c r="N7" s="846"/>
      <c r="O7" s="846"/>
      <c r="P7" s="846"/>
      <c r="Q7" s="18"/>
      <c r="R7" s="507"/>
      <c r="S7" s="28"/>
      <c r="T7" s="28"/>
      <c r="U7" s="28"/>
      <c r="V7" s="18"/>
      <c r="W7" s="1566" t="s">
        <v>24</v>
      </c>
      <c r="X7" s="1566"/>
      <c r="Y7" s="1566"/>
      <c r="Z7" s="1566"/>
      <c r="AA7" s="17"/>
      <c r="AB7" s="507"/>
      <c r="AC7" s="28"/>
      <c r="AD7" s="28"/>
      <c r="AE7" s="28"/>
    </row>
    <row r="8" spans="1:31" ht="3.75" customHeight="1">
      <c r="C8" s="16"/>
      <c r="H8" s="16"/>
      <c r="M8" s="16"/>
      <c r="R8" s="16"/>
      <c r="W8" s="16"/>
      <c r="AB8" s="16"/>
    </row>
    <row r="9" spans="1:31">
      <c r="C9" s="339"/>
      <c r="D9" s="339">
        <v>2010</v>
      </c>
      <c r="E9" s="339">
        <v>2015</v>
      </c>
      <c r="F9" s="339"/>
      <c r="G9" s="815"/>
      <c r="H9" s="339"/>
      <c r="I9" s="339">
        <v>2010</v>
      </c>
      <c r="J9" s="339">
        <v>2015</v>
      </c>
      <c r="K9" s="339"/>
      <c r="L9" s="815"/>
      <c r="M9" s="339"/>
      <c r="N9" s="339">
        <v>2010</v>
      </c>
      <c r="O9" s="339">
        <v>2015</v>
      </c>
      <c r="P9" s="339"/>
      <c r="Q9" s="815"/>
      <c r="R9" s="339"/>
      <c r="S9" s="339">
        <v>2010</v>
      </c>
      <c r="T9" s="339">
        <v>2015</v>
      </c>
      <c r="U9" s="339"/>
      <c r="V9" s="815"/>
      <c r="W9" s="339"/>
      <c r="X9" s="339">
        <v>2010</v>
      </c>
      <c r="Y9" s="339">
        <v>2015</v>
      </c>
      <c r="Z9" s="339"/>
      <c r="AA9" s="815"/>
      <c r="AB9" s="339"/>
      <c r="AC9" s="339">
        <v>2010</v>
      </c>
      <c r="AD9" s="339">
        <v>2015</v>
      </c>
      <c r="AE9" s="339"/>
    </row>
    <row r="10" spans="1:31">
      <c r="C10" s="327" t="s">
        <v>401</v>
      </c>
      <c r="D10" s="339" t="s">
        <v>402</v>
      </c>
      <c r="E10" s="339" t="s">
        <v>402</v>
      </c>
      <c r="F10" s="339" t="s">
        <v>403</v>
      </c>
      <c r="G10" s="815"/>
      <c r="H10" s="327" t="s">
        <v>401</v>
      </c>
      <c r="I10" s="339" t="s">
        <v>402</v>
      </c>
      <c r="J10" s="339" t="s">
        <v>402</v>
      </c>
      <c r="K10" s="339" t="s">
        <v>403</v>
      </c>
      <c r="L10" s="815"/>
      <c r="M10" s="327" t="s">
        <v>401</v>
      </c>
      <c r="N10" s="339" t="s">
        <v>402</v>
      </c>
      <c r="O10" s="339" t="s">
        <v>402</v>
      </c>
      <c r="P10" s="339" t="s">
        <v>403</v>
      </c>
      <c r="Q10" s="815"/>
      <c r="R10" s="327" t="s">
        <v>401</v>
      </c>
      <c r="S10" s="339" t="s">
        <v>402</v>
      </c>
      <c r="T10" s="339" t="s">
        <v>402</v>
      </c>
      <c r="U10" s="339" t="s">
        <v>403</v>
      </c>
      <c r="V10" s="815"/>
      <c r="W10" s="327" t="s">
        <v>401</v>
      </c>
      <c r="X10" s="339" t="s">
        <v>402</v>
      </c>
      <c r="Y10" s="339" t="s">
        <v>402</v>
      </c>
      <c r="Z10" s="339" t="s">
        <v>403</v>
      </c>
      <c r="AA10" s="815"/>
      <c r="AB10" s="327" t="s">
        <v>401</v>
      </c>
      <c r="AC10" s="339" t="s">
        <v>402</v>
      </c>
      <c r="AD10" s="339" t="s">
        <v>402</v>
      </c>
      <c r="AE10" s="339" t="s">
        <v>403</v>
      </c>
    </row>
    <row r="11" spans="1:31">
      <c r="C11" s="327">
        <v>2010</v>
      </c>
      <c r="D11" s="339">
        <v>2014</v>
      </c>
      <c r="E11" s="339">
        <v>2017</v>
      </c>
      <c r="F11" s="339" t="s">
        <v>404</v>
      </c>
      <c r="G11" s="815"/>
      <c r="H11" s="327">
        <v>2010</v>
      </c>
      <c r="I11" s="339">
        <v>2014</v>
      </c>
      <c r="J11" s="339">
        <v>2017</v>
      </c>
      <c r="K11" s="339" t="s">
        <v>404</v>
      </c>
      <c r="L11" s="815"/>
      <c r="M11" s="327">
        <v>2010</v>
      </c>
      <c r="N11" s="339">
        <v>2014</v>
      </c>
      <c r="O11" s="339">
        <v>2017</v>
      </c>
      <c r="P11" s="339" t="s">
        <v>404</v>
      </c>
      <c r="Q11" s="815"/>
      <c r="R11" s="327">
        <v>2010</v>
      </c>
      <c r="S11" s="339">
        <v>2014</v>
      </c>
      <c r="T11" s="339">
        <v>2017</v>
      </c>
      <c r="U11" s="339" t="s">
        <v>404</v>
      </c>
      <c r="V11" s="815"/>
      <c r="W11" s="327">
        <v>2010</v>
      </c>
      <c r="X11" s="339">
        <v>2014</v>
      </c>
      <c r="Y11" s="339">
        <v>2017</v>
      </c>
      <c r="Z11" s="339" t="s">
        <v>404</v>
      </c>
      <c r="AA11" s="815"/>
      <c r="AB11" s="327">
        <v>2010</v>
      </c>
      <c r="AC11" s="339">
        <v>2014</v>
      </c>
      <c r="AD11" s="339">
        <v>2017</v>
      </c>
      <c r="AE11" s="339" t="s">
        <v>404</v>
      </c>
    </row>
    <row r="12" spans="1:31" ht="6.75" customHeight="1">
      <c r="A12" s="18"/>
      <c r="B12" s="18"/>
      <c r="C12" s="1014"/>
      <c r="D12" s="1014"/>
      <c r="E12" s="1014"/>
      <c r="F12" s="101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row>
    <row r="13" spans="1:31">
      <c r="C13" s="815"/>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c r="AD13" s="815"/>
      <c r="AE13" s="815"/>
    </row>
    <row r="14" spans="1:31" ht="10.5">
      <c r="A14" s="304" t="s">
        <v>108</v>
      </c>
      <c r="B14" s="895"/>
      <c r="C14" s="815"/>
      <c r="D14" s="815"/>
      <c r="E14" s="815"/>
      <c r="F14" s="815"/>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D14" s="815"/>
      <c r="AE14" s="815"/>
    </row>
    <row r="15" spans="1:31">
      <c r="A15" s="815" t="s">
        <v>27</v>
      </c>
      <c r="B15" s="102"/>
      <c r="C15" s="100">
        <v>0</v>
      </c>
      <c r="D15" s="100">
        <v>1</v>
      </c>
      <c r="E15" s="100">
        <v>108</v>
      </c>
      <c r="F15" s="100">
        <v>109</v>
      </c>
      <c r="G15" s="100"/>
      <c r="H15" s="100">
        <v>0</v>
      </c>
      <c r="I15" s="100">
        <v>4</v>
      </c>
      <c r="J15" s="100">
        <v>145</v>
      </c>
      <c r="K15" s="100">
        <v>149</v>
      </c>
      <c r="L15" s="100"/>
      <c r="M15" s="100">
        <v>0</v>
      </c>
      <c r="N15" s="100">
        <v>0</v>
      </c>
      <c r="O15" s="100">
        <v>4</v>
      </c>
      <c r="P15" s="100">
        <v>4</v>
      </c>
      <c r="Q15" s="100"/>
      <c r="R15" s="100">
        <v>0</v>
      </c>
      <c r="S15" s="100">
        <v>2</v>
      </c>
      <c r="T15" s="100">
        <v>24</v>
      </c>
      <c r="U15" s="100">
        <v>26</v>
      </c>
      <c r="V15" s="100"/>
      <c r="W15" s="100">
        <v>0</v>
      </c>
      <c r="X15" s="100">
        <v>1</v>
      </c>
      <c r="Y15" s="100">
        <v>20</v>
      </c>
      <c r="Z15" s="100">
        <v>21</v>
      </c>
      <c r="AA15" s="100"/>
      <c r="AB15" s="100">
        <v>0</v>
      </c>
      <c r="AC15" s="100">
        <v>8</v>
      </c>
      <c r="AD15" s="100">
        <v>301</v>
      </c>
      <c r="AE15" s="100">
        <v>309</v>
      </c>
    </row>
    <row r="16" spans="1:31">
      <c r="A16" s="815" t="s">
        <v>30</v>
      </c>
      <c r="B16" s="102"/>
      <c r="C16" s="100">
        <v>0</v>
      </c>
      <c r="D16" s="100">
        <v>417</v>
      </c>
      <c r="E16" s="100">
        <v>901</v>
      </c>
      <c r="F16" s="100">
        <v>1318</v>
      </c>
      <c r="G16" s="100"/>
      <c r="H16" s="100">
        <v>3</v>
      </c>
      <c r="I16" s="100">
        <v>795</v>
      </c>
      <c r="J16" s="100">
        <v>1408</v>
      </c>
      <c r="K16" s="100">
        <v>2206</v>
      </c>
      <c r="L16" s="100"/>
      <c r="M16" s="100">
        <v>0</v>
      </c>
      <c r="N16" s="100">
        <v>20</v>
      </c>
      <c r="O16" s="100">
        <v>42</v>
      </c>
      <c r="P16" s="100">
        <v>62</v>
      </c>
      <c r="Q16" s="100"/>
      <c r="R16" s="100">
        <v>0</v>
      </c>
      <c r="S16" s="100">
        <v>172</v>
      </c>
      <c r="T16" s="100">
        <v>233</v>
      </c>
      <c r="U16" s="100">
        <v>405</v>
      </c>
      <c r="V16" s="100"/>
      <c r="W16" s="100">
        <v>1</v>
      </c>
      <c r="X16" s="100">
        <v>85</v>
      </c>
      <c r="Y16" s="100">
        <v>243</v>
      </c>
      <c r="Z16" s="100">
        <v>329</v>
      </c>
      <c r="AA16" s="100"/>
      <c r="AB16" s="100">
        <v>4</v>
      </c>
      <c r="AC16" s="100">
        <v>1489</v>
      </c>
      <c r="AD16" s="100">
        <v>2827</v>
      </c>
      <c r="AE16" s="100">
        <v>4320</v>
      </c>
    </row>
    <row r="17" spans="1:31">
      <c r="A17" s="815" t="s">
        <v>31</v>
      </c>
      <c r="B17" s="102"/>
      <c r="C17" s="100">
        <v>143</v>
      </c>
      <c r="D17" s="100">
        <v>889</v>
      </c>
      <c r="E17" s="100">
        <v>788</v>
      </c>
      <c r="F17" s="100">
        <v>1820</v>
      </c>
      <c r="G17" s="100"/>
      <c r="H17" s="100">
        <v>593</v>
      </c>
      <c r="I17" s="100">
        <v>2320</v>
      </c>
      <c r="J17" s="100">
        <v>1333</v>
      </c>
      <c r="K17" s="100">
        <v>4246</v>
      </c>
      <c r="L17" s="100"/>
      <c r="M17" s="100">
        <v>7</v>
      </c>
      <c r="N17" s="100">
        <v>60</v>
      </c>
      <c r="O17" s="100">
        <v>67</v>
      </c>
      <c r="P17" s="100">
        <v>134</v>
      </c>
      <c r="Q17" s="100"/>
      <c r="R17" s="100">
        <v>39</v>
      </c>
      <c r="S17" s="100">
        <v>314</v>
      </c>
      <c r="T17" s="100">
        <v>192</v>
      </c>
      <c r="U17" s="100">
        <v>545</v>
      </c>
      <c r="V17" s="100"/>
      <c r="W17" s="100">
        <v>52</v>
      </c>
      <c r="X17" s="100">
        <v>380</v>
      </c>
      <c r="Y17" s="100">
        <v>409</v>
      </c>
      <c r="Z17" s="100">
        <v>841</v>
      </c>
      <c r="AA17" s="100"/>
      <c r="AB17" s="100">
        <v>834</v>
      </c>
      <c r="AC17" s="100">
        <v>3963</v>
      </c>
      <c r="AD17" s="100">
        <v>2789</v>
      </c>
      <c r="AE17" s="100">
        <v>7586</v>
      </c>
    </row>
    <row r="18" spans="1:31">
      <c r="A18" s="815" t="s">
        <v>32</v>
      </c>
      <c r="B18" s="102"/>
      <c r="C18" s="100">
        <v>603</v>
      </c>
      <c r="D18" s="100">
        <v>782</v>
      </c>
      <c r="E18" s="100">
        <v>530</v>
      </c>
      <c r="F18" s="100">
        <v>1915</v>
      </c>
      <c r="G18" s="100"/>
      <c r="H18" s="100">
        <v>2266</v>
      </c>
      <c r="I18" s="100">
        <v>2052</v>
      </c>
      <c r="J18" s="100">
        <v>1084</v>
      </c>
      <c r="K18" s="100">
        <v>5402</v>
      </c>
      <c r="L18" s="100"/>
      <c r="M18" s="100">
        <v>42</v>
      </c>
      <c r="N18" s="100">
        <v>77</v>
      </c>
      <c r="O18" s="100">
        <v>88</v>
      </c>
      <c r="P18" s="100">
        <v>207</v>
      </c>
      <c r="Q18" s="100"/>
      <c r="R18" s="100">
        <v>87</v>
      </c>
      <c r="S18" s="100">
        <v>225</v>
      </c>
      <c r="T18" s="100">
        <v>119</v>
      </c>
      <c r="U18" s="100">
        <v>431</v>
      </c>
      <c r="V18" s="100"/>
      <c r="W18" s="100">
        <v>255</v>
      </c>
      <c r="X18" s="100">
        <v>447</v>
      </c>
      <c r="Y18" s="100">
        <v>427</v>
      </c>
      <c r="Z18" s="100">
        <v>1129</v>
      </c>
      <c r="AA18" s="100"/>
      <c r="AB18" s="100">
        <v>3253</v>
      </c>
      <c r="AC18" s="100">
        <v>3583</v>
      </c>
      <c r="AD18" s="100">
        <v>2248</v>
      </c>
      <c r="AE18" s="100">
        <v>9084</v>
      </c>
    </row>
    <row r="19" spans="1:31">
      <c r="A19" s="815" t="s">
        <v>33</v>
      </c>
      <c r="B19" s="102"/>
      <c r="C19" s="100">
        <v>970</v>
      </c>
      <c r="D19" s="100">
        <v>645</v>
      </c>
      <c r="E19" s="100">
        <v>412</v>
      </c>
      <c r="F19" s="100">
        <v>2027</v>
      </c>
      <c r="G19" s="100"/>
      <c r="H19" s="100">
        <v>3295</v>
      </c>
      <c r="I19" s="100">
        <v>1623</v>
      </c>
      <c r="J19" s="100">
        <v>985</v>
      </c>
      <c r="K19" s="100">
        <v>5903</v>
      </c>
      <c r="L19" s="100"/>
      <c r="M19" s="100">
        <v>90</v>
      </c>
      <c r="N19" s="100">
        <v>80</v>
      </c>
      <c r="O19" s="100">
        <v>87</v>
      </c>
      <c r="P19" s="100">
        <v>257</v>
      </c>
      <c r="Q19" s="100"/>
      <c r="R19" s="100">
        <v>68</v>
      </c>
      <c r="S19" s="100">
        <v>167</v>
      </c>
      <c r="T19" s="100">
        <v>96</v>
      </c>
      <c r="U19" s="100">
        <v>331</v>
      </c>
      <c r="V19" s="100"/>
      <c r="W19" s="100">
        <v>532</v>
      </c>
      <c r="X19" s="100">
        <v>496</v>
      </c>
      <c r="Y19" s="100">
        <v>437</v>
      </c>
      <c r="Z19" s="100">
        <v>1465</v>
      </c>
      <c r="AA19" s="100"/>
      <c r="AB19" s="100">
        <v>4955</v>
      </c>
      <c r="AC19" s="100">
        <v>3011</v>
      </c>
      <c r="AD19" s="100">
        <v>2017</v>
      </c>
      <c r="AE19" s="100">
        <v>9983</v>
      </c>
    </row>
    <row r="20" spans="1:31">
      <c r="A20" s="815" t="s">
        <v>34</v>
      </c>
      <c r="B20" s="102"/>
      <c r="C20" s="100">
        <v>1160</v>
      </c>
      <c r="D20" s="100">
        <v>516</v>
      </c>
      <c r="E20" s="100">
        <v>423</v>
      </c>
      <c r="F20" s="100">
        <v>2099</v>
      </c>
      <c r="G20" s="100"/>
      <c r="H20" s="100">
        <v>4275</v>
      </c>
      <c r="I20" s="100">
        <v>1599</v>
      </c>
      <c r="J20" s="100">
        <v>987</v>
      </c>
      <c r="K20" s="100">
        <v>6861</v>
      </c>
      <c r="L20" s="100"/>
      <c r="M20" s="100">
        <v>124</v>
      </c>
      <c r="N20" s="100">
        <v>99</v>
      </c>
      <c r="O20" s="100">
        <v>96</v>
      </c>
      <c r="P20" s="100">
        <v>319</v>
      </c>
      <c r="Q20" s="100"/>
      <c r="R20" s="100">
        <v>71</v>
      </c>
      <c r="S20" s="100">
        <v>163</v>
      </c>
      <c r="T20" s="100">
        <v>108</v>
      </c>
      <c r="U20" s="100">
        <v>342</v>
      </c>
      <c r="V20" s="100"/>
      <c r="W20" s="100">
        <v>838</v>
      </c>
      <c r="X20" s="100">
        <v>564</v>
      </c>
      <c r="Y20" s="100">
        <v>530</v>
      </c>
      <c r="Z20" s="100">
        <v>1932</v>
      </c>
      <c r="AA20" s="100"/>
      <c r="AB20" s="100">
        <v>6468</v>
      </c>
      <c r="AC20" s="100">
        <v>2941</v>
      </c>
      <c r="AD20" s="100">
        <v>2144</v>
      </c>
      <c r="AE20" s="100">
        <v>11553</v>
      </c>
    </row>
    <row r="21" spans="1:31">
      <c r="A21" s="815" t="s">
        <v>35</v>
      </c>
      <c r="B21" s="102"/>
      <c r="C21" s="100">
        <v>1419</v>
      </c>
      <c r="D21" s="100">
        <v>530</v>
      </c>
      <c r="E21" s="100">
        <v>376</v>
      </c>
      <c r="F21" s="100">
        <v>2325</v>
      </c>
      <c r="G21" s="100"/>
      <c r="H21" s="100">
        <v>4792</v>
      </c>
      <c r="I21" s="100">
        <v>1670</v>
      </c>
      <c r="J21" s="100">
        <v>1017</v>
      </c>
      <c r="K21" s="100">
        <v>7479</v>
      </c>
      <c r="L21" s="100"/>
      <c r="M21" s="100">
        <v>176</v>
      </c>
      <c r="N21" s="100">
        <v>102</v>
      </c>
      <c r="O21" s="100">
        <v>85</v>
      </c>
      <c r="P21" s="100">
        <v>363</v>
      </c>
      <c r="Q21" s="100"/>
      <c r="R21" s="100">
        <v>61</v>
      </c>
      <c r="S21" s="100">
        <v>173</v>
      </c>
      <c r="T21" s="100">
        <v>86</v>
      </c>
      <c r="U21" s="100">
        <v>320</v>
      </c>
      <c r="V21" s="100"/>
      <c r="W21" s="100">
        <v>1096</v>
      </c>
      <c r="X21" s="100">
        <v>681</v>
      </c>
      <c r="Y21" s="100">
        <v>508</v>
      </c>
      <c r="Z21" s="100">
        <v>2285</v>
      </c>
      <c r="AA21" s="100"/>
      <c r="AB21" s="100">
        <v>7544</v>
      </c>
      <c r="AC21" s="100">
        <v>3156</v>
      </c>
      <c r="AD21" s="100">
        <v>2072</v>
      </c>
      <c r="AE21" s="100">
        <v>12772</v>
      </c>
    </row>
    <row r="22" spans="1:31">
      <c r="A22" s="815" t="s">
        <v>36</v>
      </c>
      <c r="B22" s="102"/>
      <c r="C22" s="100">
        <v>1254</v>
      </c>
      <c r="D22" s="100">
        <v>288</v>
      </c>
      <c r="E22" s="100">
        <v>203</v>
      </c>
      <c r="F22" s="100">
        <v>1745</v>
      </c>
      <c r="G22" s="100"/>
      <c r="H22" s="100">
        <v>6644</v>
      </c>
      <c r="I22" s="100">
        <v>1235</v>
      </c>
      <c r="J22" s="100">
        <v>743</v>
      </c>
      <c r="K22" s="100">
        <v>8622</v>
      </c>
      <c r="L22" s="100"/>
      <c r="M22" s="100">
        <v>254</v>
      </c>
      <c r="N22" s="100">
        <v>83</v>
      </c>
      <c r="O22" s="100">
        <v>73</v>
      </c>
      <c r="P22" s="100">
        <v>410</v>
      </c>
      <c r="Q22" s="100"/>
      <c r="R22" s="100">
        <v>39</v>
      </c>
      <c r="S22" s="100">
        <v>118</v>
      </c>
      <c r="T22" s="100">
        <v>56</v>
      </c>
      <c r="U22" s="100">
        <v>213</v>
      </c>
      <c r="V22" s="100"/>
      <c r="W22" s="100">
        <v>1609</v>
      </c>
      <c r="X22" s="100">
        <v>584</v>
      </c>
      <c r="Y22" s="100">
        <v>435</v>
      </c>
      <c r="Z22" s="100">
        <v>2628</v>
      </c>
      <c r="AA22" s="100"/>
      <c r="AB22" s="100">
        <v>9800</v>
      </c>
      <c r="AC22" s="100">
        <v>2308</v>
      </c>
      <c r="AD22" s="100">
        <v>1510</v>
      </c>
      <c r="AE22" s="100">
        <v>13618</v>
      </c>
    </row>
    <row r="23" spans="1:31">
      <c r="A23" s="815" t="s">
        <v>65</v>
      </c>
      <c r="B23" s="102"/>
      <c r="C23" s="100">
        <v>5549</v>
      </c>
      <c r="D23" s="100">
        <v>4068</v>
      </c>
      <c r="E23" s="100">
        <v>3741</v>
      </c>
      <c r="F23" s="100">
        <v>13358</v>
      </c>
      <c r="G23" s="100"/>
      <c r="H23" s="100">
        <v>21868</v>
      </c>
      <c r="I23" s="100">
        <v>11298</v>
      </c>
      <c r="J23" s="100">
        <v>7702</v>
      </c>
      <c r="K23" s="100">
        <v>40868</v>
      </c>
      <c r="L23" s="100"/>
      <c r="M23" s="100">
        <v>693</v>
      </c>
      <c r="N23" s="100">
        <v>521</v>
      </c>
      <c r="O23" s="100">
        <v>542</v>
      </c>
      <c r="P23" s="100">
        <v>1756</v>
      </c>
      <c r="Q23" s="100"/>
      <c r="R23" s="100">
        <v>365</v>
      </c>
      <c r="S23" s="100">
        <v>1334</v>
      </c>
      <c r="T23" s="100">
        <v>914</v>
      </c>
      <c r="U23" s="100">
        <v>2613</v>
      </c>
      <c r="V23" s="100"/>
      <c r="W23" s="100">
        <v>4383</v>
      </c>
      <c r="X23" s="100">
        <v>3238</v>
      </c>
      <c r="Y23" s="100">
        <v>3009</v>
      </c>
      <c r="Z23" s="100">
        <v>10630</v>
      </c>
      <c r="AA23" s="100"/>
      <c r="AB23" s="100">
        <v>32858</v>
      </c>
      <c r="AC23" s="100">
        <v>20459</v>
      </c>
      <c r="AD23" s="100">
        <v>15908</v>
      </c>
      <c r="AE23" s="100">
        <v>69225</v>
      </c>
    </row>
    <row r="24" spans="1:31">
      <c r="A24" s="815"/>
      <c r="B24" s="102"/>
      <c r="C24" s="100"/>
      <c r="D24" s="100"/>
      <c r="E24" s="100"/>
      <c r="F24" s="100"/>
      <c r="G24" s="100"/>
      <c r="H24" s="842"/>
      <c r="I24" s="842"/>
      <c r="J24" s="842"/>
      <c r="K24" s="842"/>
      <c r="L24" s="100"/>
      <c r="M24" s="100"/>
      <c r="N24" s="100"/>
      <c r="O24" s="100"/>
      <c r="P24" s="100"/>
      <c r="Q24" s="100"/>
      <c r="R24" s="842"/>
      <c r="S24" s="842"/>
      <c r="T24" s="842"/>
      <c r="U24" s="842"/>
      <c r="V24" s="100"/>
      <c r="W24" s="842"/>
      <c r="X24" s="842"/>
      <c r="Y24" s="842"/>
      <c r="Z24" s="842"/>
      <c r="AA24" s="100"/>
      <c r="AB24" s="842"/>
      <c r="AC24" s="842"/>
      <c r="AD24" s="842"/>
      <c r="AE24" s="842"/>
    </row>
    <row r="25" spans="1:31" ht="10.5">
      <c r="A25" s="304" t="s">
        <v>109</v>
      </c>
      <c r="B25" s="102"/>
      <c r="C25" s="100"/>
      <c r="D25" s="100"/>
      <c r="E25" s="100"/>
      <c r="F25" s="100"/>
      <c r="G25" s="100"/>
      <c r="H25" s="842"/>
      <c r="I25" s="842"/>
      <c r="J25" s="842"/>
      <c r="K25" s="842"/>
      <c r="L25" s="100"/>
      <c r="M25" s="100"/>
      <c r="N25" s="100"/>
      <c r="O25" s="100"/>
      <c r="P25" s="100"/>
      <c r="Q25" s="100"/>
      <c r="R25" s="842"/>
      <c r="S25" s="842"/>
      <c r="T25" s="842"/>
      <c r="U25" s="842"/>
      <c r="V25" s="100"/>
      <c r="W25" s="842"/>
      <c r="X25" s="842"/>
      <c r="Y25" s="842"/>
      <c r="Z25" s="842"/>
      <c r="AA25" s="100"/>
      <c r="AB25" s="842"/>
      <c r="AC25" s="842"/>
      <c r="AD25" s="842"/>
      <c r="AE25" s="842"/>
    </row>
    <row r="26" spans="1:31">
      <c r="A26" s="815" t="s">
        <v>27</v>
      </c>
      <c r="B26" s="102"/>
      <c r="C26" s="100">
        <v>0</v>
      </c>
      <c r="D26" s="100">
        <v>26</v>
      </c>
      <c r="E26" s="100">
        <v>670</v>
      </c>
      <c r="F26" s="100">
        <v>696</v>
      </c>
      <c r="G26" s="100"/>
      <c r="H26" s="100">
        <v>0</v>
      </c>
      <c r="I26" s="100">
        <v>9</v>
      </c>
      <c r="J26" s="100">
        <v>313</v>
      </c>
      <c r="K26" s="100">
        <v>322</v>
      </c>
      <c r="L26" s="100"/>
      <c r="M26" s="100">
        <v>0</v>
      </c>
      <c r="N26" s="100">
        <v>0</v>
      </c>
      <c r="O26" s="100">
        <v>19</v>
      </c>
      <c r="P26" s="100">
        <v>19</v>
      </c>
      <c r="Q26" s="100"/>
      <c r="R26" s="100">
        <v>0</v>
      </c>
      <c r="S26" s="100">
        <v>1</v>
      </c>
      <c r="T26" s="100">
        <v>43</v>
      </c>
      <c r="U26" s="100">
        <v>44</v>
      </c>
      <c r="V26" s="100"/>
      <c r="W26" s="100">
        <v>0</v>
      </c>
      <c r="X26" s="100">
        <v>3</v>
      </c>
      <c r="Y26" s="100">
        <v>60</v>
      </c>
      <c r="Z26" s="100">
        <v>63</v>
      </c>
      <c r="AA26" s="100"/>
      <c r="AB26" s="100">
        <v>0</v>
      </c>
      <c r="AC26" s="100">
        <v>39</v>
      </c>
      <c r="AD26" s="100">
        <v>1105</v>
      </c>
      <c r="AE26" s="100">
        <v>1144</v>
      </c>
    </row>
    <row r="27" spans="1:31">
      <c r="A27" s="815" t="s">
        <v>30</v>
      </c>
      <c r="B27" s="102"/>
      <c r="C27" s="100">
        <v>4</v>
      </c>
      <c r="D27" s="100">
        <v>2062</v>
      </c>
      <c r="E27" s="100">
        <v>3916</v>
      </c>
      <c r="F27" s="100">
        <v>5982</v>
      </c>
      <c r="G27" s="100"/>
      <c r="H27" s="100">
        <v>6</v>
      </c>
      <c r="I27" s="100">
        <v>1808</v>
      </c>
      <c r="J27" s="100">
        <v>2715</v>
      </c>
      <c r="K27" s="100">
        <v>4529</v>
      </c>
      <c r="L27" s="100"/>
      <c r="M27" s="100">
        <v>0</v>
      </c>
      <c r="N27" s="100">
        <v>55</v>
      </c>
      <c r="O27" s="100">
        <v>144</v>
      </c>
      <c r="P27" s="100">
        <v>199</v>
      </c>
      <c r="Q27" s="100"/>
      <c r="R27" s="100">
        <v>2</v>
      </c>
      <c r="S27" s="100">
        <v>289</v>
      </c>
      <c r="T27" s="100">
        <v>428</v>
      </c>
      <c r="U27" s="100">
        <v>719</v>
      </c>
      <c r="V27" s="100"/>
      <c r="W27" s="100">
        <v>3</v>
      </c>
      <c r="X27" s="100">
        <v>182</v>
      </c>
      <c r="Y27" s="100">
        <v>612</v>
      </c>
      <c r="Z27" s="100">
        <v>797</v>
      </c>
      <c r="AA27" s="100"/>
      <c r="AB27" s="100">
        <v>15</v>
      </c>
      <c r="AC27" s="100">
        <v>4396</v>
      </c>
      <c r="AD27" s="100">
        <v>7815</v>
      </c>
      <c r="AE27" s="100">
        <v>12226</v>
      </c>
    </row>
    <row r="28" spans="1:31">
      <c r="A28" s="815" t="s">
        <v>31</v>
      </c>
      <c r="B28" s="102"/>
      <c r="C28" s="100">
        <v>990</v>
      </c>
      <c r="D28" s="100">
        <v>4766</v>
      </c>
      <c r="E28" s="100">
        <v>3547</v>
      </c>
      <c r="F28" s="100">
        <v>9303</v>
      </c>
      <c r="G28" s="100"/>
      <c r="H28" s="100">
        <v>1444</v>
      </c>
      <c r="I28" s="100">
        <v>5154</v>
      </c>
      <c r="J28" s="100">
        <v>2977</v>
      </c>
      <c r="K28" s="100">
        <v>9575</v>
      </c>
      <c r="L28" s="100"/>
      <c r="M28" s="100">
        <v>18</v>
      </c>
      <c r="N28" s="100">
        <v>196</v>
      </c>
      <c r="O28" s="100">
        <v>207</v>
      </c>
      <c r="P28" s="100">
        <v>421</v>
      </c>
      <c r="Q28" s="100"/>
      <c r="R28" s="100">
        <v>54</v>
      </c>
      <c r="S28" s="100">
        <v>586</v>
      </c>
      <c r="T28" s="100">
        <v>351</v>
      </c>
      <c r="U28" s="100">
        <v>991</v>
      </c>
      <c r="V28" s="100"/>
      <c r="W28" s="100">
        <v>125</v>
      </c>
      <c r="X28" s="100">
        <v>953</v>
      </c>
      <c r="Y28" s="100">
        <v>1074</v>
      </c>
      <c r="Z28" s="100">
        <v>2152</v>
      </c>
      <c r="AA28" s="100"/>
      <c r="AB28" s="100">
        <v>2631</v>
      </c>
      <c r="AC28" s="100">
        <v>11655</v>
      </c>
      <c r="AD28" s="100">
        <v>8156</v>
      </c>
      <c r="AE28" s="100">
        <v>22442</v>
      </c>
    </row>
    <row r="29" spans="1:31">
      <c r="A29" s="815" t="s">
        <v>32</v>
      </c>
      <c r="B29" s="102"/>
      <c r="C29" s="100">
        <v>4128</v>
      </c>
      <c r="D29" s="100">
        <v>4563</v>
      </c>
      <c r="E29" s="100">
        <v>2975</v>
      </c>
      <c r="F29" s="100">
        <v>11666</v>
      </c>
      <c r="G29" s="100"/>
      <c r="H29" s="100">
        <v>5199</v>
      </c>
      <c r="I29" s="100">
        <v>5095</v>
      </c>
      <c r="J29" s="100">
        <v>2744</v>
      </c>
      <c r="K29" s="100">
        <v>13038</v>
      </c>
      <c r="L29" s="100"/>
      <c r="M29" s="100">
        <v>158</v>
      </c>
      <c r="N29" s="100">
        <v>255</v>
      </c>
      <c r="O29" s="100">
        <v>218</v>
      </c>
      <c r="P29" s="100">
        <v>631</v>
      </c>
      <c r="Q29" s="100"/>
      <c r="R29" s="100">
        <v>118</v>
      </c>
      <c r="S29" s="100">
        <v>430</v>
      </c>
      <c r="T29" s="100">
        <v>280</v>
      </c>
      <c r="U29" s="100">
        <v>828</v>
      </c>
      <c r="V29" s="100"/>
      <c r="W29" s="100">
        <v>750</v>
      </c>
      <c r="X29" s="100">
        <v>1449</v>
      </c>
      <c r="Y29" s="100">
        <v>1214</v>
      </c>
      <c r="Z29" s="100">
        <v>3413</v>
      </c>
      <c r="AA29" s="100"/>
      <c r="AB29" s="100">
        <v>10353</v>
      </c>
      <c r="AC29" s="100">
        <v>11792</v>
      </c>
      <c r="AD29" s="100">
        <v>7431</v>
      </c>
      <c r="AE29" s="100">
        <v>29576</v>
      </c>
    </row>
    <row r="30" spans="1:31">
      <c r="A30" s="815" t="s">
        <v>33</v>
      </c>
      <c r="B30" s="102"/>
      <c r="C30" s="100">
        <v>6479</v>
      </c>
      <c r="D30" s="100">
        <v>3321</v>
      </c>
      <c r="E30" s="100">
        <v>2495</v>
      </c>
      <c r="F30" s="100">
        <v>12295</v>
      </c>
      <c r="G30" s="100"/>
      <c r="H30" s="100">
        <v>7461</v>
      </c>
      <c r="I30" s="100">
        <v>3872</v>
      </c>
      <c r="J30" s="100">
        <v>2366</v>
      </c>
      <c r="K30" s="100">
        <v>13699</v>
      </c>
      <c r="L30" s="100"/>
      <c r="M30" s="100">
        <v>275</v>
      </c>
      <c r="N30" s="100">
        <v>252</v>
      </c>
      <c r="O30" s="100">
        <v>200</v>
      </c>
      <c r="P30" s="100">
        <v>727</v>
      </c>
      <c r="Q30" s="100"/>
      <c r="R30" s="100">
        <v>98</v>
      </c>
      <c r="S30" s="100">
        <v>258</v>
      </c>
      <c r="T30" s="100">
        <v>150</v>
      </c>
      <c r="U30" s="100">
        <v>506</v>
      </c>
      <c r="V30" s="100"/>
      <c r="W30" s="100">
        <v>1479</v>
      </c>
      <c r="X30" s="100">
        <v>1363</v>
      </c>
      <c r="Y30" s="100">
        <v>1096</v>
      </c>
      <c r="Z30" s="100">
        <v>3938</v>
      </c>
      <c r="AA30" s="100"/>
      <c r="AB30" s="100">
        <v>15792</v>
      </c>
      <c r="AC30" s="100">
        <v>9066</v>
      </c>
      <c r="AD30" s="100">
        <v>6307</v>
      </c>
      <c r="AE30" s="100">
        <v>31165</v>
      </c>
    </row>
    <row r="31" spans="1:31">
      <c r="A31" s="815" t="s">
        <v>34</v>
      </c>
      <c r="B31" s="102"/>
      <c r="C31" s="100">
        <v>6963</v>
      </c>
      <c r="D31" s="100">
        <v>2526</v>
      </c>
      <c r="E31" s="100">
        <v>2078</v>
      </c>
      <c r="F31" s="100">
        <v>11567</v>
      </c>
      <c r="G31" s="100"/>
      <c r="H31" s="100">
        <v>8057</v>
      </c>
      <c r="I31" s="100">
        <v>3210</v>
      </c>
      <c r="J31" s="100">
        <v>2089</v>
      </c>
      <c r="K31" s="100">
        <v>13356</v>
      </c>
      <c r="L31" s="100"/>
      <c r="M31" s="100">
        <v>304</v>
      </c>
      <c r="N31" s="100">
        <v>226</v>
      </c>
      <c r="O31" s="100">
        <v>194</v>
      </c>
      <c r="P31" s="100">
        <v>724</v>
      </c>
      <c r="Q31" s="100"/>
      <c r="R31" s="100">
        <v>90</v>
      </c>
      <c r="S31" s="100">
        <v>219</v>
      </c>
      <c r="T31" s="100">
        <v>156</v>
      </c>
      <c r="U31" s="100">
        <v>465</v>
      </c>
      <c r="V31" s="100"/>
      <c r="W31" s="100">
        <v>1808</v>
      </c>
      <c r="X31" s="100">
        <v>1255</v>
      </c>
      <c r="Y31" s="100">
        <v>1193</v>
      </c>
      <c r="Z31" s="100">
        <v>4256</v>
      </c>
      <c r="AA31" s="100"/>
      <c r="AB31" s="100">
        <v>17222</v>
      </c>
      <c r="AC31" s="100">
        <v>7436</v>
      </c>
      <c r="AD31" s="100">
        <v>5710</v>
      </c>
      <c r="AE31" s="100">
        <v>30368</v>
      </c>
    </row>
    <row r="32" spans="1:31">
      <c r="A32" s="815" t="s">
        <v>35</v>
      </c>
      <c r="B32" s="102"/>
      <c r="C32" s="100">
        <v>7556</v>
      </c>
      <c r="D32" s="100">
        <v>2586</v>
      </c>
      <c r="E32" s="100">
        <v>2235</v>
      </c>
      <c r="F32" s="100">
        <v>12377</v>
      </c>
      <c r="G32" s="100"/>
      <c r="H32" s="100">
        <v>8299</v>
      </c>
      <c r="I32" s="100">
        <v>3290</v>
      </c>
      <c r="J32" s="100">
        <v>2144</v>
      </c>
      <c r="K32" s="100">
        <v>13733</v>
      </c>
      <c r="L32" s="100"/>
      <c r="M32" s="100">
        <v>418</v>
      </c>
      <c r="N32" s="100">
        <v>230</v>
      </c>
      <c r="O32" s="100">
        <v>216</v>
      </c>
      <c r="P32" s="100">
        <v>864</v>
      </c>
      <c r="Q32" s="100"/>
      <c r="R32" s="100">
        <v>62</v>
      </c>
      <c r="S32" s="100">
        <v>205</v>
      </c>
      <c r="T32" s="100">
        <v>119</v>
      </c>
      <c r="U32" s="100">
        <v>386</v>
      </c>
      <c r="V32" s="100"/>
      <c r="W32" s="100">
        <v>1988</v>
      </c>
      <c r="X32" s="100">
        <v>1333</v>
      </c>
      <c r="Y32" s="100">
        <v>1307</v>
      </c>
      <c r="Z32" s="100">
        <v>4628</v>
      </c>
      <c r="AA32" s="100"/>
      <c r="AB32" s="100">
        <v>18323</v>
      </c>
      <c r="AC32" s="100">
        <v>7644</v>
      </c>
      <c r="AD32" s="100">
        <v>6021</v>
      </c>
      <c r="AE32" s="100">
        <v>31988</v>
      </c>
    </row>
    <row r="33" spans="1:256">
      <c r="A33" s="815" t="s">
        <v>36</v>
      </c>
      <c r="B33" s="102"/>
      <c r="C33" s="100">
        <v>6812</v>
      </c>
      <c r="D33" s="100">
        <v>2067</v>
      </c>
      <c r="E33" s="100">
        <v>1446</v>
      </c>
      <c r="F33" s="100">
        <v>10325</v>
      </c>
      <c r="G33" s="100"/>
      <c r="H33" s="100">
        <v>10712</v>
      </c>
      <c r="I33" s="100">
        <v>3090</v>
      </c>
      <c r="J33" s="100">
        <v>1677</v>
      </c>
      <c r="K33" s="100">
        <v>15479</v>
      </c>
      <c r="L33" s="100"/>
      <c r="M33" s="100">
        <v>652</v>
      </c>
      <c r="N33" s="100">
        <v>218</v>
      </c>
      <c r="O33" s="100">
        <v>160</v>
      </c>
      <c r="P33" s="100">
        <v>1030</v>
      </c>
      <c r="Q33" s="100"/>
      <c r="R33" s="100">
        <v>51</v>
      </c>
      <c r="S33" s="100">
        <v>129</v>
      </c>
      <c r="T33" s="100">
        <v>66</v>
      </c>
      <c r="U33" s="100">
        <v>246</v>
      </c>
      <c r="V33" s="100"/>
      <c r="W33" s="100">
        <v>2825</v>
      </c>
      <c r="X33" s="100">
        <v>1517</v>
      </c>
      <c r="Y33" s="100">
        <v>1093</v>
      </c>
      <c r="Z33" s="100">
        <v>5435</v>
      </c>
      <c r="AA33" s="100"/>
      <c r="AB33" s="100">
        <v>21052</v>
      </c>
      <c r="AC33" s="100">
        <v>7021</v>
      </c>
      <c r="AD33" s="100">
        <v>4442</v>
      </c>
      <c r="AE33" s="100">
        <v>32515</v>
      </c>
    </row>
    <row r="34" spans="1:256">
      <c r="A34" s="815" t="s">
        <v>65</v>
      </c>
      <c r="B34" s="102"/>
      <c r="C34" s="100">
        <v>32932</v>
      </c>
      <c r="D34" s="100">
        <v>21917</v>
      </c>
      <c r="E34" s="100">
        <v>19362</v>
      </c>
      <c r="F34" s="100">
        <v>74211</v>
      </c>
      <c r="G34" s="100"/>
      <c r="H34" s="100">
        <v>41178</v>
      </c>
      <c r="I34" s="100">
        <v>25528</v>
      </c>
      <c r="J34" s="100">
        <v>17025</v>
      </c>
      <c r="K34" s="100">
        <v>83731</v>
      </c>
      <c r="L34" s="100"/>
      <c r="M34" s="100">
        <v>1825</v>
      </c>
      <c r="N34" s="100">
        <v>1432</v>
      </c>
      <c r="O34" s="100">
        <v>1358</v>
      </c>
      <c r="P34" s="100">
        <v>4615</v>
      </c>
      <c r="Q34" s="100"/>
      <c r="R34" s="100">
        <v>475</v>
      </c>
      <c r="S34" s="100">
        <v>2117</v>
      </c>
      <c r="T34" s="100">
        <v>1593</v>
      </c>
      <c r="U34" s="100">
        <v>4185</v>
      </c>
      <c r="V34" s="100"/>
      <c r="W34" s="100">
        <v>8978</v>
      </c>
      <c r="X34" s="100">
        <v>8055</v>
      </c>
      <c r="Y34" s="100">
        <v>7649</v>
      </c>
      <c r="Z34" s="100">
        <v>24682</v>
      </c>
      <c r="AA34" s="100"/>
      <c r="AB34" s="100">
        <v>85388</v>
      </c>
      <c r="AC34" s="100">
        <v>59049</v>
      </c>
      <c r="AD34" s="100">
        <v>46987</v>
      </c>
      <c r="AE34" s="100">
        <v>191424</v>
      </c>
    </row>
    <row r="35" spans="1:256">
      <c r="A35" s="815"/>
      <c r="B35" s="102"/>
      <c r="C35" s="927"/>
      <c r="D35" s="100"/>
      <c r="E35" s="100"/>
      <c r="F35" s="100"/>
      <c r="G35" s="100"/>
      <c r="H35" s="842"/>
      <c r="I35" s="842"/>
      <c r="J35" s="842"/>
      <c r="K35" s="842"/>
      <c r="L35" s="100"/>
      <c r="M35" s="100"/>
      <c r="N35" s="100"/>
      <c r="O35" s="100"/>
      <c r="P35" s="100"/>
      <c r="Q35" s="100"/>
      <c r="R35" s="842"/>
      <c r="S35" s="842"/>
      <c r="T35" s="842"/>
      <c r="U35" s="842"/>
      <c r="V35" s="100"/>
      <c r="W35" s="842"/>
      <c r="X35" s="842"/>
      <c r="Y35" s="842"/>
      <c r="Z35" s="842"/>
      <c r="AA35" s="100"/>
      <c r="AB35" s="842"/>
      <c r="AC35" s="842"/>
      <c r="AD35" s="842"/>
      <c r="AE35" s="842"/>
    </row>
    <row r="36" spans="1:256" ht="10.5">
      <c r="A36" s="304" t="s">
        <v>110</v>
      </c>
      <c r="B36" s="102"/>
      <c r="C36" s="100"/>
      <c r="D36" s="100"/>
      <c r="E36" s="100"/>
      <c r="F36" s="100"/>
      <c r="G36" s="100"/>
      <c r="H36" s="842"/>
      <c r="I36" s="842"/>
      <c r="J36" s="842"/>
      <c r="K36" s="842"/>
      <c r="L36" s="100"/>
      <c r="M36" s="100"/>
      <c r="N36" s="100"/>
      <c r="O36" s="100"/>
      <c r="P36" s="100"/>
      <c r="Q36" s="100"/>
      <c r="R36" s="842"/>
      <c r="S36" s="842"/>
      <c r="T36" s="842"/>
      <c r="U36" s="842"/>
      <c r="V36" s="100"/>
      <c r="W36" s="842"/>
      <c r="X36" s="842"/>
      <c r="Y36" s="842"/>
      <c r="Z36" s="842"/>
      <c r="AA36" s="100"/>
      <c r="AB36" s="842"/>
      <c r="AC36" s="842"/>
      <c r="AD36" s="842"/>
      <c r="AE36" s="842"/>
    </row>
    <row r="37" spans="1:256">
      <c r="A37" s="815" t="s">
        <v>27</v>
      </c>
      <c r="B37" s="102"/>
      <c r="C37" s="100">
        <v>0</v>
      </c>
      <c r="D37" s="100">
        <v>27</v>
      </c>
      <c r="E37" s="100">
        <v>778</v>
      </c>
      <c r="F37" s="100">
        <v>805</v>
      </c>
      <c r="G37" s="100"/>
      <c r="H37" s="100">
        <v>0</v>
      </c>
      <c r="I37" s="100">
        <v>13</v>
      </c>
      <c r="J37" s="100">
        <v>458</v>
      </c>
      <c r="K37" s="100">
        <v>471</v>
      </c>
      <c r="L37" s="100"/>
      <c r="M37" s="100">
        <v>0</v>
      </c>
      <c r="N37" s="100">
        <v>0</v>
      </c>
      <c r="O37" s="100">
        <v>23</v>
      </c>
      <c r="P37" s="100">
        <v>23</v>
      </c>
      <c r="Q37" s="100"/>
      <c r="R37" s="100">
        <v>0</v>
      </c>
      <c r="S37" s="100">
        <v>3</v>
      </c>
      <c r="T37" s="100">
        <v>67</v>
      </c>
      <c r="U37" s="100">
        <v>70</v>
      </c>
      <c r="V37" s="100"/>
      <c r="W37" s="100">
        <v>0</v>
      </c>
      <c r="X37" s="100">
        <v>4</v>
      </c>
      <c r="Y37" s="100">
        <v>80</v>
      </c>
      <c r="Z37" s="100">
        <v>84</v>
      </c>
      <c r="AA37" s="100"/>
      <c r="AB37" s="100">
        <v>0</v>
      </c>
      <c r="AC37" s="100">
        <v>47</v>
      </c>
      <c r="AD37" s="100">
        <v>1406</v>
      </c>
      <c r="AE37" s="100">
        <v>1453</v>
      </c>
    </row>
    <row r="38" spans="1:256">
      <c r="A38" s="815" t="s">
        <v>30</v>
      </c>
      <c r="B38" s="102"/>
      <c r="C38" s="100">
        <v>4</v>
      </c>
      <c r="D38" s="100">
        <v>2479</v>
      </c>
      <c r="E38" s="100">
        <v>4817</v>
      </c>
      <c r="F38" s="100">
        <v>7300</v>
      </c>
      <c r="G38" s="100"/>
      <c r="H38" s="100">
        <v>9</v>
      </c>
      <c r="I38" s="100">
        <v>2603</v>
      </c>
      <c r="J38" s="100">
        <v>4123</v>
      </c>
      <c r="K38" s="100">
        <v>6735</v>
      </c>
      <c r="L38" s="100"/>
      <c r="M38" s="100">
        <v>0</v>
      </c>
      <c r="N38" s="100">
        <v>75</v>
      </c>
      <c r="O38" s="100">
        <v>186</v>
      </c>
      <c r="P38" s="100">
        <v>261</v>
      </c>
      <c r="Q38" s="100"/>
      <c r="R38" s="100">
        <v>2</v>
      </c>
      <c r="S38" s="100">
        <v>461</v>
      </c>
      <c r="T38" s="100">
        <v>661</v>
      </c>
      <c r="U38" s="100">
        <v>1124</v>
      </c>
      <c r="V38" s="100"/>
      <c r="W38" s="100">
        <v>4</v>
      </c>
      <c r="X38" s="100">
        <v>267</v>
      </c>
      <c r="Y38" s="100">
        <v>855</v>
      </c>
      <c r="Z38" s="100">
        <v>1126</v>
      </c>
      <c r="AA38" s="100"/>
      <c r="AB38" s="100">
        <v>19</v>
      </c>
      <c r="AC38" s="100">
        <v>5885</v>
      </c>
      <c r="AD38" s="100">
        <v>10642</v>
      </c>
      <c r="AE38" s="100">
        <v>16546</v>
      </c>
    </row>
    <row r="39" spans="1:256">
      <c r="A39" s="815" t="s">
        <v>31</v>
      </c>
      <c r="B39" s="102"/>
      <c r="C39" s="100">
        <v>1133</v>
      </c>
      <c r="D39" s="100">
        <v>5655</v>
      </c>
      <c r="E39" s="100">
        <v>4335</v>
      </c>
      <c r="F39" s="100">
        <v>11123</v>
      </c>
      <c r="G39" s="100"/>
      <c r="H39" s="100">
        <v>2037</v>
      </c>
      <c r="I39" s="100">
        <v>7474</v>
      </c>
      <c r="J39" s="100">
        <v>4310</v>
      </c>
      <c r="K39" s="100">
        <v>13821</v>
      </c>
      <c r="L39" s="100"/>
      <c r="M39" s="100">
        <v>25</v>
      </c>
      <c r="N39" s="100">
        <v>256</v>
      </c>
      <c r="O39" s="100">
        <v>274</v>
      </c>
      <c r="P39" s="100">
        <v>555</v>
      </c>
      <c r="Q39" s="100"/>
      <c r="R39" s="100">
        <v>93</v>
      </c>
      <c r="S39" s="100">
        <v>900</v>
      </c>
      <c r="T39" s="100">
        <v>543</v>
      </c>
      <c r="U39" s="100">
        <v>1536</v>
      </c>
      <c r="V39" s="100"/>
      <c r="W39" s="100">
        <v>177</v>
      </c>
      <c r="X39" s="100">
        <v>1333</v>
      </c>
      <c r="Y39" s="100">
        <v>1483</v>
      </c>
      <c r="Z39" s="100">
        <v>2993</v>
      </c>
      <c r="AA39" s="100"/>
      <c r="AB39" s="100">
        <v>3465</v>
      </c>
      <c r="AC39" s="100">
        <v>15618</v>
      </c>
      <c r="AD39" s="100">
        <v>10945</v>
      </c>
      <c r="AE39" s="100">
        <v>30028</v>
      </c>
    </row>
    <row r="40" spans="1:256">
      <c r="A40" s="815" t="s">
        <v>32</v>
      </c>
      <c r="B40" s="102"/>
      <c r="C40" s="100">
        <v>4731</v>
      </c>
      <c r="D40" s="100">
        <v>5345</v>
      </c>
      <c r="E40" s="100">
        <v>3505</v>
      </c>
      <c r="F40" s="100">
        <v>13581</v>
      </c>
      <c r="G40" s="100"/>
      <c r="H40" s="100">
        <v>7465</v>
      </c>
      <c r="I40" s="100">
        <v>7147</v>
      </c>
      <c r="J40" s="100">
        <v>3828</v>
      </c>
      <c r="K40" s="100">
        <v>18440</v>
      </c>
      <c r="L40" s="100"/>
      <c r="M40" s="100">
        <v>200</v>
      </c>
      <c r="N40" s="100">
        <v>332</v>
      </c>
      <c r="O40" s="100">
        <v>306</v>
      </c>
      <c r="P40" s="100">
        <v>838</v>
      </c>
      <c r="Q40" s="100"/>
      <c r="R40" s="100">
        <v>205</v>
      </c>
      <c r="S40" s="100">
        <v>655</v>
      </c>
      <c r="T40" s="100">
        <v>399</v>
      </c>
      <c r="U40" s="100">
        <v>1259</v>
      </c>
      <c r="V40" s="100"/>
      <c r="W40" s="100">
        <v>1005</v>
      </c>
      <c r="X40" s="100">
        <v>1896</v>
      </c>
      <c r="Y40" s="100">
        <v>1641</v>
      </c>
      <c r="Z40" s="100">
        <v>4542</v>
      </c>
      <c r="AA40" s="100"/>
      <c r="AB40" s="100">
        <v>13606</v>
      </c>
      <c r="AC40" s="100">
        <v>15375</v>
      </c>
      <c r="AD40" s="100">
        <v>9679</v>
      </c>
      <c r="AE40" s="100">
        <v>38660</v>
      </c>
    </row>
    <row r="41" spans="1:256">
      <c r="A41" s="815" t="s">
        <v>33</v>
      </c>
      <c r="B41" s="102"/>
      <c r="C41" s="100">
        <v>7449</v>
      </c>
      <c r="D41" s="100">
        <v>3966</v>
      </c>
      <c r="E41" s="100">
        <v>2907</v>
      </c>
      <c r="F41" s="100">
        <v>14322</v>
      </c>
      <c r="G41" s="100"/>
      <c r="H41" s="100">
        <v>10756</v>
      </c>
      <c r="I41" s="100">
        <v>5495</v>
      </c>
      <c r="J41" s="100">
        <v>3351</v>
      </c>
      <c r="K41" s="100">
        <v>19602</v>
      </c>
      <c r="L41" s="100"/>
      <c r="M41" s="100">
        <v>365</v>
      </c>
      <c r="N41" s="100">
        <v>332</v>
      </c>
      <c r="O41" s="100">
        <v>287</v>
      </c>
      <c r="P41" s="100">
        <v>984</v>
      </c>
      <c r="Q41" s="100"/>
      <c r="R41" s="100">
        <v>166</v>
      </c>
      <c r="S41" s="100">
        <v>425</v>
      </c>
      <c r="T41" s="100">
        <v>246</v>
      </c>
      <c r="U41" s="100">
        <v>837</v>
      </c>
      <c r="V41" s="100"/>
      <c r="W41" s="100">
        <v>2011</v>
      </c>
      <c r="X41" s="100">
        <v>1859</v>
      </c>
      <c r="Y41" s="100">
        <v>1533</v>
      </c>
      <c r="Z41" s="100">
        <v>5403</v>
      </c>
      <c r="AA41" s="100"/>
      <c r="AB41" s="100">
        <v>20747</v>
      </c>
      <c r="AC41" s="100">
        <v>12077</v>
      </c>
      <c r="AD41" s="100">
        <v>8324</v>
      </c>
      <c r="AE41" s="100">
        <v>41148</v>
      </c>
    </row>
    <row r="42" spans="1:256">
      <c r="A42" s="815" t="s">
        <v>34</v>
      </c>
      <c r="B42" s="102"/>
      <c r="C42" s="100">
        <v>8123</v>
      </c>
      <c r="D42" s="100">
        <v>3042</v>
      </c>
      <c r="E42" s="100">
        <v>2501</v>
      </c>
      <c r="F42" s="100">
        <v>13666</v>
      </c>
      <c r="G42" s="100"/>
      <c r="H42" s="100">
        <v>12332</v>
      </c>
      <c r="I42" s="100">
        <v>4809</v>
      </c>
      <c r="J42" s="100">
        <v>3076</v>
      </c>
      <c r="K42" s="100">
        <v>20217</v>
      </c>
      <c r="L42" s="100"/>
      <c r="M42" s="100">
        <v>428</v>
      </c>
      <c r="N42" s="100">
        <v>325</v>
      </c>
      <c r="O42" s="100">
        <v>290</v>
      </c>
      <c r="P42" s="100">
        <v>1043</v>
      </c>
      <c r="Q42" s="100"/>
      <c r="R42" s="100">
        <v>161</v>
      </c>
      <c r="S42" s="100">
        <v>382</v>
      </c>
      <c r="T42" s="100">
        <v>264</v>
      </c>
      <c r="U42" s="100">
        <v>807</v>
      </c>
      <c r="V42" s="100"/>
      <c r="W42" s="100">
        <v>2646</v>
      </c>
      <c r="X42" s="100">
        <v>1819</v>
      </c>
      <c r="Y42" s="100">
        <v>1723</v>
      </c>
      <c r="Z42" s="100">
        <v>6188</v>
      </c>
      <c r="AA42" s="100"/>
      <c r="AB42" s="100">
        <v>23690</v>
      </c>
      <c r="AC42" s="100">
        <v>10377</v>
      </c>
      <c r="AD42" s="100">
        <v>7854</v>
      </c>
      <c r="AE42" s="100">
        <v>41921</v>
      </c>
    </row>
    <row r="43" spans="1:256">
      <c r="A43" s="815" t="s">
        <v>35</v>
      </c>
      <c r="B43" s="102"/>
      <c r="C43" s="100">
        <v>8975</v>
      </c>
      <c r="D43" s="100">
        <v>3116</v>
      </c>
      <c r="E43" s="100">
        <v>2611</v>
      </c>
      <c r="F43" s="100">
        <v>14702</v>
      </c>
      <c r="G43" s="100"/>
      <c r="H43" s="100">
        <v>13091</v>
      </c>
      <c r="I43" s="100">
        <v>4960</v>
      </c>
      <c r="J43" s="100">
        <v>3161</v>
      </c>
      <c r="K43" s="100">
        <v>21212</v>
      </c>
      <c r="L43" s="100"/>
      <c r="M43" s="100">
        <v>594</v>
      </c>
      <c r="N43" s="100">
        <v>332</v>
      </c>
      <c r="O43" s="100">
        <v>301</v>
      </c>
      <c r="P43" s="100">
        <v>1227</v>
      </c>
      <c r="Q43" s="100"/>
      <c r="R43" s="100">
        <v>123</v>
      </c>
      <c r="S43" s="100">
        <v>378</v>
      </c>
      <c r="T43" s="100">
        <v>205</v>
      </c>
      <c r="U43" s="100">
        <v>706</v>
      </c>
      <c r="V43" s="100"/>
      <c r="W43" s="100">
        <v>3084</v>
      </c>
      <c r="X43" s="100">
        <v>2014</v>
      </c>
      <c r="Y43" s="100">
        <v>1815</v>
      </c>
      <c r="Z43" s="100">
        <v>6913</v>
      </c>
      <c r="AA43" s="100"/>
      <c r="AB43" s="100">
        <v>25867</v>
      </c>
      <c r="AC43" s="100">
        <v>10800</v>
      </c>
      <c r="AD43" s="100">
        <v>8093</v>
      </c>
      <c r="AE43" s="100">
        <v>44760</v>
      </c>
    </row>
    <row r="44" spans="1:256">
      <c r="A44" s="815" t="s">
        <v>36</v>
      </c>
      <c r="B44" s="102"/>
      <c r="C44" s="100">
        <v>8066</v>
      </c>
      <c r="D44" s="100">
        <v>2355</v>
      </c>
      <c r="E44" s="100">
        <v>1649</v>
      </c>
      <c r="F44" s="100">
        <v>12070</v>
      </c>
      <c r="G44" s="100"/>
      <c r="H44" s="100">
        <v>17356</v>
      </c>
      <c r="I44" s="100">
        <v>4325</v>
      </c>
      <c r="J44" s="100">
        <v>2420</v>
      </c>
      <c r="K44" s="100">
        <v>24101</v>
      </c>
      <c r="L44" s="100"/>
      <c r="M44" s="100">
        <v>906</v>
      </c>
      <c r="N44" s="100">
        <v>301</v>
      </c>
      <c r="O44" s="100">
        <v>233</v>
      </c>
      <c r="P44" s="100">
        <v>1440</v>
      </c>
      <c r="Q44" s="100"/>
      <c r="R44" s="100">
        <v>90</v>
      </c>
      <c r="S44" s="100">
        <v>247</v>
      </c>
      <c r="T44" s="100">
        <v>122</v>
      </c>
      <c r="U44" s="100">
        <v>459</v>
      </c>
      <c r="V44" s="100"/>
      <c r="W44" s="100">
        <v>4434</v>
      </c>
      <c r="X44" s="100">
        <v>2101</v>
      </c>
      <c r="Y44" s="100">
        <v>1528</v>
      </c>
      <c r="Z44" s="100">
        <v>8063</v>
      </c>
      <c r="AA44" s="100"/>
      <c r="AB44" s="100">
        <v>30852</v>
      </c>
      <c r="AC44" s="100">
        <v>9329</v>
      </c>
      <c r="AD44" s="100">
        <v>5952</v>
      </c>
      <c r="AE44" s="100">
        <v>46133</v>
      </c>
    </row>
    <row r="45" spans="1:256">
      <c r="A45" s="815" t="s">
        <v>65</v>
      </c>
      <c r="B45" s="102"/>
      <c r="C45" s="100">
        <v>38481</v>
      </c>
      <c r="D45" s="100">
        <v>25985</v>
      </c>
      <c r="E45" s="100">
        <v>23103</v>
      </c>
      <c r="F45" s="100">
        <v>87569</v>
      </c>
      <c r="G45" s="100"/>
      <c r="H45" s="100">
        <v>63046</v>
      </c>
      <c r="I45" s="100">
        <v>36826</v>
      </c>
      <c r="J45" s="100">
        <v>24727</v>
      </c>
      <c r="K45" s="100">
        <v>124599</v>
      </c>
      <c r="L45" s="100"/>
      <c r="M45" s="100">
        <v>2518</v>
      </c>
      <c r="N45" s="100">
        <v>1953</v>
      </c>
      <c r="O45" s="100">
        <v>1900</v>
      </c>
      <c r="P45" s="100">
        <v>6371</v>
      </c>
      <c r="Q45" s="100"/>
      <c r="R45" s="100">
        <v>840</v>
      </c>
      <c r="S45" s="100">
        <v>3451</v>
      </c>
      <c r="T45" s="100">
        <v>2507</v>
      </c>
      <c r="U45" s="100">
        <v>6798</v>
      </c>
      <c r="V45" s="100"/>
      <c r="W45" s="100">
        <v>13361</v>
      </c>
      <c r="X45" s="100">
        <v>11293</v>
      </c>
      <c r="Y45" s="100">
        <v>10658</v>
      </c>
      <c r="Z45" s="100">
        <v>35312</v>
      </c>
      <c r="AA45" s="100"/>
      <c r="AB45" s="100">
        <v>118246</v>
      </c>
      <c r="AC45" s="100">
        <v>79508</v>
      </c>
      <c r="AD45" s="100">
        <v>62895</v>
      </c>
      <c r="AE45" s="100">
        <v>260649</v>
      </c>
    </row>
    <row r="46" spans="1:256">
      <c r="A46" s="32"/>
      <c r="B46" s="32"/>
      <c r="C46" s="508"/>
      <c r="D46" s="846"/>
      <c r="E46" s="846"/>
      <c r="F46" s="846"/>
      <c r="G46" s="846"/>
      <c r="H46" s="846"/>
      <c r="I46" s="846"/>
      <c r="J46" s="846"/>
      <c r="K46" s="846"/>
      <c r="L46" s="846"/>
      <c r="M46" s="846"/>
      <c r="N46" s="846"/>
      <c r="O46" s="846"/>
      <c r="P46" s="508"/>
      <c r="Q46" s="508"/>
      <c r="R46" s="846"/>
      <c r="S46" s="846"/>
      <c r="T46" s="846"/>
      <c r="U46" s="846"/>
      <c r="V46" s="846"/>
      <c r="W46" s="846"/>
      <c r="X46" s="846"/>
      <c r="Y46" s="846"/>
      <c r="Z46" s="846"/>
      <c r="AA46" s="846"/>
      <c r="AB46" s="846"/>
      <c r="AC46" s="846"/>
      <c r="AD46" s="846"/>
      <c r="AE46" s="508"/>
    </row>
    <row r="47" spans="1:256">
      <c r="A47" s="895"/>
      <c r="B47" s="895"/>
      <c r="P47" s="856"/>
      <c r="Q47" s="856"/>
      <c r="AE47" s="856" t="s">
        <v>405</v>
      </c>
    </row>
    <row r="48" spans="1:256" ht="13.15" customHeight="1">
      <c r="A48" s="768" t="s">
        <v>48</v>
      </c>
      <c r="B48" s="326"/>
      <c r="C48" s="326"/>
      <c r="D48" s="326"/>
      <c r="E48" s="326"/>
      <c r="F48" s="326"/>
      <c r="G48" s="326"/>
      <c r="H48" s="326"/>
      <c r="I48" s="326"/>
      <c r="J48" s="326"/>
      <c r="K48" s="326"/>
      <c r="L48" s="326"/>
      <c r="M48" s="326"/>
      <c r="N48" s="326"/>
      <c r="O48" s="326"/>
      <c r="P48" s="360"/>
      <c r="Q48" s="360"/>
      <c r="R48" s="326"/>
      <c r="S48" s="326"/>
      <c r="T48" s="326"/>
      <c r="U48" s="326"/>
      <c r="V48" s="326"/>
      <c r="W48" s="326"/>
      <c r="X48" s="326"/>
      <c r="Y48" s="326"/>
      <c r="Z48" s="326"/>
      <c r="AA48" s="326"/>
      <c r="AB48" s="326"/>
      <c r="AC48" s="326"/>
      <c r="AD48" s="326"/>
      <c r="AE48" s="85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c r="IN48" s="326"/>
      <c r="IO48" s="326"/>
      <c r="IP48" s="326"/>
      <c r="IQ48" s="326"/>
      <c r="IR48" s="326"/>
      <c r="IS48" s="326"/>
      <c r="IT48" s="326"/>
      <c r="IU48" s="326"/>
      <c r="IV48" s="326"/>
    </row>
    <row r="49" spans="1:256" ht="10.15" customHeight="1">
      <c r="A49" s="590" t="s">
        <v>671</v>
      </c>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c r="IN49" s="326"/>
      <c r="IO49" s="326"/>
      <c r="IP49" s="326"/>
      <c r="IQ49" s="326"/>
      <c r="IR49" s="326"/>
      <c r="IS49" s="326"/>
      <c r="IT49" s="326"/>
      <c r="IU49" s="326"/>
      <c r="IV49" s="326"/>
    </row>
    <row r="50" spans="1:256" ht="10.15" customHeight="1">
      <c r="A50" s="590" t="s">
        <v>672</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c r="IN50" s="326"/>
      <c r="IO50" s="326"/>
      <c r="IP50" s="326"/>
      <c r="IQ50" s="326"/>
      <c r="IR50" s="326"/>
      <c r="IS50" s="326"/>
      <c r="IT50" s="326"/>
      <c r="IU50" s="326"/>
      <c r="IV50" s="326"/>
    </row>
    <row r="51" spans="1:256" ht="10.15" customHeight="1">
      <c r="A51" s="1114" t="s">
        <v>673</v>
      </c>
      <c r="B51" s="326"/>
      <c r="C51" s="368"/>
      <c r="D51" s="368"/>
      <c r="E51" s="368"/>
      <c r="F51" s="368"/>
      <c r="G51" s="368"/>
      <c r="H51" s="368"/>
      <c r="I51" s="368"/>
      <c r="J51" s="368"/>
      <c r="K51" s="368"/>
      <c r="L51" s="368"/>
      <c r="M51" s="368"/>
      <c r="N51" s="368"/>
      <c r="O51" s="368"/>
      <c r="P51" s="368"/>
      <c r="Q51" s="368"/>
      <c r="R51" s="368"/>
      <c r="S51" s="368"/>
      <c r="T51" s="368"/>
      <c r="U51" s="368"/>
      <c r="V51" s="368"/>
      <c r="W51" s="368"/>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c r="IN51" s="326"/>
      <c r="IO51" s="326"/>
      <c r="IP51" s="326"/>
      <c r="IQ51" s="326"/>
      <c r="IR51" s="326"/>
      <c r="IS51" s="326"/>
      <c r="IT51" s="326"/>
      <c r="IU51" s="326"/>
      <c r="IV51" s="326"/>
    </row>
    <row r="52" spans="1:256" ht="10.15" customHeight="1">
      <c r="A52" s="1115" t="s">
        <v>674</v>
      </c>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c r="IN52" s="326"/>
      <c r="IO52" s="326"/>
      <c r="IP52" s="326"/>
      <c r="IQ52" s="326"/>
      <c r="IR52" s="326"/>
      <c r="IS52" s="326"/>
      <c r="IT52" s="326"/>
      <c r="IU52" s="326"/>
      <c r="IV52" s="326"/>
    </row>
    <row r="53" spans="1:256" ht="10.15" customHeight="1">
      <c r="A53" s="590" t="s">
        <v>675</v>
      </c>
      <c r="B53" s="590"/>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326"/>
      <c r="IQ53" s="326"/>
      <c r="IR53" s="326"/>
      <c r="IS53" s="326"/>
      <c r="IT53" s="326"/>
      <c r="IU53" s="326"/>
      <c r="IV53" s="326"/>
    </row>
    <row r="54" spans="1:256" ht="10.15" customHeight="1">
      <c r="A54" s="326" t="s">
        <v>676</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c r="IN54" s="326"/>
      <c r="IO54" s="326"/>
      <c r="IP54" s="326"/>
      <c r="IQ54" s="326"/>
      <c r="IR54" s="326"/>
      <c r="IS54" s="326"/>
      <c r="IT54" s="326"/>
      <c r="IU54" s="326"/>
      <c r="IV54" s="326"/>
    </row>
    <row r="55" spans="1:256" ht="10.15" customHeight="1">
      <c r="A55" s="867" t="s">
        <v>330</v>
      </c>
    </row>
    <row r="56" spans="1:256" ht="10.15" customHeight="1"/>
  </sheetData>
  <mergeCells count="11">
    <mergeCell ref="W7:Z7"/>
    <mergeCell ref="C6:F6"/>
    <mergeCell ref="H6:K6"/>
    <mergeCell ref="M6:P6"/>
    <mergeCell ref="R6:U6"/>
    <mergeCell ref="W6:Z6"/>
    <mergeCell ref="A2:C2"/>
    <mergeCell ref="A1:AE1"/>
    <mergeCell ref="C4:AE4"/>
    <mergeCell ref="C5:AE5"/>
    <mergeCell ref="AB6:AE6"/>
  </mergeCells>
  <pageMargins left="0" right="0" top="1.1417322834645669" bottom="0.74803149606299213" header="0.31496062992125984" footer="0.31496062992125984"/>
  <pageSetup scale="7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O56"/>
  <sheetViews>
    <sheetView showGridLines="0" workbookViewId="0">
      <selection sqref="A1:L1"/>
    </sheetView>
  </sheetViews>
  <sheetFormatPr defaultColWidth="9.81640625" defaultRowHeight="10"/>
  <cols>
    <col min="1" max="1" width="13.26953125" style="867" customWidth="1"/>
    <col min="2" max="2" width="4.08984375" style="867" customWidth="1"/>
    <col min="3" max="12" width="7.26953125" style="867" customWidth="1"/>
    <col min="13" max="13" width="1.7265625" style="867" customWidth="1"/>
    <col min="14" max="16" width="8.81640625" style="867" customWidth="1"/>
    <col min="17" max="256" width="9.81640625" style="867"/>
    <col min="257" max="257" width="13.26953125" style="867" customWidth="1"/>
    <col min="258" max="258" width="4.08984375" style="867" customWidth="1"/>
    <col min="259" max="268" width="7.26953125" style="867" customWidth="1"/>
    <col min="269" max="269" width="1.7265625" style="867" customWidth="1"/>
    <col min="270" max="272" width="8.81640625" style="867" customWidth="1"/>
    <col min="273" max="512" width="9.81640625" style="867"/>
    <col min="513" max="513" width="13.26953125" style="867" customWidth="1"/>
    <col min="514" max="514" width="4.08984375" style="867" customWidth="1"/>
    <col min="515" max="524" width="7.26953125" style="867" customWidth="1"/>
    <col min="525" max="525" width="1.7265625" style="867" customWidth="1"/>
    <col min="526" max="528" width="8.81640625" style="867" customWidth="1"/>
    <col min="529" max="768" width="9.81640625" style="867"/>
    <col min="769" max="769" width="13.26953125" style="867" customWidth="1"/>
    <col min="770" max="770" width="4.08984375" style="867" customWidth="1"/>
    <col min="771" max="780" width="7.26953125" style="867" customWidth="1"/>
    <col min="781" max="781" width="1.7265625" style="867" customWidth="1"/>
    <col min="782" max="784" width="8.81640625" style="867" customWidth="1"/>
    <col min="785" max="1024" width="9.81640625" style="867"/>
    <col min="1025" max="1025" width="13.26953125" style="867" customWidth="1"/>
    <col min="1026" max="1026" width="4.08984375" style="867" customWidth="1"/>
    <col min="1027" max="1036" width="7.26953125" style="867" customWidth="1"/>
    <col min="1037" max="1037" width="1.7265625" style="867" customWidth="1"/>
    <col min="1038" max="1040" width="8.81640625" style="867" customWidth="1"/>
    <col min="1041" max="1280" width="9.81640625" style="867"/>
    <col min="1281" max="1281" width="13.26953125" style="867" customWidth="1"/>
    <col min="1282" max="1282" width="4.08984375" style="867" customWidth="1"/>
    <col min="1283" max="1292" width="7.26953125" style="867" customWidth="1"/>
    <col min="1293" max="1293" width="1.7265625" style="867" customWidth="1"/>
    <col min="1294" max="1296" width="8.81640625" style="867" customWidth="1"/>
    <col min="1297" max="1536" width="9.81640625" style="867"/>
    <col min="1537" max="1537" width="13.26953125" style="867" customWidth="1"/>
    <col min="1538" max="1538" width="4.08984375" style="867" customWidth="1"/>
    <col min="1539" max="1548" width="7.26953125" style="867" customWidth="1"/>
    <col min="1549" max="1549" width="1.7265625" style="867" customWidth="1"/>
    <col min="1550" max="1552" width="8.81640625" style="867" customWidth="1"/>
    <col min="1553" max="1792" width="9.81640625" style="867"/>
    <col min="1793" max="1793" width="13.26953125" style="867" customWidth="1"/>
    <col min="1794" max="1794" width="4.08984375" style="867" customWidth="1"/>
    <col min="1795" max="1804" width="7.26953125" style="867" customWidth="1"/>
    <col min="1805" max="1805" width="1.7265625" style="867" customWidth="1"/>
    <col min="1806" max="1808" width="8.81640625" style="867" customWidth="1"/>
    <col min="1809" max="2048" width="9.81640625" style="867"/>
    <col min="2049" max="2049" width="13.26953125" style="867" customWidth="1"/>
    <col min="2050" max="2050" width="4.08984375" style="867" customWidth="1"/>
    <col min="2051" max="2060" width="7.26953125" style="867" customWidth="1"/>
    <col min="2061" max="2061" width="1.7265625" style="867" customWidth="1"/>
    <col min="2062" max="2064" width="8.81640625" style="867" customWidth="1"/>
    <col min="2065" max="2304" width="9.81640625" style="867"/>
    <col min="2305" max="2305" width="13.26953125" style="867" customWidth="1"/>
    <col min="2306" max="2306" width="4.08984375" style="867" customWidth="1"/>
    <col min="2307" max="2316" width="7.26953125" style="867" customWidth="1"/>
    <col min="2317" max="2317" width="1.7265625" style="867" customWidth="1"/>
    <col min="2318" max="2320" width="8.81640625" style="867" customWidth="1"/>
    <col min="2321" max="2560" width="9.81640625" style="867"/>
    <col min="2561" max="2561" width="13.26953125" style="867" customWidth="1"/>
    <col min="2562" max="2562" width="4.08984375" style="867" customWidth="1"/>
    <col min="2563" max="2572" width="7.26953125" style="867" customWidth="1"/>
    <col min="2573" max="2573" width="1.7265625" style="867" customWidth="1"/>
    <col min="2574" max="2576" width="8.81640625" style="867" customWidth="1"/>
    <col min="2577" max="2816" width="9.81640625" style="867"/>
    <col min="2817" max="2817" width="13.26953125" style="867" customWidth="1"/>
    <col min="2818" max="2818" width="4.08984375" style="867" customWidth="1"/>
    <col min="2819" max="2828" width="7.26953125" style="867" customWidth="1"/>
    <col min="2829" max="2829" width="1.7265625" style="867" customWidth="1"/>
    <col min="2830" max="2832" width="8.81640625" style="867" customWidth="1"/>
    <col min="2833" max="3072" width="9.81640625" style="867"/>
    <col min="3073" max="3073" width="13.26953125" style="867" customWidth="1"/>
    <col min="3074" max="3074" width="4.08984375" style="867" customWidth="1"/>
    <col min="3075" max="3084" width="7.26953125" style="867" customWidth="1"/>
    <col min="3085" max="3085" width="1.7265625" style="867" customWidth="1"/>
    <col min="3086" max="3088" width="8.81640625" style="867" customWidth="1"/>
    <col min="3089" max="3328" width="9.81640625" style="867"/>
    <col min="3329" max="3329" width="13.26953125" style="867" customWidth="1"/>
    <col min="3330" max="3330" width="4.08984375" style="867" customWidth="1"/>
    <col min="3331" max="3340" width="7.26953125" style="867" customWidth="1"/>
    <col min="3341" max="3341" width="1.7265625" style="867" customWidth="1"/>
    <col min="3342" max="3344" width="8.81640625" style="867" customWidth="1"/>
    <col min="3345" max="3584" width="9.81640625" style="867"/>
    <col min="3585" max="3585" width="13.26953125" style="867" customWidth="1"/>
    <col min="3586" max="3586" width="4.08984375" style="867" customWidth="1"/>
    <col min="3587" max="3596" width="7.26953125" style="867" customWidth="1"/>
    <col min="3597" max="3597" width="1.7265625" style="867" customWidth="1"/>
    <col min="3598" max="3600" width="8.81640625" style="867" customWidth="1"/>
    <col min="3601" max="3840" width="9.81640625" style="867"/>
    <col min="3841" max="3841" width="13.26953125" style="867" customWidth="1"/>
    <col min="3842" max="3842" width="4.08984375" style="867" customWidth="1"/>
    <col min="3843" max="3852" width="7.26953125" style="867" customWidth="1"/>
    <col min="3853" max="3853" width="1.7265625" style="867" customWidth="1"/>
    <col min="3854" max="3856" width="8.81640625" style="867" customWidth="1"/>
    <col min="3857" max="4096" width="9.81640625" style="867"/>
    <col min="4097" max="4097" width="13.26953125" style="867" customWidth="1"/>
    <col min="4098" max="4098" width="4.08984375" style="867" customWidth="1"/>
    <col min="4099" max="4108" width="7.26953125" style="867" customWidth="1"/>
    <col min="4109" max="4109" width="1.7265625" style="867" customWidth="1"/>
    <col min="4110" max="4112" width="8.81640625" style="867" customWidth="1"/>
    <col min="4113" max="4352" width="9.81640625" style="867"/>
    <col min="4353" max="4353" width="13.26953125" style="867" customWidth="1"/>
    <col min="4354" max="4354" width="4.08984375" style="867" customWidth="1"/>
    <col min="4355" max="4364" width="7.26953125" style="867" customWidth="1"/>
    <col min="4365" max="4365" width="1.7265625" style="867" customWidth="1"/>
    <col min="4366" max="4368" width="8.81640625" style="867" customWidth="1"/>
    <col min="4369" max="4608" width="9.81640625" style="867"/>
    <col min="4609" max="4609" width="13.26953125" style="867" customWidth="1"/>
    <col min="4610" max="4610" width="4.08984375" style="867" customWidth="1"/>
    <col min="4611" max="4620" width="7.26953125" style="867" customWidth="1"/>
    <col min="4621" max="4621" width="1.7265625" style="867" customWidth="1"/>
    <col min="4622" max="4624" width="8.81640625" style="867" customWidth="1"/>
    <col min="4625" max="4864" width="9.81640625" style="867"/>
    <col min="4865" max="4865" width="13.26953125" style="867" customWidth="1"/>
    <col min="4866" max="4866" width="4.08984375" style="867" customWidth="1"/>
    <col min="4867" max="4876" width="7.26953125" style="867" customWidth="1"/>
    <col min="4877" max="4877" width="1.7265625" style="867" customWidth="1"/>
    <col min="4878" max="4880" width="8.81640625" style="867" customWidth="1"/>
    <col min="4881" max="5120" width="9.81640625" style="867"/>
    <col min="5121" max="5121" width="13.26953125" style="867" customWidth="1"/>
    <col min="5122" max="5122" width="4.08984375" style="867" customWidth="1"/>
    <col min="5123" max="5132" width="7.26953125" style="867" customWidth="1"/>
    <col min="5133" max="5133" width="1.7265625" style="867" customWidth="1"/>
    <col min="5134" max="5136" width="8.81640625" style="867" customWidth="1"/>
    <col min="5137" max="5376" width="9.81640625" style="867"/>
    <col min="5377" max="5377" width="13.26953125" style="867" customWidth="1"/>
    <col min="5378" max="5378" width="4.08984375" style="867" customWidth="1"/>
    <col min="5379" max="5388" width="7.26953125" style="867" customWidth="1"/>
    <col min="5389" max="5389" width="1.7265625" style="867" customWidth="1"/>
    <col min="5390" max="5392" width="8.81640625" style="867" customWidth="1"/>
    <col min="5393" max="5632" width="9.81640625" style="867"/>
    <col min="5633" max="5633" width="13.26953125" style="867" customWidth="1"/>
    <col min="5634" max="5634" width="4.08984375" style="867" customWidth="1"/>
    <col min="5635" max="5644" width="7.26953125" style="867" customWidth="1"/>
    <col min="5645" max="5645" width="1.7265625" style="867" customWidth="1"/>
    <col min="5646" max="5648" width="8.81640625" style="867" customWidth="1"/>
    <col min="5649" max="5888" width="9.81640625" style="867"/>
    <col min="5889" max="5889" width="13.26953125" style="867" customWidth="1"/>
    <col min="5890" max="5890" width="4.08984375" style="867" customWidth="1"/>
    <col min="5891" max="5900" width="7.26953125" style="867" customWidth="1"/>
    <col min="5901" max="5901" width="1.7265625" style="867" customWidth="1"/>
    <col min="5902" max="5904" width="8.81640625" style="867" customWidth="1"/>
    <col min="5905" max="6144" width="9.81640625" style="867"/>
    <col min="6145" max="6145" width="13.26953125" style="867" customWidth="1"/>
    <col min="6146" max="6146" width="4.08984375" style="867" customWidth="1"/>
    <col min="6147" max="6156" width="7.26953125" style="867" customWidth="1"/>
    <col min="6157" max="6157" width="1.7265625" style="867" customWidth="1"/>
    <col min="6158" max="6160" width="8.81640625" style="867" customWidth="1"/>
    <col min="6161" max="6400" width="9.81640625" style="867"/>
    <col min="6401" max="6401" width="13.26953125" style="867" customWidth="1"/>
    <col min="6402" max="6402" width="4.08984375" style="867" customWidth="1"/>
    <col min="6403" max="6412" width="7.26953125" style="867" customWidth="1"/>
    <col min="6413" max="6413" width="1.7265625" style="867" customWidth="1"/>
    <col min="6414" max="6416" width="8.81640625" style="867" customWidth="1"/>
    <col min="6417" max="6656" width="9.81640625" style="867"/>
    <col min="6657" max="6657" width="13.26953125" style="867" customWidth="1"/>
    <col min="6658" max="6658" width="4.08984375" style="867" customWidth="1"/>
    <col min="6659" max="6668" width="7.26953125" style="867" customWidth="1"/>
    <col min="6669" max="6669" width="1.7265625" style="867" customWidth="1"/>
    <col min="6670" max="6672" width="8.81640625" style="867" customWidth="1"/>
    <col min="6673" max="6912" width="9.81640625" style="867"/>
    <col min="6913" max="6913" width="13.26953125" style="867" customWidth="1"/>
    <col min="6914" max="6914" width="4.08984375" style="867" customWidth="1"/>
    <col min="6915" max="6924" width="7.26953125" style="867" customWidth="1"/>
    <col min="6925" max="6925" width="1.7265625" style="867" customWidth="1"/>
    <col min="6926" max="6928" width="8.81640625" style="867" customWidth="1"/>
    <col min="6929" max="7168" width="9.81640625" style="867"/>
    <col min="7169" max="7169" width="13.26953125" style="867" customWidth="1"/>
    <col min="7170" max="7170" width="4.08984375" style="867" customWidth="1"/>
    <col min="7171" max="7180" width="7.26953125" style="867" customWidth="1"/>
    <col min="7181" max="7181" width="1.7265625" style="867" customWidth="1"/>
    <col min="7182" max="7184" width="8.81640625" style="867" customWidth="1"/>
    <col min="7185" max="7424" width="9.81640625" style="867"/>
    <col min="7425" max="7425" width="13.26953125" style="867" customWidth="1"/>
    <col min="7426" max="7426" width="4.08984375" style="867" customWidth="1"/>
    <col min="7427" max="7436" width="7.26953125" style="867" customWidth="1"/>
    <col min="7437" max="7437" width="1.7265625" style="867" customWidth="1"/>
    <col min="7438" max="7440" width="8.81640625" style="867" customWidth="1"/>
    <col min="7441" max="7680" width="9.81640625" style="867"/>
    <col min="7681" max="7681" width="13.26953125" style="867" customWidth="1"/>
    <col min="7682" max="7682" width="4.08984375" style="867" customWidth="1"/>
    <col min="7683" max="7692" width="7.26953125" style="867" customWidth="1"/>
    <col min="7693" max="7693" width="1.7265625" style="867" customWidth="1"/>
    <col min="7694" max="7696" width="8.81640625" style="867" customWidth="1"/>
    <col min="7697" max="7936" width="9.81640625" style="867"/>
    <col min="7937" max="7937" width="13.26953125" style="867" customWidth="1"/>
    <col min="7938" max="7938" width="4.08984375" style="867" customWidth="1"/>
    <col min="7939" max="7948" width="7.26953125" style="867" customWidth="1"/>
    <col min="7949" max="7949" width="1.7265625" style="867" customWidth="1"/>
    <col min="7950" max="7952" width="8.81640625" style="867" customWidth="1"/>
    <col min="7953" max="8192" width="9.81640625" style="867"/>
    <col min="8193" max="8193" width="13.26953125" style="867" customWidth="1"/>
    <col min="8194" max="8194" width="4.08984375" style="867" customWidth="1"/>
    <col min="8195" max="8204" width="7.26953125" style="867" customWidth="1"/>
    <col min="8205" max="8205" width="1.7265625" style="867" customWidth="1"/>
    <col min="8206" max="8208" width="8.81640625" style="867" customWidth="1"/>
    <col min="8209" max="8448" width="9.81640625" style="867"/>
    <col min="8449" max="8449" width="13.26953125" style="867" customWidth="1"/>
    <col min="8450" max="8450" width="4.08984375" style="867" customWidth="1"/>
    <col min="8451" max="8460" width="7.26953125" style="867" customWidth="1"/>
    <col min="8461" max="8461" width="1.7265625" style="867" customWidth="1"/>
    <col min="8462" max="8464" width="8.81640625" style="867" customWidth="1"/>
    <col min="8465" max="8704" width="9.81640625" style="867"/>
    <col min="8705" max="8705" width="13.26953125" style="867" customWidth="1"/>
    <col min="8706" max="8706" width="4.08984375" style="867" customWidth="1"/>
    <col min="8707" max="8716" width="7.26953125" style="867" customWidth="1"/>
    <col min="8717" max="8717" width="1.7265625" style="867" customWidth="1"/>
    <col min="8718" max="8720" width="8.81640625" style="867" customWidth="1"/>
    <col min="8721" max="8960" width="9.81640625" style="867"/>
    <col min="8961" max="8961" width="13.26953125" style="867" customWidth="1"/>
    <col min="8962" max="8962" width="4.08984375" style="867" customWidth="1"/>
    <col min="8963" max="8972" width="7.26953125" style="867" customWidth="1"/>
    <col min="8973" max="8973" width="1.7265625" style="867" customWidth="1"/>
    <col min="8974" max="8976" width="8.81640625" style="867" customWidth="1"/>
    <col min="8977" max="9216" width="9.81640625" style="867"/>
    <col min="9217" max="9217" width="13.26953125" style="867" customWidth="1"/>
    <col min="9218" max="9218" width="4.08984375" style="867" customWidth="1"/>
    <col min="9219" max="9228" width="7.26953125" style="867" customWidth="1"/>
    <col min="9229" max="9229" width="1.7265625" style="867" customWidth="1"/>
    <col min="9230" max="9232" width="8.81640625" style="867" customWidth="1"/>
    <col min="9233" max="9472" width="9.81640625" style="867"/>
    <col min="9473" max="9473" width="13.26953125" style="867" customWidth="1"/>
    <col min="9474" max="9474" width="4.08984375" style="867" customWidth="1"/>
    <col min="9475" max="9484" width="7.26953125" style="867" customWidth="1"/>
    <col min="9485" max="9485" width="1.7265625" style="867" customWidth="1"/>
    <col min="9486" max="9488" width="8.81640625" style="867" customWidth="1"/>
    <col min="9489" max="9728" width="9.81640625" style="867"/>
    <col min="9729" max="9729" width="13.26953125" style="867" customWidth="1"/>
    <col min="9730" max="9730" width="4.08984375" style="867" customWidth="1"/>
    <col min="9731" max="9740" width="7.26953125" style="867" customWidth="1"/>
    <col min="9741" max="9741" width="1.7265625" style="867" customWidth="1"/>
    <col min="9742" max="9744" width="8.81640625" style="867" customWidth="1"/>
    <col min="9745" max="9984" width="9.81640625" style="867"/>
    <col min="9985" max="9985" width="13.26953125" style="867" customWidth="1"/>
    <col min="9986" max="9986" width="4.08984375" style="867" customWidth="1"/>
    <col min="9987" max="9996" width="7.26953125" style="867" customWidth="1"/>
    <col min="9997" max="9997" width="1.7265625" style="867" customWidth="1"/>
    <col min="9998" max="10000" width="8.81640625" style="867" customWidth="1"/>
    <col min="10001" max="10240" width="9.81640625" style="867"/>
    <col min="10241" max="10241" width="13.26953125" style="867" customWidth="1"/>
    <col min="10242" max="10242" width="4.08984375" style="867" customWidth="1"/>
    <col min="10243" max="10252" width="7.26953125" style="867" customWidth="1"/>
    <col min="10253" max="10253" width="1.7265625" style="867" customWidth="1"/>
    <col min="10254" max="10256" width="8.81640625" style="867" customWidth="1"/>
    <col min="10257" max="10496" width="9.81640625" style="867"/>
    <col min="10497" max="10497" width="13.26953125" style="867" customWidth="1"/>
    <col min="10498" max="10498" width="4.08984375" style="867" customWidth="1"/>
    <col min="10499" max="10508" width="7.26953125" style="867" customWidth="1"/>
    <col min="10509" max="10509" width="1.7265625" style="867" customWidth="1"/>
    <col min="10510" max="10512" width="8.81640625" style="867" customWidth="1"/>
    <col min="10513" max="10752" width="9.81640625" style="867"/>
    <col min="10753" max="10753" width="13.26953125" style="867" customWidth="1"/>
    <col min="10754" max="10754" width="4.08984375" style="867" customWidth="1"/>
    <col min="10755" max="10764" width="7.26953125" style="867" customWidth="1"/>
    <col min="10765" max="10765" width="1.7265625" style="867" customWidth="1"/>
    <col min="10766" max="10768" width="8.81640625" style="867" customWidth="1"/>
    <col min="10769" max="11008" width="9.81640625" style="867"/>
    <col min="11009" max="11009" width="13.26953125" style="867" customWidth="1"/>
    <col min="11010" max="11010" width="4.08984375" style="867" customWidth="1"/>
    <col min="11011" max="11020" width="7.26953125" style="867" customWidth="1"/>
    <col min="11021" max="11021" width="1.7265625" style="867" customWidth="1"/>
    <col min="11022" max="11024" width="8.81640625" style="867" customWidth="1"/>
    <col min="11025" max="11264" width="9.81640625" style="867"/>
    <col min="11265" max="11265" width="13.26953125" style="867" customWidth="1"/>
    <col min="11266" max="11266" width="4.08984375" style="867" customWidth="1"/>
    <col min="11267" max="11276" width="7.26953125" style="867" customWidth="1"/>
    <col min="11277" max="11277" width="1.7265625" style="867" customWidth="1"/>
    <col min="11278" max="11280" width="8.81640625" style="867" customWidth="1"/>
    <col min="11281" max="11520" width="9.81640625" style="867"/>
    <col min="11521" max="11521" width="13.26953125" style="867" customWidth="1"/>
    <col min="11522" max="11522" width="4.08984375" style="867" customWidth="1"/>
    <col min="11523" max="11532" width="7.26953125" style="867" customWidth="1"/>
    <col min="11533" max="11533" width="1.7265625" style="867" customWidth="1"/>
    <col min="11534" max="11536" width="8.81640625" style="867" customWidth="1"/>
    <col min="11537" max="11776" width="9.81640625" style="867"/>
    <col min="11777" max="11777" width="13.26953125" style="867" customWidth="1"/>
    <col min="11778" max="11778" width="4.08984375" style="867" customWidth="1"/>
    <col min="11779" max="11788" width="7.26953125" style="867" customWidth="1"/>
    <col min="11789" max="11789" width="1.7265625" style="867" customWidth="1"/>
    <col min="11790" max="11792" width="8.81640625" style="867" customWidth="1"/>
    <col min="11793" max="12032" width="9.81640625" style="867"/>
    <col min="12033" max="12033" width="13.26953125" style="867" customWidth="1"/>
    <col min="12034" max="12034" width="4.08984375" style="867" customWidth="1"/>
    <col min="12035" max="12044" width="7.26953125" style="867" customWidth="1"/>
    <col min="12045" max="12045" width="1.7265625" style="867" customWidth="1"/>
    <col min="12046" max="12048" width="8.81640625" style="867" customWidth="1"/>
    <col min="12049" max="12288" width="9.81640625" style="867"/>
    <col min="12289" max="12289" width="13.26953125" style="867" customWidth="1"/>
    <col min="12290" max="12290" width="4.08984375" style="867" customWidth="1"/>
    <col min="12291" max="12300" width="7.26953125" style="867" customWidth="1"/>
    <col min="12301" max="12301" width="1.7265625" style="867" customWidth="1"/>
    <col min="12302" max="12304" width="8.81640625" style="867" customWidth="1"/>
    <col min="12305" max="12544" width="9.81640625" style="867"/>
    <col min="12545" max="12545" width="13.26953125" style="867" customWidth="1"/>
    <col min="12546" max="12546" width="4.08984375" style="867" customWidth="1"/>
    <col min="12547" max="12556" width="7.26953125" style="867" customWidth="1"/>
    <col min="12557" max="12557" width="1.7265625" style="867" customWidth="1"/>
    <col min="12558" max="12560" width="8.81640625" style="867" customWidth="1"/>
    <col min="12561" max="12800" width="9.81640625" style="867"/>
    <col min="12801" max="12801" width="13.26953125" style="867" customWidth="1"/>
    <col min="12802" max="12802" width="4.08984375" style="867" customWidth="1"/>
    <col min="12803" max="12812" width="7.26953125" style="867" customWidth="1"/>
    <col min="12813" max="12813" width="1.7265625" style="867" customWidth="1"/>
    <col min="12814" max="12816" width="8.81640625" style="867" customWidth="1"/>
    <col min="12817" max="13056" width="9.81640625" style="867"/>
    <col min="13057" max="13057" width="13.26953125" style="867" customWidth="1"/>
    <col min="13058" max="13058" width="4.08984375" style="867" customWidth="1"/>
    <col min="13059" max="13068" width="7.26953125" style="867" customWidth="1"/>
    <col min="13069" max="13069" width="1.7265625" style="867" customWidth="1"/>
    <col min="13070" max="13072" width="8.81640625" style="867" customWidth="1"/>
    <col min="13073" max="13312" width="9.81640625" style="867"/>
    <col min="13313" max="13313" width="13.26953125" style="867" customWidth="1"/>
    <col min="13314" max="13314" width="4.08984375" style="867" customWidth="1"/>
    <col min="13315" max="13324" width="7.26953125" style="867" customWidth="1"/>
    <col min="13325" max="13325" width="1.7265625" style="867" customWidth="1"/>
    <col min="13326" max="13328" width="8.81640625" style="867" customWidth="1"/>
    <col min="13329" max="13568" width="9.81640625" style="867"/>
    <col min="13569" max="13569" width="13.26953125" style="867" customWidth="1"/>
    <col min="13570" max="13570" width="4.08984375" style="867" customWidth="1"/>
    <col min="13571" max="13580" width="7.26953125" style="867" customWidth="1"/>
    <col min="13581" max="13581" width="1.7265625" style="867" customWidth="1"/>
    <col min="13582" max="13584" width="8.81640625" style="867" customWidth="1"/>
    <col min="13585" max="13824" width="9.81640625" style="867"/>
    <col min="13825" max="13825" width="13.26953125" style="867" customWidth="1"/>
    <col min="13826" max="13826" width="4.08984375" style="867" customWidth="1"/>
    <col min="13827" max="13836" width="7.26953125" style="867" customWidth="1"/>
    <col min="13837" max="13837" width="1.7265625" style="867" customWidth="1"/>
    <col min="13838" max="13840" width="8.81640625" style="867" customWidth="1"/>
    <col min="13841" max="14080" width="9.81640625" style="867"/>
    <col min="14081" max="14081" width="13.26953125" style="867" customWidth="1"/>
    <col min="14082" max="14082" width="4.08984375" style="867" customWidth="1"/>
    <col min="14083" max="14092" width="7.26953125" style="867" customWidth="1"/>
    <col min="14093" max="14093" width="1.7265625" style="867" customWidth="1"/>
    <col min="14094" max="14096" width="8.81640625" style="867" customWidth="1"/>
    <col min="14097" max="14336" width="9.81640625" style="867"/>
    <col min="14337" max="14337" width="13.26953125" style="867" customWidth="1"/>
    <col min="14338" max="14338" width="4.08984375" style="867" customWidth="1"/>
    <col min="14339" max="14348" width="7.26953125" style="867" customWidth="1"/>
    <col min="14349" max="14349" width="1.7265625" style="867" customWidth="1"/>
    <col min="14350" max="14352" width="8.81640625" style="867" customWidth="1"/>
    <col min="14353" max="14592" width="9.81640625" style="867"/>
    <col min="14593" max="14593" width="13.26953125" style="867" customWidth="1"/>
    <col min="14594" max="14594" width="4.08984375" style="867" customWidth="1"/>
    <col min="14595" max="14604" width="7.26953125" style="867" customWidth="1"/>
    <col min="14605" max="14605" width="1.7265625" style="867" customWidth="1"/>
    <col min="14606" max="14608" width="8.81640625" style="867" customWidth="1"/>
    <col min="14609" max="14848" width="9.81640625" style="867"/>
    <col min="14849" max="14849" width="13.26953125" style="867" customWidth="1"/>
    <col min="14850" max="14850" width="4.08984375" style="867" customWidth="1"/>
    <col min="14851" max="14860" width="7.26953125" style="867" customWidth="1"/>
    <col min="14861" max="14861" width="1.7265625" style="867" customWidth="1"/>
    <col min="14862" max="14864" width="8.81640625" style="867" customWidth="1"/>
    <col min="14865" max="15104" width="9.81640625" style="867"/>
    <col min="15105" max="15105" width="13.26953125" style="867" customWidth="1"/>
    <col min="15106" max="15106" width="4.08984375" style="867" customWidth="1"/>
    <col min="15107" max="15116" width="7.26953125" style="867" customWidth="1"/>
    <col min="15117" max="15117" width="1.7265625" style="867" customWidth="1"/>
    <col min="15118" max="15120" width="8.81640625" style="867" customWidth="1"/>
    <col min="15121" max="15360" width="9.81640625" style="867"/>
    <col min="15361" max="15361" width="13.26953125" style="867" customWidth="1"/>
    <col min="15362" max="15362" width="4.08984375" style="867" customWidth="1"/>
    <col min="15363" max="15372" width="7.26953125" style="867" customWidth="1"/>
    <col min="15373" max="15373" width="1.7265625" style="867" customWidth="1"/>
    <col min="15374" max="15376" width="8.81640625" style="867" customWidth="1"/>
    <col min="15377" max="15616" width="9.81640625" style="867"/>
    <col min="15617" max="15617" width="13.26953125" style="867" customWidth="1"/>
    <col min="15618" max="15618" width="4.08984375" style="867" customWidth="1"/>
    <col min="15619" max="15628" width="7.26953125" style="867" customWidth="1"/>
    <col min="15629" max="15629" width="1.7265625" style="867" customWidth="1"/>
    <col min="15630" max="15632" width="8.81640625" style="867" customWidth="1"/>
    <col min="15633" max="15872" width="9.81640625" style="867"/>
    <col min="15873" max="15873" width="13.26953125" style="867" customWidth="1"/>
    <col min="15874" max="15874" width="4.08984375" style="867" customWidth="1"/>
    <col min="15875" max="15884" width="7.26953125" style="867" customWidth="1"/>
    <col min="15885" max="15885" width="1.7265625" style="867" customWidth="1"/>
    <col min="15886" max="15888" width="8.81640625" style="867" customWidth="1"/>
    <col min="15889" max="16128" width="9.81640625" style="867"/>
    <col min="16129" max="16129" width="13.26953125" style="867" customWidth="1"/>
    <col min="16130" max="16130" width="4.08984375" style="867" customWidth="1"/>
    <col min="16131" max="16140" width="7.26953125" style="867" customWidth="1"/>
    <col min="16141" max="16141" width="1.7265625" style="867" customWidth="1"/>
    <col min="16142" max="16144" width="8.81640625" style="867" customWidth="1"/>
    <col min="16145" max="16384" width="9.81640625" style="867"/>
  </cols>
  <sheetData>
    <row r="1" spans="1:41" s="83" customFormat="1" ht="44.65" customHeight="1">
      <c r="A1" s="1467" t="s">
        <v>520</v>
      </c>
      <c r="B1" s="1467"/>
      <c r="C1" s="1467"/>
      <c r="D1" s="1467"/>
      <c r="E1" s="1467"/>
      <c r="F1" s="1467"/>
      <c r="G1" s="1467"/>
      <c r="H1" s="1467"/>
      <c r="I1" s="1467"/>
      <c r="J1" s="1467"/>
      <c r="K1" s="1467"/>
      <c r="L1" s="1467"/>
    </row>
    <row r="2" spans="1:41" s="824" customFormat="1" ht="13.9" customHeight="1">
      <c r="A2" s="619" t="s">
        <v>677</v>
      </c>
      <c r="B2" s="509"/>
      <c r="C2" s="509"/>
      <c r="D2" s="509"/>
      <c r="E2" s="509"/>
      <c r="F2" s="509"/>
      <c r="G2" s="509"/>
      <c r="L2" s="506"/>
    </row>
    <row r="3" spans="1:41" s="824" customFormat="1" ht="12.75" customHeight="1">
      <c r="A3" s="5" t="s">
        <v>0</v>
      </c>
      <c r="B3" s="5"/>
      <c r="C3" s="5"/>
      <c r="D3" s="5"/>
      <c r="E3" s="5"/>
      <c r="F3" s="5"/>
      <c r="G3" s="5"/>
      <c r="H3" s="5"/>
      <c r="I3" s="5"/>
      <c r="J3" s="5"/>
      <c r="K3" s="5"/>
    </row>
    <row r="4" spans="1:41" ht="10.5">
      <c r="C4" s="1570" t="s">
        <v>407</v>
      </c>
      <c r="D4" s="1570"/>
      <c r="E4" s="1570"/>
      <c r="F4" s="1570"/>
      <c r="G4" s="1570"/>
      <c r="H4" s="1570"/>
      <c r="I4" s="1570"/>
      <c r="J4" s="1570"/>
      <c r="K4" s="1570"/>
      <c r="L4" s="1570"/>
    </row>
    <row r="5" spans="1:41" ht="11.5" customHeight="1">
      <c r="C5" s="1566" t="s">
        <v>20</v>
      </c>
      <c r="D5" s="1566"/>
      <c r="E5" s="1566"/>
      <c r="F5" s="1566"/>
      <c r="G5" s="1566"/>
      <c r="H5" s="1566"/>
      <c r="I5" s="1566"/>
      <c r="J5" s="1566"/>
      <c r="K5" s="1566"/>
      <c r="L5" s="1566"/>
    </row>
    <row r="6" spans="1:41" ht="4.9000000000000004" customHeight="1">
      <c r="C6" s="16"/>
    </row>
    <row r="7" spans="1:41" ht="10.5">
      <c r="C7" s="304"/>
      <c r="D7" s="305">
        <v>2000</v>
      </c>
      <c r="E7" s="858"/>
      <c r="F7" s="858"/>
      <c r="G7" s="858"/>
      <c r="H7" s="858"/>
      <c r="I7" s="858"/>
      <c r="J7" s="858"/>
      <c r="K7" s="858"/>
      <c r="L7" s="858"/>
    </row>
    <row r="8" spans="1:41" ht="10.5">
      <c r="C8" s="304" t="s">
        <v>401</v>
      </c>
      <c r="D8" s="305" t="s">
        <v>402</v>
      </c>
      <c r="E8" s="305"/>
      <c r="F8" s="305"/>
      <c r="G8" s="305"/>
      <c r="H8" s="305"/>
      <c r="I8" s="305"/>
      <c r="J8" s="305"/>
      <c r="K8" s="305"/>
      <c r="L8" s="305" t="s">
        <v>403</v>
      </c>
    </row>
    <row r="9" spans="1:41" ht="10.5">
      <c r="C9" s="304">
        <v>2000</v>
      </c>
      <c r="D9" s="305">
        <v>2009</v>
      </c>
      <c r="E9" s="305">
        <v>2010</v>
      </c>
      <c r="F9" s="305">
        <v>2011</v>
      </c>
      <c r="G9" s="305">
        <v>2012</v>
      </c>
      <c r="H9" s="305">
        <v>2013</v>
      </c>
      <c r="I9" s="305">
        <v>2014</v>
      </c>
      <c r="J9" s="305">
        <v>2015</v>
      </c>
      <c r="K9" s="305">
        <v>2016</v>
      </c>
      <c r="L9" s="305" t="s">
        <v>404</v>
      </c>
    </row>
    <row r="10" spans="1:41" s="82" customFormat="1" ht="6.75" customHeight="1">
      <c r="A10" s="510"/>
      <c r="B10" s="510"/>
      <c r="C10" s="511"/>
      <c r="D10" s="511"/>
      <c r="E10" s="511"/>
      <c r="F10" s="511"/>
      <c r="G10" s="511"/>
      <c r="H10" s="511"/>
      <c r="I10" s="511"/>
      <c r="J10" s="511"/>
      <c r="K10" s="511"/>
      <c r="L10" s="511"/>
    </row>
    <row r="11" spans="1:41">
      <c r="Q11" s="91"/>
      <c r="R11" s="91"/>
      <c r="S11" s="91"/>
      <c r="T11" s="91"/>
      <c r="U11" s="91"/>
      <c r="V11" s="91"/>
      <c r="W11" s="91"/>
      <c r="X11" s="91"/>
      <c r="Y11" s="91"/>
      <c r="Z11" s="91"/>
      <c r="AA11" s="91"/>
      <c r="AB11" s="91"/>
      <c r="AC11" s="91"/>
    </row>
    <row r="12" spans="1:41" ht="10.5">
      <c r="A12" s="304" t="s">
        <v>108</v>
      </c>
      <c r="Q12" s="91"/>
      <c r="R12" s="91"/>
      <c r="S12" s="91"/>
      <c r="T12" s="91"/>
      <c r="U12" s="91"/>
      <c r="V12" s="91"/>
      <c r="W12" s="91"/>
      <c r="X12" s="91"/>
      <c r="Y12" s="91"/>
      <c r="Z12" s="91"/>
      <c r="AA12" s="91"/>
      <c r="AB12" s="91"/>
      <c r="AC12" s="91"/>
    </row>
    <row r="13" spans="1:41">
      <c r="A13" s="20" t="s">
        <v>27</v>
      </c>
      <c r="C13" s="928">
        <v>0</v>
      </c>
      <c r="D13" s="928">
        <v>0</v>
      </c>
      <c r="E13" s="928">
        <v>0</v>
      </c>
      <c r="F13" s="928">
        <v>0</v>
      </c>
      <c r="G13" s="928">
        <v>0</v>
      </c>
      <c r="H13" s="928">
        <v>12</v>
      </c>
      <c r="I13" s="928">
        <v>54</v>
      </c>
      <c r="J13" s="928">
        <v>237</v>
      </c>
      <c r="K13" s="928">
        <v>616</v>
      </c>
      <c r="L13" s="928">
        <v>919</v>
      </c>
      <c r="Q13" s="513"/>
      <c r="R13" s="513"/>
      <c r="S13" s="513"/>
      <c r="T13" s="513"/>
      <c r="U13" s="513"/>
      <c r="V13" s="513"/>
      <c r="W13" s="513"/>
      <c r="X13" s="513"/>
      <c r="Y13" s="513"/>
      <c r="Z13" s="513"/>
      <c r="AA13" s="513"/>
      <c r="AB13" s="513"/>
      <c r="AC13" s="513"/>
      <c r="AD13" s="513"/>
      <c r="AE13" s="512"/>
      <c r="AF13" s="512"/>
      <c r="AG13" s="512"/>
      <c r="AH13" s="512"/>
      <c r="AI13" s="512"/>
      <c r="AJ13" s="512"/>
      <c r="AK13" s="512"/>
      <c r="AL13" s="512"/>
      <c r="AM13" s="512"/>
      <c r="AN13" s="512"/>
      <c r="AO13" s="512"/>
    </row>
    <row r="14" spans="1:41">
      <c r="A14" s="20" t="s">
        <v>30</v>
      </c>
      <c r="C14" s="928">
        <v>0</v>
      </c>
      <c r="D14" s="928">
        <v>44</v>
      </c>
      <c r="E14" s="928">
        <v>139</v>
      </c>
      <c r="F14" s="928">
        <v>254</v>
      </c>
      <c r="G14" s="928">
        <v>356</v>
      </c>
      <c r="H14" s="928">
        <v>480</v>
      </c>
      <c r="I14" s="928">
        <v>729</v>
      </c>
      <c r="J14" s="928">
        <v>864</v>
      </c>
      <c r="K14" s="928">
        <v>808</v>
      </c>
      <c r="L14" s="928">
        <v>3674</v>
      </c>
      <c r="Q14" s="513"/>
      <c r="R14" s="513"/>
      <c r="S14" s="513"/>
      <c r="T14" s="513"/>
      <c r="U14" s="513"/>
      <c r="V14" s="513"/>
      <c r="W14" s="513"/>
      <c r="X14" s="513"/>
      <c r="Y14" s="513"/>
      <c r="Z14" s="513"/>
      <c r="AA14" s="513"/>
      <c r="AB14" s="513"/>
      <c r="AC14" s="513"/>
      <c r="AD14" s="513"/>
      <c r="AE14" s="512"/>
      <c r="AF14" s="512"/>
      <c r="AG14" s="512"/>
      <c r="AH14" s="512"/>
      <c r="AI14" s="512"/>
      <c r="AJ14" s="512"/>
      <c r="AK14" s="512"/>
      <c r="AL14" s="512"/>
      <c r="AM14" s="512"/>
      <c r="AN14" s="512"/>
      <c r="AO14" s="512"/>
    </row>
    <row r="15" spans="1:41">
      <c r="A15" s="20" t="s">
        <v>31</v>
      </c>
      <c r="C15" s="928">
        <v>0</v>
      </c>
      <c r="D15" s="928">
        <v>1292</v>
      </c>
      <c r="E15" s="928">
        <v>471</v>
      </c>
      <c r="F15" s="928">
        <v>475</v>
      </c>
      <c r="G15" s="928">
        <v>442</v>
      </c>
      <c r="H15" s="928">
        <v>505</v>
      </c>
      <c r="I15" s="928">
        <v>463</v>
      </c>
      <c r="J15" s="928">
        <v>502</v>
      </c>
      <c r="K15" s="928">
        <v>432</v>
      </c>
      <c r="L15" s="928">
        <v>4582</v>
      </c>
      <c r="Q15" s="513"/>
      <c r="R15" s="513"/>
      <c r="S15" s="513"/>
      <c r="T15" s="513"/>
      <c r="U15" s="513"/>
      <c r="V15" s="513"/>
      <c r="W15" s="513"/>
      <c r="X15" s="513"/>
      <c r="Y15" s="513"/>
      <c r="Z15" s="513"/>
      <c r="AA15" s="513"/>
      <c r="AB15" s="513"/>
      <c r="AC15" s="513"/>
      <c r="AD15" s="513"/>
      <c r="AE15" s="512"/>
      <c r="AF15" s="512"/>
      <c r="AG15" s="512"/>
      <c r="AH15" s="512"/>
      <c r="AI15" s="512"/>
      <c r="AJ15" s="512"/>
      <c r="AK15" s="512"/>
      <c r="AL15" s="512"/>
      <c r="AM15" s="512"/>
      <c r="AN15" s="512"/>
      <c r="AO15" s="512"/>
    </row>
    <row r="16" spans="1:41">
      <c r="A16" s="20" t="s">
        <v>32</v>
      </c>
      <c r="C16" s="928">
        <v>49</v>
      </c>
      <c r="D16" s="928">
        <v>2496</v>
      </c>
      <c r="E16" s="928">
        <v>271</v>
      </c>
      <c r="F16" s="928">
        <v>268</v>
      </c>
      <c r="G16" s="928">
        <v>256</v>
      </c>
      <c r="H16" s="928">
        <v>335</v>
      </c>
      <c r="I16" s="928">
        <v>327</v>
      </c>
      <c r="J16" s="928">
        <v>294</v>
      </c>
      <c r="K16" s="928">
        <v>283</v>
      </c>
      <c r="L16" s="928">
        <v>4579</v>
      </c>
      <c r="Q16" s="513"/>
      <c r="R16" s="513"/>
      <c r="S16" s="513"/>
      <c r="T16" s="513"/>
      <c r="U16" s="513"/>
      <c r="V16" s="513"/>
      <c r="W16" s="513"/>
      <c r="X16" s="513"/>
      <c r="Y16" s="513"/>
      <c r="Z16" s="513"/>
      <c r="AA16" s="513"/>
      <c r="AB16" s="513"/>
      <c r="AC16" s="513"/>
      <c r="AD16" s="513"/>
      <c r="AE16" s="512"/>
      <c r="AF16" s="512"/>
      <c r="AG16" s="512"/>
      <c r="AH16" s="512"/>
      <c r="AI16" s="512"/>
      <c r="AJ16" s="512"/>
      <c r="AK16" s="512"/>
      <c r="AL16" s="512"/>
      <c r="AM16" s="512"/>
      <c r="AN16" s="512"/>
      <c r="AO16" s="512"/>
    </row>
    <row r="17" spans="1:41">
      <c r="A17" s="20" t="s">
        <v>33</v>
      </c>
      <c r="C17" s="928">
        <v>1614</v>
      </c>
      <c r="D17" s="928">
        <v>1765</v>
      </c>
      <c r="E17" s="928">
        <v>164</v>
      </c>
      <c r="F17" s="928">
        <v>176</v>
      </c>
      <c r="G17" s="928">
        <v>173</v>
      </c>
      <c r="H17" s="928">
        <v>193</v>
      </c>
      <c r="I17" s="928">
        <v>185</v>
      </c>
      <c r="J17" s="928">
        <v>182</v>
      </c>
      <c r="K17" s="928">
        <v>168</v>
      </c>
      <c r="L17" s="928">
        <v>4620</v>
      </c>
      <c r="Q17" s="513"/>
      <c r="R17" s="513"/>
      <c r="S17" s="513"/>
      <c r="T17" s="513"/>
      <c r="U17" s="513"/>
      <c r="V17" s="513"/>
      <c r="W17" s="513"/>
      <c r="X17" s="513"/>
      <c r="Y17" s="513"/>
      <c r="Z17" s="513"/>
      <c r="AA17" s="513"/>
      <c r="AB17" s="513"/>
      <c r="AC17" s="513"/>
      <c r="AD17" s="513"/>
      <c r="AE17" s="512"/>
      <c r="AF17" s="512"/>
      <c r="AG17" s="512"/>
      <c r="AH17" s="512"/>
      <c r="AI17" s="512"/>
      <c r="AJ17" s="512"/>
      <c r="AK17" s="512"/>
      <c r="AL17" s="512"/>
      <c r="AM17" s="512"/>
      <c r="AN17" s="512"/>
      <c r="AO17" s="512"/>
    </row>
    <row r="18" spans="1:41">
      <c r="A18" s="20" t="s">
        <v>34</v>
      </c>
      <c r="C18" s="928">
        <v>2581</v>
      </c>
      <c r="D18" s="928">
        <v>966</v>
      </c>
      <c r="E18" s="928">
        <v>116</v>
      </c>
      <c r="F18" s="928">
        <v>106</v>
      </c>
      <c r="G18" s="928">
        <v>105</v>
      </c>
      <c r="H18" s="928">
        <v>96</v>
      </c>
      <c r="I18" s="928">
        <v>97</v>
      </c>
      <c r="J18" s="928">
        <v>112</v>
      </c>
      <c r="K18" s="928">
        <v>96</v>
      </c>
      <c r="L18" s="928">
        <v>4275</v>
      </c>
      <c r="Q18" s="513"/>
      <c r="R18" s="513"/>
      <c r="S18" s="513"/>
      <c r="T18" s="513"/>
      <c r="U18" s="513"/>
      <c r="V18" s="513"/>
      <c r="W18" s="513"/>
      <c r="X18" s="513"/>
      <c r="Y18" s="513"/>
      <c r="Z18" s="513"/>
      <c r="AA18" s="513"/>
      <c r="AB18" s="513"/>
      <c r="AC18" s="513"/>
      <c r="AD18" s="513"/>
      <c r="AE18" s="512"/>
      <c r="AF18" s="512"/>
      <c r="AG18" s="512"/>
      <c r="AH18" s="512"/>
      <c r="AI18" s="512"/>
      <c r="AJ18" s="512"/>
      <c r="AK18" s="512"/>
      <c r="AL18" s="512"/>
      <c r="AM18" s="512"/>
      <c r="AN18" s="512"/>
      <c r="AO18" s="512"/>
    </row>
    <row r="19" spans="1:41">
      <c r="A19" s="20" t="s">
        <v>35</v>
      </c>
      <c r="C19" s="928">
        <v>2914</v>
      </c>
      <c r="D19" s="928">
        <v>614</v>
      </c>
      <c r="E19" s="928">
        <v>83</v>
      </c>
      <c r="F19" s="928">
        <v>57</v>
      </c>
      <c r="G19" s="928">
        <v>55</v>
      </c>
      <c r="H19" s="928">
        <v>58</v>
      </c>
      <c r="I19" s="928">
        <v>59</v>
      </c>
      <c r="J19" s="928">
        <v>66</v>
      </c>
      <c r="K19" s="928">
        <v>72</v>
      </c>
      <c r="L19" s="928">
        <v>3978</v>
      </c>
      <c r="Q19" s="513"/>
      <c r="R19" s="513"/>
      <c r="S19" s="513"/>
      <c r="T19" s="513"/>
      <c r="U19" s="513"/>
      <c r="V19" s="513"/>
      <c r="W19" s="513"/>
      <c r="X19" s="513"/>
      <c r="Y19" s="513"/>
      <c r="Z19" s="513"/>
      <c r="AA19" s="513"/>
      <c r="AB19" s="513"/>
      <c r="AC19" s="513"/>
      <c r="AD19" s="513"/>
      <c r="AE19" s="512"/>
      <c r="AF19" s="512"/>
      <c r="AG19" s="512"/>
      <c r="AH19" s="512"/>
      <c r="AI19" s="512"/>
      <c r="AJ19" s="512"/>
      <c r="AK19" s="512"/>
      <c r="AL19" s="512"/>
      <c r="AM19" s="512"/>
      <c r="AN19" s="512"/>
      <c r="AO19" s="512"/>
    </row>
    <row r="20" spans="1:41">
      <c r="A20" s="20" t="s">
        <v>36</v>
      </c>
      <c r="C20" s="928">
        <v>3703</v>
      </c>
      <c r="D20" s="928">
        <v>412</v>
      </c>
      <c r="E20" s="928">
        <v>39</v>
      </c>
      <c r="F20" s="928">
        <v>39</v>
      </c>
      <c r="G20" s="928">
        <v>39</v>
      </c>
      <c r="H20" s="928">
        <v>25</v>
      </c>
      <c r="I20" s="928">
        <v>35</v>
      </c>
      <c r="J20" s="928">
        <v>35</v>
      </c>
      <c r="K20" s="928">
        <v>33</v>
      </c>
      <c r="L20" s="928">
        <v>4360</v>
      </c>
      <c r="Q20" s="513"/>
      <c r="R20" s="513"/>
      <c r="S20" s="513"/>
      <c r="T20" s="513"/>
      <c r="U20" s="513"/>
      <c r="V20" s="513"/>
      <c r="W20" s="513"/>
      <c r="X20" s="513"/>
      <c r="Y20" s="513"/>
      <c r="Z20" s="513"/>
      <c r="AA20" s="513"/>
      <c r="AB20" s="513"/>
      <c r="AC20" s="513"/>
      <c r="AD20" s="513"/>
      <c r="AE20" s="512"/>
      <c r="AF20" s="512"/>
      <c r="AG20" s="512"/>
      <c r="AH20" s="512"/>
      <c r="AI20" s="512"/>
      <c r="AJ20" s="512"/>
      <c r="AK20" s="512"/>
      <c r="AL20" s="512"/>
      <c r="AM20" s="512"/>
      <c r="AN20" s="512"/>
      <c r="AO20" s="512"/>
    </row>
    <row r="21" spans="1:41">
      <c r="A21" s="20" t="s">
        <v>65</v>
      </c>
      <c r="C21" s="928">
        <v>10861</v>
      </c>
      <c r="D21" s="928">
        <v>7589</v>
      </c>
      <c r="E21" s="928">
        <v>1283</v>
      </c>
      <c r="F21" s="928">
        <v>1375</v>
      </c>
      <c r="G21" s="928">
        <v>1426</v>
      </c>
      <c r="H21" s="928">
        <v>1704</v>
      </c>
      <c r="I21" s="928">
        <v>1949</v>
      </c>
      <c r="J21" s="928">
        <v>2292</v>
      </c>
      <c r="K21" s="928">
        <v>2508</v>
      </c>
      <c r="L21" s="928">
        <v>30987</v>
      </c>
      <c r="Q21" s="513"/>
      <c r="R21" s="513"/>
      <c r="S21" s="513"/>
      <c r="T21" s="513"/>
      <c r="U21" s="513"/>
      <c r="V21" s="513"/>
      <c r="W21" s="513"/>
      <c r="X21" s="513"/>
      <c r="Y21" s="513"/>
      <c r="Z21" s="513"/>
      <c r="AA21" s="513"/>
      <c r="AB21" s="513"/>
      <c r="AC21" s="513"/>
      <c r="AD21" s="513"/>
      <c r="AE21" s="512"/>
      <c r="AF21" s="512"/>
      <c r="AG21" s="512"/>
      <c r="AH21" s="512"/>
      <c r="AI21" s="512"/>
      <c r="AJ21" s="512"/>
      <c r="AK21" s="512"/>
      <c r="AL21" s="512"/>
      <c r="AM21" s="512"/>
      <c r="AN21" s="512"/>
      <c r="AO21" s="512"/>
    </row>
    <row r="22" spans="1:41">
      <c r="A22" s="815"/>
      <c r="B22" s="16"/>
      <c r="C22" s="928"/>
      <c r="D22" s="928"/>
      <c r="E22" s="928"/>
      <c r="F22" s="928"/>
      <c r="G22" s="928"/>
      <c r="H22" s="928"/>
      <c r="I22" s="928"/>
      <c r="J22" s="928"/>
      <c r="K22" s="928"/>
      <c r="L22" s="928"/>
      <c r="Q22" s="513"/>
      <c r="R22" s="513"/>
      <c r="S22" s="513"/>
      <c r="T22" s="513"/>
      <c r="U22" s="513"/>
      <c r="V22" s="513"/>
      <c r="W22" s="513"/>
      <c r="X22" s="513"/>
      <c r="Y22" s="513"/>
      <c r="Z22" s="513"/>
      <c r="AA22" s="513"/>
      <c r="AB22" s="513"/>
      <c r="AC22" s="513"/>
      <c r="AE22" s="512"/>
      <c r="AF22" s="512"/>
      <c r="AG22" s="512"/>
      <c r="AH22" s="79"/>
      <c r="AI22" s="512"/>
      <c r="AJ22" s="512"/>
      <c r="AK22" s="512"/>
      <c r="AL22" s="512"/>
      <c r="AM22" s="512"/>
      <c r="AN22" s="512"/>
      <c r="AO22" s="512"/>
    </row>
    <row r="23" spans="1:41" ht="10.5">
      <c r="A23" s="304" t="s">
        <v>109</v>
      </c>
      <c r="B23" s="16"/>
      <c r="C23" s="928"/>
      <c r="D23" s="928"/>
      <c r="E23" s="928"/>
      <c r="F23" s="928"/>
      <c r="G23" s="928"/>
      <c r="H23" s="928"/>
      <c r="I23" s="928"/>
      <c r="J23" s="928"/>
      <c r="K23" s="928"/>
      <c r="L23" s="928"/>
      <c r="Q23" s="513"/>
      <c r="R23" s="513"/>
      <c r="S23" s="513"/>
      <c r="T23" s="513"/>
      <c r="U23" s="513"/>
      <c r="V23" s="513"/>
      <c r="W23" s="513"/>
      <c r="X23" s="513"/>
      <c r="Y23" s="513"/>
      <c r="Z23" s="513"/>
      <c r="AA23" s="513"/>
      <c r="AB23" s="513"/>
      <c r="AC23" s="513"/>
      <c r="AE23" s="512"/>
      <c r="AF23" s="512"/>
      <c r="AG23" s="512"/>
      <c r="AH23" s="79"/>
      <c r="AI23" s="512"/>
      <c r="AJ23" s="512"/>
      <c r="AK23" s="512"/>
      <c r="AL23" s="512"/>
      <c r="AM23" s="512"/>
      <c r="AN23" s="512"/>
      <c r="AO23" s="512"/>
    </row>
    <row r="24" spans="1:41">
      <c r="A24" s="20" t="s">
        <v>27</v>
      </c>
      <c r="C24" s="928">
        <v>0</v>
      </c>
      <c r="D24" s="928">
        <v>0</v>
      </c>
      <c r="E24" s="928">
        <v>0</v>
      </c>
      <c r="F24" s="928">
        <v>0</v>
      </c>
      <c r="G24" s="928">
        <v>1</v>
      </c>
      <c r="H24" s="928">
        <v>70</v>
      </c>
      <c r="I24" s="928">
        <v>281</v>
      </c>
      <c r="J24" s="928">
        <v>882</v>
      </c>
      <c r="K24" s="928">
        <v>1913</v>
      </c>
      <c r="L24" s="928">
        <v>3147</v>
      </c>
      <c r="Q24" s="513"/>
      <c r="R24" s="513"/>
      <c r="S24" s="513"/>
      <c r="T24" s="513"/>
      <c r="U24" s="513"/>
      <c r="V24" s="513"/>
      <c r="W24" s="513"/>
      <c r="X24" s="513"/>
      <c r="Y24" s="513"/>
      <c r="Z24" s="513"/>
      <c r="AA24" s="513"/>
      <c r="AB24" s="513"/>
      <c r="AC24" s="513"/>
      <c r="AD24" s="513"/>
      <c r="AE24" s="512"/>
      <c r="AF24" s="512"/>
      <c r="AG24" s="512"/>
      <c r="AH24" s="512"/>
      <c r="AI24" s="512"/>
      <c r="AJ24" s="512"/>
      <c r="AK24" s="512"/>
      <c r="AL24" s="512"/>
      <c r="AM24" s="512"/>
      <c r="AN24" s="512"/>
      <c r="AO24" s="512"/>
    </row>
    <row r="25" spans="1:41">
      <c r="A25" s="20" t="s">
        <v>30</v>
      </c>
      <c r="C25" s="928">
        <v>0</v>
      </c>
      <c r="D25" s="928">
        <v>338</v>
      </c>
      <c r="E25" s="928">
        <v>636</v>
      </c>
      <c r="F25" s="928">
        <v>946</v>
      </c>
      <c r="G25" s="928">
        <v>1100</v>
      </c>
      <c r="H25" s="928">
        <v>1448</v>
      </c>
      <c r="I25" s="928">
        <v>1830</v>
      </c>
      <c r="J25" s="928">
        <v>2151</v>
      </c>
      <c r="K25" s="928">
        <v>2124</v>
      </c>
      <c r="L25" s="928">
        <v>10573</v>
      </c>
      <c r="Q25" s="513"/>
      <c r="R25" s="513"/>
      <c r="S25" s="513"/>
      <c r="T25" s="513"/>
      <c r="U25" s="513"/>
      <c r="V25" s="513"/>
      <c r="W25" s="513"/>
      <c r="X25" s="513"/>
      <c r="Y25" s="513"/>
      <c r="Z25" s="513"/>
      <c r="AA25" s="513"/>
      <c r="AB25" s="513"/>
      <c r="AC25" s="513"/>
      <c r="AD25" s="513"/>
      <c r="AE25" s="512"/>
      <c r="AF25" s="512"/>
      <c r="AG25" s="512"/>
      <c r="AH25" s="512"/>
      <c r="AI25" s="512"/>
      <c r="AJ25" s="512"/>
      <c r="AK25" s="512"/>
      <c r="AL25" s="512"/>
      <c r="AM25" s="512"/>
      <c r="AN25" s="512"/>
      <c r="AO25" s="512"/>
    </row>
    <row r="26" spans="1:41">
      <c r="A26" s="20" t="s">
        <v>31</v>
      </c>
      <c r="C26" s="928">
        <v>0</v>
      </c>
      <c r="D26" s="928">
        <v>4963</v>
      </c>
      <c r="E26" s="928">
        <v>1326</v>
      </c>
      <c r="F26" s="928">
        <v>1158</v>
      </c>
      <c r="G26" s="928">
        <v>1048</v>
      </c>
      <c r="H26" s="928">
        <v>1143</v>
      </c>
      <c r="I26" s="928">
        <v>1116</v>
      </c>
      <c r="J26" s="928">
        <v>1141</v>
      </c>
      <c r="K26" s="928">
        <v>1065</v>
      </c>
      <c r="L26" s="928">
        <v>12960</v>
      </c>
      <c r="Q26" s="513"/>
      <c r="R26" s="513"/>
      <c r="S26" s="513"/>
      <c r="T26" s="513"/>
      <c r="U26" s="513"/>
      <c r="V26" s="513"/>
      <c r="W26" s="513"/>
      <c r="X26" s="513"/>
      <c r="Y26" s="513"/>
      <c r="Z26" s="513"/>
      <c r="AA26" s="513"/>
      <c r="AB26" s="513"/>
      <c r="AC26" s="513"/>
      <c r="AD26" s="513"/>
      <c r="AE26" s="512"/>
      <c r="AF26" s="512"/>
      <c r="AG26" s="512"/>
      <c r="AH26" s="512"/>
      <c r="AI26" s="512"/>
      <c r="AJ26" s="512"/>
      <c r="AK26" s="512"/>
      <c r="AL26" s="512"/>
      <c r="AM26" s="512"/>
      <c r="AN26" s="512"/>
      <c r="AO26" s="512"/>
    </row>
    <row r="27" spans="1:41">
      <c r="A27" s="20" t="s">
        <v>32</v>
      </c>
      <c r="C27" s="928">
        <v>193</v>
      </c>
      <c r="D27" s="928">
        <v>8143</v>
      </c>
      <c r="E27" s="928">
        <v>775</v>
      </c>
      <c r="F27" s="928">
        <v>650</v>
      </c>
      <c r="G27" s="928">
        <v>638</v>
      </c>
      <c r="H27" s="928">
        <v>732</v>
      </c>
      <c r="I27" s="928">
        <v>710</v>
      </c>
      <c r="J27" s="928">
        <v>742</v>
      </c>
      <c r="K27" s="928">
        <v>691</v>
      </c>
      <c r="L27" s="928">
        <v>13274</v>
      </c>
      <c r="Q27" s="513"/>
      <c r="R27" s="513"/>
      <c r="S27" s="513"/>
      <c r="T27" s="513"/>
      <c r="U27" s="513"/>
      <c r="V27" s="513"/>
      <c r="W27" s="513"/>
      <c r="X27" s="513"/>
      <c r="Y27" s="513"/>
      <c r="Z27" s="513"/>
      <c r="AA27" s="513"/>
      <c r="AB27" s="513"/>
      <c r="AC27" s="513"/>
      <c r="AD27" s="513"/>
      <c r="AE27" s="512"/>
      <c r="AF27" s="512"/>
      <c r="AG27" s="512"/>
      <c r="AH27" s="512"/>
      <c r="AI27" s="512"/>
      <c r="AJ27" s="512"/>
      <c r="AK27" s="512"/>
      <c r="AL27" s="512"/>
      <c r="AM27" s="512"/>
      <c r="AN27" s="512"/>
      <c r="AO27" s="512"/>
    </row>
    <row r="28" spans="1:41">
      <c r="A28" s="20" t="s">
        <v>33</v>
      </c>
      <c r="C28" s="928">
        <v>4118</v>
      </c>
      <c r="D28" s="928">
        <v>4376</v>
      </c>
      <c r="E28" s="928">
        <v>352</v>
      </c>
      <c r="F28" s="928">
        <v>289</v>
      </c>
      <c r="G28" s="928">
        <v>342</v>
      </c>
      <c r="H28" s="928">
        <v>414</v>
      </c>
      <c r="I28" s="928">
        <v>382</v>
      </c>
      <c r="J28" s="928">
        <v>425</v>
      </c>
      <c r="K28" s="928">
        <v>434</v>
      </c>
      <c r="L28" s="928">
        <v>11132</v>
      </c>
      <c r="Q28" s="513"/>
      <c r="R28" s="513"/>
      <c r="S28" s="513"/>
      <c r="T28" s="513"/>
      <c r="U28" s="513"/>
      <c r="V28" s="513"/>
      <c r="W28" s="513"/>
      <c r="X28" s="513"/>
      <c r="Y28" s="513"/>
      <c r="Z28" s="513"/>
      <c r="AA28" s="513"/>
      <c r="AB28" s="513"/>
      <c r="AC28" s="513"/>
      <c r="AD28" s="513"/>
      <c r="AE28" s="512"/>
      <c r="AF28" s="512"/>
      <c r="AG28" s="512"/>
      <c r="AH28" s="512"/>
      <c r="AI28" s="512"/>
      <c r="AJ28" s="512"/>
      <c r="AK28" s="512"/>
      <c r="AL28" s="512"/>
      <c r="AM28" s="512"/>
      <c r="AN28" s="512"/>
      <c r="AO28" s="512"/>
    </row>
    <row r="29" spans="1:41">
      <c r="A29" s="20" t="s">
        <v>34</v>
      </c>
      <c r="C29" s="928">
        <v>4994</v>
      </c>
      <c r="D29" s="928">
        <v>1869</v>
      </c>
      <c r="E29" s="928">
        <v>208</v>
      </c>
      <c r="F29" s="928">
        <v>188</v>
      </c>
      <c r="G29" s="928">
        <v>204</v>
      </c>
      <c r="H29" s="928">
        <v>252</v>
      </c>
      <c r="I29" s="928">
        <v>233</v>
      </c>
      <c r="J29" s="928">
        <v>233</v>
      </c>
      <c r="K29" s="928">
        <v>286</v>
      </c>
      <c r="L29" s="928">
        <v>8467</v>
      </c>
      <c r="Q29" s="513"/>
      <c r="R29" s="513"/>
      <c r="S29" s="513"/>
      <c r="T29" s="513"/>
      <c r="U29" s="513"/>
      <c r="V29" s="513"/>
      <c r="W29" s="513"/>
      <c r="X29" s="513"/>
      <c r="Y29" s="513"/>
      <c r="Z29" s="513"/>
      <c r="AA29" s="513"/>
      <c r="AB29" s="513"/>
      <c r="AC29" s="513"/>
      <c r="AD29" s="513"/>
      <c r="AE29" s="512"/>
      <c r="AF29" s="512"/>
      <c r="AG29" s="512"/>
      <c r="AH29" s="512"/>
      <c r="AI29" s="512"/>
      <c r="AJ29" s="512"/>
      <c r="AK29" s="512"/>
      <c r="AL29" s="512"/>
      <c r="AM29" s="512"/>
      <c r="AN29" s="512"/>
      <c r="AO29" s="512"/>
    </row>
    <row r="30" spans="1:41">
      <c r="A30" s="20" t="s">
        <v>35</v>
      </c>
      <c r="C30" s="928">
        <v>4653</v>
      </c>
      <c r="D30" s="928">
        <v>1302</v>
      </c>
      <c r="E30" s="928">
        <v>143</v>
      </c>
      <c r="F30" s="928">
        <v>160</v>
      </c>
      <c r="G30" s="928">
        <v>122</v>
      </c>
      <c r="H30" s="928">
        <v>132</v>
      </c>
      <c r="I30" s="928">
        <v>149</v>
      </c>
      <c r="J30" s="928">
        <v>153</v>
      </c>
      <c r="K30" s="928">
        <v>141</v>
      </c>
      <c r="L30" s="928">
        <v>6955</v>
      </c>
      <c r="Q30" s="513"/>
      <c r="R30" s="513"/>
      <c r="S30" s="513"/>
      <c r="T30" s="513"/>
      <c r="U30" s="513"/>
      <c r="V30" s="513"/>
      <c r="W30" s="513"/>
      <c r="X30" s="513"/>
      <c r="Y30" s="513"/>
      <c r="Z30" s="513"/>
      <c r="AA30" s="513"/>
      <c r="AB30" s="513"/>
      <c r="AC30" s="513"/>
      <c r="AD30" s="513"/>
      <c r="AE30" s="512"/>
      <c r="AF30" s="512"/>
      <c r="AG30" s="512"/>
      <c r="AH30" s="512"/>
      <c r="AI30" s="512"/>
      <c r="AJ30" s="512"/>
      <c r="AK30" s="512"/>
      <c r="AL30" s="512"/>
      <c r="AM30" s="512"/>
      <c r="AN30" s="512"/>
      <c r="AO30" s="512"/>
    </row>
    <row r="31" spans="1:41">
      <c r="A31" s="20" t="s">
        <v>36</v>
      </c>
      <c r="C31" s="928">
        <v>7366</v>
      </c>
      <c r="D31" s="928">
        <v>763</v>
      </c>
      <c r="E31" s="928">
        <v>85</v>
      </c>
      <c r="F31" s="928">
        <v>67</v>
      </c>
      <c r="G31" s="928">
        <v>60</v>
      </c>
      <c r="H31" s="928">
        <v>63</v>
      </c>
      <c r="I31" s="928">
        <v>75</v>
      </c>
      <c r="J31" s="928">
        <v>62</v>
      </c>
      <c r="K31" s="928">
        <v>59</v>
      </c>
      <c r="L31" s="928">
        <v>8600</v>
      </c>
      <c r="Q31" s="513"/>
      <c r="R31" s="513"/>
      <c r="S31" s="513"/>
      <c r="T31" s="513"/>
      <c r="U31" s="513"/>
      <c r="V31" s="513"/>
      <c r="W31" s="513"/>
      <c r="X31" s="513"/>
      <c r="Y31" s="513"/>
      <c r="Z31" s="513"/>
      <c r="AA31" s="513"/>
      <c r="AB31" s="513"/>
      <c r="AC31" s="513"/>
      <c r="AD31" s="513"/>
      <c r="AE31" s="512"/>
      <c r="AF31" s="512"/>
      <c r="AG31" s="512"/>
      <c r="AH31" s="512"/>
      <c r="AI31" s="512"/>
      <c r="AJ31" s="512"/>
      <c r="AK31" s="512"/>
      <c r="AL31" s="512"/>
      <c r="AM31" s="512"/>
      <c r="AN31" s="512"/>
      <c r="AO31" s="512"/>
    </row>
    <row r="32" spans="1:41">
      <c r="A32" s="20" t="s">
        <v>65</v>
      </c>
      <c r="C32" s="928">
        <v>21324</v>
      </c>
      <c r="D32" s="928">
        <v>21754</v>
      </c>
      <c r="E32" s="928">
        <v>3525</v>
      </c>
      <c r="F32" s="928">
        <v>3458</v>
      </c>
      <c r="G32" s="928">
        <v>3515</v>
      </c>
      <c r="H32" s="928">
        <v>4254</v>
      </c>
      <c r="I32" s="928">
        <v>4776</v>
      </c>
      <c r="J32" s="928">
        <v>5789</v>
      </c>
      <c r="K32" s="928">
        <v>6713</v>
      </c>
      <c r="L32" s="928">
        <v>75108</v>
      </c>
      <c r="Q32" s="513"/>
      <c r="R32" s="513"/>
      <c r="S32" s="513"/>
      <c r="T32" s="513"/>
      <c r="U32" s="513"/>
      <c r="V32" s="513"/>
      <c r="W32" s="513"/>
      <c r="X32" s="513"/>
      <c r="Y32" s="513"/>
      <c r="Z32" s="513"/>
      <c r="AA32" s="513"/>
      <c r="AB32" s="513"/>
      <c r="AC32" s="513"/>
      <c r="AD32" s="513"/>
      <c r="AE32" s="512"/>
      <c r="AF32" s="512"/>
      <c r="AG32" s="512"/>
      <c r="AH32" s="512"/>
      <c r="AI32" s="512"/>
      <c r="AJ32" s="512"/>
      <c r="AK32" s="512"/>
      <c r="AL32" s="512"/>
      <c r="AM32" s="512"/>
      <c r="AN32" s="512"/>
      <c r="AO32" s="512"/>
    </row>
    <row r="33" spans="1:41">
      <c r="A33" s="815"/>
      <c r="B33" s="16"/>
      <c r="C33" s="928"/>
      <c r="D33" s="928"/>
      <c r="E33" s="928"/>
      <c r="F33" s="928"/>
      <c r="G33" s="928"/>
      <c r="H33" s="928"/>
      <c r="I33" s="928"/>
      <c r="J33" s="928"/>
      <c r="K33" s="928"/>
      <c r="L33" s="928"/>
      <c r="Q33" s="513"/>
      <c r="R33" s="513"/>
      <c r="S33" s="513"/>
      <c r="T33" s="513"/>
      <c r="U33" s="513"/>
      <c r="V33" s="513"/>
      <c r="W33" s="513"/>
      <c r="X33" s="513"/>
      <c r="Y33" s="513"/>
      <c r="Z33" s="513"/>
      <c r="AA33" s="513"/>
      <c r="AB33" s="513"/>
      <c r="AC33" s="513"/>
      <c r="AE33" s="512"/>
      <c r="AF33" s="512"/>
      <c r="AG33" s="512"/>
      <c r="AH33" s="79"/>
      <c r="AI33" s="512"/>
      <c r="AJ33" s="512"/>
      <c r="AK33" s="512"/>
      <c r="AL33" s="512"/>
      <c r="AM33" s="512"/>
      <c r="AN33" s="512"/>
      <c r="AO33" s="512"/>
    </row>
    <row r="34" spans="1:41" ht="10.5">
      <c r="A34" s="304" t="s">
        <v>110</v>
      </c>
      <c r="B34" s="16"/>
      <c r="C34" s="928"/>
      <c r="D34" s="928"/>
      <c r="E34" s="928"/>
      <c r="F34" s="928"/>
      <c r="G34" s="928"/>
      <c r="H34" s="928"/>
      <c r="I34" s="928"/>
      <c r="J34" s="928"/>
      <c r="K34" s="928"/>
      <c r="L34" s="928"/>
      <c r="Q34" s="513"/>
      <c r="R34" s="513"/>
      <c r="S34" s="513"/>
      <c r="T34" s="513"/>
      <c r="U34" s="513"/>
      <c r="V34" s="513"/>
      <c r="W34" s="513"/>
      <c r="X34" s="513"/>
      <c r="Y34" s="513"/>
      <c r="Z34" s="513"/>
      <c r="AA34" s="513"/>
      <c r="AB34" s="513"/>
      <c r="AC34" s="513"/>
      <c r="AE34" s="512"/>
      <c r="AF34" s="512"/>
      <c r="AG34" s="512"/>
      <c r="AH34" s="79"/>
      <c r="AI34" s="512"/>
      <c r="AJ34" s="512"/>
      <c r="AK34" s="512"/>
      <c r="AL34" s="512"/>
      <c r="AM34" s="512"/>
      <c r="AN34" s="512"/>
      <c r="AO34" s="512"/>
    </row>
    <row r="35" spans="1:41">
      <c r="A35" s="20" t="s">
        <v>27</v>
      </c>
      <c r="C35" s="928">
        <v>0</v>
      </c>
      <c r="D35" s="928">
        <v>0</v>
      </c>
      <c r="E35" s="928">
        <v>0</v>
      </c>
      <c r="F35" s="928">
        <v>0</v>
      </c>
      <c r="G35" s="928">
        <v>1</v>
      </c>
      <c r="H35" s="928">
        <v>82</v>
      </c>
      <c r="I35" s="928">
        <v>335</v>
      </c>
      <c r="J35" s="928">
        <v>1119</v>
      </c>
      <c r="K35" s="928">
        <v>2529</v>
      </c>
      <c r="L35" s="928">
        <v>4066</v>
      </c>
      <c r="Q35" s="513"/>
      <c r="R35" s="513"/>
      <c r="S35" s="513"/>
      <c r="T35" s="513"/>
      <c r="U35" s="513"/>
      <c r="V35" s="513"/>
      <c r="W35" s="513"/>
      <c r="X35" s="513"/>
      <c r="Y35" s="513"/>
      <c r="Z35" s="513"/>
      <c r="AA35" s="513"/>
      <c r="AB35" s="513"/>
      <c r="AC35" s="513"/>
      <c r="AD35" s="513"/>
      <c r="AE35" s="512"/>
      <c r="AF35" s="512"/>
      <c r="AG35" s="512"/>
      <c r="AH35" s="512"/>
      <c r="AI35" s="512"/>
      <c r="AJ35" s="512"/>
      <c r="AK35" s="512"/>
      <c r="AL35" s="512"/>
      <c r="AM35" s="512"/>
      <c r="AN35" s="512"/>
      <c r="AO35" s="512"/>
    </row>
    <row r="36" spans="1:41">
      <c r="A36" s="20" t="s">
        <v>30</v>
      </c>
      <c r="C36" s="928">
        <v>0</v>
      </c>
      <c r="D36" s="928">
        <v>382</v>
      </c>
      <c r="E36" s="928">
        <v>775</v>
      </c>
      <c r="F36" s="928">
        <v>1200</v>
      </c>
      <c r="G36" s="928">
        <v>1456</v>
      </c>
      <c r="H36" s="928">
        <v>1928</v>
      </c>
      <c r="I36" s="928">
        <v>2559</v>
      </c>
      <c r="J36" s="928">
        <v>3015</v>
      </c>
      <c r="K36" s="928">
        <v>2932</v>
      </c>
      <c r="L36" s="928">
        <v>14247</v>
      </c>
      <c r="Q36" s="513"/>
      <c r="R36" s="513"/>
      <c r="S36" s="513"/>
      <c r="T36" s="513"/>
      <c r="U36" s="513"/>
      <c r="V36" s="513"/>
      <c r="W36" s="513"/>
      <c r="X36" s="513"/>
      <c r="Y36" s="513"/>
      <c r="Z36" s="513"/>
      <c r="AA36" s="513"/>
      <c r="AB36" s="513"/>
      <c r="AC36" s="513"/>
      <c r="AD36" s="513"/>
      <c r="AE36" s="512"/>
      <c r="AF36" s="512"/>
      <c r="AG36" s="512"/>
      <c r="AH36" s="512"/>
      <c r="AI36" s="512"/>
      <c r="AJ36" s="512"/>
      <c r="AK36" s="512"/>
      <c r="AL36" s="512"/>
      <c r="AM36" s="512"/>
      <c r="AN36" s="512"/>
      <c r="AO36" s="512"/>
    </row>
    <row r="37" spans="1:41">
      <c r="A37" s="20" t="s">
        <v>31</v>
      </c>
      <c r="C37" s="928">
        <v>0</v>
      </c>
      <c r="D37" s="928">
        <v>6255</v>
      </c>
      <c r="E37" s="928">
        <v>1797</v>
      </c>
      <c r="F37" s="928">
        <v>1633</v>
      </c>
      <c r="G37" s="928">
        <v>1490</v>
      </c>
      <c r="H37" s="928">
        <v>1648</v>
      </c>
      <c r="I37" s="928">
        <v>1579</v>
      </c>
      <c r="J37" s="928">
        <v>1643</v>
      </c>
      <c r="K37" s="928">
        <v>1497</v>
      </c>
      <c r="L37" s="928">
        <v>17542</v>
      </c>
      <c r="Q37" s="513"/>
      <c r="R37" s="513"/>
      <c r="S37" s="513"/>
      <c r="T37" s="513"/>
      <c r="U37" s="513"/>
      <c r="V37" s="513"/>
      <c r="W37" s="513"/>
      <c r="X37" s="513"/>
      <c r="Y37" s="513"/>
      <c r="Z37" s="513"/>
      <c r="AA37" s="513"/>
      <c r="AB37" s="513"/>
      <c r="AC37" s="513"/>
      <c r="AD37" s="513"/>
      <c r="AE37" s="512"/>
      <c r="AF37" s="512"/>
      <c r="AG37" s="512"/>
      <c r="AH37" s="512"/>
      <c r="AI37" s="512"/>
      <c r="AJ37" s="512"/>
      <c r="AK37" s="512"/>
      <c r="AL37" s="512"/>
      <c r="AM37" s="512"/>
      <c r="AN37" s="512"/>
      <c r="AO37" s="512"/>
    </row>
    <row r="38" spans="1:41">
      <c r="A38" s="20" t="s">
        <v>32</v>
      </c>
      <c r="C38" s="928">
        <v>242</v>
      </c>
      <c r="D38" s="928">
        <v>10639</v>
      </c>
      <c r="E38" s="928">
        <v>1046</v>
      </c>
      <c r="F38" s="928">
        <v>918</v>
      </c>
      <c r="G38" s="928">
        <v>894</v>
      </c>
      <c r="H38" s="928">
        <v>1067</v>
      </c>
      <c r="I38" s="928">
        <v>1037</v>
      </c>
      <c r="J38" s="928">
        <v>1036</v>
      </c>
      <c r="K38" s="928">
        <v>974</v>
      </c>
      <c r="L38" s="928">
        <v>17853</v>
      </c>
      <c r="Q38" s="513"/>
      <c r="R38" s="513"/>
      <c r="S38" s="513"/>
      <c r="T38" s="513"/>
      <c r="U38" s="513"/>
      <c r="V38" s="513"/>
      <c r="W38" s="513"/>
      <c r="X38" s="513"/>
      <c r="Y38" s="513"/>
      <c r="Z38" s="513"/>
      <c r="AA38" s="513"/>
      <c r="AB38" s="513"/>
      <c r="AC38" s="513"/>
      <c r="AD38" s="513"/>
      <c r="AE38" s="512"/>
      <c r="AF38" s="512"/>
      <c r="AG38" s="512"/>
      <c r="AH38" s="512"/>
      <c r="AI38" s="512"/>
      <c r="AJ38" s="512"/>
      <c r="AK38" s="512"/>
      <c r="AL38" s="512"/>
      <c r="AM38" s="512"/>
      <c r="AN38" s="512"/>
      <c r="AO38" s="512"/>
    </row>
    <row r="39" spans="1:41">
      <c r="A39" s="20" t="s">
        <v>33</v>
      </c>
      <c r="C39" s="928">
        <v>5732</v>
      </c>
      <c r="D39" s="928">
        <v>6141</v>
      </c>
      <c r="E39" s="928">
        <v>516</v>
      </c>
      <c r="F39" s="928">
        <v>465</v>
      </c>
      <c r="G39" s="928">
        <v>515</v>
      </c>
      <c r="H39" s="928">
        <v>607</v>
      </c>
      <c r="I39" s="928">
        <v>567</v>
      </c>
      <c r="J39" s="928">
        <v>607</v>
      </c>
      <c r="K39" s="928">
        <v>602</v>
      </c>
      <c r="L39" s="928">
        <v>15752</v>
      </c>
      <c r="Q39" s="513"/>
      <c r="R39" s="513"/>
      <c r="S39" s="513"/>
      <c r="T39" s="513"/>
      <c r="U39" s="513"/>
      <c r="V39" s="513"/>
      <c r="W39" s="513"/>
      <c r="X39" s="513"/>
      <c r="Y39" s="513"/>
      <c r="Z39" s="513"/>
      <c r="AA39" s="513"/>
      <c r="AB39" s="513"/>
      <c r="AC39" s="513"/>
      <c r="AD39" s="513"/>
      <c r="AE39" s="512"/>
      <c r="AF39" s="512"/>
      <c r="AG39" s="512"/>
      <c r="AH39" s="512"/>
      <c r="AI39" s="512"/>
      <c r="AJ39" s="512"/>
      <c r="AK39" s="512"/>
      <c r="AL39" s="512"/>
      <c r="AM39" s="512"/>
      <c r="AN39" s="512"/>
      <c r="AO39" s="512"/>
    </row>
    <row r="40" spans="1:41">
      <c r="A40" s="20" t="s">
        <v>34</v>
      </c>
      <c r="C40" s="928">
        <v>7575</v>
      </c>
      <c r="D40" s="928">
        <v>2835</v>
      </c>
      <c r="E40" s="928">
        <v>324</v>
      </c>
      <c r="F40" s="928">
        <v>294</v>
      </c>
      <c r="G40" s="928">
        <v>309</v>
      </c>
      <c r="H40" s="928">
        <v>348</v>
      </c>
      <c r="I40" s="928">
        <v>330</v>
      </c>
      <c r="J40" s="928">
        <v>345</v>
      </c>
      <c r="K40" s="928">
        <v>382</v>
      </c>
      <c r="L40" s="928">
        <v>12742</v>
      </c>
      <c r="Q40" s="513"/>
      <c r="R40" s="513"/>
      <c r="S40" s="513"/>
      <c r="T40" s="513"/>
      <c r="U40" s="513"/>
      <c r="V40" s="513"/>
      <c r="W40" s="513"/>
      <c r="X40" s="513"/>
      <c r="Y40" s="513"/>
      <c r="Z40" s="513"/>
      <c r="AA40" s="513"/>
      <c r="AB40" s="513"/>
      <c r="AC40" s="513"/>
      <c r="AD40" s="513"/>
      <c r="AE40" s="512"/>
      <c r="AF40" s="512"/>
      <c r="AG40" s="512"/>
      <c r="AH40" s="512"/>
      <c r="AI40" s="512"/>
      <c r="AJ40" s="512"/>
      <c r="AK40" s="512"/>
      <c r="AL40" s="512"/>
      <c r="AM40" s="512"/>
      <c r="AN40" s="512"/>
      <c r="AO40" s="512"/>
    </row>
    <row r="41" spans="1:41">
      <c r="A41" s="20" t="s">
        <v>35</v>
      </c>
      <c r="C41" s="928">
        <v>7567</v>
      </c>
      <c r="D41" s="928">
        <v>1916</v>
      </c>
      <c r="E41" s="928">
        <v>226</v>
      </c>
      <c r="F41" s="928">
        <v>217</v>
      </c>
      <c r="G41" s="928">
        <v>177</v>
      </c>
      <c r="H41" s="928">
        <v>190</v>
      </c>
      <c r="I41" s="928">
        <v>208</v>
      </c>
      <c r="J41" s="928">
        <v>219</v>
      </c>
      <c r="K41" s="928">
        <v>213</v>
      </c>
      <c r="L41" s="928">
        <v>10933</v>
      </c>
      <c r="Q41" s="513"/>
      <c r="R41" s="513"/>
      <c r="S41" s="513"/>
      <c r="T41" s="513"/>
      <c r="U41" s="513"/>
      <c r="V41" s="513"/>
      <c r="W41" s="513"/>
      <c r="X41" s="513"/>
      <c r="Y41" s="513"/>
      <c r="Z41" s="513"/>
      <c r="AA41" s="513"/>
      <c r="AB41" s="513"/>
      <c r="AC41" s="513"/>
      <c r="AD41" s="513"/>
      <c r="AE41" s="512"/>
      <c r="AF41" s="512"/>
      <c r="AG41" s="512"/>
      <c r="AH41" s="512"/>
      <c r="AI41" s="512"/>
      <c r="AJ41" s="512"/>
      <c r="AK41" s="512"/>
      <c r="AL41" s="512"/>
      <c r="AM41" s="512"/>
      <c r="AN41" s="512"/>
      <c r="AO41" s="512"/>
    </row>
    <row r="42" spans="1:41">
      <c r="A42" s="20" t="s">
        <v>36</v>
      </c>
      <c r="C42" s="928">
        <v>11069</v>
      </c>
      <c r="D42" s="928">
        <v>1175</v>
      </c>
      <c r="E42" s="928">
        <v>124</v>
      </c>
      <c r="F42" s="928">
        <v>106</v>
      </c>
      <c r="G42" s="928">
        <v>99</v>
      </c>
      <c r="H42" s="928">
        <v>88</v>
      </c>
      <c r="I42" s="928">
        <v>110</v>
      </c>
      <c r="J42" s="928">
        <v>97</v>
      </c>
      <c r="K42" s="928">
        <v>92</v>
      </c>
      <c r="L42" s="928">
        <v>12960</v>
      </c>
      <c r="Q42" s="513"/>
      <c r="R42" s="513"/>
      <c r="S42" s="513"/>
      <c r="T42" s="513"/>
      <c r="U42" s="513"/>
      <c r="V42" s="513"/>
      <c r="W42" s="513"/>
      <c r="X42" s="513"/>
      <c r="Y42" s="513"/>
      <c r="Z42" s="513"/>
      <c r="AA42" s="513"/>
      <c r="AB42" s="513"/>
      <c r="AC42" s="513"/>
      <c r="AD42" s="513"/>
      <c r="AE42" s="512"/>
      <c r="AF42" s="512"/>
      <c r="AG42" s="512"/>
      <c r="AH42" s="512"/>
      <c r="AI42" s="512"/>
      <c r="AJ42" s="512"/>
      <c r="AK42" s="512"/>
      <c r="AL42" s="512"/>
      <c r="AM42" s="512"/>
      <c r="AN42" s="512"/>
      <c r="AO42" s="512"/>
    </row>
    <row r="43" spans="1:41">
      <c r="A43" s="20" t="s">
        <v>65</v>
      </c>
      <c r="C43" s="928">
        <v>32185</v>
      </c>
      <c r="D43" s="928">
        <v>29343</v>
      </c>
      <c r="E43" s="928">
        <v>4808</v>
      </c>
      <c r="F43" s="928">
        <v>4833</v>
      </c>
      <c r="G43" s="928">
        <v>4941</v>
      </c>
      <c r="H43" s="928">
        <v>5958</v>
      </c>
      <c r="I43" s="928">
        <v>6725</v>
      </c>
      <c r="J43" s="928">
        <v>8081</v>
      </c>
      <c r="K43" s="928">
        <v>9221</v>
      </c>
      <c r="L43" s="928">
        <v>106095</v>
      </c>
      <c r="Q43" s="513"/>
      <c r="R43" s="513"/>
      <c r="S43" s="513"/>
      <c r="T43" s="513"/>
      <c r="U43" s="513"/>
      <c r="V43" s="513"/>
      <c r="W43" s="513"/>
      <c r="X43" s="513"/>
      <c r="Y43" s="513"/>
      <c r="Z43" s="513"/>
      <c r="AA43" s="513"/>
      <c r="AB43" s="513"/>
      <c r="AC43" s="513"/>
      <c r="AD43" s="513"/>
      <c r="AE43" s="512"/>
      <c r="AF43" s="512"/>
      <c r="AG43" s="512"/>
      <c r="AH43" s="512"/>
      <c r="AI43" s="512"/>
      <c r="AJ43" s="512"/>
      <c r="AK43" s="512"/>
      <c r="AL43" s="512"/>
      <c r="AM43" s="512"/>
      <c r="AN43" s="512"/>
      <c r="AO43" s="512"/>
    </row>
    <row r="44" spans="1:41">
      <c r="A44" s="846"/>
      <c r="B44" s="846"/>
      <c r="C44" s="846"/>
      <c r="D44" s="846"/>
      <c r="E44" s="846"/>
      <c r="F44" s="846"/>
      <c r="G44" s="846"/>
      <c r="H44" s="846"/>
      <c r="I44" s="846"/>
      <c r="J44" s="846"/>
      <c r="K44" s="846"/>
      <c r="L44" s="846"/>
    </row>
    <row r="45" spans="1:41" ht="4.5" customHeight="1"/>
    <row r="46" spans="1:41">
      <c r="L46" s="856" t="s">
        <v>405</v>
      </c>
    </row>
    <row r="47" spans="1:41" ht="13">
      <c r="A47" s="1359" t="s">
        <v>48</v>
      </c>
      <c r="H47" s="856"/>
      <c r="I47" s="856"/>
      <c r="J47" s="856"/>
      <c r="K47" s="856"/>
    </row>
    <row r="48" spans="1:41" ht="11.25" customHeight="1">
      <c r="A48" s="1360" t="s">
        <v>838</v>
      </c>
      <c r="B48" s="1361"/>
      <c r="C48" s="1361"/>
      <c r="D48" s="1361"/>
      <c r="E48" s="1361"/>
      <c r="F48" s="1361"/>
      <c r="G48" s="1361"/>
      <c r="H48" s="1361"/>
      <c r="I48" s="1361"/>
      <c r="J48" s="1361"/>
      <c r="K48" s="1361"/>
      <c r="L48" s="1361"/>
    </row>
    <row r="49" spans="1:12">
      <c r="A49" s="1360" t="s">
        <v>839</v>
      </c>
      <c r="B49" s="1360"/>
      <c r="C49" s="1360"/>
      <c r="D49" s="1360"/>
      <c r="E49" s="1360"/>
      <c r="F49" s="1360"/>
      <c r="G49" s="1360"/>
      <c r="H49" s="1360"/>
      <c r="I49" s="1360"/>
      <c r="J49" s="1360"/>
      <c r="K49" s="1360"/>
      <c r="L49" s="1360"/>
    </row>
    <row r="50" spans="1:12">
      <c r="A50" s="1360" t="s">
        <v>840</v>
      </c>
      <c r="B50" s="1361"/>
      <c r="C50" s="1361"/>
      <c r="D50" s="1361"/>
      <c r="E50" s="1361"/>
      <c r="F50" s="1361"/>
      <c r="G50" s="1361"/>
      <c r="H50" s="1361"/>
      <c r="I50" s="1361"/>
      <c r="J50" s="1361"/>
      <c r="K50" s="1361"/>
      <c r="L50" s="1361"/>
    </row>
    <row r="51" spans="1:12">
      <c r="A51" s="867" t="s">
        <v>408</v>
      </c>
    </row>
    <row r="52" spans="1:12">
      <c r="A52" s="590" t="s">
        <v>841</v>
      </c>
    </row>
    <row r="53" spans="1:12">
      <c r="A53" s="1569"/>
      <c r="B53" s="1569"/>
      <c r="C53" s="1569"/>
      <c r="D53" s="1569"/>
    </row>
    <row r="55" spans="1:12">
      <c r="A55" s="867" t="s">
        <v>409</v>
      </c>
    </row>
    <row r="56" spans="1:12" ht="64.150000000000006" customHeight="1">
      <c r="A56" s="1569" t="s">
        <v>410</v>
      </c>
      <c r="B56" s="1569"/>
      <c r="C56" s="1569"/>
      <c r="D56" s="1569"/>
    </row>
  </sheetData>
  <mergeCells count="5">
    <mergeCell ref="A56:D56"/>
    <mergeCell ref="A1:L1"/>
    <mergeCell ref="C5:L5"/>
    <mergeCell ref="C4:L4"/>
    <mergeCell ref="A53:D53"/>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838"/>
  <sheetViews>
    <sheetView showGridLines="0" zoomScaleNormal="100" workbookViewId="0">
      <selection sqref="A1:K1"/>
    </sheetView>
  </sheetViews>
  <sheetFormatPr defaultColWidth="8.81640625" defaultRowHeight="12.5"/>
  <cols>
    <col min="1" max="1" width="3" style="559" customWidth="1"/>
    <col min="2" max="2" width="35.26953125" style="559" customWidth="1"/>
    <col min="3" max="3" width="5.7265625" style="560" customWidth="1"/>
    <col min="4" max="4" width="10.26953125" style="989" customWidth="1"/>
    <col min="5" max="6" width="10.26953125" style="988" customWidth="1"/>
    <col min="7" max="10" width="10.26953125" style="985" customWidth="1"/>
    <col min="11" max="11" width="10.26953125" style="986" customWidth="1"/>
    <col min="12" max="16384" width="8.81640625" style="987"/>
  </cols>
  <sheetData>
    <row r="1" spans="1:11" s="516" customFormat="1" ht="27.4" customHeight="1">
      <c r="A1" s="1426" t="s">
        <v>650</v>
      </c>
      <c r="B1" s="1426"/>
      <c r="C1" s="1426"/>
      <c r="D1" s="1426"/>
      <c r="E1" s="1426"/>
      <c r="F1" s="1426"/>
      <c r="G1" s="1426"/>
      <c r="H1" s="1426"/>
      <c r="I1" s="1426"/>
      <c r="J1" s="1426"/>
      <c r="K1" s="1426"/>
    </row>
    <row r="2" spans="1:11" s="518" customFormat="1" ht="16.149999999999999" customHeight="1">
      <c r="A2" s="970" t="s">
        <v>773</v>
      </c>
      <c r="B2" s="257"/>
      <c r="C2" s="258"/>
      <c r="D2" s="259"/>
      <c r="E2" s="517"/>
      <c r="F2" s="517"/>
      <c r="J2" s="519"/>
      <c r="K2" s="971"/>
    </row>
    <row r="3" spans="1:11" s="518" customFormat="1" ht="16.149999999999999" customHeight="1">
      <c r="A3" s="1424" t="s">
        <v>0</v>
      </c>
      <c r="B3" s="1424"/>
      <c r="C3" s="260"/>
      <c r="D3" s="972"/>
      <c r="E3" s="972"/>
      <c r="F3" s="972"/>
      <c r="K3" s="971"/>
    </row>
    <row r="4" spans="1:11" s="522" customFormat="1" ht="12.75" customHeight="1">
      <c r="A4" s="520"/>
      <c r="B4" s="520"/>
      <c r="C4" s="521"/>
      <c r="D4" s="1427" t="s">
        <v>51</v>
      </c>
      <c r="E4" s="1427"/>
      <c r="F4" s="1427"/>
      <c r="G4" s="1427"/>
      <c r="H4" s="1427"/>
      <c r="I4" s="1427"/>
      <c r="J4" s="1427"/>
      <c r="K4" s="1427"/>
    </row>
    <row r="5" spans="1:11" s="522" customFormat="1" ht="12.75" customHeight="1">
      <c r="A5" s="520"/>
      <c r="B5" s="520"/>
      <c r="D5" s="261">
        <v>2011</v>
      </c>
      <c r="E5" s="525">
        <v>2012</v>
      </c>
      <c r="F5" s="261">
        <v>2013</v>
      </c>
      <c r="G5" s="261">
        <v>2014</v>
      </c>
      <c r="H5" s="525">
        <v>2015</v>
      </c>
      <c r="I5" s="261">
        <v>2016</v>
      </c>
      <c r="J5" s="525">
        <v>2017</v>
      </c>
      <c r="K5" s="525">
        <v>2018</v>
      </c>
    </row>
    <row r="6" spans="1:11" s="522" customFormat="1" ht="11.15" customHeight="1">
      <c r="C6" s="74" t="s">
        <v>48</v>
      </c>
      <c r="D6" s="1215" t="s">
        <v>22</v>
      </c>
      <c r="E6" s="1215" t="s">
        <v>22</v>
      </c>
      <c r="F6" s="1215" t="s">
        <v>22</v>
      </c>
      <c r="G6" s="1215" t="s">
        <v>22</v>
      </c>
      <c r="H6" s="1215" t="s">
        <v>22</v>
      </c>
      <c r="I6" s="1215" t="s">
        <v>22</v>
      </c>
      <c r="J6" s="1215" t="s">
        <v>22</v>
      </c>
      <c r="K6" s="973"/>
    </row>
    <row r="7" spans="1:11" s="522" customFormat="1" ht="11.25" customHeight="1">
      <c r="A7" s="1425" t="s">
        <v>56</v>
      </c>
      <c r="B7" s="1425"/>
      <c r="C7" s="74"/>
      <c r="D7" s="63"/>
      <c r="E7" s="63"/>
      <c r="F7" s="63"/>
      <c r="G7" s="529"/>
      <c r="H7" s="529"/>
      <c r="I7" s="529"/>
      <c r="J7" s="529"/>
      <c r="K7" s="974"/>
    </row>
    <row r="8" spans="1:11" s="522" customFormat="1" ht="3" customHeight="1">
      <c r="B8" s="998"/>
      <c r="C8" s="74"/>
      <c r="D8" s="63"/>
      <c r="E8" s="63"/>
      <c r="F8" s="63"/>
      <c r="G8" s="529"/>
      <c r="H8" s="529"/>
      <c r="I8" s="529"/>
      <c r="J8" s="529"/>
      <c r="K8" s="973"/>
    </row>
    <row r="9" spans="1:11" s="522" customFormat="1" ht="11.25" customHeight="1">
      <c r="A9" s="526"/>
      <c r="B9" s="524" t="s">
        <v>64</v>
      </c>
      <c r="C9" s="74"/>
      <c r="D9" s="627">
        <v>136845.49622385678</v>
      </c>
      <c r="E9" s="627">
        <v>147294.7459110991</v>
      </c>
      <c r="F9" s="627">
        <v>156441.17505581051</v>
      </c>
      <c r="G9" s="627">
        <v>166584.14574408511</v>
      </c>
      <c r="H9" s="627">
        <v>174500.46733409198</v>
      </c>
      <c r="I9" s="627">
        <v>177656.79415827012</v>
      </c>
      <c r="J9" s="627">
        <v>176170.61457139681</v>
      </c>
      <c r="K9" s="627">
        <v>176679.0942630333</v>
      </c>
    </row>
    <row r="10" spans="1:11" s="522" customFormat="1" ht="11.25" customHeight="1">
      <c r="A10" s="526"/>
      <c r="B10" s="524" t="s">
        <v>66</v>
      </c>
      <c r="C10" s="74"/>
      <c r="D10" s="627">
        <v>35422.086033032705</v>
      </c>
      <c r="E10" s="627">
        <v>37253.499433456775</v>
      </c>
      <c r="F10" s="627">
        <v>38680.460787709817</v>
      </c>
      <c r="G10" s="627">
        <v>40454.674725974633</v>
      </c>
      <c r="H10" s="627">
        <v>42372.352070156427</v>
      </c>
      <c r="I10" s="627">
        <v>43201.674293734002</v>
      </c>
      <c r="J10" s="627">
        <v>43516.367543387998</v>
      </c>
      <c r="K10" s="627">
        <v>43770.692739129001</v>
      </c>
    </row>
    <row r="11" spans="1:11" s="522" customFormat="1" ht="11.25" customHeight="1">
      <c r="A11" s="526"/>
      <c r="B11" s="524" t="s">
        <v>67</v>
      </c>
      <c r="C11" s="81">
        <v>1</v>
      </c>
      <c r="D11" s="627">
        <v>1576.7608480202991</v>
      </c>
      <c r="E11" s="627">
        <v>1659.47187513932</v>
      </c>
      <c r="F11" s="627">
        <v>1779.346055218427</v>
      </c>
      <c r="G11" s="627">
        <v>1881.1161409253991</v>
      </c>
      <c r="H11" s="627">
        <v>1895.4131729382741</v>
      </c>
      <c r="I11" s="627">
        <v>1836.567698922523</v>
      </c>
      <c r="J11" s="627">
        <v>1719.0123744832299</v>
      </c>
      <c r="K11" s="627">
        <v>1573.3468932645139</v>
      </c>
    </row>
    <row r="12" spans="1:11" s="522" customFormat="1" ht="11.25" customHeight="1">
      <c r="A12" s="526"/>
      <c r="B12" s="524" t="s">
        <v>68</v>
      </c>
      <c r="C12" s="74"/>
      <c r="D12" s="627">
        <v>13215.156670282924</v>
      </c>
      <c r="E12" s="627">
        <v>13529.692374319529</v>
      </c>
      <c r="F12" s="627">
        <v>14230.878827798289</v>
      </c>
      <c r="G12" s="627">
        <v>14676.750238536761</v>
      </c>
      <c r="H12" s="627">
        <v>15169.242744323888</v>
      </c>
      <c r="I12" s="627">
        <v>15490.481168137951</v>
      </c>
      <c r="J12" s="627">
        <v>15370.12896718145</v>
      </c>
      <c r="K12" s="627">
        <v>15239.97565294147</v>
      </c>
    </row>
    <row r="13" spans="1:11" s="522" customFormat="1" ht="11.25" customHeight="1">
      <c r="A13" s="526"/>
      <c r="B13" s="524" t="s">
        <v>69</v>
      </c>
      <c r="C13" s="81">
        <v>2</v>
      </c>
      <c r="D13" s="627">
        <v>40414.224889773082</v>
      </c>
      <c r="E13" s="627">
        <v>41495.89980279369</v>
      </c>
      <c r="F13" s="627">
        <v>42255.71719713958</v>
      </c>
      <c r="G13" s="627">
        <v>44474.898702639206</v>
      </c>
      <c r="H13" s="627">
        <v>45740.737479728843</v>
      </c>
      <c r="I13" s="627">
        <v>45533.019269161101</v>
      </c>
      <c r="J13" s="627">
        <v>45357.023795872796</v>
      </c>
      <c r="K13" s="627">
        <v>44992.8821780863</v>
      </c>
    </row>
    <row r="14" spans="1:11" s="522" customFormat="1" ht="11.25" customHeight="1">
      <c r="A14" s="526"/>
      <c r="B14" s="524" t="s">
        <v>651</v>
      </c>
      <c r="C14" s="81">
        <v>3</v>
      </c>
      <c r="D14" s="627">
        <v>21042</v>
      </c>
      <c r="E14" s="627">
        <v>21455</v>
      </c>
      <c r="F14" s="627">
        <v>24886</v>
      </c>
      <c r="G14" s="627">
        <v>25465</v>
      </c>
      <c r="H14" s="627">
        <v>25471</v>
      </c>
      <c r="I14" s="627">
        <v>26937</v>
      </c>
      <c r="J14" s="627">
        <v>25817</v>
      </c>
      <c r="K14" s="627">
        <v>26475</v>
      </c>
    </row>
    <row r="15" spans="1:11" s="522" customFormat="1" ht="11.25" customHeight="1">
      <c r="A15" s="526"/>
      <c r="B15" s="532"/>
      <c r="C15" s="81"/>
      <c r="D15" s="530"/>
      <c r="E15" s="530"/>
      <c r="F15" s="530"/>
      <c r="G15" s="575"/>
      <c r="H15" s="63"/>
      <c r="I15" s="575"/>
      <c r="J15" s="575"/>
      <c r="K15" s="975"/>
    </row>
    <row r="16" spans="1:11" s="522" customFormat="1" ht="13.15" customHeight="1">
      <c r="B16" s="998" t="s">
        <v>57</v>
      </c>
      <c r="C16" s="533"/>
      <c r="D16" s="63"/>
      <c r="E16" s="63"/>
      <c r="F16" s="63"/>
      <c r="G16" s="575"/>
      <c r="H16" s="976"/>
      <c r="I16" s="575"/>
      <c r="J16" s="575"/>
      <c r="K16" s="975"/>
    </row>
    <row r="17" spans="1:11" s="522" customFormat="1" ht="5.25" customHeight="1">
      <c r="A17" s="534"/>
      <c r="B17" s="535"/>
      <c r="C17" s="536"/>
      <c r="D17" s="63"/>
      <c r="E17" s="63"/>
      <c r="F17" s="63"/>
      <c r="G17" s="575"/>
      <c r="H17" s="530"/>
      <c r="I17" s="575"/>
      <c r="J17" s="575"/>
      <c r="K17" s="975"/>
    </row>
    <row r="18" spans="1:11" s="522" customFormat="1" ht="11.25" customHeight="1">
      <c r="A18" s="526"/>
      <c r="B18" s="524" t="s">
        <v>64</v>
      </c>
      <c r="C18" s="74"/>
      <c r="D18" s="627">
        <v>52829.429595797905</v>
      </c>
      <c r="E18" s="627">
        <v>54399.594695872103</v>
      </c>
      <c r="F18" s="627">
        <v>54306.450886193794</v>
      </c>
      <c r="G18" s="627">
        <v>53427.1758216159</v>
      </c>
      <c r="H18" s="627">
        <v>51598.581746532</v>
      </c>
      <c r="I18" s="627">
        <v>49663.399908801497</v>
      </c>
      <c r="J18" s="627">
        <v>47358.426460842296</v>
      </c>
      <c r="K18" s="627">
        <v>45917.730693789505</v>
      </c>
    </row>
    <row r="19" spans="1:11" s="522" customFormat="1" ht="11.25" customHeight="1">
      <c r="A19" s="526"/>
      <c r="B19" s="524" t="s">
        <v>66</v>
      </c>
      <c r="C19" s="74"/>
      <c r="D19" s="627">
        <v>38535.172130871899</v>
      </c>
      <c r="E19" s="627">
        <v>39559.1687474891</v>
      </c>
      <c r="F19" s="627">
        <v>40148.178541221998</v>
      </c>
      <c r="G19" s="627">
        <v>40416.503205169101</v>
      </c>
      <c r="H19" s="627">
        <v>39982.964887340102</v>
      </c>
      <c r="I19" s="627">
        <v>39438.735726332903</v>
      </c>
      <c r="J19" s="627">
        <v>38252.638674453803</v>
      </c>
      <c r="K19" s="627">
        <v>37693.110223204625</v>
      </c>
    </row>
    <row r="20" spans="1:11" s="522" customFormat="1" ht="11.25" customHeight="1">
      <c r="A20" s="526"/>
      <c r="B20" s="524" t="s">
        <v>67</v>
      </c>
      <c r="C20" s="81">
        <v>1</v>
      </c>
      <c r="D20" s="627">
        <v>22246.764994624031</v>
      </c>
      <c r="E20" s="627">
        <v>22388.710601511</v>
      </c>
      <c r="F20" s="627">
        <v>22439.082434807089</v>
      </c>
      <c r="G20" s="627">
        <v>21956.828329100681</v>
      </c>
      <c r="H20" s="627">
        <v>21147.527954779191</v>
      </c>
      <c r="I20" s="627">
        <v>20326.29742120039</v>
      </c>
      <c r="J20" s="627">
        <v>19320.988400831789</v>
      </c>
      <c r="K20" s="627">
        <v>18667.883239061419</v>
      </c>
    </row>
    <row r="21" spans="1:11" s="522" customFormat="1" ht="11.25" customHeight="1">
      <c r="A21" s="526"/>
      <c r="B21" s="524" t="s">
        <v>68</v>
      </c>
      <c r="C21" s="74"/>
      <c r="D21" s="627">
        <v>12026.6065444177</v>
      </c>
      <c r="E21" s="627">
        <v>12579.11935182233</v>
      </c>
      <c r="F21" s="627">
        <v>13041.79681431959</v>
      </c>
      <c r="G21" s="627">
        <v>13489.13337636182</v>
      </c>
      <c r="H21" s="627">
        <v>13682.7158989238</v>
      </c>
      <c r="I21" s="627">
        <v>14176.464430351331</v>
      </c>
      <c r="J21" s="627">
        <v>14458.06842460368</v>
      </c>
      <c r="K21" s="627">
        <v>14866.597913251509</v>
      </c>
    </row>
    <row r="22" spans="1:11" s="522" customFormat="1" ht="11.25" customHeight="1">
      <c r="A22" s="526"/>
      <c r="B22" s="524" t="s">
        <v>69</v>
      </c>
      <c r="C22" s="81">
        <v>2</v>
      </c>
      <c r="D22" s="627">
        <v>26035.362069745799</v>
      </c>
      <c r="E22" s="627">
        <v>27094.010021144299</v>
      </c>
      <c r="F22" s="627">
        <v>26746.083651713452</v>
      </c>
      <c r="G22" s="627">
        <v>27072.966609205032</v>
      </c>
      <c r="H22" s="627">
        <v>26403.7588160909</v>
      </c>
      <c r="I22" s="627">
        <v>25675.624721875891</v>
      </c>
      <c r="J22" s="627">
        <v>24970.589397238979</v>
      </c>
      <c r="K22" s="627">
        <v>24588.17231731004</v>
      </c>
    </row>
    <row r="23" spans="1:11" s="522" customFormat="1" ht="11.25" customHeight="1">
      <c r="A23" s="526"/>
      <c r="B23" s="524" t="s">
        <v>651</v>
      </c>
      <c r="C23" s="81">
        <v>3</v>
      </c>
      <c r="D23" s="627">
        <v>17262</v>
      </c>
      <c r="E23" s="627">
        <v>19288</v>
      </c>
      <c r="F23" s="627">
        <v>19591</v>
      </c>
      <c r="G23" s="627">
        <v>17315</v>
      </c>
      <c r="H23" s="627">
        <v>17030</v>
      </c>
      <c r="I23" s="627">
        <v>16790</v>
      </c>
      <c r="J23" s="627">
        <v>17597</v>
      </c>
      <c r="K23" s="627">
        <v>17479</v>
      </c>
    </row>
    <row r="24" spans="1:11" s="522" customFormat="1" ht="11.25" customHeight="1">
      <c r="C24" s="521"/>
      <c r="D24" s="528"/>
      <c r="E24" s="977"/>
      <c r="F24" s="977"/>
      <c r="G24" s="528"/>
      <c r="H24" s="978"/>
      <c r="I24" s="528"/>
      <c r="J24" s="528"/>
      <c r="K24" s="975"/>
    </row>
    <row r="25" spans="1:11" s="522" customFormat="1" ht="17.5" customHeight="1">
      <c r="B25" s="538" t="s">
        <v>60</v>
      </c>
      <c r="C25" s="521"/>
      <c r="D25" s="575"/>
      <c r="E25" s="575"/>
      <c r="F25" s="575"/>
      <c r="G25" s="575"/>
      <c r="H25" s="530"/>
      <c r="I25" s="575"/>
      <c r="J25" s="575"/>
      <c r="K25" s="975"/>
    </row>
    <row r="26" spans="1:11" s="522" customFormat="1" ht="4.5" customHeight="1">
      <c r="A26" s="534"/>
      <c r="B26" s="539"/>
      <c r="C26" s="540"/>
      <c r="D26" s="575"/>
      <c r="E26" s="575"/>
      <c r="F26" s="575"/>
      <c r="G26" s="575"/>
      <c r="H26" s="530"/>
      <c r="I26" s="575"/>
      <c r="J26" s="575"/>
      <c r="K26" s="975"/>
    </row>
    <row r="27" spans="1:11" s="522" customFormat="1" ht="11.25" customHeight="1">
      <c r="A27" s="526"/>
      <c r="B27" s="524" t="s">
        <v>64</v>
      </c>
      <c r="C27" s="74"/>
      <c r="D27" s="627">
        <v>24365.123438109469</v>
      </c>
      <c r="E27" s="627">
        <v>26001.173309733251</v>
      </c>
      <c r="F27" s="627">
        <v>31047.849683629142</v>
      </c>
      <c r="G27" s="627">
        <v>32624.08232200173</v>
      </c>
      <c r="H27" s="627">
        <v>34183.749282728772</v>
      </c>
      <c r="I27" s="627">
        <v>35742.246514993283</v>
      </c>
      <c r="J27" s="627">
        <v>36945.121259306296</v>
      </c>
      <c r="K27" s="627">
        <v>39365.481474722197</v>
      </c>
    </row>
    <row r="28" spans="1:11" s="522" customFormat="1" ht="11.25" customHeight="1">
      <c r="A28" s="526"/>
      <c r="B28" s="524" t="s">
        <v>66</v>
      </c>
      <c r="C28" s="74"/>
      <c r="D28" s="627">
        <v>3791.2976916073135</v>
      </c>
      <c r="E28" s="627">
        <v>3834.3198301752068</v>
      </c>
      <c r="F28" s="627">
        <v>4945.7582732600313</v>
      </c>
      <c r="G28" s="627">
        <v>5185.2372032582143</v>
      </c>
      <c r="H28" s="627">
        <v>5417.1200995444897</v>
      </c>
      <c r="I28" s="627">
        <v>5725.9365542597398</v>
      </c>
      <c r="J28" s="627">
        <v>5781.9597658085995</v>
      </c>
      <c r="K28" s="627">
        <v>6011.3143235705993</v>
      </c>
    </row>
    <row r="29" spans="1:11" s="522" customFormat="1" ht="11.25" customHeight="1">
      <c r="A29" s="526"/>
      <c r="B29" s="524" t="s">
        <v>67</v>
      </c>
      <c r="C29" s="81">
        <v>1</v>
      </c>
      <c r="D29" s="627">
        <v>492.65318248085634</v>
      </c>
      <c r="E29" s="627">
        <v>490.9303146547706</v>
      </c>
      <c r="F29" s="627">
        <v>588.61201187628194</v>
      </c>
      <c r="G29" s="627">
        <v>601.58605270379701</v>
      </c>
      <c r="H29" s="627">
        <v>597.76434687194501</v>
      </c>
      <c r="I29" s="627">
        <v>615.85669684693107</v>
      </c>
      <c r="J29" s="627">
        <v>611.67427695807703</v>
      </c>
      <c r="K29" s="627">
        <v>614.07146680335597</v>
      </c>
    </row>
    <row r="30" spans="1:11" s="522" customFormat="1" ht="11.25" customHeight="1">
      <c r="A30" s="526"/>
      <c r="B30" s="524" t="s">
        <v>68</v>
      </c>
      <c r="C30" s="74"/>
      <c r="D30" s="627">
        <v>2328.8810646528227</v>
      </c>
      <c r="E30" s="627">
        <v>2339.3256862954049</v>
      </c>
      <c r="F30" s="627">
        <v>2675.6738976109941</v>
      </c>
      <c r="G30" s="627">
        <v>2607.2691265380063</v>
      </c>
      <c r="H30" s="627">
        <v>2699.1633982465328</v>
      </c>
      <c r="I30" s="627">
        <v>2727.6211167591159</v>
      </c>
      <c r="J30" s="627">
        <v>2687.9390265971929</v>
      </c>
      <c r="K30" s="627">
        <v>2821.930868468507</v>
      </c>
    </row>
    <row r="31" spans="1:11" s="522" customFormat="1" ht="11.25" customHeight="1">
      <c r="A31" s="526"/>
      <c r="B31" s="524" t="s">
        <v>69</v>
      </c>
      <c r="C31" s="81">
        <v>2</v>
      </c>
      <c r="D31" s="627">
        <v>3444.7962372543834</v>
      </c>
      <c r="E31" s="627">
        <v>3583.706517346126</v>
      </c>
      <c r="F31" s="627">
        <v>3939.1529456297408</v>
      </c>
      <c r="G31" s="627">
        <v>3918.9906736609969</v>
      </c>
      <c r="H31" s="627">
        <v>4013.0340716252767</v>
      </c>
      <c r="I31" s="627">
        <v>3993.8521841792299</v>
      </c>
      <c r="J31" s="627">
        <v>4060.5218560180797</v>
      </c>
      <c r="K31" s="627">
        <v>4107.46353795502</v>
      </c>
    </row>
    <row r="32" spans="1:11" s="522" customFormat="1" ht="11.25" customHeight="1">
      <c r="A32" s="526"/>
      <c r="B32" s="524" t="s">
        <v>651</v>
      </c>
      <c r="C32" s="81">
        <v>3</v>
      </c>
      <c r="D32" s="627">
        <v>2603</v>
      </c>
      <c r="E32" s="627">
        <v>2837</v>
      </c>
      <c r="F32" s="627">
        <v>3409</v>
      </c>
      <c r="G32" s="627">
        <v>3486</v>
      </c>
      <c r="H32" s="627">
        <v>3705</v>
      </c>
      <c r="I32" s="627">
        <v>4069</v>
      </c>
      <c r="J32" s="627">
        <v>3902</v>
      </c>
      <c r="K32" s="627">
        <v>4320</v>
      </c>
    </row>
    <row r="33" spans="1:18" s="522" customFormat="1" ht="11.25" customHeight="1">
      <c r="A33" s="541"/>
      <c r="B33" s="532"/>
      <c r="C33" s="81"/>
      <c r="D33" s="530"/>
      <c r="E33" s="530"/>
      <c r="F33" s="530"/>
      <c r="G33" s="575"/>
      <c r="H33" s="530"/>
      <c r="I33" s="575"/>
      <c r="J33" s="575"/>
      <c r="K33" s="975"/>
      <c r="R33" s="309"/>
    </row>
    <row r="34" spans="1:18" s="522" customFormat="1" ht="11.25" customHeight="1">
      <c r="B34" s="538" t="s">
        <v>45</v>
      </c>
      <c r="C34" s="542">
        <v>4</v>
      </c>
      <c r="D34" s="528"/>
      <c r="E34" s="977"/>
      <c r="F34" s="977"/>
      <c r="G34" s="528"/>
      <c r="H34" s="573"/>
      <c r="I34" s="528"/>
      <c r="J34" s="528"/>
      <c r="K34" s="975"/>
      <c r="R34" s="579"/>
    </row>
    <row r="35" spans="1:18" s="522" customFormat="1" ht="4.5" customHeight="1">
      <c r="A35" s="534"/>
      <c r="B35" s="539"/>
      <c r="C35" s="542"/>
      <c r="D35" s="528"/>
      <c r="E35" s="977"/>
      <c r="F35" s="977"/>
      <c r="G35" s="528"/>
      <c r="H35" s="573"/>
      <c r="I35" s="528"/>
      <c r="J35" s="528"/>
      <c r="K35" s="975"/>
      <c r="R35" s="579"/>
    </row>
    <row r="36" spans="1:18" s="522" customFormat="1" ht="11.25" customHeight="1">
      <c r="A36" s="526"/>
      <c r="B36" s="527" t="s">
        <v>64</v>
      </c>
      <c r="C36" s="74"/>
      <c r="D36" s="627">
        <v>4639.5028716474999</v>
      </c>
      <c r="E36" s="627">
        <v>4786.6865026925298</v>
      </c>
      <c r="F36" s="627">
        <v>2642.4073834000001</v>
      </c>
      <c r="G36" s="627">
        <v>2362.5500000000002</v>
      </c>
      <c r="H36" s="627">
        <v>2093.39</v>
      </c>
      <c r="I36" s="627">
        <v>2224.11</v>
      </c>
      <c r="J36" s="627">
        <v>2209.5</v>
      </c>
      <c r="K36" s="627">
        <v>1950.77</v>
      </c>
    </row>
    <row r="37" spans="1:18" s="522" customFormat="1" ht="11.25" customHeight="1">
      <c r="A37" s="526"/>
      <c r="B37" s="527" t="s">
        <v>66</v>
      </c>
      <c r="C37" s="74"/>
      <c r="D37" s="627">
        <v>2880.4867223752899</v>
      </c>
      <c r="E37" s="627">
        <v>2773.14895807214</v>
      </c>
      <c r="F37" s="627">
        <v>1833.2435132000001</v>
      </c>
      <c r="G37" s="627">
        <v>2054.6</v>
      </c>
      <c r="H37" s="627">
        <v>2015.49</v>
      </c>
      <c r="I37" s="627">
        <v>1835.12</v>
      </c>
      <c r="J37" s="627">
        <v>1964.78</v>
      </c>
      <c r="K37" s="627">
        <v>2184.8000000000002</v>
      </c>
    </row>
    <row r="38" spans="1:18" s="522" customFormat="1" ht="11.25" customHeight="1">
      <c r="A38" s="526"/>
      <c r="B38" s="527" t="s">
        <v>67</v>
      </c>
      <c r="C38" s="81">
        <v>1</v>
      </c>
      <c r="D38" s="627">
        <v>263.42690690690699</v>
      </c>
      <c r="E38" s="627">
        <v>263.34666611557401</v>
      </c>
      <c r="F38" s="627">
        <v>166.66580949999999</v>
      </c>
      <c r="G38" s="627">
        <v>166.21</v>
      </c>
      <c r="H38" s="627">
        <v>142.13</v>
      </c>
      <c r="I38" s="627">
        <v>153.41</v>
      </c>
      <c r="J38" s="627">
        <v>159.87</v>
      </c>
      <c r="K38" s="627">
        <v>113.68</v>
      </c>
    </row>
    <row r="39" spans="1:18" s="522" customFormat="1" ht="11.25" customHeight="1">
      <c r="A39" s="526"/>
      <c r="B39" s="527" t="s">
        <v>68</v>
      </c>
      <c r="C39" s="74"/>
      <c r="D39" s="627">
        <v>1262.71538200336</v>
      </c>
      <c r="E39" s="627">
        <v>1089.22000289215</v>
      </c>
      <c r="F39" s="627">
        <v>844.6159821</v>
      </c>
      <c r="G39" s="627">
        <v>762.21</v>
      </c>
      <c r="H39" s="627">
        <v>1352.66</v>
      </c>
      <c r="I39" s="627">
        <v>1313.62</v>
      </c>
      <c r="J39" s="627">
        <v>1473.22</v>
      </c>
      <c r="K39" s="627">
        <v>1241.51</v>
      </c>
    </row>
    <row r="40" spans="1:18" s="522" customFormat="1" ht="11.25" customHeight="1">
      <c r="A40" s="526"/>
      <c r="B40" s="527" t="s">
        <v>69</v>
      </c>
      <c r="C40" s="81">
        <v>2</v>
      </c>
      <c r="D40" s="627">
        <v>14726.939834476199</v>
      </c>
      <c r="E40" s="627">
        <v>15276.3161840711</v>
      </c>
      <c r="F40" s="627">
        <v>13902.8201056</v>
      </c>
      <c r="G40" s="627">
        <v>13195.02</v>
      </c>
      <c r="H40" s="627">
        <v>15585.78</v>
      </c>
      <c r="I40" s="627">
        <v>13090.97</v>
      </c>
      <c r="J40" s="627">
        <v>12326.59</v>
      </c>
      <c r="K40" s="627">
        <v>11462.02</v>
      </c>
    </row>
    <row r="41" spans="1:18" s="522" customFormat="1" ht="11.25" customHeight="1">
      <c r="A41" s="526"/>
      <c r="B41" s="527" t="s">
        <v>651</v>
      </c>
      <c r="C41" s="81">
        <v>3</v>
      </c>
      <c r="D41" s="530" t="s">
        <v>29</v>
      </c>
      <c r="E41" s="530" t="s">
        <v>29</v>
      </c>
      <c r="F41" s="530" t="s">
        <v>29</v>
      </c>
      <c r="G41" s="530" t="s">
        <v>29</v>
      </c>
      <c r="H41" s="530" t="s">
        <v>29</v>
      </c>
      <c r="I41" s="530" t="s">
        <v>29</v>
      </c>
      <c r="J41" s="530" t="s">
        <v>29</v>
      </c>
      <c r="K41" s="530" t="s">
        <v>29</v>
      </c>
    </row>
    <row r="42" spans="1:18" s="522" customFormat="1" ht="11.15" customHeight="1">
      <c r="C42" s="521"/>
      <c r="D42" s="528"/>
      <c r="E42" s="977"/>
      <c r="F42" s="977"/>
      <c r="G42" s="528"/>
      <c r="H42" s="979"/>
      <c r="I42" s="528"/>
      <c r="J42" s="528"/>
      <c r="K42" s="975"/>
    </row>
    <row r="43" spans="1:18" s="522" customFormat="1" ht="11.25" customHeight="1">
      <c r="B43" s="538" t="s">
        <v>46</v>
      </c>
      <c r="C43" s="521"/>
      <c r="D43" s="528"/>
      <c r="E43" s="977"/>
      <c r="F43" s="977"/>
      <c r="G43" s="528"/>
      <c r="H43" s="979"/>
      <c r="I43" s="528"/>
      <c r="J43" s="528"/>
      <c r="K43" s="975"/>
    </row>
    <row r="44" spans="1:18" s="522" customFormat="1" ht="6" customHeight="1">
      <c r="A44" s="534"/>
      <c r="B44" s="539"/>
      <c r="C44" s="540"/>
      <c r="D44" s="528"/>
      <c r="E44" s="977"/>
      <c r="F44" s="977"/>
      <c r="G44" s="528"/>
      <c r="H44" s="979"/>
      <c r="I44" s="528"/>
      <c r="J44" s="528"/>
      <c r="K44" s="975"/>
    </row>
    <row r="45" spans="1:18" s="522" customFormat="1" ht="11.25" customHeight="1">
      <c r="A45" s="526"/>
      <c r="B45" s="527" t="s">
        <v>64</v>
      </c>
      <c r="C45" s="74"/>
      <c r="D45" s="627">
        <v>218679.55212941166</v>
      </c>
      <c r="E45" s="627">
        <v>232482.20041939698</v>
      </c>
      <c r="F45" s="627">
        <v>244437.88300903345</v>
      </c>
      <c r="G45" s="627">
        <v>254997.95388770272</v>
      </c>
      <c r="H45" s="627">
        <v>262376.18836335273</v>
      </c>
      <c r="I45" s="627">
        <v>265286.5505820649</v>
      </c>
      <c r="J45" s="627">
        <v>262683.66229154542</v>
      </c>
      <c r="K45" s="627">
        <v>263913.07643154502</v>
      </c>
    </row>
    <row r="46" spans="1:18" s="522" customFormat="1" ht="11.25" customHeight="1">
      <c r="A46" s="526"/>
      <c r="B46" s="527" t="s">
        <v>66</v>
      </c>
      <c r="C46" s="74"/>
      <c r="D46" s="627">
        <v>80629.042577887201</v>
      </c>
      <c r="E46" s="627">
        <v>83420.136969193234</v>
      </c>
      <c r="F46" s="627">
        <v>85607.641115391831</v>
      </c>
      <c r="G46" s="627">
        <v>88111.015134401954</v>
      </c>
      <c r="H46" s="627">
        <v>89787.92705704103</v>
      </c>
      <c r="I46" s="627">
        <v>90201.466574326638</v>
      </c>
      <c r="J46" s="627">
        <v>89515.745983650399</v>
      </c>
      <c r="K46" s="627">
        <v>89659.91728590423</v>
      </c>
    </row>
    <row r="47" spans="1:18" s="522" customFormat="1" ht="11.25" customHeight="1">
      <c r="A47" s="526"/>
      <c r="B47" s="527" t="s">
        <v>67</v>
      </c>
      <c r="C47" s="81">
        <v>1</v>
      </c>
      <c r="D47" s="627">
        <v>24579.605932032093</v>
      </c>
      <c r="E47" s="627">
        <v>24802.459457420664</v>
      </c>
      <c r="F47" s="627">
        <v>24973.706311401795</v>
      </c>
      <c r="G47" s="627">
        <v>24605.740522729877</v>
      </c>
      <c r="H47" s="627">
        <v>23782.83547458941</v>
      </c>
      <c r="I47" s="627">
        <v>22932.131816969846</v>
      </c>
      <c r="J47" s="627">
        <v>21811.545052273097</v>
      </c>
      <c r="K47" s="627">
        <v>20968.981599129289</v>
      </c>
    </row>
    <row r="48" spans="1:18" s="522" customFormat="1" ht="11.25" customHeight="1">
      <c r="A48" s="526"/>
      <c r="B48" s="527" t="s">
        <v>68</v>
      </c>
      <c r="C48" s="74"/>
      <c r="D48" s="627">
        <v>28833.359661356804</v>
      </c>
      <c r="E48" s="627">
        <v>29537.357415329414</v>
      </c>
      <c r="F48" s="627">
        <v>30792.965521828875</v>
      </c>
      <c r="G48" s="627">
        <v>31535.362741436584</v>
      </c>
      <c r="H48" s="627">
        <v>32903.782041494218</v>
      </c>
      <c r="I48" s="627">
        <v>33708.186715248397</v>
      </c>
      <c r="J48" s="627">
        <v>33989.356418382318</v>
      </c>
      <c r="K48" s="627">
        <v>34170.014434661491</v>
      </c>
    </row>
    <row r="49" spans="1:14" s="522" customFormat="1" ht="11.25" customHeight="1">
      <c r="A49" s="526"/>
      <c r="B49" s="527" t="s">
        <v>69</v>
      </c>
      <c r="C49" s="81">
        <v>2</v>
      </c>
      <c r="D49" s="627">
        <v>84621.323031249471</v>
      </c>
      <c r="E49" s="627">
        <v>87449.932525355209</v>
      </c>
      <c r="F49" s="627">
        <v>86843.773900082771</v>
      </c>
      <c r="G49" s="627">
        <v>88661.875985505249</v>
      </c>
      <c r="H49" s="627">
        <v>91743.310367445025</v>
      </c>
      <c r="I49" s="627">
        <v>88293.466175216221</v>
      </c>
      <c r="J49" s="627">
        <v>86714.725049129847</v>
      </c>
      <c r="K49" s="627">
        <v>85150.53803335136</v>
      </c>
    </row>
    <row r="50" spans="1:14" s="522" customFormat="1" ht="11.25" customHeight="1">
      <c r="A50" s="526"/>
      <c r="B50" s="527" t="s">
        <v>651</v>
      </c>
      <c r="C50" s="81">
        <v>3</v>
      </c>
      <c r="D50" s="627">
        <v>40907</v>
      </c>
      <c r="E50" s="627">
        <v>43580</v>
      </c>
      <c r="F50" s="627">
        <v>47886</v>
      </c>
      <c r="G50" s="627">
        <v>46266</v>
      </c>
      <c r="H50" s="627">
        <v>46206</v>
      </c>
      <c r="I50" s="627">
        <v>47796</v>
      </c>
      <c r="J50" s="627">
        <v>47316</v>
      </c>
      <c r="K50" s="627">
        <v>48274</v>
      </c>
    </row>
    <row r="51" spans="1:14" s="522" customFormat="1" ht="4.5" customHeight="1">
      <c r="A51" s="543"/>
      <c r="B51" s="544"/>
      <c r="C51" s="545"/>
      <c r="D51" s="547"/>
      <c r="E51" s="980"/>
      <c r="F51" s="980"/>
      <c r="G51" s="548"/>
      <c r="H51" s="548"/>
      <c r="I51" s="548"/>
      <c r="J51" s="548"/>
      <c r="K51" s="548"/>
    </row>
    <row r="52" spans="1:14" s="522" customFormat="1" ht="11.25" customHeight="1">
      <c r="A52" s="535"/>
      <c r="B52" s="535"/>
      <c r="C52" s="549"/>
      <c r="D52" s="552"/>
      <c r="H52" s="1016"/>
      <c r="J52" s="981"/>
      <c r="K52" s="981" t="s">
        <v>47</v>
      </c>
    </row>
    <row r="53" spans="1:14" s="522" customFormat="1" ht="4.5" customHeight="1">
      <c r="A53" s="535"/>
      <c r="B53" s="535"/>
      <c r="C53" s="549"/>
      <c r="D53" s="262"/>
      <c r="E53" s="982"/>
      <c r="F53" s="982"/>
      <c r="G53" s="553"/>
      <c r="H53" s="553"/>
      <c r="I53" s="553"/>
      <c r="J53" s="553"/>
      <c r="K53" s="973"/>
    </row>
    <row r="54" spans="1:14" s="522" customFormat="1" ht="11.15" customHeight="1">
      <c r="A54" s="1423" t="s">
        <v>48</v>
      </c>
      <c r="B54" s="1423"/>
      <c r="C54" s="1423"/>
      <c r="D54" s="262"/>
      <c r="E54" s="552"/>
      <c r="F54" s="552"/>
      <c r="G54" s="553"/>
      <c r="H54" s="553"/>
      <c r="I54" s="553"/>
      <c r="J54" s="553"/>
      <c r="K54" s="973"/>
    </row>
    <row r="55" spans="1:14" s="522" customFormat="1" ht="11.15" customHeight="1">
      <c r="A55" s="264" t="s">
        <v>774</v>
      </c>
      <c r="C55" s="556"/>
      <c r="G55" s="265"/>
      <c r="H55" s="553"/>
      <c r="I55" s="553"/>
      <c r="J55" s="553"/>
      <c r="K55" s="973"/>
    </row>
    <row r="56" spans="1:14" s="522" customFormat="1" ht="11.15" customHeight="1">
      <c r="A56" s="264" t="s">
        <v>775</v>
      </c>
      <c r="B56" s="558"/>
      <c r="C56" s="556"/>
      <c r="G56" s="265"/>
      <c r="H56" s="263"/>
      <c r="I56" s="263"/>
      <c r="J56" s="263"/>
      <c r="K56" s="973"/>
    </row>
    <row r="57" spans="1:14" s="522" customFormat="1" ht="11.15" customHeight="1">
      <c r="A57" s="264" t="s">
        <v>776</v>
      </c>
      <c r="B57" s="264"/>
      <c r="C57" s="557"/>
      <c r="G57" s="554"/>
      <c r="H57" s="553"/>
      <c r="I57" s="553"/>
      <c r="J57" s="553"/>
      <c r="K57" s="973"/>
    </row>
    <row r="58" spans="1:14" s="522" customFormat="1" ht="11.15" customHeight="1">
      <c r="A58" s="555" t="s">
        <v>777</v>
      </c>
      <c r="C58" s="557"/>
      <c r="F58" s="591"/>
      <c r="G58" s="553"/>
      <c r="H58" s="265"/>
      <c r="I58" s="265"/>
      <c r="J58" s="265"/>
      <c r="K58" s="973"/>
    </row>
    <row r="59" spans="1:14" s="522" customFormat="1" ht="11.15" customHeight="1">
      <c r="A59" s="523" t="s">
        <v>778</v>
      </c>
      <c r="C59" s="268"/>
      <c r="E59" s="983"/>
      <c r="G59" s="557"/>
      <c r="H59" s="553"/>
      <c r="I59" s="553"/>
      <c r="J59" s="553"/>
      <c r="K59" s="973"/>
      <c r="L59" s="66"/>
      <c r="M59" s="66"/>
      <c r="N59" s="523"/>
    </row>
    <row r="60" spans="1:14" s="522" customFormat="1" ht="11.15" customHeight="1">
      <c r="A60" s="523" t="s">
        <v>770</v>
      </c>
      <c r="C60" s="268"/>
      <c r="E60" s="983"/>
      <c r="G60" s="557"/>
      <c r="H60" s="553"/>
      <c r="I60" s="553"/>
      <c r="J60" s="553"/>
      <c r="K60" s="973"/>
      <c r="L60" s="66"/>
      <c r="M60" s="66"/>
      <c r="N60" s="523"/>
    </row>
    <row r="61" spans="1:14" s="522" customFormat="1" ht="11.15" customHeight="1">
      <c r="A61" s="558"/>
      <c r="C61" s="556"/>
      <c r="E61" s="591"/>
      <c r="F61" s="268"/>
      <c r="G61" s="985"/>
      <c r="H61" s="553"/>
      <c r="I61" s="553"/>
      <c r="J61" s="553"/>
      <c r="K61" s="973"/>
      <c r="L61" s="67"/>
      <c r="M61" s="67"/>
      <c r="N61" s="523"/>
    </row>
    <row r="62" spans="1:14" s="522" customFormat="1" ht="11.15" customHeight="1">
      <c r="A62" s="1213" t="s">
        <v>513</v>
      </c>
      <c r="C62" s="556"/>
      <c r="E62" s="984"/>
      <c r="F62" s="984"/>
      <c r="G62" s="985"/>
      <c r="H62" s="553"/>
      <c r="I62" s="553"/>
      <c r="J62" s="553"/>
      <c r="K62" s="973"/>
    </row>
    <row r="63" spans="1:14" s="522" customFormat="1" ht="11.15" customHeight="1">
      <c r="A63" s="1216" t="s">
        <v>474</v>
      </c>
      <c r="C63" s="560"/>
      <c r="E63" s="268"/>
      <c r="F63" s="982"/>
      <c r="G63" s="985"/>
      <c r="H63" s="557"/>
      <c r="I63" s="557"/>
      <c r="J63" s="557"/>
      <c r="K63" s="986"/>
    </row>
    <row r="64" spans="1:14" ht="11.15" customHeight="1">
      <c r="A64" s="522"/>
      <c r="D64" s="522"/>
      <c r="E64" s="984"/>
      <c r="F64" s="982"/>
      <c r="G64" s="268"/>
      <c r="H64" s="557"/>
      <c r="I64" s="557"/>
      <c r="J64" s="557"/>
    </row>
    <row r="65" spans="1:11" ht="11.15" customHeight="1">
      <c r="A65" s="522"/>
      <c r="D65" s="557"/>
      <c r="E65" s="982"/>
      <c r="F65" s="982"/>
      <c r="G65" s="563"/>
      <c r="H65" s="557"/>
      <c r="I65" s="557"/>
      <c r="J65" s="557"/>
    </row>
    <row r="66" spans="1:11" ht="11.15" customHeight="1">
      <c r="D66" s="268"/>
      <c r="E66" s="982"/>
      <c r="F66" s="982"/>
    </row>
    <row r="67" spans="1:11" ht="11.15" customHeight="1">
      <c r="D67" s="561"/>
      <c r="E67" s="982"/>
    </row>
    <row r="68" spans="1:11" ht="11.15" customHeight="1">
      <c r="D68" s="562"/>
      <c r="E68" s="982"/>
    </row>
    <row r="69" spans="1:11" ht="11.15" customHeight="1">
      <c r="D69" s="562"/>
    </row>
    <row r="70" spans="1:11" ht="11.15" customHeight="1">
      <c r="D70" s="562"/>
      <c r="H70" s="268"/>
      <c r="I70" s="268"/>
      <c r="J70" s="268"/>
    </row>
    <row r="71" spans="1:11" ht="11.15" customHeight="1">
      <c r="D71" s="562"/>
      <c r="H71" s="563"/>
      <c r="I71" s="563"/>
      <c r="J71" s="563"/>
    </row>
    <row r="72" spans="1:11" ht="11.15" customHeight="1"/>
    <row r="73" spans="1:11" s="985" customFormat="1" ht="11.15" customHeight="1">
      <c r="A73" s="559"/>
      <c r="B73" s="559"/>
      <c r="C73" s="560"/>
      <c r="D73" s="989"/>
      <c r="E73" s="988"/>
      <c r="F73" s="988"/>
      <c r="K73" s="986"/>
    </row>
    <row r="74" spans="1:11" s="985" customFormat="1" ht="11.15" customHeight="1">
      <c r="A74" s="559"/>
      <c r="B74" s="559"/>
      <c r="C74" s="560"/>
      <c r="D74" s="989"/>
      <c r="E74" s="988"/>
      <c r="F74" s="988"/>
      <c r="K74" s="986"/>
    </row>
    <row r="75" spans="1:11" s="985" customFormat="1" ht="11.15" customHeight="1">
      <c r="A75" s="559"/>
      <c r="B75" s="559"/>
      <c r="C75" s="560"/>
      <c r="D75" s="989"/>
      <c r="E75" s="988"/>
      <c r="F75" s="988"/>
      <c r="K75" s="986"/>
    </row>
    <row r="76" spans="1:11" s="985" customFormat="1" ht="11.15" customHeight="1">
      <c r="A76" s="559"/>
      <c r="B76" s="559"/>
      <c r="C76" s="560"/>
      <c r="D76" s="989"/>
      <c r="E76" s="988"/>
      <c r="F76" s="988"/>
      <c r="K76" s="986"/>
    </row>
    <row r="77" spans="1:11" s="985" customFormat="1">
      <c r="A77" s="559"/>
      <c r="B77" s="559"/>
      <c r="C77" s="560"/>
      <c r="D77" s="989"/>
      <c r="E77" s="988"/>
      <c r="F77" s="988"/>
      <c r="K77" s="986"/>
    </row>
    <row r="78" spans="1:11" s="985" customFormat="1">
      <c r="A78" s="559"/>
      <c r="B78" s="559"/>
      <c r="C78" s="560"/>
      <c r="D78" s="989"/>
      <c r="E78" s="988"/>
      <c r="F78" s="988"/>
      <c r="K78" s="986"/>
    </row>
    <row r="79" spans="1:11" s="985" customFormat="1">
      <c r="A79" s="559"/>
      <c r="B79" s="559"/>
      <c r="C79" s="560"/>
      <c r="D79" s="989"/>
      <c r="E79" s="988"/>
      <c r="F79" s="988"/>
      <c r="K79" s="986"/>
    </row>
    <row r="80" spans="1:11" s="985" customFormat="1">
      <c r="A80" s="559"/>
      <c r="B80" s="559"/>
      <c r="C80" s="560"/>
      <c r="D80" s="989"/>
      <c r="E80" s="988"/>
      <c r="F80" s="988"/>
      <c r="K80" s="986"/>
    </row>
    <row r="81" spans="1:11" s="985" customFormat="1">
      <c r="A81" s="559"/>
      <c r="B81" s="559"/>
      <c r="C81" s="560"/>
      <c r="D81" s="989"/>
      <c r="E81" s="988"/>
      <c r="F81" s="988"/>
      <c r="K81" s="986"/>
    </row>
    <row r="82" spans="1:11" s="985" customFormat="1">
      <c r="A82" s="559"/>
      <c r="B82" s="559"/>
      <c r="C82" s="560"/>
      <c r="D82" s="989"/>
      <c r="E82" s="988"/>
      <c r="F82" s="988"/>
      <c r="K82" s="986"/>
    </row>
    <row r="83" spans="1:11" s="985" customFormat="1">
      <c r="A83" s="559"/>
      <c r="B83" s="559"/>
      <c r="C83" s="560"/>
      <c r="D83" s="989"/>
      <c r="E83" s="988"/>
      <c r="F83" s="988"/>
      <c r="K83" s="986"/>
    </row>
    <row r="84" spans="1:11" s="985" customFormat="1">
      <c r="A84" s="559"/>
      <c r="B84" s="559"/>
      <c r="C84" s="560"/>
      <c r="D84" s="989"/>
      <c r="E84" s="988"/>
      <c r="F84" s="988"/>
      <c r="K84" s="986"/>
    </row>
    <row r="85" spans="1:11" s="985" customFormat="1">
      <c r="A85" s="559"/>
      <c r="B85" s="559"/>
      <c r="C85" s="560"/>
      <c r="D85" s="989"/>
      <c r="E85" s="988"/>
      <c r="F85" s="988"/>
      <c r="K85" s="986"/>
    </row>
    <row r="86" spans="1:11" s="985" customFormat="1">
      <c r="A86" s="559"/>
      <c r="B86" s="559"/>
      <c r="C86" s="560"/>
      <c r="D86" s="989"/>
      <c r="E86" s="988"/>
      <c r="F86" s="988"/>
      <c r="K86" s="986"/>
    </row>
    <row r="87" spans="1:11" s="985" customFormat="1">
      <c r="A87" s="559"/>
      <c r="B87" s="559"/>
      <c r="C87" s="560"/>
      <c r="D87" s="989"/>
      <c r="E87" s="988"/>
      <c r="F87" s="988"/>
      <c r="K87" s="986"/>
    </row>
    <row r="88" spans="1:11" s="985" customFormat="1">
      <c r="A88" s="559"/>
      <c r="B88" s="559"/>
      <c r="C88" s="560"/>
      <c r="D88" s="989"/>
      <c r="E88" s="988"/>
      <c r="F88" s="988"/>
      <c r="K88" s="986"/>
    </row>
    <row r="89" spans="1:11" s="559" customFormat="1">
      <c r="C89" s="560"/>
      <c r="D89" s="989"/>
      <c r="E89" s="988"/>
      <c r="F89" s="988"/>
      <c r="G89" s="985"/>
      <c r="H89" s="985"/>
      <c r="I89" s="985"/>
      <c r="J89" s="985"/>
      <c r="K89" s="986"/>
    </row>
    <row r="90" spans="1:11" s="559" customFormat="1">
      <c r="C90" s="560"/>
      <c r="D90" s="989"/>
      <c r="E90" s="988"/>
      <c r="F90" s="988"/>
      <c r="G90" s="985"/>
      <c r="H90" s="985"/>
      <c r="I90" s="985"/>
      <c r="J90" s="985"/>
      <c r="K90" s="986"/>
    </row>
    <row r="91" spans="1:11" s="559" customFormat="1">
      <c r="C91" s="560"/>
      <c r="D91" s="989"/>
      <c r="E91" s="988"/>
      <c r="F91" s="988"/>
      <c r="G91" s="985"/>
      <c r="H91" s="985"/>
      <c r="I91" s="985"/>
      <c r="J91" s="985"/>
      <c r="K91" s="986"/>
    </row>
    <row r="92" spans="1:11" s="559" customFormat="1">
      <c r="C92" s="560"/>
      <c r="D92" s="989"/>
      <c r="E92" s="988"/>
      <c r="F92" s="988"/>
      <c r="G92" s="985"/>
      <c r="H92" s="985"/>
      <c r="I92" s="985"/>
      <c r="J92" s="985"/>
      <c r="K92" s="986"/>
    </row>
    <row r="93" spans="1:11" s="559" customFormat="1">
      <c r="C93" s="560"/>
      <c r="D93" s="989"/>
      <c r="E93" s="988"/>
      <c r="F93" s="988"/>
      <c r="G93" s="985"/>
      <c r="H93" s="985"/>
      <c r="I93" s="985"/>
      <c r="J93" s="985"/>
      <c r="K93" s="986"/>
    </row>
    <row r="94" spans="1:11" s="559" customFormat="1">
      <c r="C94" s="560"/>
      <c r="D94" s="989"/>
      <c r="E94" s="988"/>
      <c r="F94" s="988"/>
      <c r="G94" s="985"/>
      <c r="H94" s="985"/>
      <c r="I94" s="985"/>
      <c r="J94" s="985"/>
      <c r="K94" s="986"/>
    </row>
    <row r="95" spans="1:11" s="559" customFormat="1">
      <c r="C95" s="560"/>
      <c r="D95" s="989"/>
      <c r="E95" s="988"/>
      <c r="F95" s="988"/>
      <c r="G95" s="985"/>
      <c r="H95" s="985"/>
      <c r="I95" s="985"/>
      <c r="J95" s="985"/>
      <c r="K95" s="986"/>
    </row>
    <row r="96" spans="1:11" s="559" customFormat="1">
      <c r="C96" s="560"/>
      <c r="D96" s="989"/>
      <c r="E96" s="988"/>
      <c r="F96" s="988"/>
      <c r="G96" s="985"/>
      <c r="H96" s="985"/>
      <c r="I96" s="985"/>
      <c r="J96" s="985"/>
      <c r="K96" s="986"/>
    </row>
    <row r="97" spans="3:11" s="559" customFormat="1">
      <c r="C97" s="560"/>
      <c r="D97" s="989"/>
      <c r="E97" s="988"/>
      <c r="F97" s="988"/>
      <c r="G97" s="985"/>
      <c r="H97" s="985"/>
      <c r="I97" s="985"/>
      <c r="J97" s="985"/>
      <c r="K97" s="986"/>
    </row>
    <row r="98" spans="3:11" s="559" customFormat="1">
      <c r="C98" s="560"/>
      <c r="D98" s="989"/>
      <c r="E98" s="988"/>
      <c r="F98" s="988"/>
      <c r="G98" s="985"/>
      <c r="H98" s="985"/>
      <c r="I98" s="985"/>
      <c r="J98" s="985"/>
      <c r="K98" s="986"/>
    </row>
    <row r="99" spans="3:11" s="559" customFormat="1">
      <c r="C99" s="560"/>
      <c r="D99" s="989"/>
      <c r="E99" s="988"/>
      <c r="F99" s="988"/>
      <c r="G99" s="985"/>
      <c r="H99" s="985"/>
      <c r="I99" s="985"/>
      <c r="J99" s="985"/>
      <c r="K99" s="986"/>
    </row>
    <row r="100" spans="3:11" s="559" customFormat="1">
      <c r="C100" s="560"/>
      <c r="D100" s="989"/>
      <c r="E100" s="988"/>
      <c r="F100" s="988"/>
      <c r="G100" s="985"/>
      <c r="H100" s="985"/>
      <c r="I100" s="985"/>
      <c r="J100" s="985"/>
      <c r="K100" s="986"/>
    </row>
    <row r="101" spans="3:11" s="559" customFormat="1">
      <c r="C101" s="560"/>
      <c r="D101" s="989"/>
      <c r="E101" s="988"/>
      <c r="F101" s="988"/>
      <c r="G101" s="985"/>
      <c r="H101" s="985"/>
      <c r="I101" s="985"/>
      <c r="J101" s="985"/>
      <c r="K101" s="986"/>
    </row>
    <row r="102" spans="3:11" s="559" customFormat="1">
      <c r="C102" s="560"/>
      <c r="D102" s="989"/>
      <c r="E102" s="988"/>
      <c r="F102" s="988"/>
      <c r="G102" s="985"/>
      <c r="H102" s="985"/>
      <c r="I102" s="985"/>
      <c r="J102" s="985"/>
      <c r="K102" s="986"/>
    </row>
    <row r="103" spans="3:11" s="559" customFormat="1">
      <c r="C103" s="560"/>
      <c r="D103" s="989"/>
      <c r="E103" s="988"/>
      <c r="F103" s="988"/>
      <c r="G103" s="985"/>
      <c r="H103" s="985"/>
      <c r="I103" s="985"/>
      <c r="J103" s="985"/>
      <c r="K103" s="986"/>
    </row>
    <row r="104" spans="3:11" s="559" customFormat="1">
      <c r="C104" s="560"/>
      <c r="D104" s="989"/>
      <c r="E104" s="988"/>
      <c r="F104" s="988"/>
      <c r="G104" s="985"/>
      <c r="H104" s="985"/>
      <c r="I104" s="985"/>
      <c r="J104" s="985"/>
      <c r="K104" s="986"/>
    </row>
    <row r="105" spans="3:11" s="559" customFormat="1">
      <c r="C105" s="560"/>
      <c r="D105" s="989"/>
      <c r="E105" s="988"/>
      <c r="F105" s="988"/>
      <c r="G105" s="985"/>
      <c r="H105" s="985"/>
      <c r="I105" s="985"/>
      <c r="J105" s="985"/>
      <c r="K105" s="986"/>
    </row>
    <row r="106" spans="3:11" s="559" customFormat="1">
      <c r="C106" s="560"/>
      <c r="D106" s="989"/>
      <c r="E106" s="988"/>
      <c r="F106" s="988"/>
      <c r="G106" s="985"/>
      <c r="H106" s="985"/>
      <c r="I106" s="985"/>
      <c r="J106" s="985"/>
      <c r="K106" s="986"/>
    </row>
    <row r="107" spans="3:11" s="559" customFormat="1">
      <c r="C107" s="560"/>
      <c r="D107" s="989"/>
      <c r="E107" s="988"/>
      <c r="F107" s="988"/>
      <c r="G107" s="985"/>
      <c r="H107" s="985"/>
      <c r="I107" s="985"/>
      <c r="J107" s="985"/>
      <c r="K107" s="986"/>
    </row>
    <row r="108" spans="3:11" s="559" customFormat="1">
      <c r="C108" s="560"/>
      <c r="D108" s="989"/>
      <c r="E108" s="988"/>
      <c r="F108" s="988"/>
      <c r="G108" s="985"/>
      <c r="H108" s="985"/>
      <c r="I108" s="985"/>
      <c r="J108" s="985"/>
      <c r="K108" s="986"/>
    </row>
    <row r="109" spans="3:11" s="559" customFormat="1">
      <c r="C109" s="560"/>
      <c r="D109" s="989"/>
      <c r="E109" s="988"/>
      <c r="F109" s="988"/>
      <c r="G109" s="985"/>
      <c r="H109" s="985"/>
      <c r="I109" s="985"/>
      <c r="J109" s="985"/>
      <c r="K109" s="986"/>
    </row>
    <row r="110" spans="3:11" s="559" customFormat="1">
      <c r="C110" s="560"/>
      <c r="D110" s="989"/>
      <c r="E110" s="988"/>
      <c r="F110" s="988"/>
      <c r="G110" s="985"/>
      <c r="H110" s="985"/>
      <c r="I110" s="985"/>
      <c r="J110" s="985"/>
      <c r="K110" s="986"/>
    </row>
    <row r="111" spans="3:11" s="559" customFormat="1">
      <c r="C111" s="560"/>
      <c r="D111" s="989"/>
      <c r="E111" s="988"/>
      <c r="F111" s="988"/>
      <c r="G111" s="985"/>
      <c r="H111" s="985"/>
      <c r="I111" s="985"/>
      <c r="J111" s="985"/>
      <c r="K111" s="986"/>
    </row>
    <row r="112" spans="3:11" s="559" customFormat="1">
      <c r="C112" s="560"/>
      <c r="D112" s="989"/>
      <c r="E112" s="988"/>
      <c r="F112" s="988"/>
      <c r="G112" s="985"/>
      <c r="H112" s="985"/>
      <c r="I112" s="985"/>
      <c r="J112" s="985"/>
      <c r="K112" s="986"/>
    </row>
    <row r="113" spans="3:11" s="559" customFormat="1">
      <c r="C113" s="560"/>
      <c r="D113" s="989"/>
      <c r="E113" s="988"/>
      <c r="F113" s="988"/>
      <c r="G113" s="985"/>
      <c r="H113" s="985"/>
      <c r="I113" s="985"/>
      <c r="J113" s="985"/>
      <c r="K113" s="986"/>
    </row>
    <row r="114" spans="3:11" s="559" customFormat="1">
      <c r="C114" s="560"/>
      <c r="D114" s="989"/>
      <c r="E114" s="988"/>
      <c r="F114" s="988"/>
      <c r="G114" s="985"/>
      <c r="H114" s="985"/>
      <c r="I114" s="985"/>
      <c r="J114" s="985"/>
      <c r="K114" s="986"/>
    </row>
    <row r="115" spans="3:11" s="559" customFormat="1">
      <c r="C115" s="560"/>
      <c r="D115" s="989"/>
      <c r="E115" s="988"/>
      <c r="F115" s="988"/>
      <c r="G115" s="985"/>
      <c r="H115" s="985"/>
      <c r="I115" s="985"/>
      <c r="J115" s="985"/>
      <c r="K115" s="986"/>
    </row>
    <row r="116" spans="3:11" s="559" customFormat="1">
      <c r="C116" s="560"/>
      <c r="D116" s="989"/>
      <c r="E116" s="988"/>
      <c r="F116" s="988"/>
      <c r="G116" s="985"/>
      <c r="H116" s="985"/>
      <c r="I116" s="985"/>
      <c r="J116" s="985"/>
      <c r="K116" s="986"/>
    </row>
    <row r="117" spans="3:11" s="559" customFormat="1">
      <c r="C117" s="560"/>
      <c r="D117" s="989"/>
      <c r="E117" s="988"/>
      <c r="F117" s="988"/>
      <c r="G117" s="985"/>
      <c r="H117" s="985"/>
      <c r="I117" s="985"/>
      <c r="J117" s="985"/>
      <c r="K117" s="986"/>
    </row>
    <row r="118" spans="3:11" s="559" customFormat="1">
      <c r="C118" s="560"/>
      <c r="D118" s="989"/>
      <c r="E118" s="988"/>
      <c r="F118" s="988"/>
      <c r="G118" s="985"/>
      <c r="H118" s="985"/>
      <c r="I118" s="985"/>
      <c r="J118" s="985"/>
      <c r="K118" s="986"/>
    </row>
    <row r="119" spans="3:11" s="559" customFormat="1">
      <c r="C119" s="560"/>
      <c r="D119" s="989"/>
      <c r="E119" s="988"/>
      <c r="F119" s="988"/>
      <c r="G119" s="985"/>
      <c r="H119" s="985"/>
      <c r="I119" s="985"/>
      <c r="J119" s="985"/>
      <c r="K119" s="986"/>
    </row>
    <row r="120" spans="3:11" s="559" customFormat="1">
      <c r="C120" s="560"/>
      <c r="D120" s="989"/>
      <c r="E120" s="988"/>
      <c r="F120" s="988"/>
      <c r="G120" s="985"/>
      <c r="H120" s="985"/>
      <c r="I120" s="985"/>
      <c r="J120" s="985"/>
      <c r="K120" s="986"/>
    </row>
    <row r="121" spans="3:11" s="559" customFormat="1">
      <c r="C121" s="560"/>
      <c r="D121" s="989"/>
      <c r="E121" s="988"/>
      <c r="F121" s="988"/>
      <c r="G121" s="985"/>
      <c r="H121" s="985"/>
      <c r="I121" s="985"/>
      <c r="J121" s="985"/>
      <c r="K121" s="986"/>
    </row>
    <row r="122" spans="3:11" s="559" customFormat="1">
      <c r="C122" s="560"/>
      <c r="D122" s="989"/>
      <c r="E122" s="988"/>
      <c r="F122" s="988"/>
      <c r="G122" s="985"/>
      <c r="H122" s="985"/>
      <c r="I122" s="985"/>
      <c r="J122" s="985"/>
      <c r="K122" s="986"/>
    </row>
    <row r="123" spans="3:11" s="559" customFormat="1">
      <c r="C123" s="560"/>
      <c r="D123" s="989"/>
      <c r="E123" s="988"/>
      <c r="F123" s="988"/>
      <c r="G123" s="985"/>
      <c r="H123" s="985"/>
      <c r="I123" s="985"/>
      <c r="J123" s="985"/>
      <c r="K123" s="986"/>
    </row>
    <row r="124" spans="3:11" s="559" customFormat="1">
      <c r="C124" s="560"/>
      <c r="D124" s="989"/>
      <c r="E124" s="988"/>
      <c r="F124" s="988"/>
      <c r="G124" s="985"/>
      <c r="H124" s="985"/>
      <c r="I124" s="985"/>
      <c r="J124" s="985"/>
      <c r="K124" s="986"/>
    </row>
    <row r="125" spans="3:11" s="559" customFormat="1">
      <c r="C125" s="560"/>
      <c r="D125" s="989"/>
      <c r="E125" s="988"/>
      <c r="F125" s="988"/>
      <c r="G125" s="985"/>
      <c r="H125" s="985"/>
      <c r="I125" s="985"/>
      <c r="J125" s="985"/>
      <c r="K125" s="986"/>
    </row>
    <row r="126" spans="3:11" s="559" customFormat="1">
      <c r="C126" s="560"/>
      <c r="D126" s="989"/>
      <c r="E126" s="988"/>
      <c r="F126" s="988"/>
      <c r="G126" s="985"/>
      <c r="H126" s="985"/>
      <c r="I126" s="985"/>
      <c r="J126" s="985"/>
      <c r="K126" s="986"/>
    </row>
    <row r="127" spans="3:11" s="559" customFormat="1">
      <c r="C127" s="560"/>
      <c r="D127" s="989"/>
      <c r="E127" s="988"/>
      <c r="F127" s="988"/>
      <c r="G127" s="985"/>
      <c r="H127" s="985"/>
      <c r="I127" s="985"/>
      <c r="J127" s="985"/>
      <c r="K127" s="986"/>
    </row>
    <row r="128" spans="3:11" s="559" customFormat="1">
      <c r="C128" s="560"/>
      <c r="D128" s="989"/>
      <c r="E128" s="988"/>
      <c r="F128" s="988"/>
      <c r="G128" s="985"/>
      <c r="H128" s="985"/>
      <c r="I128" s="985"/>
      <c r="J128" s="985"/>
      <c r="K128" s="986"/>
    </row>
    <row r="129" spans="3:11" s="559" customFormat="1">
      <c r="C129" s="560"/>
      <c r="D129" s="989"/>
      <c r="E129" s="988"/>
      <c r="F129" s="988"/>
      <c r="G129" s="985"/>
      <c r="H129" s="985"/>
      <c r="I129" s="985"/>
      <c r="J129" s="985"/>
      <c r="K129" s="986"/>
    </row>
    <row r="130" spans="3:11" s="559" customFormat="1">
      <c r="C130" s="560"/>
      <c r="D130" s="989"/>
      <c r="E130" s="988"/>
      <c r="F130" s="988"/>
      <c r="G130" s="985"/>
      <c r="H130" s="985"/>
      <c r="I130" s="985"/>
      <c r="J130" s="985"/>
      <c r="K130" s="986"/>
    </row>
    <row r="131" spans="3:11" s="559" customFormat="1">
      <c r="C131" s="560"/>
      <c r="D131" s="989"/>
      <c r="E131" s="988"/>
      <c r="F131" s="988"/>
      <c r="G131" s="985"/>
      <c r="H131" s="985"/>
      <c r="I131" s="985"/>
      <c r="J131" s="985"/>
      <c r="K131" s="986"/>
    </row>
    <row r="132" spans="3:11" s="559" customFormat="1">
      <c r="C132" s="560"/>
      <c r="D132" s="989"/>
      <c r="E132" s="988"/>
      <c r="F132" s="988"/>
      <c r="G132" s="985"/>
      <c r="H132" s="985"/>
      <c r="I132" s="985"/>
      <c r="J132" s="985"/>
      <c r="K132" s="986"/>
    </row>
    <row r="133" spans="3:11" s="559" customFormat="1">
      <c r="C133" s="560"/>
      <c r="D133" s="989"/>
      <c r="E133" s="988"/>
      <c r="F133" s="988"/>
      <c r="G133" s="985"/>
      <c r="H133" s="985"/>
      <c r="I133" s="985"/>
      <c r="J133" s="985"/>
      <c r="K133" s="986"/>
    </row>
    <row r="134" spans="3:11" s="559" customFormat="1">
      <c r="C134" s="560"/>
      <c r="D134" s="989"/>
      <c r="E134" s="988"/>
      <c r="F134" s="988"/>
      <c r="G134" s="985"/>
      <c r="H134" s="985"/>
      <c r="I134" s="985"/>
      <c r="J134" s="985"/>
      <c r="K134" s="986"/>
    </row>
    <row r="135" spans="3:11" s="559" customFormat="1">
      <c r="C135" s="560"/>
      <c r="D135" s="989"/>
      <c r="E135" s="988"/>
      <c r="F135" s="988"/>
      <c r="G135" s="985"/>
      <c r="H135" s="985"/>
      <c r="I135" s="985"/>
      <c r="J135" s="985"/>
      <c r="K135" s="986"/>
    </row>
    <row r="136" spans="3:11" s="559" customFormat="1">
      <c r="C136" s="560"/>
      <c r="D136" s="989"/>
      <c r="E136" s="988"/>
      <c r="F136" s="988"/>
      <c r="G136" s="985"/>
      <c r="H136" s="985"/>
      <c r="I136" s="985"/>
      <c r="J136" s="985"/>
      <c r="K136" s="986"/>
    </row>
    <row r="137" spans="3:11" s="559" customFormat="1">
      <c r="C137" s="560"/>
      <c r="D137" s="989"/>
      <c r="E137" s="988"/>
      <c r="F137" s="988"/>
      <c r="G137" s="985"/>
      <c r="H137" s="985"/>
      <c r="I137" s="985"/>
      <c r="J137" s="985"/>
      <c r="K137" s="986"/>
    </row>
    <row r="138" spans="3:11" s="559" customFormat="1">
      <c r="C138" s="560"/>
      <c r="D138" s="989"/>
      <c r="E138" s="988"/>
      <c r="F138" s="988"/>
      <c r="G138" s="985"/>
      <c r="H138" s="985"/>
      <c r="I138" s="985"/>
      <c r="J138" s="985"/>
      <c r="K138" s="986"/>
    </row>
    <row r="139" spans="3:11" s="559" customFormat="1">
      <c r="C139" s="560"/>
      <c r="D139" s="989"/>
      <c r="E139" s="988"/>
      <c r="F139" s="988"/>
      <c r="G139" s="985"/>
      <c r="H139" s="985"/>
      <c r="I139" s="985"/>
      <c r="J139" s="985"/>
      <c r="K139" s="986"/>
    </row>
    <row r="140" spans="3:11" s="559" customFormat="1">
      <c r="C140" s="560"/>
      <c r="D140" s="989"/>
      <c r="E140" s="988"/>
      <c r="F140" s="988"/>
      <c r="G140" s="985"/>
      <c r="H140" s="985"/>
      <c r="I140" s="985"/>
      <c r="J140" s="985"/>
      <c r="K140" s="986"/>
    </row>
    <row r="141" spans="3:11" s="559" customFormat="1">
      <c r="C141" s="560"/>
      <c r="D141" s="989"/>
      <c r="E141" s="988"/>
      <c r="F141" s="988"/>
      <c r="G141" s="985"/>
      <c r="H141" s="985"/>
      <c r="I141" s="985"/>
      <c r="J141" s="985"/>
      <c r="K141" s="986"/>
    </row>
    <row r="142" spans="3:11" s="559" customFormat="1">
      <c r="C142" s="560"/>
      <c r="D142" s="989"/>
      <c r="E142" s="988"/>
      <c r="F142" s="988"/>
      <c r="G142" s="985"/>
      <c r="H142" s="985"/>
      <c r="I142" s="985"/>
      <c r="J142" s="985"/>
      <c r="K142" s="986"/>
    </row>
    <row r="143" spans="3:11" s="559" customFormat="1">
      <c r="C143" s="560"/>
      <c r="D143" s="989"/>
      <c r="E143" s="988"/>
      <c r="F143" s="988"/>
      <c r="G143" s="985"/>
      <c r="H143" s="985"/>
      <c r="I143" s="985"/>
      <c r="J143" s="985"/>
      <c r="K143" s="986"/>
    </row>
    <row r="144" spans="3:11" s="559" customFormat="1">
      <c r="C144" s="560"/>
      <c r="D144" s="989"/>
      <c r="E144" s="988"/>
      <c r="F144" s="988"/>
      <c r="G144" s="985"/>
      <c r="H144" s="985"/>
      <c r="I144" s="985"/>
      <c r="J144" s="985"/>
      <c r="K144" s="986"/>
    </row>
    <row r="145" spans="3:11" s="559" customFormat="1">
      <c r="C145" s="560"/>
      <c r="D145" s="989"/>
      <c r="E145" s="988"/>
      <c r="F145" s="988"/>
      <c r="G145" s="985"/>
      <c r="H145" s="985"/>
      <c r="I145" s="985"/>
      <c r="J145" s="985"/>
      <c r="K145" s="986"/>
    </row>
    <row r="146" spans="3:11" s="559" customFormat="1">
      <c r="C146" s="560"/>
      <c r="D146" s="989"/>
      <c r="E146" s="988"/>
      <c r="F146" s="988"/>
      <c r="G146" s="985"/>
      <c r="H146" s="985"/>
      <c r="I146" s="985"/>
      <c r="J146" s="985"/>
      <c r="K146" s="986"/>
    </row>
    <row r="147" spans="3:11" s="559" customFormat="1">
      <c r="C147" s="560"/>
      <c r="D147" s="989"/>
      <c r="E147" s="988"/>
      <c r="F147" s="988"/>
      <c r="G147" s="985"/>
      <c r="H147" s="985"/>
      <c r="I147" s="985"/>
      <c r="J147" s="985"/>
      <c r="K147" s="986"/>
    </row>
    <row r="148" spans="3:11" s="559" customFormat="1">
      <c r="C148" s="560"/>
      <c r="D148" s="989"/>
      <c r="E148" s="988"/>
      <c r="F148" s="988"/>
      <c r="G148" s="985"/>
      <c r="H148" s="985"/>
      <c r="I148" s="985"/>
      <c r="J148" s="985"/>
      <c r="K148" s="986"/>
    </row>
    <row r="149" spans="3:11" s="559" customFormat="1">
      <c r="C149" s="560"/>
      <c r="D149" s="989"/>
      <c r="E149" s="988"/>
      <c r="F149" s="988"/>
      <c r="G149" s="985"/>
      <c r="H149" s="985"/>
      <c r="I149" s="985"/>
      <c r="J149" s="985"/>
      <c r="K149" s="986"/>
    </row>
    <row r="150" spans="3:11" s="559" customFormat="1">
      <c r="C150" s="560"/>
      <c r="D150" s="989"/>
      <c r="E150" s="988"/>
      <c r="F150" s="988"/>
      <c r="G150" s="985"/>
      <c r="H150" s="985"/>
      <c r="I150" s="985"/>
      <c r="J150" s="985"/>
      <c r="K150" s="986"/>
    </row>
    <row r="151" spans="3:11" s="559" customFormat="1">
      <c r="C151" s="560"/>
      <c r="D151" s="989"/>
      <c r="E151" s="988"/>
      <c r="F151" s="988"/>
      <c r="G151" s="985"/>
      <c r="H151" s="985"/>
      <c r="I151" s="985"/>
      <c r="J151" s="985"/>
      <c r="K151" s="986"/>
    </row>
    <row r="152" spans="3:11" s="559" customFormat="1">
      <c r="C152" s="560"/>
      <c r="D152" s="989"/>
      <c r="E152" s="988"/>
      <c r="F152" s="988"/>
      <c r="G152" s="985"/>
      <c r="H152" s="985"/>
      <c r="I152" s="985"/>
      <c r="J152" s="985"/>
      <c r="K152" s="986"/>
    </row>
    <row r="153" spans="3:11" s="559" customFormat="1">
      <c r="C153" s="560"/>
      <c r="D153" s="989"/>
      <c r="E153" s="988"/>
      <c r="F153" s="988"/>
      <c r="G153" s="985"/>
      <c r="H153" s="985"/>
      <c r="I153" s="985"/>
      <c r="J153" s="985"/>
      <c r="K153" s="986"/>
    </row>
    <row r="154" spans="3:11" s="559" customFormat="1">
      <c r="C154" s="560"/>
      <c r="D154" s="989"/>
      <c r="E154" s="988"/>
      <c r="F154" s="988"/>
      <c r="G154" s="985"/>
      <c r="H154" s="985"/>
      <c r="I154" s="985"/>
      <c r="J154" s="985"/>
      <c r="K154" s="986"/>
    </row>
    <row r="155" spans="3:11" s="559" customFormat="1">
      <c r="C155" s="560"/>
      <c r="D155" s="989"/>
      <c r="E155" s="988"/>
      <c r="F155" s="988"/>
      <c r="G155" s="985"/>
      <c r="H155" s="985"/>
      <c r="I155" s="985"/>
      <c r="J155" s="985"/>
      <c r="K155" s="986"/>
    </row>
    <row r="156" spans="3:11" s="559" customFormat="1">
      <c r="C156" s="560"/>
      <c r="D156" s="989"/>
      <c r="E156" s="988"/>
      <c r="F156" s="988"/>
      <c r="G156" s="985"/>
      <c r="H156" s="985"/>
      <c r="I156" s="985"/>
      <c r="J156" s="985"/>
      <c r="K156" s="986"/>
    </row>
    <row r="157" spans="3:11" s="559" customFormat="1">
      <c r="C157" s="560"/>
      <c r="D157" s="989"/>
      <c r="E157" s="988"/>
      <c r="F157" s="988"/>
      <c r="G157" s="985"/>
      <c r="H157" s="985"/>
      <c r="I157" s="985"/>
      <c r="J157" s="985"/>
      <c r="K157" s="986"/>
    </row>
    <row r="158" spans="3:11" s="559" customFormat="1">
      <c r="C158" s="560"/>
      <c r="D158" s="989"/>
      <c r="E158" s="988"/>
      <c r="F158" s="988"/>
      <c r="G158" s="985"/>
      <c r="H158" s="985"/>
      <c r="I158" s="985"/>
      <c r="J158" s="985"/>
      <c r="K158" s="986"/>
    </row>
    <row r="159" spans="3:11" s="559" customFormat="1">
      <c r="C159" s="560"/>
      <c r="D159" s="989"/>
      <c r="E159" s="988"/>
      <c r="F159" s="988"/>
      <c r="G159" s="985"/>
      <c r="H159" s="985"/>
      <c r="I159" s="985"/>
      <c r="J159" s="985"/>
      <c r="K159" s="986"/>
    </row>
    <row r="160" spans="3:11" s="559" customFormat="1">
      <c r="C160" s="560"/>
      <c r="D160" s="989"/>
      <c r="E160" s="988"/>
      <c r="F160" s="988"/>
      <c r="G160" s="985"/>
      <c r="H160" s="985"/>
      <c r="I160" s="985"/>
      <c r="J160" s="985"/>
      <c r="K160" s="986"/>
    </row>
    <row r="161" spans="3:11" s="559" customFormat="1">
      <c r="C161" s="560"/>
      <c r="D161" s="989"/>
      <c r="E161" s="988"/>
      <c r="F161" s="988"/>
      <c r="G161" s="985"/>
      <c r="H161" s="985"/>
      <c r="I161" s="985"/>
      <c r="J161" s="985"/>
      <c r="K161" s="986"/>
    </row>
    <row r="162" spans="3:11" s="559" customFormat="1">
      <c r="C162" s="560"/>
      <c r="D162" s="989"/>
      <c r="E162" s="988"/>
      <c r="F162" s="988"/>
      <c r="G162" s="985"/>
      <c r="H162" s="985"/>
      <c r="I162" s="985"/>
      <c r="J162" s="985"/>
      <c r="K162" s="986"/>
    </row>
    <row r="163" spans="3:11" s="559" customFormat="1">
      <c r="C163" s="560"/>
      <c r="D163" s="989"/>
      <c r="E163" s="988"/>
      <c r="F163" s="988"/>
      <c r="G163" s="985"/>
      <c r="H163" s="985"/>
      <c r="I163" s="985"/>
      <c r="J163" s="985"/>
      <c r="K163" s="986"/>
    </row>
    <row r="164" spans="3:11" s="559" customFormat="1">
      <c r="C164" s="560"/>
      <c r="D164" s="989"/>
      <c r="E164" s="988"/>
      <c r="F164" s="988"/>
      <c r="G164" s="985"/>
      <c r="H164" s="985"/>
      <c r="I164" s="985"/>
      <c r="J164" s="985"/>
      <c r="K164" s="986"/>
    </row>
    <row r="165" spans="3:11" s="559" customFormat="1">
      <c r="C165" s="560"/>
      <c r="D165" s="989"/>
      <c r="E165" s="988"/>
      <c r="F165" s="988"/>
      <c r="G165" s="985"/>
      <c r="H165" s="985"/>
      <c r="I165" s="985"/>
      <c r="J165" s="985"/>
      <c r="K165" s="986"/>
    </row>
    <row r="166" spans="3:11" s="559" customFormat="1">
      <c r="C166" s="560"/>
      <c r="D166" s="989"/>
      <c r="E166" s="988"/>
      <c r="F166" s="988"/>
      <c r="G166" s="985"/>
      <c r="H166" s="985"/>
      <c r="I166" s="985"/>
      <c r="J166" s="985"/>
      <c r="K166" s="986"/>
    </row>
    <row r="167" spans="3:11" s="559" customFormat="1">
      <c r="C167" s="560"/>
      <c r="D167" s="989"/>
      <c r="E167" s="988"/>
      <c r="F167" s="988"/>
      <c r="G167" s="985"/>
      <c r="H167" s="985"/>
      <c r="I167" s="985"/>
      <c r="J167" s="985"/>
      <c r="K167" s="986"/>
    </row>
    <row r="168" spans="3:11" s="559" customFormat="1">
      <c r="C168" s="560"/>
      <c r="D168" s="989"/>
      <c r="E168" s="988"/>
      <c r="F168" s="988"/>
      <c r="G168" s="985"/>
      <c r="H168" s="985"/>
      <c r="I168" s="985"/>
      <c r="J168" s="985"/>
      <c r="K168" s="986"/>
    </row>
    <row r="169" spans="3:11" s="559" customFormat="1">
      <c r="C169" s="560"/>
      <c r="D169" s="989"/>
      <c r="E169" s="988"/>
      <c r="F169" s="988"/>
      <c r="G169" s="985"/>
      <c r="H169" s="985"/>
      <c r="I169" s="985"/>
      <c r="J169" s="985"/>
      <c r="K169" s="986"/>
    </row>
    <row r="170" spans="3:11" s="559" customFormat="1">
      <c r="C170" s="560"/>
      <c r="D170" s="989"/>
      <c r="E170" s="988"/>
      <c r="F170" s="988"/>
      <c r="G170" s="985"/>
      <c r="H170" s="985"/>
      <c r="I170" s="985"/>
      <c r="J170" s="985"/>
      <c r="K170" s="986"/>
    </row>
    <row r="171" spans="3:11" s="559" customFormat="1">
      <c r="C171" s="560"/>
      <c r="D171" s="989"/>
      <c r="E171" s="988"/>
      <c r="F171" s="988"/>
      <c r="G171" s="985"/>
      <c r="H171" s="985"/>
      <c r="I171" s="985"/>
      <c r="J171" s="985"/>
      <c r="K171" s="986"/>
    </row>
    <row r="172" spans="3:11" s="559" customFormat="1">
      <c r="C172" s="560"/>
      <c r="D172" s="989"/>
      <c r="E172" s="988"/>
      <c r="F172" s="988"/>
      <c r="G172" s="985"/>
      <c r="H172" s="985"/>
      <c r="I172" s="985"/>
      <c r="J172" s="985"/>
      <c r="K172" s="986"/>
    </row>
    <row r="173" spans="3:11" s="559" customFormat="1">
      <c r="C173" s="560"/>
      <c r="D173" s="989"/>
      <c r="E173" s="988"/>
      <c r="F173" s="988"/>
      <c r="G173" s="985"/>
      <c r="H173" s="985"/>
      <c r="I173" s="985"/>
      <c r="J173" s="985"/>
      <c r="K173" s="986"/>
    </row>
    <row r="174" spans="3:11" s="559" customFormat="1">
      <c r="C174" s="560"/>
      <c r="D174" s="989"/>
      <c r="E174" s="988"/>
      <c r="F174" s="988"/>
      <c r="G174" s="985"/>
      <c r="H174" s="985"/>
      <c r="I174" s="985"/>
      <c r="J174" s="985"/>
      <c r="K174" s="986"/>
    </row>
    <row r="175" spans="3:11" s="559" customFormat="1">
      <c r="C175" s="560"/>
      <c r="D175" s="989"/>
      <c r="E175" s="988"/>
      <c r="F175" s="988"/>
      <c r="G175" s="985"/>
      <c r="H175" s="985"/>
      <c r="I175" s="985"/>
      <c r="J175" s="985"/>
      <c r="K175" s="986"/>
    </row>
    <row r="176" spans="3:11" s="559" customFormat="1">
      <c r="C176" s="560"/>
      <c r="D176" s="989"/>
      <c r="E176" s="988"/>
      <c r="F176" s="988"/>
      <c r="G176" s="985"/>
      <c r="H176" s="985"/>
      <c r="I176" s="985"/>
      <c r="J176" s="985"/>
      <c r="K176" s="986"/>
    </row>
    <row r="177" spans="3:11" s="559" customFormat="1">
      <c r="C177" s="560"/>
      <c r="D177" s="989"/>
      <c r="E177" s="988"/>
      <c r="F177" s="988"/>
      <c r="G177" s="985"/>
      <c r="H177" s="985"/>
      <c r="I177" s="985"/>
      <c r="J177" s="985"/>
      <c r="K177" s="986"/>
    </row>
    <row r="178" spans="3:11" s="559" customFormat="1">
      <c r="C178" s="560"/>
      <c r="D178" s="989"/>
      <c r="E178" s="988"/>
      <c r="F178" s="988"/>
      <c r="G178" s="985"/>
      <c r="H178" s="985"/>
      <c r="I178" s="985"/>
      <c r="J178" s="985"/>
      <c r="K178" s="986"/>
    </row>
    <row r="179" spans="3:11" s="559" customFormat="1">
      <c r="C179" s="560"/>
      <c r="D179" s="989"/>
      <c r="E179" s="988"/>
      <c r="F179" s="988"/>
      <c r="G179" s="985"/>
      <c r="H179" s="985"/>
      <c r="I179" s="985"/>
      <c r="J179" s="985"/>
      <c r="K179" s="986"/>
    </row>
    <row r="180" spans="3:11" s="559" customFormat="1">
      <c r="C180" s="560"/>
      <c r="D180" s="989"/>
      <c r="E180" s="988"/>
      <c r="F180" s="988"/>
      <c r="G180" s="985"/>
      <c r="H180" s="985"/>
      <c r="I180" s="985"/>
      <c r="J180" s="985"/>
      <c r="K180" s="986"/>
    </row>
    <row r="181" spans="3:11" s="559" customFormat="1">
      <c r="C181" s="560"/>
      <c r="D181" s="989"/>
      <c r="E181" s="988"/>
      <c r="F181" s="988"/>
      <c r="G181" s="985"/>
      <c r="H181" s="985"/>
      <c r="I181" s="985"/>
      <c r="J181" s="985"/>
      <c r="K181" s="986"/>
    </row>
    <row r="182" spans="3:11" s="559" customFormat="1">
      <c r="C182" s="560"/>
      <c r="D182" s="989"/>
      <c r="E182" s="988"/>
      <c r="F182" s="988"/>
      <c r="G182" s="985"/>
      <c r="H182" s="985"/>
      <c r="I182" s="985"/>
      <c r="J182" s="985"/>
      <c r="K182" s="986"/>
    </row>
    <row r="183" spans="3:11" s="559" customFormat="1">
      <c r="C183" s="560"/>
      <c r="D183" s="989"/>
      <c r="E183" s="988"/>
      <c r="F183" s="988"/>
      <c r="G183" s="985"/>
      <c r="H183" s="985"/>
      <c r="I183" s="985"/>
      <c r="J183" s="985"/>
      <c r="K183" s="986"/>
    </row>
    <row r="184" spans="3:11" s="559" customFormat="1">
      <c r="C184" s="560"/>
      <c r="D184" s="989"/>
      <c r="E184" s="988"/>
      <c r="F184" s="988"/>
      <c r="G184" s="985"/>
      <c r="H184" s="985"/>
      <c r="I184" s="985"/>
      <c r="J184" s="985"/>
      <c r="K184" s="986"/>
    </row>
    <row r="185" spans="3:11" s="559" customFormat="1">
      <c r="C185" s="560"/>
      <c r="D185" s="989"/>
      <c r="E185" s="988"/>
      <c r="F185" s="988"/>
      <c r="G185" s="985"/>
      <c r="H185" s="985"/>
      <c r="I185" s="985"/>
      <c r="J185" s="985"/>
      <c r="K185" s="986"/>
    </row>
    <row r="186" spans="3:11" s="559" customFormat="1">
      <c r="C186" s="560"/>
      <c r="D186" s="989"/>
      <c r="E186" s="988"/>
      <c r="F186" s="988"/>
      <c r="G186" s="985"/>
      <c r="H186" s="985"/>
      <c r="I186" s="985"/>
      <c r="J186" s="985"/>
      <c r="K186" s="986"/>
    </row>
    <row r="187" spans="3:11" s="559" customFormat="1">
      <c r="C187" s="560"/>
      <c r="D187" s="989"/>
      <c r="E187" s="988"/>
      <c r="F187" s="988"/>
      <c r="G187" s="985"/>
      <c r="H187" s="985"/>
      <c r="I187" s="985"/>
      <c r="J187" s="985"/>
      <c r="K187" s="986"/>
    </row>
    <row r="188" spans="3:11" s="559" customFormat="1">
      <c r="C188" s="560"/>
      <c r="D188" s="989"/>
      <c r="E188" s="988"/>
      <c r="F188" s="988"/>
      <c r="G188" s="985"/>
      <c r="H188" s="985"/>
      <c r="I188" s="985"/>
      <c r="J188" s="985"/>
      <c r="K188" s="986"/>
    </row>
    <row r="189" spans="3:11" s="559" customFormat="1">
      <c r="C189" s="560"/>
      <c r="D189" s="989"/>
      <c r="E189" s="988"/>
      <c r="F189" s="988"/>
      <c r="G189" s="985"/>
      <c r="H189" s="985"/>
      <c r="I189" s="985"/>
      <c r="J189" s="985"/>
      <c r="K189" s="986"/>
    </row>
    <row r="190" spans="3:11" s="559" customFormat="1">
      <c r="C190" s="560"/>
      <c r="D190" s="989"/>
      <c r="E190" s="988"/>
      <c r="F190" s="988"/>
      <c r="G190" s="985"/>
      <c r="H190" s="985"/>
      <c r="I190" s="985"/>
      <c r="J190" s="985"/>
      <c r="K190" s="986"/>
    </row>
    <row r="191" spans="3:11" s="559" customFormat="1">
      <c r="C191" s="560"/>
      <c r="D191" s="989"/>
      <c r="E191" s="988"/>
      <c r="F191" s="988"/>
      <c r="G191" s="985"/>
      <c r="H191" s="985"/>
      <c r="I191" s="985"/>
      <c r="J191" s="985"/>
      <c r="K191" s="986"/>
    </row>
    <row r="192" spans="3:11" s="559" customFormat="1">
      <c r="C192" s="560"/>
      <c r="D192" s="989"/>
      <c r="E192" s="988"/>
      <c r="F192" s="988"/>
      <c r="G192" s="985"/>
      <c r="H192" s="985"/>
      <c r="I192" s="985"/>
      <c r="J192" s="985"/>
      <c r="K192" s="986"/>
    </row>
    <row r="193" spans="3:11" s="559" customFormat="1">
      <c r="C193" s="560"/>
      <c r="D193" s="989"/>
      <c r="E193" s="988"/>
      <c r="F193" s="988"/>
      <c r="G193" s="985"/>
      <c r="H193" s="985"/>
      <c r="I193" s="985"/>
      <c r="J193" s="985"/>
      <c r="K193" s="986"/>
    </row>
    <row r="194" spans="3:11" s="559" customFormat="1">
      <c r="C194" s="560"/>
      <c r="D194" s="989"/>
      <c r="E194" s="988"/>
      <c r="F194" s="988"/>
      <c r="G194" s="985"/>
      <c r="H194" s="985"/>
      <c r="I194" s="985"/>
      <c r="J194" s="985"/>
      <c r="K194" s="986"/>
    </row>
    <row r="195" spans="3:11" s="559" customFormat="1">
      <c r="C195" s="560"/>
      <c r="D195" s="989"/>
      <c r="E195" s="988"/>
      <c r="F195" s="988"/>
      <c r="G195" s="985"/>
      <c r="H195" s="985"/>
      <c r="I195" s="985"/>
      <c r="J195" s="985"/>
      <c r="K195" s="986"/>
    </row>
    <row r="196" spans="3:11" s="559" customFormat="1">
      <c r="C196" s="560"/>
      <c r="D196" s="989"/>
      <c r="E196" s="988"/>
      <c r="F196" s="988"/>
      <c r="G196" s="985"/>
      <c r="H196" s="985"/>
      <c r="I196" s="985"/>
      <c r="J196" s="985"/>
      <c r="K196" s="986"/>
    </row>
    <row r="197" spans="3:11" s="559" customFormat="1">
      <c r="C197" s="560"/>
      <c r="D197" s="989"/>
      <c r="E197" s="988"/>
      <c r="F197" s="988"/>
      <c r="G197" s="985"/>
      <c r="H197" s="985"/>
      <c r="I197" s="985"/>
      <c r="J197" s="985"/>
      <c r="K197" s="986"/>
    </row>
    <row r="198" spans="3:11" s="559" customFormat="1">
      <c r="C198" s="560"/>
      <c r="D198" s="989"/>
      <c r="E198" s="988"/>
      <c r="F198" s="988"/>
      <c r="G198" s="985"/>
      <c r="H198" s="985"/>
      <c r="I198" s="985"/>
      <c r="J198" s="985"/>
      <c r="K198" s="986"/>
    </row>
    <row r="199" spans="3:11" s="559" customFormat="1">
      <c r="C199" s="560"/>
      <c r="D199" s="989"/>
      <c r="E199" s="988"/>
      <c r="F199" s="988"/>
      <c r="G199" s="985"/>
      <c r="H199" s="985"/>
      <c r="I199" s="985"/>
      <c r="J199" s="985"/>
      <c r="K199" s="986"/>
    </row>
    <row r="200" spans="3:11" s="559" customFormat="1">
      <c r="C200" s="560"/>
      <c r="D200" s="989"/>
      <c r="E200" s="988"/>
      <c r="F200" s="988"/>
      <c r="G200" s="985"/>
      <c r="H200" s="985"/>
      <c r="I200" s="985"/>
      <c r="J200" s="985"/>
      <c r="K200" s="986"/>
    </row>
    <row r="201" spans="3:11" s="559" customFormat="1">
      <c r="C201" s="560"/>
      <c r="D201" s="989"/>
      <c r="E201" s="988"/>
      <c r="F201" s="988"/>
      <c r="G201" s="985"/>
      <c r="H201" s="985"/>
      <c r="I201" s="985"/>
      <c r="J201" s="985"/>
      <c r="K201" s="986"/>
    </row>
    <row r="202" spans="3:11" s="559" customFormat="1">
      <c r="C202" s="560"/>
      <c r="D202" s="989"/>
      <c r="E202" s="988"/>
      <c r="F202" s="988"/>
      <c r="G202" s="985"/>
      <c r="H202" s="985"/>
      <c r="I202" s="985"/>
      <c r="J202" s="985"/>
      <c r="K202" s="986"/>
    </row>
    <row r="203" spans="3:11" s="559" customFormat="1">
      <c r="C203" s="560"/>
      <c r="D203" s="989"/>
      <c r="E203" s="988"/>
      <c r="F203" s="988"/>
      <c r="G203" s="985"/>
      <c r="H203" s="985"/>
      <c r="I203" s="985"/>
      <c r="J203" s="985"/>
      <c r="K203" s="986"/>
    </row>
    <row r="204" spans="3:11" s="559" customFormat="1">
      <c r="C204" s="560"/>
      <c r="D204" s="989"/>
      <c r="E204" s="988"/>
      <c r="F204" s="988"/>
      <c r="G204" s="985"/>
      <c r="H204" s="985"/>
      <c r="I204" s="985"/>
      <c r="J204" s="985"/>
      <c r="K204" s="986"/>
    </row>
    <row r="205" spans="3:11" s="559" customFormat="1">
      <c r="C205" s="560"/>
      <c r="D205" s="989"/>
      <c r="E205" s="988"/>
      <c r="F205" s="988"/>
      <c r="G205" s="985"/>
      <c r="H205" s="985"/>
      <c r="I205" s="985"/>
      <c r="J205" s="985"/>
      <c r="K205" s="986"/>
    </row>
    <row r="206" spans="3:11" s="559" customFormat="1">
      <c r="C206" s="560"/>
      <c r="D206" s="989"/>
      <c r="E206" s="988"/>
      <c r="F206" s="988"/>
      <c r="G206" s="985"/>
      <c r="H206" s="985"/>
      <c r="I206" s="985"/>
      <c r="J206" s="985"/>
      <c r="K206" s="986"/>
    </row>
    <row r="207" spans="3:11" s="559" customFormat="1">
      <c r="C207" s="560"/>
      <c r="D207" s="989"/>
      <c r="E207" s="988"/>
      <c r="F207" s="988"/>
      <c r="G207" s="985"/>
      <c r="H207" s="985"/>
      <c r="I207" s="985"/>
      <c r="J207" s="985"/>
      <c r="K207" s="986"/>
    </row>
    <row r="208" spans="3:11" s="559" customFormat="1">
      <c r="C208" s="560"/>
      <c r="D208" s="989"/>
      <c r="E208" s="988"/>
      <c r="F208" s="988"/>
      <c r="G208" s="985"/>
      <c r="H208" s="985"/>
      <c r="I208" s="985"/>
      <c r="J208" s="985"/>
      <c r="K208" s="986"/>
    </row>
    <row r="209" spans="3:11" s="559" customFormat="1">
      <c r="C209" s="560"/>
      <c r="D209" s="989"/>
      <c r="E209" s="988"/>
      <c r="F209" s="988"/>
      <c r="G209" s="985"/>
      <c r="H209" s="985"/>
      <c r="I209" s="985"/>
      <c r="J209" s="985"/>
      <c r="K209" s="986"/>
    </row>
    <row r="210" spans="3:11" s="559" customFormat="1">
      <c r="C210" s="560"/>
      <c r="D210" s="989"/>
      <c r="E210" s="988"/>
      <c r="F210" s="988"/>
      <c r="G210" s="985"/>
      <c r="H210" s="985"/>
      <c r="I210" s="985"/>
      <c r="J210" s="985"/>
      <c r="K210" s="986"/>
    </row>
    <row r="211" spans="3:11" s="559" customFormat="1">
      <c r="C211" s="560"/>
      <c r="D211" s="989"/>
      <c r="E211" s="988"/>
      <c r="F211" s="988"/>
      <c r="G211" s="985"/>
      <c r="H211" s="985"/>
      <c r="I211" s="985"/>
      <c r="J211" s="985"/>
      <c r="K211" s="986"/>
    </row>
    <row r="212" spans="3:11" s="559" customFormat="1">
      <c r="C212" s="560"/>
      <c r="D212" s="989"/>
      <c r="E212" s="988"/>
      <c r="F212" s="988"/>
      <c r="G212" s="985"/>
      <c r="H212" s="985"/>
      <c r="I212" s="985"/>
      <c r="J212" s="985"/>
      <c r="K212" s="986"/>
    </row>
    <row r="213" spans="3:11" s="559" customFormat="1">
      <c r="C213" s="560"/>
      <c r="D213" s="989"/>
      <c r="E213" s="988"/>
      <c r="F213" s="988"/>
      <c r="G213" s="985"/>
      <c r="H213" s="985"/>
      <c r="I213" s="985"/>
      <c r="J213" s="985"/>
      <c r="K213" s="986"/>
    </row>
    <row r="214" spans="3:11" s="559" customFormat="1">
      <c r="C214" s="560"/>
      <c r="D214" s="989"/>
      <c r="E214" s="988"/>
      <c r="F214" s="988"/>
      <c r="G214" s="985"/>
      <c r="H214" s="985"/>
      <c r="I214" s="985"/>
      <c r="J214" s="985"/>
      <c r="K214" s="986"/>
    </row>
    <row r="215" spans="3:11" s="559" customFormat="1">
      <c r="C215" s="560"/>
      <c r="D215" s="989"/>
      <c r="E215" s="988"/>
      <c r="F215" s="988"/>
      <c r="G215" s="985"/>
      <c r="H215" s="985"/>
      <c r="I215" s="985"/>
      <c r="J215" s="985"/>
      <c r="K215" s="986"/>
    </row>
    <row r="216" spans="3:11" s="559" customFormat="1">
      <c r="C216" s="560"/>
      <c r="D216" s="989"/>
      <c r="E216" s="988"/>
      <c r="F216" s="988"/>
      <c r="G216" s="985"/>
      <c r="H216" s="985"/>
      <c r="I216" s="985"/>
      <c r="J216" s="985"/>
      <c r="K216" s="986"/>
    </row>
    <row r="217" spans="3:11" s="559" customFormat="1">
      <c r="C217" s="560"/>
      <c r="D217" s="989"/>
      <c r="E217" s="988"/>
      <c r="F217" s="988"/>
      <c r="G217" s="985"/>
      <c r="H217" s="985"/>
      <c r="I217" s="985"/>
      <c r="J217" s="985"/>
      <c r="K217" s="986"/>
    </row>
    <row r="218" spans="3:11" s="559" customFormat="1">
      <c r="C218" s="560"/>
      <c r="D218" s="989"/>
      <c r="E218" s="988"/>
      <c r="F218" s="988"/>
      <c r="G218" s="985"/>
      <c r="H218" s="985"/>
      <c r="I218" s="985"/>
      <c r="J218" s="985"/>
      <c r="K218" s="986"/>
    </row>
    <row r="219" spans="3:11" s="559" customFormat="1">
      <c r="C219" s="560"/>
      <c r="D219" s="989"/>
      <c r="E219" s="988"/>
      <c r="F219" s="988"/>
      <c r="G219" s="985"/>
      <c r="H219" s="985"/>
      <c r="I219" s="985"/>
      <c r="J219" s="985"/>
      <c r="K219" s="986"/>
    </row>
    <row r="220" spans="3:11" s="559" customFormat="1">
      <c r="C220" s="560"/>
      <c r="D220" s="989"/>
      <c r="E220" s="988"/>
      <c r="F220" s="988"/>
      <c r="G220" s="985"/>
      <c r="H220" s="985"/>
      <c r="I220" s="985"/>
      <c r="J220" s="985"/>
      <c r="K220" s="986"/>
    </row>
    <row r="221" spans="3:11" s="559" customFormat="1">
      <c r="C221" s="560"/>
      <c r="D221" s="989"/>
      <c r="E221" s="988"/>
      <c r="F221" s="988"/>
      <c r="G221" s="985"/>
      <c r="H221" s="985"/>
      <c r="I221" s="985"/>
      <c r="J221" s="985"/>
      <c r="K221" s="986"/>
    </row>
    <row r="222" spans="3:11" s="559" customFormat="1">
      <c r="C222" s="560"/>
      <c r="D222" s="989"/>
      <c r="E222" s="988"/>
      <c r="F222" s="988"/>
      <c r="G222" s="985"/>
      <c r="H222" s="985"/>
      <c r="I222" s="985"/>
      <c r="J222" s="985"/>
      <c r="K222" s="986"/>
    </row>
    <row r="223" spans="3:11" s="559" customFormat="1">
      <c r="C223" s="560"/>
      <c r="D223" s="989"/>
      <c r="E223" s="988"/>
      <c r="F223" s="988"/>
      <c r="G223" s="985"/>
      <c r="H223" s="985"/>
      <c r="I223" s="985"/>
      <c r="J223" s="985"/>
      <c r="K223" s="986"/>
    </row>
    <row r="224" spans="3:11" s="559" customFormat="1">
      <c r="C224" s="560"/>
      <c r="D224" s="989"/>
      <c r="E224" s="988"/>
      <c r="F224" s="988"/>
      <c r="G224" s="985"/>
      <c r="H224" s="985"/>
      <c r="I224" s="985"/>
      <c r="J224" s="985"/>
      <c r="K224" s="986"/>
    </row>
    <row r="225" spans="3:11" s="559" customFormat="1">
      <c r="C225" s="560"/>
      <c r="D225" s="989"/>
      <c r="E225" s="988"/>
      <c r="F225" s="988"/>
      <c r="G225" s="985"/>
      <c r="H225" s="985"/>
      <c r="I225" s="985"/>
      <c r="J225" s="985"/>
      <c r="K225" s="986"/>
    </row>
    <row r="226" spans="3:11" s="559" customFormat="1">
      <c r="C226" s="560"/>
      <c r="D226" s="989"/>
      <c r="E226" s="988"/>
      <c r="F226" s="988"/>
      <c r="G226" s="985"/>
      <c r="H226" s="985"/>
      <c r="I226" s="985"/>
      <c r="J226" s="985"/>
      <c r="K226" s="986"/>
    </row>
    <row r="227" spans="3:11" s="559" customFormat="1">
      <c r="C227" s="560"/>
      <c r="D227" s="989"/>
      <c r="E227" s="988"/>
      <c r="F227" s="988"/>
      <c r="G227" s="985"/>
      <c r="H227" s="985"/>
      <c r="I227" s="985"/>
      <c r="J227" s="985"/>
      <c r="K227" s="986"/>
    </row>
    <row r="228" spans="3:11" s="559" customFormat="1">
      <c r="C228" s="560"/>
      <c r="D228" s="989"/>
      <c r="E228" s="988"/>
      <c r="F228" s="988"/>
      <c r="G228" s="985"/>
      <c r="H228" s="985"/>
      <c r="I228" s="985"/>
      <c r="J228" s="985"/>
      <c r="K228" s="986"/>
    </row>
    <row r="229" spans="3:11" s="559" customFormat="1">
      <c r="C229" s="560"/>
      <c r="D229" s="989"/>
      <c r="E229" s="988"/>
      <c r="F229" s="988"/>
      <c r="G229" s="985"/>
      <c r="H229" s="985"/>
      <c r="I229" s="985"/>
      <c r="J229" s="985"/>
      <c r="K229" s="986"/>
    </row>
    <row r="230" spans="3:11" s="559" customFormat="1">
      <c r="C230" s="560"/>
      <c r="D230" s="989"/>
      <c r="E230" s="988"/>
      <c r="F230" s="988"/>
      <c r="G230" s="985"/>
      <c r="H230" s="985"/>
      <c r="I230" s="985"/>
      <c r="J230" s="985"/>
      <c r="K230" s="986"/>
    </row>
    <row r="231" spans="3:11" s="559" customFormat="1">
      <c r="C231" s="560"/>
      <c r="D231" s="989"/>
      <c r="E231" s="988"/>
      <c r="F231" s="988"/>
      <c r="G231" s="985"/>
      <c r="H231" s="985"/>
      <c r="I231" s="985"/>
      <c r="J231" s="985"/>
      <c r="K231" s="986"/>
    </row>
    <row r="232" spans="3:11" s="559" customFormat="1">
      <c r="C232" s="560"/>
      <c r="D232" s="989"/>
      <c r="E232" s="988"/>
      <c r="F232" s="988"/>
      <c r="G232" s="985"/>
      <c r="H232" s="985"/>
      <c r="I232" s="985"/>
      <c r="J232" s="985"/>
      <c r="K232" s="986"/>
    </row>
    <row r="233" spans="3:11" s="559" customFormat="1">
      <c r="C233" s="560"/>
      <c r="D233" s="989"/>
      <c r="E233" s="988"/>
      <c r="F233" s="988"/>
      <c r="G233" s="985"/>
      <c r="H233" s="985"/>
      <c r="I233" s="985"/>
      <c r="J233" s="985"/>
      <c r="K233" s="986"/>
    </row>
    <row r="234" spans="3:11" s="559" customFormat="1">
      <c r="C234" s="560"/>
      <c r="D234" s="989"/>
      <c r="E234" s="988"/>
      <c r="F234" s="988"/>
      <c r="G234" s="985"/>
      <c r="H234" s="985"/>
      <c r="I234" s="985"/>
      <c r="J234" s="985"/>
      <c r="K234" s="986"/>
    </row>
    <row r="235" spans="3:11" s="559" customFormat="1">
      <c r="C235" s="560"/>
      <c r="D235" s="989"/>
      <c r="E235" s="988"/>
      <c r="F235" s="988"/>
      <c r="G235" s="985"/>
      <c r="H235" s="985"/>
      <c r="I235" s="985"/>
      <c r="J235" s="985"/>
      <c r="K235" s="986"/>
    </row>
    <row r="236" spans="3:11" s="559" customFormat="1">
      <c r="C236" s="560"/>
      <c r="D236" s="989"/>
      <c r="E236" s="988"/>
      <c r="F236" s="988"/>
      <c r="G236" s="985"/>
      <c r="H236" s="985"/>
      <c r="I236" s="985"/>
      <c r="J236" s="985"/>
      <c r="K236" s="986"/>
    </row>
    <row r="237" spans="3:11" s="559" customFormat="1">
      <c r="C237" s="560"/>
      <c r="D237" s="989"/>
      <c r="E237" s="988"/>
      <c r="F237" s="988"/>
      <c r="G237" s="985"/>
      <c r="H237" s="985"/>
      <c r="I237" s="985"/>
      <c r="J237" s="985"/>
      <c r="K237" s="986"/>
    </row>
    <row r="238" spans="3:11" s="559" customFormat="1">
      <c r="C238" s="560"/>
      <c r="D238" s="989"/>
      <c r="E238" s="988"/>
      <c r="F238" s="988"/>
      <c r="G238" s="985"/>
      <c r="H238" s="985"/>
      <c r="I238" s="985"/>
      <c r="J238" s="985"/>
      <c r="K238" s="986"/>
    </row>
    <row r="239" spans="3:11" s="559" customFormat="1">
      <c r="C239" s="560"/>
      <c r="D239" s="989"/>
      <c r="E239" s="988"/>
      <c r="F239" s="988"/>
      <c r="G239" s="985"/>
      <c r="H239" s="985"/>
      <c r="I239" s="985"/>
      <c r="J239" s="985"/>
      <c r="K239" s="986"/>
    </row>
    <row r="240" spans="3:11" s="559" customFormat="1">
      <c r="C240" s="560"/>
      <c r="D240" s="989"/>
      <c r="E240" s="988"/>
      <c r="F240" s="988"/>
      <c r="G240" s="985"/>
      <c r="H240" s="985"/>
      <c r="I240" s="985"/>
      <c r="J240" s="985"/>
      <c r="K240" s="986"/>
    </row>
    <row r="241" spans="3:11" s="559" customFormat="1">
      <c r="C241" s="560"/>
      <c r="D241" s="989"/>
      <c r="E241" s="988"/>
      <c r="F241" s="988"/>
      <c r="G241" s="985"/>
      <c r="H241" s="985"/>
      <c r="I241" s="985"/>
      <c r="J241" s="985"/>
      <c r="K241" s="986"/>
    </row>
    <row r="242" spans="3:11" s="559" customFormat="1">
      <c r="C242" s="560"/>
      <c r="D242" s="989"/>
      <c r="E242" s="988"/>
      <c r="F242" s="988"/>
      <c r="G242" s="985"/>
      <c r="H242" s="985"/>
      <c r="I242" s="985"/>
      <c r="J242" s="985"/>
      <c r="K242" s="986"/>
    </row>
    <row r="243" spans="3:11" s="559" customFormat="1">
      <c r="C243" s="560"/>
      <c r="D243" s="989"/>
      <c r="E243" s="988"/>
      <c r="F243" s="988"/>
      <c r="G243" s="985"/>
      <c r="H243" s="985"/>
      <c r="I243" s="985"/>
      <c r="J243" s="985"/>
      <c r="K243" s="986"/>
    </row>
    <row r="244" spans="3:11" s="559" customFormat="1">
      <c r="C244" s="560"/>
      <c r="D244" s="989"/>
      <c r="E244" s="988"/>
      <c r="F244" s="988"/>
      <c r="G244" s="985"/>
      <c r="H244" s="985"/>
      <c r="I244" s="985"/>
      <c r="J244" s="985"/>
      <c r="K244" s="986"/>
    </row>
    <row r="245" spans="3:11" s="559" customFormat="1">
      <c r="C245" s="560"/>
      <c r="D245" s="989"/>
      <c r="E245" s="988"/>
      <c r="F245" s="988"/>
      <c r="G245" s="985"/>
      <c r="H245" s="985"/>
      <c r="I245" s="985"/>
      <c r="J245" s="985"/>
      <c r="K245" s="986"/>
    </row>
    <row r="246" spans="3:11" s="559" customFormat="1">
      <c r="C246" s="560"/>
      <c r="D246" s="989"/>
      <c r="E246" s="988"/>
      <c r="F246" s="988"/>
      <c r="G246" s="985"/>
      <c r="H246" s="985"/>
      <c r="I246" s="985"/>
      <c r="J246" s="985"/>
      <c r="K246" s="986"/>
    </row>
    <row r="247" spans="3:11" s="559" customFormat="1">
      <c r="C247" s="560"/>
      <c r="D247" s="989"/>
      <c r="E247" s="988"/>
      <c r="F247" s="988"/>
      <c r="G247" s="985"/>
      <c r="H247" s="985"/>
      <c r="I247" s="985"/>
      <c r="J247" s="985"/>
      <c r="K247" s="986"/>
    </row>
    <row r="248" spans="3:11" s="559" customFormat="1">
      <c r="C248" s="560"/>
      <c r="D248" s="989"/>
      <c r="E248" s="988"/>
      <c r="F248" s="988"/>
      <c r="G248" s="985"/>
      <c r="H248" s="985"/>
      <c r="I248" s="985"/>
      <c r="J248" s="985"/>
      <c r="K248" s="986"/>
    </row>
    <row r="249" spans="3:11" s="559" customFormat="1">
      <c r="C249" s="560"/>
      <c r="D249" s="989"/>
      <c r="E249" s="988"/>
      <c r="F249" s="988"/>
      <c r="G249" s="985"/>
      <c r="H249" s="985"/>
      <c r="I249" s="985"/>
      <c r="J249" s="985"/>
      <c r="K249" s="986"/>
    </row>
    <row r="250" spans="3:11" s="559" customFormat="1">
      <c r="C250" s="560"/>
      <c r="D250" s="989"/>
      <c r="E250" s="988"/>
      <c r="F250" s="988"/>
      <c r="G250" s="985"/>
      <c r="H250" s="985"/>
      <c r="I250" s="985"/>
      <c r="J250" s="985"/>
      <c r="K250" s="986"/>
    </row>
    <row r="251" spans="3:11" s="559" customFormat="1">
      <c r="C251" s="560"/>
      <c r="D251" s="989"/>
      <c r="E251" s="988"/>
      <c r="F251" s="988"/>
      <c r="G251" s="985"/>
      <c r="H251" s="985"/>
      <c r="I251" s="985"/>
      <c r="J251" s="985"/>
      <c r="K251" s="986"/>
    </row>
    <row r="252" spans="3:11" s="559" customFormat="1">
      <c r="C252" s="560"/>
      <c r="D252" s="989"/>
      <c r="E252" s="988"/>
      <c r="F252" s="988"/>
      <c r="G252" s="985"/>
      <c r="H252" s="985"/>
      <c r="I252" s="985"/>
      <c r="J252" s="985"/>
      <c r="K252" s="986"/>
    </row>
    <row r="253" spans="3:11" s="559" customFormat="1">
      <c r="C253" s="560"/>
      <c r="D253" s="989"/>
      <c r="E253" s="988"/>
      <c r="F253" s="988"/>
      <c r="G253" s="985"/>
      <c r="H253" s="985"/>
      <c r="I253" s="985"/>
      <c r="J253" s="985"/>
      <c r="K253" s="986"/>
    </row>
    <row r="254" spans="3:11" s="559" customFormat="1">
      <c r="C254" s="560"/>
      <c r="D254" s="989"/>
      <c r="E254" s="988"/>
      <c r="F254" s="988"/>
      <c r="G254" s="985"/>
      <c r="H254" s="985"/>
      <c r="I254" s="985"/>
      <c r="J254" s="985"/>
      <c r="K254" s="986"/>
    </row>
    <row r="255" spans="3:11" s="559" customFormat="1">
      <c r="C255" s="560"/>
      <c r="D255" s="989"/>
      <c r="E255" s="988"/>
      <c r="F255" s="988"/>
      <c r="G255" s="985"/>
      <c r="H255" s="985"/>
      <c r="I255" s="985"/>
      <c r="J255" s="985"/>
      <c r="K255" s="986"/>
    </row>
    <row r="256" spans="3:11" s="559" customFormat="1">
      <c r="C256" s="560"/>
      <c r="D256" s="989"/>
      <c r="E256" s="988"/>
      <c r="F256" s="988"/>
      <c r="G256" s="985"/>
      <c r="H256" s="985"/>
      <c r="I256" s="985"/>
      <c r="J256" s="985"/>
      <c r="K256" s="986"/>
    </row>
    <row r="257" spans="3:11" s="559" customFormat="1">
      <c r="C257" s="560"/>
      <c r="D257" s="989"/>
      <c r="E257" s="988"/>
      <c r="F257" s="988"/>
      <c r="G257" s="985"/>
      <c r="H257" s="985"/>
      <c r="I257" s="985"/>
      <c r="J257" s="985"/>
      <c r="K257" s="986"/>
    </row>
    <row r="258" spans="3:11" s="559" customFormat="1">
      <c r="C258" s="560"/>
      <c r="D258" s="989"/>
      <c r="E258" s="988"/>
      <c r="F258" s="988"/>
      <c r="G258" s="985"/>
      <c r="H258" s="985"/>
      <c r="I258" s="985"/>
      <c r="J258" s="985"/>
      <c r="K258" s="986"/>
    </row>
    <row r="259" spans="3:11" s="559" customFormat="1">
      <c r="C259" s="560"/>
      <c r="D259" s="989"/>
      <c r="E259" s="988"/>
      <c r="F259" s="988"/>
      <c r="G259" s="985"/>
      <c r="H259" s="985"/>
      <c r="I259" s="985"/>
      <c r="J259" s="985"/>
      <c r="K259" s="986"/>
    </row>
    <row r="260" spans="3:11" s="559" customFormat="1">
      <c r="C260" s="560"/>
      <c r="D260" s="989"/>
      <c r="E260" s="988"/>
      <c r="F260" s="988"/>
      <c r="G260" s="985"/>
      <c r="H260" s="985"/>
      <c r="I260" s="985"/>
      <c r="J260" s="985"/>
      <c r="K260" s="986"/>
    </row>
    <row r="261" spans="3:11" s="559" customFormat="1">
      <c r="C261" s="560"/>
      <c r="D261" s="989"/>
      <c r="E261" s="988"/>
      <c r="F261" s="988"/>
      <c r="G261" s="985"/>
      <c r="H261" s="985"/>
      <c r="I261" s="985"/>
      <c r="J261" s="985"/>
      <c r="K261" s="986"/>
    </row>
    <row r="262" spans="3:11" s="559" customFormat="1">
      <c r="C262" s="560"/>
      <c r="D262" s="989"/>
      <c r="E262" s="988"/>
      <c r="F262" s="988"/>
      <c r="G262" s="985"/>
      <c r="H262" s="985"/>
      <c r="I262" s="985"/>
      <c r="J262" s="985"/>
      <c r="K262" s="986"/>
    </row>
    <row r="263" spans="3:11" s="559" customFormat="1">
      <c r="C263" s="560"/>
      <c r="D263" s="989"/>
      <c r="E263" s="988"/>
      <c r="F263" s="988"/>
      <c r="G263" s="985"/>
      <c r="H263" s="985"/>
      <c r="I263" s="985"/>
      <c r="J263" s="985"/>
      <c r="K263" s="986"/>
    </row>
    <row r="264" spans="3:11" s="559" customFormat="1">
      <c r="C264" s="560"/>
      <c r="D264" s="989"/>
      <c r="E264" s="988"/>
      <c r="F264" s="988"/>
      <c r="G264" s="985"/>
      <c r="H264" s="985"/>
      <c r="I264" s="985"/>
      <c r="J264" s="985"/>
      <c r="K264" s="986"/>
    </row>
    <row r="265" spans="3:11" s="559" customFormat="1">
      <c r="C265" s="560"/>
      <c r="D265" s="989"/>
      <c r="E265" s="988"/>
      <c r="F265" s="988"/>
      <c r="G265" s="985"/>
      <c r="H265" s="985"/>
      <c r="I265" s="985"/>
      <c r="J265" s="985"/>
      <c r="K265" s="986"/>
    </row>
    <row r="266" spans="3:11" s="559" customFormat="1">
      <c r="C266" s="560"/>
      <c r="D266" s="989"/>
      <c r="E266" s="988"/>
      <c r="F266" s="988"/>
      <c r="G266" s="985"/>
      <c r="H266" s="985"/>
      <c r="I266" s="985"/>
      <c r="J266" s="985"/>
      <c r="K266" s="986"/>
    </row>
    <row r="267" spans="3:11" s="559" customFormat="1">
      <c r="C267" s="560"/>
      <c r="D267" s="989"/>
      <c r="E267" s="988"/>
      <c r="F267" s="988"/>
      <c r="G267" s="985"/>
      <c r="H267" s="985"/>
      <c r="I267" s="985"/>
      <c r="J267" s="985"/>
      <c r="K267" s="986"/>
    </row>
    <row r="268" spans="3:11" s="559" customFormat="1">
      <c r="C268" s="560"/>
      <c r="D268" s="989"/>
      <c r="E268" s="988"/>
      <c r="F268" s="988"/>
      <c r="G268" s="985"/>
      <c r="H268" s="985"/>
      <c r="I268" s="985"/>
      <c r="J268" s="985"/>
      <c r="K268" s="986"/>
    </row>
    <row r="269" spans="3:11" s="559" customFormat="1">
      <c r="C269" s="560"/>
      <c r="D269" s="989"/>
      <c r="E269" s="988"/>
      <c r="F269" s="988"/>
      <c r="G269" s="985"/>
      <c r="H269" s="985"/>
      <c r="I269" s="985"/>
      <c r="J269" s="985"/>
      <c r="K269" s="986"/>
    </row>
    <row r="270" spans="3:11" s="559" customFormat="1">
      <c r="C270" s="560"/>
      <c r="D270" s="989"/>
      <c r="E270" s="988"/>
      <c r="F270" s="988"/>
      <c r="G270" s="985"/>
      <c r="H270" s="985"/>
      <c r="I270" s="985"/>
      <c r="J270" s="985"/>
      <c r="K270" s="986"/>
    </row>
    <row r="271" spans="3:11" s="559" customFormat="1">
      <c r="C271" s="560"/>
      <c r="D271" s="989"/>
      <c r="E271" s="988"/>
      <c r="F271" s="988"/>
      <c r="G271" s="985"/>
      <c r="H271" s="985"/>
      <c r="I271" s="985"/>
      <c r="J271" s="985"/>
      <c r="K271" s="986"/>
    </row>
    <row r="272" spans="3:11" s="559" customFormat="1">
      <c r="C272" s="560"/>
      <c r="D272" s="989"/>
      <c r="E272" s="988"/>
      <c r="F272" s="988"/>
      <c r="G272" s="985"/>
      <c r="H272" s="985"/>
      <c r="I272" s="985"/>
      <c r="J272" s="985"/>
      <c r="K272" s="986"/>
    </row>
    <row r="273" spans="3:11" s="559" customFormat="1">
      <c r="C273" s="560"/>
      <c r="D273" s="989"/>
      <c r="E273" s="988"/>
      <c r="F273" s="988"/>
      <c r="G273" s="985"/>
      <c r="H273" s="985"/>
      <c r="I273" s="985"/>
      <c r="J273" s="985"/>
      <c r="K273" s="986"/>
    </row>
    <row r="274" spans="3:11" s="559" customFormat="1">
      <c r="C274" s="560"/>
      <c r="D274" s="989"/>
      <c r="E274" s="988"/>
      <c r="F274" s="988"/>
      <c r="G274" s="985"/>
      <c r="H274" s="985"/>
      <c r="I274" s="985"/>
      <c r="J274" s="985"/>
      <c r="K274" s="986"/>
    </row>
    <row r="275" spans="3:11" s="559" customFormat="1">
      <c r="C275" s="560"/>
      <c r="D275" s="989"/>
      <c r="E275" s="988"/>
      <c r="F275" s="988"/>
      <c r="G275" s="985"/>
      <c r="H275" s="985"/>
      <c r="I275" s="985"/>
      <c r="J275" s="985"/>
      <c r="K275" s="986"/>
    </row>
    <row r="276" spans="3:11" s="559" customFormat="1">
      <c r="C276" s="560"/>
      <c r="D276" s="989"/>
      <c r="E276" s="988"/>
      <c r="F276" s="988"/>
      <c r="G276" s="985"/>
      <c r="H276" s="985"/>
      <c r="I276" s="985"/>
      <c r="J276" s="985"/>
      <c r="K276" s="986"/>
    </row>
    <row r="277" spans="3:11" s="559" customFormat="1">
      <c r="C277" s="560"/>
      <c r="D277" s="989"/>
      <c r="E277" s="988"/>
      <c r="F277" s="988"/>
      <c r="G277" s="985"/>
      <c r="H277" s="985"/>
      <c r="I277" s="985"/>
      <c r="J277" s="985"/>
      <c r="K277" s="986"/>
    </row>
    <row r="278" spans="3:11" s="559" customFormat="1">
      <c r="C278" s="560"/>
      <c r="D278" s="989"/>
      <c r="E278" s="988"/>
      <c r="F278" s="988"/>
      <c r="G278" s="985"/>
      <c r="H278" s="985"/>
      <c r="I278" s="985"/>
      <c r="J278" s="985"/>
      <c r="K278" s="986"/>
    </row>
    <row r="279" spans="3:11" s="559" customFormat="1">
      <c r="C279" s="560"/>
      <c r="D279" s="989"/>
      <c r="E279" s="988"/>
      <c r="F279" s="988"/>
      <c r="G279" s="985"/>
      <c r="H279" s="985"/>
      <c r="I279" s="985"/>
      <c r="J279" s="985"/>
      <c r="K279" s="986"/>
    </row>
    <row r="280" spans="3:11" s="559" customFormat="1">
      <c r="C280" s="560"/>
      <c r="D280" s="989"/>
      <c r="E280" s="988"/>
      <c r="F280" s="988"/>
      <c r="G280" s="985"/>
      <c r="H280" s="985"/>
      <c r="I280" s="985"/>
      <c r="J280" s="985"/>
      <c r="K280" s="986"/>
    </row>
    <row r="281" spans="3:11" s="559" customFormat="1">
      <c r="C281" s="560"/>
      <c r="D281" s="989"/>
      <c r="E281" s="988"/>
      <c r="F281" s="988"/>
      <c r="G281" s="985"/>
      <c r="H281" s="985"/>
      <c r="I281" s="985"/>
      <c r="J281" s="985"/>
      <c r="K281" s="986"/>
    </row>
    <row r="282" spans="3:11" s="559" customFormat="1">
      <c r="C282" s="560"/>
      <c r="D282" s="989"/>
      <c r="E282" s="988"/>
      <c r="F282" s="988"/>
      <c r="G282" s="985"/>
      <c r="H282" s="985"/>
      <c r="I282" s="985"/>
      <c r="J282" s="985"/>
      <c r="K282" s="986"/>
    </row>
    <row r="283" spans="3:11" s="559" customFormat="1">
      <c r="C283" s="560"/>
      <c r="D283" s="989"/>
      <c r="E283" s="988"/>
      <c r="F283" s="988"/>
      <c r="G283" s="985"/>
      <c r="H283" s="985"/>
      <c r="I283" s="985"/>
      <c r="J283" s="985"/>
      <c r="K283" s="986"/>
    </row>
    <row r="284" spans="3:11" s="559" customFormat="1">
      <c r="C284" s="560"/>
      <c r="D284" s="989"/>
      <c r="E284" s="988"/>
      <c r="F284" s="988"/>
      <c r="G284" s="985"/>
      <c r="H284" s="985"/>
      <c r="I284" s="985"/>
      <c r="J284" s="985"/>
      <c r="K284" s="986"/>
    </row>
    <row r="285" spans="3:11" s="559" customFormat="1">
      <c r="C285" s="560"/>
      <c r="D285" s="989"/>
      <c r="E285" s="988"/>
      <c r="F285" s="988"/>
      <c r="G285" s="985"/>
      <c r="H285" s="985"/>
      <c r="I285" s="985"/>
      <c r="J285" s="985"/>
      <c r="K285" s="986"/>
    </row>
    <row r="286" spans="3:11" s="559" customFormat="1">
      <c r="C286" s="560"/>
      <c r="D286" s="989"/>
      <c r="E286" s="988"/>
      <c r="F286" s="988"/>
      <c r="G286" s="985"/>
      <c r="H286" s="985"/>
      <c r="I286" s="985"/>
      <c r="J286" s="985"/>
      <c r="K286" s="986"/>
    </row>
    <row r="287" spans="3:11" s="559" customFormat="1">
      <c r="C287" s="560"/>
      <c r="D287" s="989"/>
      <c r="E287" s="988"/>
      <c r="F287" s="988"/>
      <c r="G287" s="985"/>
      <c r="H287" s="985"/>
      <c r="I287" s="985"/>
      <c r="J287" s="985"/>
      <c r="K287" s="986"/>
    </row>
    <row r="288" spans="3:11" s="559" customFormat="1">
      <c r="C288" s="560"/>
      <c r="D288" s="989"/>
      <c r="E288" s="988"/>
      <c r="F288" s="988"/>
      <c r="G288" s="985"/>
      <c r="H288" s="985"/>
      <c r="I288" s="985"/>
      <c r="J288" s="985"/>
      <c r="K288" s="986"/>
    </row>
    <row r="289" spans="3:11" s="559" customFormat="1">
      <c r="C289" s="560"/>
      <c r="D289" s="989"/>
      <c r="E289" s="988"/>
      <c r="F289" s="988"/>
      <c r="G289" s="985"/>
      <c r="H289" s="985"/>
      <c r="I289" s="985"/>
      <c r="J289" s="985"/>
      <c r="K289" s="986"/>
    </row>
    <row r="290" spans="3:11" s="559" customFormat="1">
      <c r="C290" s="560"/>
      <c r="D290" s="989"/>
      <c r="E290" s="988"/>
      <c r="F290" s="988"/>
      <c r="G290" s="985"/>
      <c r="H290" s="985"/>
      <c r="I290" s="985"/>
      <c r="J290" s="985"/>
      <c r="K290" s="986"/>
    </row>
    <row r="291" spans="3:11" s="559" customFormat="1">
      <c r="C291" s="560"/>
      <c r="D291" s="989"/>
      <c r="E291" s="988"/>
      <c r="F291" s="988"/>
      <c r="G291" s="985"/>
      <c r="H291" s="985"/>
      <c r="I291" s="985"/>
      <c r="J291" s="985"/>
      <c r="K291" s="986"/>
    </row>
    <row r="292" spans="3:11" s="559" customFormat="1">
      <c r="C292" s="560"/>
      <c r="D292" s="989"/>
      <c r="E292" s="988"/>
      <c r="F292" s="988"/>
      <c r="G292" s="985"/>
      <c r="H292" s="985"/>
      <c r="I292" s="985"/>
      <c r="J292" s="985"/>
      <c r="K292" s="986"/>
    </row>
    <row r="293" spans="3:11" s="559" customFormat="1">
      <c r="C293" s="560"/>
      <c r="D293" s="989"/>
      <c r="E293" s="988"/>
      <c r="F293" s="988"/>
      <c r="G293" s="985"/>
      <c r="H293" s="985"/>
      <c r="I293" s="985"/>
      <c r="J293" s="985"/>
      <c r="K293" s="986"/>
    </row>
    <row r="294" spans="3:11" s="559" customFormat="1">
      <c r="C294" s="560"/>
      <c r="D294" s="989"/>
      <c r="E294" s="988"/>
      <c r="F294" s="988"/>
      <c r="G294" s="985"/>
      <c r="H294" s="985"/>
      <c r="I294" s="985"/>
      <c r="J294" s="985"/>
      <c r="K294" s="986"/>
    </row>
    <row r="295" spans="3:11" s="559" customFormat="1">
      <c r="C295" s="560"/>
      <c r="D295" s="989"/>
      <c r="E295" s="988"/>
      <c r="F295" s="988"/>
      <c r="G295" s="985"/>
      <c r="H295" s="985"/>
      <c r="I295" s="985"/>
      <c r="J295" s="985"/>
      <c r="K295" s="986"/>
    </row>
    <row r="296" spans="3:11" s="559" customFormat="1">
      <c r="C296" s="560"/>
      <c r="D296" s="989"/>
      <c r="E296" s="988"/>
      <c r="F296" s="988"/>
      <c r="G296" s="985"/>
      <c r="H296" s="985"/>
      <c r="I296" s="985"/>
      <c r="J296" s="985"/>
      <c r="K296" s="986"/>
    </row>
    <row r="297" spans="3:11" s="559" customFormat="1">
      <c r="C297" s="560"/>
      <c r="D297" s="989"/>
      <c r="E297" s="988"/>
      <c r="F297" s="988"/>
      <c r="G297" s="985"/>
      <c r="H297" s="985"/>
      <c r="I297" s="985"/>
      <c r="J297" s="985"/>
      <c r="K297" s="986"/>
    </row>
    <row r="298" spans="3:11" s="559" customFormat="1">
      <c r="C298" s="560"/>
      <c r="D298" s="989"/>
      <c r="E298" s="988"/>
      <c r="F298" s="988"/>
      <c r="G298" s="985"/>
      <c r="H298" s="985"/>
      <c r="I298" s="985"/>
      <c r="J298" s="985"/>
      <c r="K298" s="986"/>
    </row>
    <row r="299" spans="3:11" s="559" customFormat="1">
      <c r="C299" s="560"/>
      <c r="D299" s="989"/>
      <c r="E299" s="988"/>
      <c r="F299" s="988"/>
      <c r="G299" s="985"/>
      <c r="H299" s="985"/>
      <c r="I299" s="985"/>
      <c r="J299" s="985"/>
      <c r="K299" s="986"/>
    </row>
    <row r="300" spans="3:11" s="559" customFormat="1">
      <c r="C300" s="560"/>
      <c r="D300" s="989"/>
      <c r="E300" s="988"/>
      <c r="F300" s="988"/>
      <c r="G300" s="985"/>
      <c r="H300" s="985"/>
      <c r="I300" s="985"/>
      <c r="J300" s="985"/>
      <c r="K300" s="986"/>
    </row>
    <row r="301" spans="3:11" s="559" customFormat="1">
      <c r="C301" s="560"/>
      <c r="D301" s="989"/>
      <c r="E301" s="988"/>
      <c r="F301" s="988"/>
      <c r="G301" s="985"/>
      <c r="H301" s="985"/>
      <c r="I301" s="985"/>
      <c r="J301" s="985"/>
      <c r="K301" s="986"/>
    </row>
    <row r="302" spans="3:11" s="559" customFormat="1">
      <c r="C302" s="560"/>
      <c r="D302" s="989"/>
      <c r="E302" s="988"/>
      <c r="F302" s="988"/>
      <c r="G302" s="985"/>
      <c r="H302" s="985"/>
      <c r="I302" s="985"/>
      <c r="J302" s="985"/>
      <c r="K302" s="986"/>
    </row>
    <row r="303" spans="3:11" s="559" customFormat="1">
      <c r="C303" s="560"/>
      <c r="D303" s="989"/>
      <c r="E303" s="988"/>
      <c r="F303" s="988"/>
      <c r="G303" s="985"/>
      <c r="H303" s="985"/>
      <c r="I303" s="985"/>
      <c r="J303" s="985"/>
      <c r="K303" s="986"/>
    </row>
    <row r="304" spans="3:11" s="559" customFormat="1">
      <c r="C304" s="560"/>
      <c r="D304" s="989"/>
      <c r="E304" s="988"/>
      <c r="F304" s="988"/>
      <c r="G304" s="985"/>
      <c r="H304" s="985"/>
      <c r="I304" s="985"/>
      <c r="J304" s="985"/>
      <c r="K304" s="986"/>
    </row>
    <row r="305" spans="3:11" s="559" customFormat="1">
      <c r="C305" s="560"/>
      <c r="D305" s="989"/>
      <c r="E305" s="988"/>
      <c r="F305" s="988"/>
      <c r="G305" s="985"/>
      <c r="H305" s="985"/>
      <c r="I305" s="985"/>
      <c r="J305" s="985"/>
      <c r="K305" s="986"/>
    </row>
    <row r="306" spans="3:11" s="559" customFormat="1">
      <c r="C306" s="560"/>
      <c r="D306" s="989"/>
      <c r="E306" s="988"/>
      <c r="F306" s="988"/>
      <c r="G306" s="985"/>
      <c r="H306" s="985"/>
      <c r="I306" s="985"/>
      <c r="J306" s="985"/>
      <c r="K306" s="986"/>
    </row>
    <row r="307" spans="3:11" s="559" customFormat="1">
      <c r="C307" s="560"/>
      <c r="D307" s="989"/>
      <c r="E307" s="988"/>
      <c r="F307" s="988"/>
      <c r="G307" s="985"/>
      <c r="H307" s="985"/>
      <c r="I307" s="985"/>
      <c r="J307" s="985"/>
      <c r="K307" s="986"/>
    </row>
    <row r="308" spans="3:11" s="559" customFormat="1">
      <c r="C308" s="560"/>
      <c r="D308" s="989"/>
      <c r="E308" s="988"/>
      <c r="F308" s="988"/>
      <c r="G308" s="985"/>
      <c r="H308" s="985"/>
      <c r="I308" s="985"/>
      <c r="J308" s="985"/>
      <c r="K308" s="986"/>
    </row>
    <row r="309" spans="3:11" s="559" customFormat="1">
      <c r="C309" s="560"/>
      <c r="D309" s="989"/>
      <c r="E309" s="988"/>
      <c r="F309" s="988"/>
      <c r="G309" s="985"/>
      <c r="H309" s="985"/>
      <c r="I309" s="985"/>
      <c r="J309" s="985"/>
      <c r="K309" s="986"/>
    </row>
    <row r="310" spans="3:11" s="559" customFormat="1">
      <c r="C310" s="560"/>
      <c r="D310" s="989"/>
      <c r="E310" s="988"/>
      <c r="F310" s="988"/>
      <c r="G310" s="985"/>
      <c r="H310" s="985"/>
      <c r="I310" s="985"/>
      <c r="J310" s="985"/>
      <c r="K310" s="986"/>
    </row>
    <row r="311" spans="3:11" s="559" customFormat="1">
      <c r="C311" s="560"/>
      <c r="D311" s="989"/>
      <c r="E311" s="988"/>
      <c r="F311" s="988"/>
      <c r="G311" s="985"/>
      <c r="H311" s="985"/>
      <c r="I311" s="985"/>
      <c r="J311" s="985"/>
      <c r="K311" s="986"/>
    </row>
    <row r="312" spans="3:11" s="559" customFormat="1">
      <c r="C312" s="560"/>
      <c r="D312" s="989"/>
      <c r="E312" s="988"/>
      <c r="F312" s="988"/>
      <c r="G312" s="985"/>
      <c r="H312" s="985"/>
      <c r="I312" s="985"/>
      <c r="J312" s="985"/>
      <c r="K312" s="986"/>
    </row>
    <row r="313" spans="3:11" s="559" customFormat="1">
      <c r="C313" s="560"/>
      <c r="D313" s="989"/>
      <c r="E313" s="988"/>
      <c r="F313" s="988"/>
      <c r="G313" s="985"/>
      <c r="H313" s="985"/>
      <c r="I313" s="985"/>
      <c r="J313" s="985"/>
      <c r="K313" s="986"/>
    </row>
    <row r="314" spans="3:11" s="559" customFormat="1">
      <c r="C314" s="560"/>
      <c r="D314" s="989"/>
      <c r="E314" s="988"/>
      <c r="F314" s="988"/>
      <c r="G314" s="985"/>
      <c r="H314" s="985"/>
      <c r="I314" s="985"/>
      <c r="J314" s="985"/>
      <c r="K314" s="986"/>
    </row>
    <row r="315" spans="3:11" s="559" customFormat="1">
      <c r="C315" s="560"/>
      <c r="D315" s="989"/>
      <c r="E315" s="988"/>
      <c r="F315" s="988"/>
      <c r="G315" s="985"/>
      <c r="H315" s="985"/>
      <c r="I315" s="985"/>
      <c r="J315" s="985"/>
      <c r="K315" s="986"/>
    </row>
    <row r="316" spans="3:11" s="559" customFormat="1">
      <c r="C316" s="560"/>
      <c r="D316" s="989"/>
      <c r="E316" s="988"/>
      <c r="F316" s="988"/>
      <c r="G316" s="985"/>
      <c r="H316" s="985"/>
      <c r="I316" s="985"/>
      <c r="J316" s="985"/>
      <c r="K316" s="986"/>
    </row>
    <row r="317" spans="3:11" s="559" customFormat="1">
      <c r="C317" s="560"/>
      <c r="D317" s="989"/>
      <c r="E317" s="988"/>
      <c r="F317" s="988"/>
      <c r="G317" s="985"/>
      <c r="H317" s="985"/>
      <c r="I317" s="985"/>
      <c r="J317" s="985"/>
      <c r="K317" s="986"/>
    </row>
    <row r="318" spans="3:11" s="559" customFormat="1">
      <c r="C318" s="560"/>
      <c r="D318" s="989"/>
      <c r="E318" s="988"/>
      <c r="F318" s="988"/>
      <c r="G318" s="985"/>
      <c r="H318" s="985"/>
      <c r="I318" s="985"/>
      <c r="J318" s="985"/>
      <c r="K318" s="986"/>
    </row>
    <row r="319" spans="3:11" s="559" customFormat="1">
      <c r="C319" s="560"/>
      <c r="D319" s="989"/>
      <c r="E319" s="988"/>
      <c r="F319" s="988"/>
      <c r="G319" s="985"/>
      <c r="H319" s="985"/>
      <c r="I319" s="985"/>
      <c r="J319" s="985"/>
      <c r="K319" s="986"/>
    </row>
    <row r="320" spans="3:11" s="559" customFormat="1">
      <c r="C320" s="560"/>
      <c r="D320" s="989"/>
      <c r="E320" s="988"/>
      <c r="F320" s="988"/>
      <c r="G320" s="985"/>
      <c r="H320" s="985"/>
      <c r="I320" s="985"/>
      <c r="J320" s="985"/>
      <c r="K320" s="986"/>
    </row>
    <row r="321" spans="3:11" s="559" customFormat="1">
      <c r="C321" s="560"/>
      <c r="D321" s="989"/>
      <c r="E321" s="988"/>
      <c r="F321" s="988"/>
      <c r="G321" s="985"/>
      <c r="H321" s="985"/>
      <c r="I321" s="985"/>
      <c r="J321" s="985"/>
      <c r="K321" s="986"/>
    </row>
    <row r="322" spans="3:11" s="559" customFormat="1">
      <c r="C322" s="560"/>
      <c r="D322" s="989"/>
      <c r="E322" s="988"/>
      <c r="F322" s="988"/>
      <c r="G322" s="985"/>
      <c r="H322" s="985"/>
      <c r="I322" s="985"/>
      <c r="J322" s="985"/>
      <c r="K322" s="986"/>
    </row>
    <row r="323" spans="3:11" s="559" customFormat="1">
      <c r="C323" s="560"/>
      <c r="D323" s="989"/>
      <c r="E323" s="988"/>
      <c r="F323" s="988"/>
      <c r="G323" s="985"/>
      <c r="H323" s="985"/>
      <c r="I323" s="985"/>
      <c r="J323" s="985"/>
      <c r="K323" s="986"/>
    </row>
    <row r="324" spans="3:11" s="559" customFormat="1">
      <c r="C324" s="560"/>
      <c r="D324" s="989"/>
      <c r="E324" s="988"/>
      <c r="F324" s="988"/>
      <c r="G324" s="985"/>
      <c r="H324" s="985"/>
      <c r="I324" s="985"/>
      <c r="J324" s="985"/>
      <c r="K324" s="986"/>
    </row>
    <row r="325" spans="3:11" s="559" customFormat="1">
      <c r="C325" s="560"/>
      <c r="D325" s="989"/>
      <c r="E325" s="988"/>
      <c r="F325" s="988"/>
      <c r="G325" s="985"/>
      <c r="H325" s="985"/>
      <c r="I325" s="985"/>
      <c r="J325" s="985"/>
      <c r="K325" s="986"/>
    </row>
    <row r="326" spans="3:11" s="559" customFormat="1">
      <c r="C326" s="560"/>
      <c r="D326" s="989"/>
      <c r="E326" s="988"/>
      <c r="F326" s="988"/>
      <c r="G326" s="985"/>
      <c r="H326" s="985"/>
      <c r="I326" s="985"/>
      <c r="J326" s="985"/>
      <c r="K326" s="986"/>
    </row>
    <row r="327" spans="3:11" s="559" customFormat="1">
      <c r="C327" s="560"/>
      <c r="D327" s="989"/>
      <c r="E327" s="988"/>
      <c r="F327" s="988"/>
      <c r="G327" s="985"/>
      <c r="H327" s="985"/>
      <c r="I327" s="985"/>
      <c r="J327" s="985"/>
      <c r="K327" s="986"/>
    </row>
    <row r="328" spans="3:11" s="559" customFormat="1">
      <c r="C328" s="560"/>
      <c r="D328" s="989"/>
      <c r="E328" s="988"/>
      <c r="F328" s="988"/>
      <c r="G328" s="985"/>
      <c r="H328" s="985"/>
      <c r="I328" s="985"/>
      <c r="J328" s="985"/>
      <c r="K328" s="986"/>
    </row>
    <row r="329" spans="3:11" s="559" customFormat="1">
      <c r="C329" s="560"/>
      <c r="D329" s="989"/>
      <c r="E329" s="988"/>
      <c r="F329" s="988"/>
      <c r="G329" s="985"/>
      <c r="H329" s="985"/>
      <c r="I329" s="985"/>
      <c r="J329" s="985"/>
      <c r="K329" s="986"/>
    </row>
    <row r="330" spans="3:11" s="559" customFormat="1">
      <c r="C330" s="560"/>
      <c r="D330" s="989"/>
      <c r="E330" s="988"/>
      <c r="F330" s="988"/>
      <c r="G330" s="985"/>
      <c r="H330" s="985"/>
      <c r="I330" s="985"/>
      <c r="J330" s="985"/>
      <c r="K330" s="986"/>
    </row>
    <row r="331" spans="3:11" s="559" customFormat="1">
      <c r="C331" s="560"/>
      <c r="D331" s="989"/>
      <c r="E331" s="988"/>
      <c r="F331" s="988"/>
      <c r="G331" s="985"/>
      <c r="H331" s="985"/>
      <c r="I331" s="985"/>
      <c r="J331" s="985"/>
      <c r="K331" s="986"/>
    </row>
    <row r="332" spans="3:11" s="559" customFormat="1">
      <c r="C332" s="560"/>
      <c r="D332" s="989"/>
      <c r="E332" s="988"/>
      <c r="F332" s="988"/>
      <c r="G332" s="985"/>
      <c r="H332" s="985"/>
      <c r="I332" s="985"/>
      <c r="J332" s="985"/>
      <c r="K332" s="986"/>
    </row>
    <row r="333" spans="3:11" s="559" customFormat="1">
      <c r="C333" s="560"/>
      <c r="D333" s="989"/>
      <c r="E333" s="988"/>
      <c r="F333" s="988"/>
      <c r="G333" s="985"/>
      <c r="H333" s="985"/>
      <c r="I333" s="985"/>
      <c r="J333" s="985"/>
      <c r="K333" s="986"/>
    </row>
    <row r="334" spans="3:11" s="559" customFormat="1">
      <c r="C334" s="560"/>
      <c r="D334" s="989"/>
      <c r="E334" s="988"/>
      <c r="F334" s="988"/>
      <c r="G334" s="985"/>
      <c r="H334" s="985"/>
      <c r="I334" s="985"/>
      <c r="J334" s="985"/>
      <c r="K334" s="986"/>
    </row>
    <row r="335" spans="3:11" s="559" customFormat="1">
      <c r="C335" s="560"/>
      <c r="D335" s="989"/>
      <c r="E335" s="988"/>
      <c r="F335" s="988"/>
      <c r="G335" s="985"/>
      <c r="H335" s="985"/>
      <c r="I335" s="985"/>
      <c r="J335" s="985"/>
      <c r="K335" s="986"/>
    </row>
    <row r="336" spans="3:11" s="559" customFormat="1">
      <c r="C336" s="560"/>
      <c r="D336" s="989"/>
      <c r="E336" s="988"/>
      <c r="F336" s="988"/>
      <c r="G336" s="985"/>
      <c r="H336" s="985"/>
      <c r="I336" s="985"/>
      <c r="J336" s="985"/>
      <c r="K336" s="986"/>
    </row>
    <row r="337" spans="3:11" s="559" customFormat="1">
      <c r="C337" s="560"/>
      <c r="D337" s="989"/>
      <c r="E337" s="988"/>
      <c r="F337" s="988"/>
      <c r="G337" s="985"/>
      <c r="H337" s="985"/>
      <c r="I337" s="985"/>
      <c r="J337" s="985"/>
      <c r="K337" s="986"/>
    </row>
    <row r="338" spans="3:11" s="559" customFormat="1">
      <c r="C338" s="560"/>
      <c r="D338" s="989"/>
      <c r="E338" s="988"/>
      <c r="F338" s="988"/>
      <c r="G338" s="985"/>
      <c r="H338" s="985"/>
      <c r="I338" s="985"/>
      <c r="J338" s="985"/>
      <c r="K338" s="986"/>
    </row>
    <row r="339" spans="3:11" s="559" customFormat="1">
      <c r="C339" s="560"/>
      <c r="D339" s="989"/>
      <c r="E339" s="988"/>
      <c r="F339" s="988"/>
      <c r="G339" s="985"/>
      <c r="H339" s="985"/>
      <c r="I339" s="985"/>
      <c r="J339" s="985"/>
      <c r="K339" s="986"/>
    </row>
    <row r="340" spans="3:11" s="559" customFormat="1">
      <c r="C340" s="560"/>
      <c r="D340" s="989"/>
      <c r="E340" s="988"/>
      <c r="F340" s="988"/>
      <c r="G340" s="985"/>
      <c r="H340" s="985"/>
      <c r="I340" s="985"/>
      <c r="J340" s="985"/>
      <c r="K340" s="986"/>
    </row>
    <row r="341" spans="3:11" s="559" customFormat="1">
      <c r="C341" s="560"/>
      <c r="D341" s="989"/>
      <c r="E341" s="988"/>
      <c r="F341" s="988"/>
      <c r="G341" s="985"/>
      <c r="H341" s="985"/>
      <c r="I341" s="985"/>
      <c r="J341" s="985"/>
      <c r="K341" s="986"/>
    </row>
    <row r="342" spans="3:11" s="559" customFormat="1">
      <c r="C342" s="560"/>
      <c r="D342" s="989"/>
      <c r="E342" s="988"/>
      <c r="F342" s="988"/>
      <c r="G342" s="985"/>
      <c r="H342" s="985"/>
      <c r="I342" s="985"/>
      <c r="J342" s="985"/>
      <c r="K342" s="986"/>
    </row>
    <row r="343" spans="3:11" s="559" customFormat="1">
      <c r="C343" s="560"/>
      <c r="D343" s="989"/>
      <c r="E343" s="988"/>
      <c r="F343" s="988"/>
      <c r="G343" s="985"/>
      <c r="H343" s="985"/>
      <c r="I343" s="985"/>
      <c r="J343" s="985"/>
      <c r="K343" s="986"/>
    </row>
    <row r="344" spans="3:11" s="559" customFormat="1">
      <c r="C344" s="560"/>
      <c r="D344" s="989"/>
      <c r="E344" s="988"/>
      <c r="F344" s="988"/>
      <c r="G344" s="985"/>
      <c r="H344" s="985"/>
      <c r="I344" s="985"/>
      <c r="J344" s="985"/>
      <c r="K344" s="986"/>
    </row>
    <row r="345" spans="3:11" s="559" customFormat="1">
      <c r="C345" s="560"/>
      <c r="D345" s="989"/>
      <c r="E345" s="988"/>
      <c r="F345" s="988"/>
      <c r="G345" s="985"/>
      <c r="H345" s="985"/>
      <c r="I345" s="985"/>
      <c r="J345" s="985"/>
      <c r="K345" s="986"/>
    </row>
    <row r="346" spans="3:11" s="559" customFormat="1">
      <c r="C346" s="560"/>
      <c r="D346" s="989"/>
      <c r="E346" s="988"/>
      <c r="F346" s="988"/>
      <c r="G346" s="985"/>
      <c r="H346" s="985"/>
      <c r="I346" s="985"/>
      <c r="J346" s="985"/>
      <c r="K346" s="986"/>
    </row>
    <row r="347" spans="3:11" s="559" customFormat="1">
      <c r="C347" s="560"/>
      <c r="D347" s="989"/>
      <c r="E347" s="988"/>
      <c r="F347" s="988"/>
      <c r="G347" s="985"/>
      <c r="H347" s="985"/>
      <c r="I347" s="985"/>
      <c r="J347" s="985"/>
      <c r="K347" s="986"/>
    </row>
    <row r="348" spans="3:11" s="559" customFormat="1">
      <c r="C348" s="560"/>
      <c r="D348" s="989"/>
      <c r="E348" s="988"/>
      <c r="F348" s="988"/>
      <c r="G348" s="985"/>
      <c r="H348" s="985"/>
      <c r="I348" s="985"/>
      <c r="J348" s="985"/>
      <c r="K348" s="986"/>
    </row>
    <row r="349" spans="3:11" s="559" customFormat="1">
      <c r="C349" s="560"/>
      <c r="D349" s="989"/>
      <c r="E349" s="988"/>
      <c r="F349" s="988"/>
      <c r="G349" s="985"/>
      <c r="H349" s="985"/>
      <c r="I349" s="985"/>
      <c r="J349" s="985"/>
      <c r="K349" s="986"/>
    </row>
    <row r="350" spans="3:11" s="559" customFormat="1">
      <c r="C350" s="560"/>
      <c r="D350" s="989"/>
      <c r="E350" s="988"/>
      <c r="F350" s="988"/>
      <c r="G350" s="985"/>
      <c r="H350" s="985"/>
      <c r="I350" s="985"/>
      <c r="J350" s="985"/>
      <c r="K350" s="986"/>
    </row>
    <row r="351" spans="3:11" s="559" customFormat="1">
      <c r="C351" s="560"/>
      <c r="D351" s="989"/>
      <c r="E351" s="988"/>
      <c r="F351" s="988"/>
      <c r="G351" s="985"/>
      <c r="H351" s="985"/>
      <c r="I351" s="985"/>
      <c r="J351" s="985"/>
      <c r="K351" s="986"/>
    </row>
    <row r="352" spans="3:11" s="559" customFormat="1">
      <c r="C352" s="560"/>
      <c r="D352" s="989"/>
      <c r="E352" s="988"/>
      <c r="F352" s="988"/>
      <c r="G352" s="985"/>
      <c r="H352" s="985"/>
      <c r="I352" s="985"/>
      <c r="J352" s="985"/>
      <c r="K352" s="986"/>
    </row>
    <row r="353" spans="3:11" s="559" customFormat="1">
      <c r="C353" s="560"/>
      <c r="D353" s="989"/>
      <c r="E353" s="988"/>
      <c r="F353" s="988"/>
      <c r="G353" s="985"/>
      <c r="H353" s="985"/>
      <c r="I353" s="985"/>
      <c r="J353" s="985"/>
      <c r="K353" s="986"/>
    </row>
    <row r="354" spans="3:11" s="559" customFormat="1">
      <c r="C354" s="560"/>
      <c r="D354" s="989"/>
      <c r="E354" s="988"/>
      <c r="F354" s="988"/>
      <c r="G354" s="985"/>
      <c r="H354" s="985"/>
      <c r="I354" s="985"/>
      <c r="J354" s="985"/>
      <c r="K354" s="986"/>
    </row>
    <row r="355" spans="3:11" s="559" customFormat="1">
      <c r="C355" s="560"/>
      <c r="D355" s="989"/>
      <c r="E355" s="988"/>
      <c r="F355" s="988"/>
      <c r="G355" s="985"/>
      <c r="H355" s="985"/>
      <c r="I355" s="985"/>
      <c r="J355" s="985"/>
      <c r="K355" s="986"/>
    </row>
    <row r="356" spans="3:11" s="559" customFormat="1">
      <c r="C356" s="560"/>
      <c r="D356" s="989"/>
      <c r="E356" s="988"/>
      <c r="F356" s="988"/>
      <c r="G356" s="985"/>
      <c r="H356" s="985"/>
      <c r="I356" s="985"/>
      <c r="J356" s="985"/>
      <c r="K356" s="986"/>
    </row>
    <row r="357" spans="3:11" s="559" customFormat="1">
      <c r="C357" s="560"/>
      <c r="D357" s="989"/>
      <c r="E357" s="988"/>
      <c r="F357" s="988"/>
      <c r="G357" s="985"/>
      <c r="H357" s="985"/>
      <c r="I357" s="985"/>
      <c r="J357" s="985"/>
      <c r="K357" s="986"/>
    </row>
    <row r="358" spans="3:11" s="559" customFormat="1">
      <c r="C358" s="560"/>
      <c r="D358" s="989"/>
      <c r="E358" s="988"/>
      <c r="F358" s="988"/>
      <c r="G358" s="985"/>
      <c r="H358" s="985"/>
      <c r="I358" s="985"/>
      <c r="J358" s="985"/>
      <c r="K358" s="986"/>
    </row>
    <row r="359" spans="3:11" s="559" customFormat="1">
      <c r="C359" s="560"/>
      <c r="D359" s="989"/>
      <c r="E359" s="988"/>
      <c r="F359" s="988"/>
      <c r="G359" s="985"/>
      <c r="H359" s="985"/>
      <c r="I359" s="985"/>
      <c r="J359" s="985"/>
      <c r="K359" s="986"/>
    </row>
    <row r="360" spans="3:11" s="559" customFormat="1">
      <c r="C360" s="560"/>
      <c r="D360" s="989"/>
      <c r="E360" s="988"/>
      <c r="F360" s="988"/>
      <c r="G360" s="985"/>
      <c r="H360" s="985"/>
      <c r="I360" s="985"/>
      <c r="J360" s="985"/>
      <c r="K360" s="986"/>
    </row>
    <row r="361" spans="3:11" s="559" customFormat="1">
      <c r="C361" s="560"/>
      <c r="D361" s="989"/>
      <c r="E361" s="988"/>
      <c r="F361" s="988"/>
      <c r="G361" s="985"/>
      <c r="H361" s="985"/>
      <c r="I361" s="985"/>
      <c r="J361" s="985"/>
      <c r="K361" s="986"/>
    </row>
    <row r="362" spans="3:11" s="559" customFormat="1">
      <c r="C362" s="560"/>
      <c r="D362" s="989"/>
      <c r="E362" s="988"/>
      <c r="F362" s="988"/>
      <c r="G362" s="985"/>
      <c r="H362" s="985"/>
      <c r="I362" s="985"/>
      <c r="J362" s="985"/>
      <c r="K362" s="986"/>
    </row>
    <row r="363" spans="3:11" s="559" customFormat="1">
      <c r="C363" s="560"/>
      <c r="D363" s="989"/>
      <c r="E363" s="988"/>
      <c r="F363" s="988"/>
      <c r="G363" s="985"/>
      <c r="H363" s="985"/>
      <c r="I363" s="985"/>
      <c r="J363" s="985"/>
      <c r="K363" s="986"/>
    </row>
    <row r="364" spans="3:11" s="559" customFormat="1">
      <c r="C364" s="560"/>
      <c r="D364" s="989"/>
      <c r="E364" s="988"/>
      <c r="F364" s="988"/>
      <c r="G364" s="985"/>
      <c r="H364" s="985"/>
      <c r="I364" s="985"/>
      <c r="J364" s="985"/>
      <c r="K364" s="986"/>
    </row>
    <row r="365" spans="3:11" s="559" customFormat="1">
      <c r="C365" s="560"/>
      <c r="D365" s="989"/>
      <c r="E365" s="988"/>
      <c r="F365" s="988"/>
      <c r="G365" s="985"/>
      <c r="H365" s="985"/>
      <c r="I365" s="985"/>
      <c r="J365" s="985"/>
      <c r="K365" s="986"/>
    </row>
    <row r="366" spans="3:11" s="559" customFormat="1">
      <c r="C366" s="560"/>
      <c r="D366" s="989"/>
      <c r="E366" s="988"/>
      <c r="F366" s="988"/>
      <c r="G366" s="985"/>
      <c r="H366" s="985"/>
      <c r="I366" s="985"/>
      <c r="J366" s="985"/>
      <c r="K366" s="986"/>
    </row>
    <row r="367" spans="3:11" s="559" customFormat="1">
      <c r="C367" s="560"/>
      <c r="D367" s="989"/>
      <c r="E367" s="988"/>
      <c r="F367" s="988"/>
      <c r="G367" s="985"/>
      <c r="H367" s="985"/>
      <c r="I367" s="985"/>
      <c r="J367" s="985"/>
      <c r="K367" s="986"/>
    </row>
    <row r="368" spans="3:11" s="559" customFormat="1">
      <c r="C368" s="560"/>
      <c r="D368" s="989"/>
      <c r="E368" s="988"/>
      <c r="F368" s="988"/>
      <c r="G368" s="985"/>
      <c r="H368" s="985"/>
      <c r="I368" s="985"/>
      <c r="J368" s="985"/>
      <c r="K368" s="986"/>
    </row>
    <row r="369" spans="3:11" s="559" customFormat="1">
      <c r="C369" s="560"/>
      <c r="D369" s="989"/>
      <c r="E369" s="988"/>
      <c r="F369" s="988"/>
      <c r="G369" s="985"/>
      <c r="H369" s="985"/>
      <c r="I369" s="985"/>
      <c r="J369" s="985"/>
      <c r="K369" s="986"/>
    </row>
    <row r="370" spans="3:11" s="559" customFormat="1">
      <c r="C370" s="560"/>
      <c r="D370" s="989"/>
      <c r="E370" s="988"/>
      <c r="F370" s="988"/>
      <c r="G370" s="985"/>
      <c r="H370" s="985"/>
      <c r="I370" s="985"/>
      <c r="J370" s="985"/>
      <c r="K370" s="986"/>
    </row>
    <row r="371" spans="3:11" s="559" customFormat="1">
      <c r="C371" s="560"/>
      <c r="D371" s="989"/>
      <c r="E371" s="988"/>
      <c r="F371" s="988"/>
      <c r="G371" s="985"/>
      <c r="H371" s="985"/>
      <c r="I371" s="985"/>
      <c r="J371" s="985"/>
      <c r="K371" s="986"/>
    </row>
    <row r="372" spans="3:11" s="559" customFormat="1">
      <c r="C372" s="560"/>
      <c r="D372" s="989"/>
      <c r="E372" s="988"/>
      <c r="F372" s="988"/>
      <c r="G372" s="985"/>
      <c r="H372" s="985"/>
      <c r="I372" s="985"/>
      <c r="J372" s="985"/>
      <c r="K372" s="986"/>
    </row>
    <row r="373" spans="3:11" s="559" customFormat="1">
      <c r="C373" s="560"/>
      <c r="D373" s="989"/>
      <c r="E373" s="988"/>
      <c r="F373" s="988"/>
      <c r="G373" s="985"/>
      <c r="H373" s="985"/>
      <c r="I373" s="985"/>
      <c r="J373" s="985"/>
      <c r="K373" s="986"/>
    </row>
    <row r="374" spans="3:11" s="559" customFormat="1">
      <c r="C374" s="560"/>
      <c r="D374" s="989"/>
      <c r="E374" s="988"/>
      <c r="F374" s="988"/>
      <c r="G374" s="985"/>
      <c r="H374" s="985"/>
      <c r="I374" s="985"/>
      <c r="J374" s="985"/>
      <c r="K374" s="986"/>
    </row>
    <row r="375" spans="3:11" s="559" customFormat="1">
      <c r="C375" s="560"/>
      <c r="D375" s="989"/>
      <c r="E375" s="988"/>
      <c r="F375" s="988"/>
      <c r="G375" s="985"/>
      <c r="H375" s="985"/>
      <c r="I375" s="985"/>
      <c r="J375" s="985"/>
      <c r="K375" s="986"/>
    </row>
    <row r="376" spans="3:11" s="559" customFormat="1">
      <c r="C376" s="560"/>
      <c r="D376" s="989"/>
      <c r="E376" s="988"/>
      <c r="F376" s="988"/>
      <c r="G376" s="985"/>
      <c r="H376" s="985"/>
      <c r="I376" s="985"/>
      <c r="J376" s="985"/>
      <c r="K376" s="986"/>
    </row>
    <row r="377" spans="3:11" s="559" customFormat="1">
      <c r="C377" s="560"/>
      <c r="D377" s="989"/>
      <c r="E377" s="988"/>
      <c r="F377" s="988"/>
      <c r="G377" s="985"/>
      <c r="H377" s="985"/>
      <c r="I377" s="985"/>
      <c r="J377" s="985"/>
      <c r="K377" s="986"/>
    </row>
    <row r="378" spans="3:11" s="559" customFormat="1">
      <c r="C378" s="560"/>
      <c r="D378" s="989"/>
      <c r="E378" s="988"/>
      <c r="F378" s="988"/>
      <c r="G378" s="985"/>
      <c r="H378" s="985"/>
      <c r="I378" s="985"/>
      <c r="J378" s="985"/>
      <c r="K378" s="986"/>
    </row>
    <row r="379" spans="3:11" s="559" customFormat="1">
      <c r="C379" s="560"/>
      <c r="D379" s="989"/>
      <c r="E379" s="988"/>
      <c r="F379" s="988"/>
      <c r="G379" s="985"/>
      <c r="H379" s="985"/>
      <c r="I379" s="985"/>
      <c r="J379" s="985"/>
      <c r="K379" s="986"/>
    </row>
    <row r="380" spans="3:11" s="559" customFormat="1">
      <c r="C380" s="560"/>
      <c r="D380" s="989"/>
      <c r="E380" s="988"/>
      <c r="F380" s="988"/>
      <c r="G380" s="985"/>
      <c r="H380" s="985"/>
      <c r="I380" s="985"/>
      <c r="J380" s="985"/>
      <c r="K380" s="986"/>
    </row>
    <row r="381" spans="3:11" s="559" customFormat="1">
      <c r="C381" s="560"/>
      <c r="D381" s="989"/>
      <c r="E381" s="988"/>
      <c r="F381" s="988"/>
      <c r="G381" s="985"/>
      <c r="H381" s="985"/>
      <c r="I381" s="985"/>
      <c r="J381" s="985"/>
      <c r="K381" s="986"/>
    </row>
    <row r="382" spans="3:11" s="559" customFormat="1">
      <c r="C382" s="560"/>
      <c r="D382" s="989"/>
      <c r="E382" s="988"/>
      <c r="F382" s="988"/>
      <c r="G382" s="985"/>
      <c r="H382" s="985"/>
      <c r="I382" s="985"/>
      <c r="J382" s="985"/>
      <c r="K382" s="986"/>
    </row>
    <row r="383" spans="3:11" s="559" customFormat="1">
      <c r="C383" s="560"/>
      <c r="D383" s="989"/>
      <c r="E383" s="988"/>
      <c r="F383" s="988"/>
      <c r="G383" s="985"/>
      <c r="H383" s="985"/>
      <c r="I383" s="985"/>
      <c r="J383" s="985"/>
      <c r="K383" s="986"/>
    </row>
    <row r="384" spans="3:11" s="559" customFormat="1">
      <c r="C384" s="560"/>
      <c r="D384" s="989"/>
      <c r="E384" s="988"/>
      <c r="F384" s="988"/>
      <c r="G384" s="985"/>
      <c r="H384" s="985"/>
      <c r="I384" s="985"/>
      <c r="J384" s="985"/>
      <c r="K384" s="986"/>
    </row>
    <row r="385" spans="3:11" s="559" customFormat="1">
      <c r="C385" s="560"/>
      <c r="D385" s="989"/>
      <c r="E385" s="988"/>
      <c r="F385" s="988"/>
      <c r="G385" s="985"/>
      <c r="H385" s="985"/>
      <c r="I385" s="985"/>
      <c r="J385" s="985"/>
      <c r="K385" s="986"/>
    </row>
    <row r="386" spans="3:11" s="559" customFormat="1">
      <c r="C386" s="560"/>
      <c r="D386" s="989"/>
      <c r="E386" s="988"/>
      <c r="F386" s="988"/>
      <c r="G386" s="985"/>
      <c r="H386" s="985"/>
      <c r="I386" s="985"/>
      <c r="J386" s="985"/>
      <c r="K386" s="986"/>
    </row>
    <row r="387" spans="3:11" s="559" customFormat="1">
      <c r="C387" s="560"/>
      <c r="D387" s="989"/>
      <c r="E387" s="988"/>
      <c r="F387" s="988"/>
      <c r="G387" s="985"/>
      <c r="H387" s="985"/>
      <c r="I387" s="985"/>
      <c r="J387" s="985"/>
      <c r="K387" s="986"/>
    </row>
    <row r="388" spans="3:11" s="559" customFormat="1">
      <c r="C388" s="560"/>
      <c r="D388" s="989"/>
      <c r="E388" s="988"/>
      <c r="F388" s="988"/>
      <c r="G388" s="985"/>
      <c r="H388" s="985"/>
      <c r="I388" s="985"/>
      <c r="J388" s="985"/>
      <c r="K388" s="986"/>
    </row>
    <row r="389" spans="3:11" s="559" customFormat="1">
      <c r="C389" s="560"/>
      <c r="D389" s="989"/>
      <c r="E389" s="988"/>
      <c r="F389" s="988"/>
      <c r="G389" s="985"/>
      <c r="H389" s="985"/>
      <c r="I389" s="985"/>
      <c r="J389" s="985"/>
      <c r="K389" s="986"/>
    </row>
    <row r="390" spans="3:11" s="559" customFormat="1">
      <c r="C390" s="560"/>
      <c r="D390" s="989"/>
      <c r="E390" s="988"/>
      <c r="F390" s="988"/>
      <c r="G390" s="985"/>
      <c r="H390" s="985"/>
      <c r="I390" s="985"/>
      <c r="J390" s="985"/>
      <c r="K390" s="986"/>
    </row>
    <row r="391" spans="3:11" s="559" customFormat="1">
      <c r="C391" s="560"/>
      <c r="D391" s="989"/>
      <c r="E391" s="988"/>
      <c r="F391" s="988"/>
      <c r="G391" s="985"/>
      <c r="H391" s="985"/>
      <c r="I391" s="985"/>
      <c r="J391" s="985"/>
      <c r="K391" s="986"/>
    </row>
    <row r="392" spans="3:11" s="559" customFormat="1">
      <c r="C392" s="560"/>
      <c r="D392" s="989"/>
      <c r="E392" s="988"/>
      <c r="F392" s="988"/>
      <c r="G392" s="985"/>
      <c r="H392" s="985"/>
      <c r="I392" s="985"/>
      <c r="J392" s="985"/>
      <c r="K392" s="986"/>
    </row>
    <row r="393" spans="3:11" s="559" customFormat="1">
      <c r="C393" s="560"/>
      <c r="D393" s="989"/>
      <c r="E393" s="988"/>
      <c r="F393" s="988"/>
      <c r="G393" s="985"/>
      <c r="H393" s="985"/>
      <c r="I393" s="985"/>
      <c r="J393" s="985"/>
      <c r="K393" s="986"/>
    </row>
    <row r="394" spans="3:11" s="559" customFormat="1">
      <c r="C394" s="560"/>
      <c r="D394" s="989"/>
      <c r="E394" s="988"/>
      <c r="F394" s="988"/>
      <c r="G394" s="985"/>
      <c r="H394" s="985"/>
      <c r="I394" s="985"/>
      <c r="J394" s="985"/>
      <c r="K394" s="986"/>
    </row>
    <row r="395" spans="3:11" s="559" customFormat="1">
      <c r="C395" s="560"/>
      <c r="D395" s="989"/>
      <c r="E395" s="988"/>
      <c r="F395" s="988"/>
      <c r="G395" s="985"/>
      <c r="H395" s="985"/>
      <c r="I395" s="985"/>
      <c r="J395" s="985"/>
      <c r="K395" s="986"/>
    </row>
    <row r="396" spans="3:11" s="559" customFormat="1">
      <c r="C396" s="560"/>
      <c r="D396" s="989"/>
      <c r="E396" s="988"/>
      <c r="F396" s="988"/>
      <c r="G396" s="985"/>
      <c r="H396" s="985"/>
      <c r="I396" s="985"/>
      <c r="J396" s="985"/>
      <c r="K396" s="986"/>
    </row>
    <row r="397" spans="3:11" s="559" customFormat="1">
      <c r="C397" s="560"/>
      <c r="D397" s="989"/>
      <c r="E397" s="988"/>
      <c r="F397" s="988"/>
      <c r="G397" s="985"/>
      <c r="H397" s="985"/>
      <c r="I397" s="985"/>
      <c r="J397" s="985"/>
      <c r="K397" s="986"/>
    </row>
    <row r="398" spans="3:11" s="559" customFormat="1">
      <c r="C398" s="560"/>
      <c r="D398" s="989"/>
      <c r="E398" s="988"/>
      <c r="F398" s="988"/>
      <c r="G398" s="985"/>
      <c r="H398" s="985"/>
      <c r="I398" s="985"/>
      <c r="J398" s="985"/>
      <c r="K398" s="986"/>
    </row>
    <row r="399" spans="3:11" s="559" customFormat="1">
      <c r="C399" s="560"/>
      <c r="D399" s="989"/>
      <c r="E399" s="988"/>
      <c r="F399" s="988"/>
      <c r="G399" s="985"/>
      <c r="H399" s="985"/>
      <c r="I399" s="985"/>
      <c r="J399" s="985"/>
      <c r="K399" s="986"/>
    </row>
    <row r="400" spans="3:11" s="559" customFormat="1">
      <c r="C400" s="560"/>
      <c r="D400" s="989"/>
      <c r="E400" s="988"/>
      <c r="F400" s="988"/>
      <c r="G400" s="985"/>
      <c r="H400" s="985"/>
      <c r="I400" s="985"/>
      <c r="J400" s="985"/>
      <c r="K400" s="986"/>
    </row>
    <row r="401" spans="3:11" s="559" customFormat="1">
      <c r="C401" s="560"/>
      <c r="D401" s="989"/>
      <c r="E401" s="988"/>
      <c r="F401" s="988"/>
      <c r="G401" s="985"/>
      <c r="H401" s="985"/>
      <c r="I401" s="985"/>
      <c r="J401" s="985"/>
      <c r="K401" s="986"/>
    </row>
    <row r="402" spans="3:11" s="559" customFormat="1">
      <c r="C402" s="560"/>
      <c r="D402" s="989"/>
      <c r="E402" s="988"/>
      <c r="F402" s="988"/>
      <c r="G402" s="985"/>
      <c r="H402" s="985"/>
      <c r="I402" s="985"/>
      <c r="J402" s="985"/>
      <c r="K402" s="986"/>
    </row>
    <row r="403" spans="3:11" s="559" customFormat="1">
      <c r="C403" s="560"/>
      <c r="D403" s="989"/>
      <c r="E403" s="988"/>
      <c r="F403" s="988"/>
      <c r="G403" s="985"/>
      <c r="H403" s="985"/>
      <c r="I403" s="985"/>
      <c r="J403" s="985"/>
      <c r="K403" s="986"/>
    </row>
    <row r="404" spans="3:11" s="559" customFormat="1">
      <c r="C404" s="560"/>
      <c r="D404" s="989"/>
      <c r="E404" s="988"/>
      <c r="F404" s="988"/>
      <c r="G404" s="985"/>
      <c r="H404" s="985"/>
      <c r="I404" s="985"/>
      <c r="J404" s="985"/>
      <c r="K404" s="986"/>
    </row>
    <row r="405" spans="3:11" s="559" customFormat="1">
      <c r="C405" s="560"/>
      <c r="D405" s="989"/>
      <c r="E405" s="988"/>
      <c r="F405" s="988"/>
      <c r="G405" s="985"/>
      <c r="H405" s="985"/>
      <c r="I405" s="985"/>
      <c r="J405" s="985"/>
      <c r="K405" s="986"/>
    </row>
    <row r="406" spans="3:11" s="559" customFormat="1">
      <c r="C406" s="560"/>
      <c r="D406" s="989"/>
      <c r="E406" s="988"/>
      <c r="F406" s="988"/>
      <c r="G406" s="985"/>
      <c r="H406" s="985"/>
      <c r="I406" s="985"/>
      <c r="J406" s="985"/>
      <c r="K406" s="986"/>
    </row>
    <row r="407" spans="3:11" s="559" customFormat="1">
      <c r="C407" s="560"/>
      <c r="D407" s="989"/>
      <c r="E407" s="988"/>
      <c r="F407" s="988"/>
      <c r="G407" s="985"/>
      <c r="H407" s="985"/>
      <c r="I407" s="985"/>
      <c r="J407" s="985"/>
      <c r="K407" s="986"/>
    </row>
    <row r="408" spans="3:11" s="559" customFormat="1">
      <c r="C408" s="560"/>
      <c r="D408" s="989"/>
      <c r="E408" s="988"/>
      <c r="F408" s="988"/>
      <c r="G408" s="985"/>
      <c r="H408" s="985"/>
      <c r="I408" s="985"/>
      <c r="J408" s="985"/>
      <c r="K408" s="986"/>
    </row>
    <row r="409" spans="3:11" s="559" customFormat="1">
      <c r="C409" s="560"/>
      <c r="D409" s="989"/>
      <c r="E409" s="988"/>
      <c r="F409" s="988"/>
      <c r="G409" s="985"/>
      <c r="H409" s="985"/>
      <c r="I409" s="985"/>
      <c r="J409" s="985"/>
      <c r="K409" s="986"/>
    </row>
    <row r="410" spans="3:11" s="559" customFormat="1">
      <c r="C410" s="560"/>
      <c r="D410" s="989"/>
      <c r="E410" s="988"/>
      <c r="F410" s="988"/>
      <c r="G410" s="985"/>
      <c r="H410" s="985"/>
      <c r="I410" s="985"/>
      <c r="J410" s="985"/>
      <c r="K410" s="986"/>
    </row>
    <row r="411" spans="3:11" s="559" customFormat="1">
      <c r="C411" s="560"/>
      <c r="D411" s="989"/>
      <c r="E411" s="988"/>
      <c r="F411" s="988"/>
      <c r="G411" s="985"/>
      <c r="H411" s="985"/>
      <c r="I411" s="985"/>
      <c r="J411" s="985"/>
      <c r="K411" s="986"/>
    </row>
    <row r="412" spans="3:11" s="559" customFormat="1">
      <c r="C412" s="560"/>
      <c r="D412" s="989"/>
      <c r="E412" s="988"/>
      <c r="F412" s="988"/>
      <c r="G412" s="985"/>
      <c r="H412" s="985"/>
      <c r="I412" s="985"/>
      <c r="J412" s="985"/>
      <c r="K412" s="986"/>
    </row>
    <row r="413" spans="3:11" s="559" customFormat="1">
      <c r="C413" s="560"/>
      <c r="D413" s="989"/>
      <c r="E413" s="988"/>
      <c r="F413" s="988"/>
      <c r="G413" s="985"/>
      <c r="H413" s="985"/>
      <c r="I413" s="985"/>
      <c r="J413" s="985"/>
      <c r="K413" s="986"/>
    </row>
    <row r="414" spans="3:11" s="559" customFormat="1">
      <c r="C414" s="560"/>
      <c r="D414" s="989"/>
      <c r="E414" s="988"/>
      <c r="F414" s="988"/>
      <c r="G414" s="985"/>
      <c r="H414" s="985"/>
      <c r="I414" s="985"/>
      <c r="J414" s="985"/>
      <c r="K414" s="986"/>
    </row>
    <row r="415" spans="3:11" s="559" customFormat="1">
      <c r="C415" s="560"/>
      <c r="D415" s="989"/>
      <c r="E415" s="988"/>
      <c r="F415" s="988"/>
      <c r="G415" s="985"/>
      <c r="H415" s="985"/>
      <c r="I415" s="985"/>
      <c r="J415" s="985"/>
      <c r="K415" s="986"/>
    </row>
    <row r="416" spans="3:11" s="559" customFormat="1">
      <c r="C416" s="560"/>
      <c r="D416" s="989"/>
      <c r="E416" s="988"/>
      <c r="F416" s="988"/>
      <c r="G416" s="985"/>
      <c r="H416" s="985"/>
      <c r="I416" s="985"/>
      <c r="J416" s="985"/>
      <c r="K416" s="986"/>
    </row>
    <row r="417" spans="3:11" s="559" customFormat="1">
      <c r="C417" s="560"/>
      <c r="D417" s="989"/>
      <c r="E417" s="988"/>
      <c r="F417" s="988"/>
      <c r="G417" s="985"/>
      <c r="H417" s="985"/>
      <c r="I417" s="985"/>
      <c r="J417" s="985"/>
      <c r="K417" s="986"/>
    </row>
    <row r="418" spans="3:11" s="559" customFormat="1">
      <c r="C418" s="560"/>
      <c r="D418" s="989"/>
      <c r="E418" s="988"/>
      <c r="F418" s="988"/>
      <c r="G418" s="985"/>
      <c r="H418" s="985"/>
      <c r="I418" s="985"/>
      <c r="J418" s="985"/>
      <c r="K418" s="986"/>
    </row>
    <row r="419" spans="3:11" s="559" customFormat="1">
      <c r="C419" s="560"/>
      <c r="D419" s="989"/>
      <c r="E419" s="988"/>
      <c r="F419" s="988"/>
      <c r="G419" s="985"/>
      <c r="H419" s="985"/>
      <c r="I419" s="985"/>
      <c r="J419" s="985"/>
      <c r="K419" s="986"/>
    </row>
    <row r="420" spans="3:11" s="559" customFormat="1">
      <c r="C420" s="560"/>
      <c r="D420" s="989"/>
      <c r="E420" s="988"/>
      <c r="F420" s="988"/>
      <c r="G420" s="985"/>
      <c r="H420" s="985"/>
      <c r="I420" s="985"/>
      <c r="J420" s="985"/>
      <c r="K420" s="986"/>
    </row>
    <row r="421" spans="3:11" s="559" customFormat="1">
      <c r="C421" s="560"/>
      <c r="D421" s="989"/>
      <c r="E421" s="988"/>
      <c r="F421" s="988"/>
      <c r="G421" s="985"/>
      <c r="H421" s="985"/>
      <c r="I421" s="985"/>
      <c r="J421" s="985"/>
      <c r="K421" s="986"/>
    </row>
    <row r="422" spans="3:11" s="559" customFormat="1">
      <c r="C422" s="560"/>
      <c r="D422" s="989"/>
      <c r="E422" s="988"/>
      <c r="F422" s="988"/>
      <c r="G422" s="985"/>
      <c r="H422" s="985"/>
      <c r="I422" s="985"/>
      <c r="J422" s="985"/>
      <c r="K422" s="986"/>
    </row>
    <row r="423" spans="3:11" s="559" customFormat="1">
      <c r="C423" s="560"/>
      <c r="D423" s="989"/>
      <c r="E423" s="988"/>
      <c r="F423" s="988"/>
      <c r="G423" s="985"/>
      <c r="H423" s="985"/>
      <c r="I423" s="985"/>
      <c r="J423" s="985"/>
      <c r="K423" s="986"/>
    </row>
    <row r="424" spans="3:11" s="559" customFormat="1">
      <c r="C424" s="560"/>
      <c r="D424" s="989"/>
      <c r="E424" s="988"/>
      <c r="F424" s="988"/>
      <c r="G424" s="985"/>
      <c r="H424" s="985"/>
      <c r="I424" s="985"/>
      <c r="J424" s="985"/>
      <c r="K424" s="986"/>
    </row>
    <row r="425" spans="3:11" s="559" customFormat="1">
      <c r="C425" s="560"/>
      <c r="D425" s="989"/>
      <c r="E425" s="988"/>
      <c r="F425" s="988"/>
      <c r="G425" s="985"/>
      <c r="H425" s="985"/>
      <c r="I425" s="985"/>
      <c r="J425" s="985"/>
      <c r="K425" s="986"/>
    </row>
    <row r="426" spans="3:11" s="559" customFormat="1">
      <c r="C426" s="560"/>
      <c r="D426" s="989"/>
      <c r="E426" s="988"/>
      <c r="F426" s="988"/>
      <c r="G426" s="985"/>
      <c r="H426" s="985"/>
      <c r="I426" s="985"/>
      <c r="J426" s="985"/>
      <c r="K426" s="986"/>
    </row>
    <row r="427" spans="3:11" s="559" customFormat="1">
      <c r="C427" s="560"/>
      <c r="D427" s="989"/>
      <c r="E427" s="988"/>
      <c r="F427" s="988"/>
      <c r="G427" s="985"/>
      <c r="H427" s="985"/>
      <c r="I427" s="985"/>
      <c r="J427" s="985"/>
      <c r="K427" s="986"/>
    </row>
    <row r="428" spans="3:11" s="559" customFormat="1">
      <c r="C428" s="560"/>
      <c r="D428" s="989"/>
      <c r="E428" s="988"/>
      <c r="F428" s="988"/>
      <c r="G428" s="985"/>
      <c r="H428" s="985"/>
      <c r="I428" s="985"/>
      <c r="J428" s="985"/>
      <c r="K428" s="986"/>
    </row>
    <row r="429" spans="3:11" s="559" customFormat="1">
      <c r="C429" s="560"/>
      <c r="D429" s="989"/>
      <c r="E429" s="988"/>
      <c r="F429" s="988"/>
      <c r="G429" s="985"/>
      <c r="H429" s="985"/>
      <c r="I429" s="985"/>
      <c r="J429" s="985"/>
      <c r="K429" s="986"/>
    </row>
    <row r="430" spans="3:11" s="559" customFormat="1">
      <c r="C430" s="560"/>
      <c r="D430" s="989"/>
      <c r="E430" s="988"/>
      <c r="F430" s="988"/>
      <c r="G430" s="985"/>
      <c r="H430" s="985"/>
      <c r="I430" s="985"/>
      <c r="J430" s="985"/>
      <c r="K430" s="986"/>
    </row>
    <row r="431" spans="3:11" s="559" customFormat="1">
      <c r="C431" s="560"/>
      <c r="D431" s="989"/>
      <c r="E431" s="988"/>
      <c r="F431" s="988"/>
      <c r="G431" s="985"/>
      <c r="H431" s="985"/>
      <c r="I431" s="985"/>
      <c r="J431" s="985"/>
      <c r="K431" s="986"/>
    </row>
    <row r="432" spans="3:11" s="559" customFormat="1">
      <c r="C432" s="560"/>
      <c r="D432" s="989"/>
      <c r="E432" s="988"/>
      <c r="F432" s="988"/>
      <c r="G432" s="985"/>
      <c r="H432" s="985"/>
      <c r="I432" s="985"/>
      <c r="J432" s="985"/>
      <c r="K432" s="986"/>
    </row>
    <row r="433" spans="3:11" s="559" customFormat="1">
      <c r="C433" s="560"/>
      <c r="D433" s="989"/>
      <c r="E433" s="988"/>
      <c r="F433" s="988"/>
      <c r="G433" s="985"/>
      <c r="H433" s="985"/>
      <c r="I433" s="985"/>
      <c r="J433" s="985"/>
      <c r="K433" s="986"/>
    </row>
    <row r="434" spans="3:11" s="559" customFormat="1">
      <c r="C434" s="560"/>
      <c r="D434" s="989"/>
      <c r="E434" s="988"/>
      <c r="F434" s="988"/>
      <c r="G434" s="985"/>
      <c r="H434" s="985"/>
      <c r="I434" s="985"/>
      <c r="J434" s="985"/>
      <c r="K434" s="986"/>
    </row>
    <row r="435" spans="3:11" s="559" customFormat="1">
      <c r="C435" s="560"/>
      <c r="D435" s="989"/>
      <c r="E435" s="988"/>
      <c r="F435" s="988"/>
      <c r="G435" s="985"/>
      <c r="H435" s="985"/>
      <c r="I435" s="985"/>
      <c r="J435" s="985"/>
      <c r="K435" s="986"/>
    </row>
    <row r="436" spans="3:11" s="559" customFormat="1">
      <c r="C436" s="560"/>
      <c r="D436" s="989"/>
      <c r="E436" s="988"/>
      <c r="F436" s="988"/>
      <c r="G436" s="985"/>
      <c r="H436" s="985"/>
      <c r="I436" s="985"/>
      <c r="J436" s="985"/>
      <c r="K436" s="986"/>
    </row>
    <row r="437" spans="3:11" s="559" customFormat="1">
      <c r="C437" s="560"/>
      <c r="D437" s="989"/>
      <c r="E437" s="988"/>
      <c r="F437" s="988"/>
      <c r="G437" s="985"/>
      <c r="H437" s="985"/>
      <c r="I437" s="985"/>
      <c r="J437" s="985"/>
      <c r="K437" s="986"/>
    </row>
    <row r="438" spans="3:11" s="559" customFormat="1">
      <c r="C438" s="560"/>
      <c r="D438" s="989"/>
      <c r="E438" s="988"/>
      <c r="F438" s="988"/>
      <c r="G438" s="985"/>
      <c r="H438" s="985"/>
      <c r="I438" s="985"/>
      <c r="J438" s="985"/>
      <c r="K438" s="986"/>
    </row>
    <row r="439" spans="3:11" s="559" customFormat="1">
      <c r="C439" s="560"/>
      <c r="D439" s="989"/>
      <c r="E439" s="988"/>
      <c r="F439" s="988"/>
      <c r="G439" s="985"/>
      <c r="H439" s="985"/>
      <c r="I439" s="985"/>
      <c r="J439" s="985"/>
      <c r="K439" s="986"/>
    </row>
    <row r="440" spans="3:11" s="559" customFormat="1">
      <c r="C440" s="560"/>
      <c r="D440" s="989"/>
      <c r="E440" s="988"/>
      <c r="F440" s="988"/>
      <c r="G440" s="985"/>
      <c r="H440" s="985"/>
      <c r="I440" s="985"/>
      <c r="J440" s="985"/>
      <c r="K440" s="986"/>
    </row>
    <row r="441" spans="3:11" s="559" customFormat="1">
      <c r="C441" s="560"/>
      <c r="D441" s="989"/>
      <c r="E441" s="988"/>
      <c r="F441" s="988"/>
      <c r="G441" s="985"/>
      <c r="H441" s="985"/>
      <c r="I441" s="985"/>
      <c r="J441" s="985"/>
      <c r="K441" s="986"/>
    </row>
    <row r="442" spans="3:11" s="559" customFormat="1">
      <c r="C442" s="560"/>
      <c r="D442" s="989"/>
      <c r="E442" s="988"/>
      <c r="F442" s="988"/>
      <c r="G442" s="985"/>
      <c r="H442" s="985"/>
      <c r="I442" s="985"/>
      <c r="J442" s="985"/>
      <c r="K442" s="986"/>
    </row>
    <row r="443" spans="3:11" s="559" customFormat="1">
      <c r="C443" s="560"/>
      <c r="D443" s="989"/>
      <c r="E443" s="988"/>
      <c r="F443" s="988"/>
      <c r="G443" s="985"/>
      <c r="H443" s="985"/>
      <c r="I443" s="985"/>
      <c r="J443" s="985"/>
      <c r="K443" s="986"/>
    </row>
    <row r="444" spans="3:11" s="559" customFormat="1">
      <c r="C444" s="560"/>
      <c r="D444" s="989"/>
      <c r="E444" s="988"/>
      <c r="F444" s="988"/>
      <c r="G444" s="985"/>
      <c r="H444" s="985"/>
      <c r="I444" s="985"/>
      <c r="J444" s="985"/>
      <c r="K444" s="986"/>
    </row>
    <row r="445" spans="3:11" s="559" customFormat="1">
      <c r="C445" s="560"/>
      <c r="D445" s="989"/>
      <c r="E445" s="988"/>
      <c r="F445" s="988"/>
      <c r="G445" s="985"/>
      <c r="H445" s="985"/>
      <c r="I445" s="985"/>
      <c r="J445" s="985"/>
      <c r="K445" s="986"/>
    </row>
    <row r="446" spans="3:11" s="559" customFormat="1">
      <c r="C446" s="560"/>
      <c r="D446" s="989"/>
      <c r="E446" s="988"/>
      <c r="F446" s="988"/>
      <c r="G446" s="985"/>
      <c r="H446" s="985"/>
      <c r="I446" s="985"/>
      <c r="J446" s="985"/>
      <c r="K446" s="986"/>
    </row>
    <row r="447" spans="3:11" s="559" customFormat="1">
      <c r="C447" s="560"/>
      <c r="D447" s="989"/>
      <c r="E447" s="988"/>
      <c r="F447" s="988"/>
      <c r="G447" s="985"/>
      <c r="H447" s="985"/>
      <c r="I447" s="985"/>
      <c r="J447" s="985"/>
      <c r="K447" s="986"/>
    </row>
    <row r="448" spans="3:11" s="559" customFormat="1">
      <c r="C448" s="560"/>
      <c r="D448" s="989"/>
      <c r="E448" s="988"/>
      <c r="F448" s="988"/>
      <c r="G448" s="985"/>
      <c r="H448" s="985"/>
      <c r="I448" s="985"/>
      <c r="J448" s="985"/>
      <c r="K448" s="986"/>
    </row>
    <row r="449" spans="3:11" s="559" customFormat="1">
      <c r="C449" s="560"/>
      <c r="D449" s="989"/>
      <c r="E449" s="988"/>
      <c r="F449" s="988"/>
      <c r="G449" s="985"/>
      <c r="H449" s="985"/>
      <c r="I449" s="985"/>
      <c r="J449" s="985"/>
      <c r="K449" s="986"/>
    </row>
    <row r="450" spans="3:11" s="559" customFormat="1">
      <c r="C450" s="560"/>
      <c r="D450" s="989"/>
      <c r="E450" s="988"/>
      <c r="F450" s="988"/>
      <c r="G450" s="985"/>
      <c r="H450" s="985"/>
      <c r="I450" s="985"/>
      <c r="J450" s="985"/>
      <c r="K450" s="986"/>
    </row>
    <row r="451" spans="3:11" s="559" customFormat="1">
      <c r="C451" s="560"/>
      <c r="D451" s="989"/>
      <c r="E451" s="988"/>
      <c r="F451" s="988"/>
      <c r="G451" s="985"/>
      <c r="H451" s="985"/>
      <c r="I451" s="985"/>
      <c r="J451" s="985"/>
      <c r="K451" s="986"/>
    </row>
    <row r="452" spans="3:11" s="559" customFormat="1">
      <c r="C452" s="560"/>
      <c r="D452" s="989"/>
      <c r="E452" s="988"/>
      <c r="F452" s="988"/>
      <c r="G452" s="985"/>
      <c r="H452" s="985"/>
      <c r="I452" s="985"/>
      <c r="J452" s="985"/>
      <c r="K452" s="986"/>
    </row>
    <row r="453" spans="3:11" s="559" customFormat="1">
      <c r="C453" s="560"/>
      <c r="D453" s="989"/>
      <c r="E453" s="988"/>
      <c r="F453" s="988"/>
      <c r="G453" s="985"/>
      <c r="H453" s="985"/>
      <c r="I453" s="985"/>
      <c r="J453" s="985"/>
      <c r="K453" s="986"/>
    </row>
    <row r="454" spans="3:11" s="559" customFormat="1">
      <c r="C454" s="560"/>
      <c r="D454" s="989"/>
      <c r="E454" s="988"/>
      <c r="F454" s="988"/>
      <c r="G454" s="985"/>
      <c r="H454" s="985"/>
      <c r="I454" s="985"/>
      <c r="J454" s="985"/>
      <c r="K454" s="986"/>
    </row>
    <row r="455" spans="3:11" s="559" customFormat="1">
      <c r="C455" s="560"/>
      <c r="D455" s="989"/>
      <c r="E455" s="988"/>
      <c r="F455" s="988"/>
      <c r="G455" s="985"/>
      <c r="H455" s="985"/>
      <c r="I455" s="985"/>
      <c r="J455" s="985"/>
      <c r="K455" s="986"/>
    </row>
    <row r="456" spans="3:11" s="559" customFormat="1">
      <c r="C456" s="560"/>
      <c r="D456" s="989"/>
      <c r="E456" s="988"/>
      <c r="F456" s="988"/>
      <c r="G456" s="985"/>
      <c r="H456" s="985"/>
      <c r="I456" s="985"/>
      <c r="J456" s="985"/>
      <c r="K456" s="986"/>
    </row>
    <row r="457" spans="3:11" s="559" customFormat="1">
      <c r="C457" s="560"/>
      <c r="D457" s="989"/>
      <c r="E457" s="988"/>
      <c r="F457" s="988"/>
      <c r="G457" s="985"/>
      <c r="H457" s="985"/>
      <c r="I457" s="985"/>
      <c r="J457" s="985"/>
      <c r="K457" s="986"/>
    </row>
    <row r="458" spans="3:11" s="559" customFormat="1">
      <c r="C458" s="560"/>
      <c r="D458" s="989"/>
      <c r="E458" s="988"/>
      <c r="F458" s="988"/>
      <c r="G458" s="985"/>
      <c r="H458" s="985"/>
      <c r="I458" s="985"/>
      <c r="J458" s="985"/>
      <c r="K458" s="986"/>
    </row>
    <row r="459" spans="3:11" s="559" customFormat="1">
      <c r="C459" s="560"/>
      <c r="D459" s="989"/>
      <c r="E459" s="988"/>
      <c r="F459" s="988"/>
      <c r="G459" s="985"/>
      <c r="H459" s="985"/>
      <c r="I459" s="985"/>
      <c r="J459" s="985"/>
      <c r="K459" s="986"/>
    </row>
    <row r="460" spans="3:11" s="559" customFormat="1">
      <c r="C460" s="560"/>
      <c r="D460" s="989"/>
      <c r="E460" s="988"/>
      <c r="F460" s="988"/>
      <c r="G460" s="985"/>
      <c r="H460" s="985"/>
      <c r="I460" s="985"/>
      <c r="J460" s="985"/>
      <c r="K460" s="986"/>
    </row>
    <row r="461" spans="3:11" s="559" customFormat="1">
      <c r="C461" s="560"/>
      <c r="D461" s="989"/>
      <c r="E461" s="988"/>
      <c r="F461" s="988"/>
      <c r="G461" s="985"/>
      <c r="H461" s="985"/>
      <c r="I461" s="985"/>
      <c r="J461" s="985"/>
      <c r="K461" s="986"/>
    </row>
    <row r="462" spans="3:11" s="559" customFormat="1">
      <c r="C462" s="560"/>
      <c r="D462" s="989"/>
      <c r="E462" s="988"/>
      <c r="F462" s="988"/>
      <c r="G462" s="985"/>
      <c r="H462" s="985"/>
      <c r="I462" s="985"/>
      <c r="J462" s="985"/>
      <c r="K462" s="986"/>
    </row>
    <row r="463" spans="3:11" s="559" customFormat="1">
      <c r="C463" s="560"/>
      <c r="D463" s="989"/>
      <c r="E463" s="988"/>
      <c r="F463" s="988"/>
      <c r="G463" s="985"/>
      <c r="H463" s="985"/>
      <c r="I463" s="985"/>
      <c r="J463" s="985"/>
      <c r="K463" s="986"/>
    </row>
    <row r="464" spans="3:11" s="559" customFormat="1">
      <c r="C464" s="560"/>
      <c r="D464" s="989"/>
      <c r="E464" s="988"/>
      <c r="F464" s="988"/>
      <c r="G464" s="985"/>
      <c r="H464" s="985"/>
      <c r="I464" s="985"/>
      <c r="J464" s="985"/>
      <c r="K464" s="986"/>
    </row>
    <row r="465" spans="3:11" s="559" customFormat="1">
      <c r="C465" s="560"/>
      <c r="D465" s="989"/>
      <c r="E465" s="988"/>
      <c r="F465" s="988"/>
      <c r="G465" s="985"/>
      <c r="H465" s="985"/>
      <c r="I465" s="985"/>
      <c r="J465" s="985"/>
      <c r="K465" s="986"/>
    </row>
    <row r="466" spans="3:11" s="559" customFormat="1">
      <c r="C466" s="560"/>
      <c r="D466" s="989"/>
      <c r="E466" s="988"/>
      <c r="F466" s="988"/>
      <c r="G466" s="985"/>
      <c r="H466" s="985"/>
      <c r="I466" s="985"/>
      <c r="J466" s="985"/>
      <c r="K466" s="986"/>
    </row>
    <row r="467" spans="3:11" s="559" customFormat="1">
      <c r="C467" s="560"/>
      <c r="D467" s="989"/>
      <c r="E467" s="988"/>
      <c r="F467" s="988"/>
      <c r="G467" s="985"/>
      <c r="H467" s="985"/>
      <c r="I467" s="985"/>
      <c r="J467" s="985"/>
      <c r="K467" s="986"/>
    </row>
    <row r="468" spans="3:11" s="559" customFormat="1">
      <c r="C468" s="560"/>
      <c r="D468" s="989"/>
      <c r="E468" s="988"/>
      <c r="F468" s="988"/>
      <c r="G468" s="985"/>
      <c r="H468" s="985"/>
      <c r="I468" s="985"/>
      <c r="J468" s="985"/>
      <c r="K468" s="986"/>
    </row>
    <row r="469" spans="3:11" s="559" customFormat="1">
      <c r="C469" s="560"/>
      <c r="D469" s="989"/>
      <c r="E469" s="988"/>
      <c r="F469" s="988"/>
      <c r="G469" s="985"/>
      <c r="H469" s="985"/>
      <c r="I469" s="985"/>
      <c r="J469" s="985"/>
      <c r="K469" s="986"/>
    </row>
    <row r="470" spans="3:11" s="559" customFormat="1">
      <c r="C470" s="560"/>
      <c r="D470" s="989"/>
      <c r="E470" s="988"/>
      <c r="F470" s="988"/>
      <c r="G470" s="985"/>
      <c r="H470" s="985"/>
      <c r="I470" s="985"/>
      <c r="J470" s="985"/>
      <c r="K470" s="986"/>
    </row>
    <row r="471" spans="3:11" s="559" customFormat="1">
      <c r="C471" s="560"/>
      <c r="D471" s="989"/>
      <c r="E471" s="988"/>
      <c r="F471" s="988"/>
      <c r="G471" s="985"/>
      <c r="H471" s="985"/>
      <c r="I471" s="985"/>
      <c r="J471" s="985"/>
      <c r="K471" s="986"/>
    </row>
    <row r="472" spans="3:11" s="559" customFormat="1">
      <c r="C472" s="560"/>
      <c r="D472" s="989"/>
      <c r="E472" s="988"/>
      <c r="F472" s="988"/>
      <c r="G472" s="985"/>
      <c r="H472" s="985"/>
      <c r="I472" s="985"/>
      <c r="J472" s="985"/>
      <c r="K472" s="986"/>
    </row>
    <row r="473" spans="3:11" s="559" customFormat="1">
      <c r="C473" s="560"/>
      <c r="D473" s="989"/>
      <c r="E473" s="988"/>
      <c r="F473" s="988"/>
      <c r="G473" s="985"/>
      <c r="H473" s="985"/>
      <c r="I473" s="985"/>
      <c r="J473" s="985"/>
      <c r="K473" s="986"/>
    </row>
    <row r="474" spans="3:11" s="559" customFormat="1">
      <c r="C474" s="560"/>
      <c r="D474" s="989"/>
      <c r="E474" s="988"/>
      <c r="F474" s="988"/>
      <c r="G474" s="985"/>
      <c r="H474" s="985"/>
      <c r="I474" s="985"/>
      <c r="J474" s="985"/>
      <c r="K474" s="986"/>
    </row>
    <row r="475" spans="3:11" s="559" customFormat="1">
      <c r="C475" s="560"/>
      <c r="D475" s="989"/>
      <c r="E475" s="988"/>
      <c r="F475" s="988"/>
      <c r="G475" s="985"/>
      <c r="H475" s="985"/>
      <c r="I475" s="985"/>
      <c r="J475" s="985"/>
      <c r="K475" s="986"/>
    </row>
    <row r="476" spans="3:11" s="559" customFormat="1">
      <c r="C476" s="560"/>
      <c r="D476" s="989"/>
      <c r="E476" s="988"/>
      <c r="F476" s="988"/>
      <c r="G476" s="985"/>
      <c r="H476" s="985"/>
      <c r="I476" s="985"/>
      <c r="J476" s="985"/>
      <c r="K476" s="986"/>
    </row>
    <row r="477" spans="3:11" s="559" customFormat="1">
      <c r="C477" s="560"/>
      <c r="D477" s="989"/>
      <c r="E477" s="988"/>
      <c r="F477" s="988"/>
      <c r="G477" s="985"/>
      <c r="H477" s="985"/>
      <c r="I477" s="985"/>
      <c r="J477" s="985"/>
      <c r="K477" s="986"/>
    </row>
    <row r="478" spans="3:11" s="559" customFormat="1">
      <c r="C478" s="560"/>
      <c r="D478" s="989"/>
      <c r="E478" s="988"/>
      <c r="F478" s="988"/>
      <c r="G478" s="985"/>
      <c r="H478" s="985"/>
      <c r="I478" s="985"/>
      <c r="J478" s="985"/>
      <c r="K478" s="986"/>
    </row>
    <row r="479" spans="3:11" s="559" customFormat="1">
      <c r="C479" s="560"/>
      <c r="D479" s="989"/>
      <c r="E479" s="988"/>
      <c r="F479" s="988"/>
      <c r="G479" s="985"/>
      <c r="H479" s="985"/>
      <c r="I479" s="985"/>
      <c r="J479" s="985"/>
      <c r="K479" s="986"/>
    </row>
    <row r="480" spans="3:11" s="559" customFormat="1">
      <c r="C480" s="560"/>
      <c r="D480" s="989"/>
      <c r="E480" s="988"/>
      <c r="F480" s="988"/>
      <c r="G480" s="985"/>
      <c r="H480" s="985"/>
      <c r="I480" s="985"/>
      <c r="J480" s="985"/>
      <c r="K480" s="986"/>
    </row>
    <row r="481" spans="3:11" s="559" customFormat="1">
      <c r="C481" s="560"/>
      <c r="D481" s="989"/>
      <c r="E481" s="988"/>
      <c r="F481" s="988"/>
      <c r="G481" s="985"/>
      <c r="H481" s="985"/>
      <c r="I481" s="985"/>
      <c r="J481" s="985"/>
      <c r="K481" s="986"/>
    </row>
    <row r="482" spans="3:11" s="559" customFormat="1">
      <c r="C482" s="560"/>
      <c r="D482" s="989"/>
      <c r="E482" s="988"/>
      <c r="F482" s="988"/>
      <c r="G482" s="985"/>
      <c r="H482" s="985"/>
      <c r="I482" s="985"/>
      <c r="J482" s="985"/>
      <c r="K482" s="986"/>
    </row>
    <row r="483" spans="3:11" s="559" customFormat="1">
      <c r="C483" s="560"/>
      <c r="D483" s="989"/>
      <c r="E483" s="988"/>
      <c r="F483" s="988"/>
      <c r="G483" s="985"/>
      <c r="H483" s="985"/>
      <c r="I483" s="985"/>
      <c r="J483" s="985"/>
      <c r="K483" s="986"/>
    </row>
    <row r="484" spans="3:11" s="559" customFormat="1">
      <c r="C484" s="560"/>
      <c r="D484" s="989"/>
      <c r="E484" s="988"/>
      <c r="F484" s="988"/>
      <c r="G484" s="985"/>
      <c r="H484" s="985"/>
      <c r="I484" s="985"/>
      <c r="J484" s="985"/>
      <c r="K484" s="986"/>
    </row>
    <row r="485" spans="3:11" s="559" customFormat="1">
      <c r="C485" s="560"/>
      <c r="D485" s="989"/>
      <c r="E485" s="988"/>
      <c r="F485" s="988"/>
      <c r="G485" s="985"/>
      <c r="H485" s="985"/>
      <c r="I485" s="985"/>
      <c r="J485" s="985"/>
      <c r="K485" s="986"/>
    </row>
    <row r="486" spans="3:11" s="559" customFormat="1">
      <c r="C486" s="560"/>
      <c r="D486" s="989"/>
      <c r="E486" s="988"/>
      <c r="F486" s="988"/>
      <c r="G486" s="985"/>
      <c r="H486" s="985"/>
      <c r="I486" s="985"/>
      <c r="J486" s="985"/>
      <c r="K486" s="986"/>
    </row>
    <row r="487" spans="3:11" s="559" customFormat="1">
      <c r="C487" s="560"/>
      <c r="D487" s="989"/>
      <c r="E487" s="988"/>
      <c r="F487" s="988"/>
      <c r="G487" s="985"/>
      <c r="H487" s="985"/>
      <c r="I487" s="985"/>
      <c r="J487" s="985"/>
      <c r="K487" s="986"/>
    </row>
    <row r="488" spans="3:11" s="559" customFormat="1">
      <c r="C488" s="560"/>
      <c r="D488" s="989"/>
      <c r="E488" s="988"/>
      <c r="F488" s="988"/>
      <c r="G488" s="985"/>
      <c r="H488" s="985"/>
      <c r="I488" s="985"/>
      <c r="J488" s="985"/>
      <c r="K488" s="986"/>
    </row>
    <row r="489" spans="3:11" s="559" customFormat="1">
      <c r="C489" s="560"/>
      <c r="D489" s="989"/>
      <c r="E489" s="988"/>
      <c r="F489" s="988"/>
      <c r="G489" s="985"/>
      <c r="H489" s="985"/>
      <c r="I489" s="985"/>
      <c r="J489" s="985"/>
      <c r="K489" s="986"/>
    </row>
    <row r="490" spans="3:11" s="559" customFormat="1">
      <c r="C490" s="560"/>
      <c r="D490" s="989"/>
      <c r="E490" s="988"/>
      <c r="F490" s="988"/>
      <c r="G490" s="985"/>
      <c r="H490" s="985"/>
      <c r="I490" s="985"/>
      <c r="J490" s="985"/>
      <c r="K490" s="986"/>
    </row>
    <row r="491" spans="3:11" s="559" customFormat="1">
      <c r="C491" s="560"/>
      <c r="D491" s="989"/>
      <c r="E491" s="988"/>
      <c r="F491" s="988"/>
      <c r="G491" s="985"/>
      <c r="H491" s="985"/>
      <c r="I491" s="985"/>
      <c r="J491" s="985"/>
      <c r="K491" s="986"/>
    </row>
    <row r="492" spans="3:11" s="559" customFormat="1">
      <c r="C492" s="560"/>
      <c r="D492" s="989"/>
      <c r="E492" s="988"/>
      <c r="F492" s="988"/>
      <c r="G492" s="985"/>
      <c r="H492" s="985"/>
      <c r="I492" s="985"/>
      <c r="J492" s="985"/>
      <c r="K492" s="986"/>
    </row>
    <row r="493" spans="3:11" s="559" customFormat="1">
      <c r="C493" s="560"/>
      <c r="D493" s="989"/>
      <c r="E493" s="988"/>
      <c r="F493" s="988"/>
      <c r="G493" s="985"/>
      <c r="H493" s="985"/>
      <c r="I493" s="985"/>
      <c r="J493" s="985"/>
      <c r="K493" s="986"/>
    </row>
    <row r="494" spans="3:11" s="559" customFormat="1">
      <c r="C494" s="560"/>
      <c r="D494" s="989"/>
      <c r="E494" s="988"/>
      <c r="F494" s="988"/>
      <c r="G494" s="985"/>
      <c r="H494" s="985"/>
      <c r="I494" s="985"/>
      <c r="J494" s="985"/>
      <c r="K494" s="986"/>
    </row>
    <row r="495" spans="3:11" s="559" customFormat="1">
      <c r="C495" s="560"/>
      <c r="D495" s="989"/>
      <c r="E495" s="988"/>
      <c r="F495" s="988"/>
      <c r="G495" s="985"/>
      <c r="H495" s="985"/>
      <c r="I495" s="985"/>
      <c r="J495" s="985"/>
      <c r="K495" s="986"/>
    </row>
    <row r="496" spans="3:11" s="559" customFormat="1">
      <c r="C496" s="560"/>
      <c r="D496" s="989"/>
      <c r="E496" s="988"/>
      <c r="F496" s="988"/>
      <c r="G496" s="985"/>
      <c r="H496" s="985"/>
      <c r="I496" s="985"/>
      <c r="J496" s="985"/>
      <c r="K496" s="986"/>
    </row>
    <row r="497" spans="3:11" s="559" customFormat="1">
      <c r="C497" s="560"/>
      <c r="D497" s="989"/>
      <c r="E497" s="988"/>
      <c r="F497" s="988"/>
      <c r="G497" s="985"/>
      <c r="H497" s="985"/>
      <c r="I497" s="985"/>
      <c r="J497" s="985"/>
      <c r="K497" s="986"/>
    </row>
    <row r="498" spans="3:11" s="559" customFormat="1">
      <c r="C498" s="560"/>
      <c r="D498" s="989"/>
      <c r="E498" s="988"/>
      <c r="F498" s="988"/>
      <c r="G498" s="985"/>
      <c r="H498" s="985"/>
      <c r="I498" s="985"/>
      <c r="J498" s="985"/>
      <c r="K498" s="986"/>
    </row>
    <row r="499" spans="3:11" s="559" customFormat="1">
      <c r="C499" s="560"/>
      <c r="D499" s="989"/>
      <c r="E499" s="988"/>
      <c r="F499" s="988"/>
      <c r="G499" s="985"/>
      <c r="H499" s="985"/>
      <c r="I499" s="985"/>
      <c r="J499" s="985"/>
      <c r="K499" s="986"/>
    </row>
    <row r="500" spans="3:11" s="559" customFormat="1">
      <c r="C500" s="560"/>
      <c r="D500" s="989"/>
      <c r="E500" s="988"/>
      <c r="F500" s="988"/>
      <c r="G500" s="985"/>
      <c r="H500" s="985"/>
      <c r="I500" s="985"/>
      <c r="J500" s="985"/>
      <c r="K500" s="986"/>
    </row>
    <row r="501" spans="3:11" s="559" customFormat="1">
      <c r="C501" s="560"/>
      <c r="D501" s="989"/>
      <c r="E501" s="988"/>
      <c r="F501" s="988"/>
      <c r="G501" s="985"/>
      <c r="H501" s="985"/>
      <c r="I501" s="985"/>
      <c r="J501" s="985"/>
      <c r="K501" s="986"/>
    </row>
    <row r="502" spans="3:11" s="559" customFormat="1">
      <c r="C502" s="560"/>
      <c r="D502" s="989"/>
      <c r="E502" s="988"/>
      <c r="F502" s="988"/>
      <c r="G502" s="985"/>
      <c r="H502" s="985"/>
      <c r="I502" s="985"/>
      <c r="J502" s="985"/>
      <c r="K502" s="986"/>
    </row>
    <row r="503" spans="3:11" s="559" customFormat="1">
      <c r="C503" s="560"/>
      <c r="D503" s="989"/>
      <c r="E503" s="988"/>
      <c r="F503" s="988"/>
      <c r="G503" s="985"/>
      <c r="H503" s="985"/>
      <c r="I503" s="985"/>
      <c r="J503" s="985"/>
      <c r="K503" s="986"/>
    </row>
    <row r="504" spans="3:11" s="559" customFormat="1">
      <c r="C504" s="560"/>
      <c r="D504" s="989"/>
      <c r="E504" s="988"/>
      <c r="F504" s="988"/>
      <c r="G504" s="985"/>
      <c r="H504" s="985"/>
      <c r="I504" s="985"/>
      <c r="J504" s="985"/>
      <c r="K504" s="986"/>
    </row>
    <row r="505" spans="3:11" s="559" customFormat="1">
      <c r="C505" s="560"/>
      <c r="D505" s="989"/>
      <c r="E505" s="988"/>
      <c r="F505" s="988"/>
      <c r="G505" s="985"/>
      <c r="H505" s="985"/>
      <c r="I505" s="985"/>
      <c r="J505" s="985"/>
      <c r="K505" s="986"/>
    </row>
    <row r="506" spans="3:11" s="559" customFormat="1">
      <c r="C506" s="560"/>
      <c r="D506" s="989"/>
      <c r="E506" s="988"/>
      <c r="F506" s="988"/>
      <c r="G506" s="985"/>
      <c r="H506" s="985"/>
      <c r="I506" s="985"/>
      <c r="J506" s="985"/>
      <c r="K506" s="986"/>
    </row>
    <row r="507" spans="3:11" s="559" customFormat="1">
      <c r="C507" s="560"/>
      <c r="D507" s="989"/>
      <c r="E507" s="988"/>
      <c r="F507" s="988"/>
      <c r="G507" s="985"/>
      <c r="H507" s="985"/>
      <c r="I507" s="985"/>
      <c r="J507" s="985"/>
      <c r="K507" s="986"/>
    </row>
    <row r="508" spans="3:11" s="559" customFormat="1">
      <c r="C508" s="560"/>
      <c r="D508" s="989"/>
      <c r="E508" s="988"/>
      <c r="F508" s="988"/>
      <c r="G508" s="985"/>
      <c r="H508" s="985"/>
      <c r="I508" s="985"/>
      <c r="J508" s="985"/>
      <c r="K508" s="986"/>
    </row>
    <row r="509" spans="3:11" s="559" customFormat="1">
      <c r="C509" s="560"/>
      <c r="D509" s="989"/>
      <c r="E509" s="988"/>
      <c r="F509" s="988"/>
      <c r="G509" s="985"/>
      <c r="H509" s="985"/>
      <c r="I509" s="985"/>
      <c r="J509" s="985"/>
      <c r="K509" s="986"/>
    </row>
    <row r="510" spans="3:11" s="559" customFormat="1">
      <c r="C510" s="560"/>
      <c r="D510" s="989"/>
      <c r="E510" s="988"/>
      <c r="F510" s="988"/>
      <c r="G510" s="985"/>
      <c r="H510" s="985"/>
      <c r="I510" s="985"/>
      <c r="J510" s="985"/>
      <c r="K510" s="986"/>
    </row>
    <row r="511" spans="3:11" s="559" customFormat="1">
      <c r="C511" s="560"/>
      <c r="D511" s="989"/>
      <c r="E511" s="988"/>
      <c r="F511" s="988"/>
      <c r="G511" s="985"/>
      <c r="H511" s="985"/>
      <c r="I511" s="985"/>
      <c r="J511" s="985"/>
      <c r="K511" s="986"/>
    </row>
    <row r="512" spans="3:11" s="559" customFormat="1">
      <c r="C512" s="560"/>
      <c r="D512" s="989"/>
      <c r="E512" s="988"/>
      <c r="F512" s="988"/>
      <c r="G512" s="985"/>
      <c r="H512" s="985"/>
      <c r="I512" s="985"/>
      <c r="J512" s="985"/>
      <c r="K512" s="986"/>
    </row>
    <row r="513" spans="3:11" s="559" customFormat="1">
      <c r="C513" s="560"/>
      <c r="D513" s="989"/>
      <c r="E513" s="988"/>
      <c r="F513" s="988"/>
      <c r="G513" s="985"/>
      <c r="H513" s="985"/>
      <c r="I513" s="985"/>
      <c r="J513" s="985"/>
      <c r="K513" s="986"/>
    </row>
    <row r="514" spans="3:11" s="559" customFormat="1">
      <c r="C514" s="560"/>
      <c r="D514" s="989"/>
      <c r="E514" s="988"/>
      <c r="F514" s="988"/>
      <c r="G514" s="985"/>
      <c r="H514" s="985"/>
      <c r="I514" s="985"/>
      <c r="J514" s="985"/>
      <c r="K514" s="986"/>
    </row>
    <row r="515" spans="3:11" s="559" customFormat="1">
      <c r="C515" s="560"/>
      <c r="D515" s="989"/>
      <c r="E515" s="988"/>
      <c r="F515" s="988"/>
      <c r="G515" s="985"/>
      <c r="H515" s="985"/>
      <c r="I515" s="985"/>
      <c r="J515" s="985"/>
      <c r="K515" s="986"/>
    </row>
    <row r="516" spans="3:11" s="559" customFormat="1">
      <c r="C516" s="560"/>
      <c r="D516" s="989"/>
      <c r="E516" s="988"/>
      <c r="F516" s="988"/>
      <c r="G516" s="985"/>
      <c r="H516" s="985"/>
      <c r="I516" s="985"/>
      <c r="J516" s="985"/>
      <c r="K516" s="986"/>
    </row>
    <row r="517" spans="3:11" s="559" customFormat="1">
      <c r="C517" s="560"/>
      <c r="D517" s="989"/>
      <c r="E517" s="988"/>
      <c r="F517" s="988"/>
      <c r="G517" s="985"/>
      <c r="H517" s="985"/>
      <c r="I517" s="985"/>
      <c r="J517" s="985"/>
      <c r="K517" s="986"/>
    </row>
    <row r="518" spans="3:11" s="559" customFormat="1">
      <c r="C518" s="560"/>
      <c r="D518" s="989"/>
      <c r="E518" s="988"/>
      <c r="F518" s="988"/>
      <c r="G518" s="985"/>
      <c r="H518" s="985"/>
      <c r="I518" s="985"/>
      <c r="J518" s="985"/>
      <c r="K518" s="986"/>
    </row>
    <row r="519" spans="3:11" s="559" customFormat="1">
      <c r="C519" s="560"/>
      <c r="D519" s="989"/>
      <c r="E519" s="988"/>
      <c r="F519" s="988"/>
      <c r="G519" s="985"/>
      <c r="H519" s="985"/>
      <c r="I519" s="985"/>
      <c r="J519" s="985"/>
      <c r="K519" s="986"/>
    </row>
    <row r="520" spans="3:11" s="559" customFormat="1">
      <c r="C520" s="560"/>
      <c r="D520" s="989"/>
      <c r="E520" s="988"/>
      <c r="F520" s="988"/>
      <c r="G520" s="985"/>
      <c r="H520" s="985"/>
      <c r="I520" s="985"/>
      <c r="J520" s="985"/>
      <c r="K520" s="986"/>
    </row>
    <row r="521" spans="3:11" s="559" customFormat="1">
      <c r="C521" s="560"/>
      <c r="D521" s="989"/>
      <c r="E521" s="988"/>
      <c r="F521" s="988"/>
      <c r="G521" s="985"/>
      <c r="H521" s="985"/>
      <c r="I521" s="985"/>
      <c r="J521" s="985"/>
      <c r="K521" s="986"/>
    </row>
    <row r="522" spans="3:11" s="559" customFormat="1">
      <c r="C522" s="560"/>
      <c r="D522" s="989"/>
      <c r="E522" s="988"/>
      <c r="F522" s="988"/>
      <c r="G522" s="985"/>
      <c r="H522" s="985"/>
      <c r="I522" s="985"/>
      <c r="J522" s="985"/>
      <c r="K522" s="986"/>
    </row>
    <row r="523" spans="3:11" s="559" customFormat="1">
      <c r="C523" s="560"/>
      <c r="D523" s="989"/>
      <c r="E523" s="988"/>
      <c r="F523" s="988"/>
      <c r="G523" s="985"/>
      <c r="H523" s="985"/>
      <c r="I523" s="985"/>
      <c r="J523" s="985"/>
      <c r="K523" s="986"/>
    </row>
    <row r="524" spans="3:11" s="559" customFormat="1">
      <c r="C524" s="560"/>
      <c r="D524" s="989"/>
      <c r="E524" s="988"/>
      <c r="F524" s="988"/>
      <c r="G524" s="985"/>
      <c r="H524" s="985"/>
      <c r="I524" s="985"/>
      <c r="J524" s="985"/>
      <c r="K524" s="986"/>
    </row>
    <row r="525" spans="3:11" s="559" customFormat="1">
      <c r="C525" s="560"/>
      <c r="D525" s="989"/>
      <c r="E525" s="988"/>
      <c r="F525" s="988"/>
      <c r="G525" s="985"/>
      <c r="H525" s="985"/>
      <c r="I525" s="985"/>
      <c r="J525" s="985"/>
      <c r="K525" s="986"/>
    </row>
    <row r="526" spans="3:11" s="559" customFormat="1">
      <c r="C526" s="560"/>
      <c r="D526" s="989"/>
      <c r="E526" s="988"/>
      <c r="F526" s="988"/>
      <c r="G526" s="985"/>
      <c r="H526" s="985"/>
      <c r="I526" s="985"/>
      <c r="J526" s="985"/>
      <c r="K526" s="986"/>
    </row>
    <row r="527" spans="3:11" s="559" customFormat="1">
      <c r="C527" s="560"/>
      <c r="D527" s="989"/>
      <c r="E527" s="988"/>
      <c r="F527" s="988"/>
      <c r="G527" s="985"/>
      <c r="H527" s="985"/>
      <c r="I527" s="985"/>
      <c r="J527" s="985"/>
      <c r="K527" s="986"/>
    </row>
    <row r="528" spans="3:11" s="559" customFormat="1">
      <c r="C528" s="560"/>
      <c r="D528" s="989"/>
      <c r="E528" s="988"/>
      <c r="F528" s="988"/>
      <c r="G528" s="985"/>
      <c r="H528" s="985"/>
      <c r="I528" s="985"/>
      <c r="J528" s="985"/>
      <c r="K528" s="986"/>
    </row>
    <row r="529" spans="3:11" s="559" customFormat="1">
      <c r="C529" s="560"/>
      <c r="D529" s="989"/>
      <c r="E529" s="988"/>
      <c r="F529" s="988"/>
      <c r="G529" s="985"/>
      <c r="H529" s="985"/>
      <c r="I529" s="985"/>
      <c r="J529" s="985"/>
      <c r="K529" s="986"/>
    </row>
    <row r="530" spans="3:11" s="559" customFormat="1">
      <c r="C530" s="560"/>
      <c r="D530" s="989"/>
      <c r="E530" s="988"/>
      <c r="F530" s="988"/>
      <c r="G530" s="985"/>
      <c r="H530" s="985"/>
      <c r="I530" s="985"/>
      <c r="J530" s="985"/>
      <c r="K530" s="986"/>
    </row>
    <row r="531" spans="3:11" s="559" customFormat="1">
      <c r="C531" s="560"/>
      <c r="D531" s="989"/>
      <c r="E531" s="988"/>
      <c r="F531" s="988"/>
      <c r="G531" s="985"/>
      <c r="H531" s="985"/>
      <c r="I531" s="985"/>
      <c r="J531" s="985"/>
      <c r="K531" s="986"/>
    </row>
    <row r="532" spans="3:11" s="559" customFormat="1">
      <c r="C532" s="560"/>
      <c r="D532" s="989"/>
      <c r="E532" s="988"/>
      <c r="F532" s="988"/>
      <c r="G532" s="985"/>
      <c r="H532" s="985"/>
      <c r="I532" s="985"/>
      <c r="J532" s="985"/>
      <c r="K532" s="986"/>
    </row>
    <row r="533" spans="3:11" s="559" customFormat="1">
      <c r="C533" s="560"/>
      <c r="D533" s="989"/>
      <c r="E533" s="988"/>
      <c r="F533" s="988"/>
      <c r="G533" s="985"/>
      <c r="H533" s="985"/>
      <c r="I533" s="985"/>
      <c r="J533" s="985"/>
      <c r="K533" s="986"/>
    </row>
    <row r="534" spans="3:11" s="559" customFormat="1">
      <c r="C534" s="560"/>
      <c r="D534" s="989"/>
      <c r="E534" s="988"/>
      <c r="F534" s="988"/>
      <c r="G534" s="985"/>
      <c r="H534" s="985"/>
      <c r="I534" s="985"/>
      <c r="J534" s="985"/>
      <c r="K534" s="986"/>
    </row>
    <row r="535" spans="3:11" s="559" customFormat="1">
      <c r="C535" s="560"/>
      <c r="D535" s="989"/>
      <c r="E535" s="988"/>
      <c r="F535" s="988"/>
      <c r="G535" s="985"/>
      <c r="H535" s="985"/>
      <c r="I535" s="985"/>
      <c r="J535" s="985"/>
      <c r="K535" s="986"/>
    </row>
    <row r="536" spans="3:11" s="559" customFormat="1">
      <c r="C536" s="560"/>
      <c r="D536" s="989"/>
      <c r="E536" s="988"/>
      <c r="F536" s="988"/>
      <c r="G536" s="985"/>
      <c r="H536" s="985"/>
      <c r="I536" s="985"/>
      <c r="J536" s="985"/>
      <c r="K536" s="986"/>
    </row>
    <row r="537" spans="3:11" s="559" customFormat="1">
      <c r="C537" s="560"/>
      <c r="D537" s="989"/>
      <c r="E537" s="988"/>
      <c r="F537" s="988"/>
      <c r="G537" s="985"/>
      <c r="H537" s="985"/>
      <c r="I537" s="985"/>
      <c r="J537" s="985"/>
      <c r="K537" s="986"/>
    </row>
    <row r="538" spans="3:11" s="559" customFormat="1">
      <c r="C538" s="560"/>
      <c r="D538" s="989"/>
      <c r="E538" s="988"/>
      <c r="F538" s="988"/>
      <c r="G538" s="985"/>
      <c r="H538" s="985"/>
      <c r="I538" s="985"/>
      <c r="J538" s="985"/>
      <c r="K538" s="986"/>
    </row>
    <row r="539" spans="3:11" s="559" customFormat="1">
      <c r="C539" s="560"/>
      <c r="D539" s="989"/>
      <c r="E539" s="988"/>
      <c r="F539" s="988"/>
      <c r="G539" s="985"/>
      <c r="H539" s="985"/>
      <c r="I539" s="985"/>
      <c r="J539" s="985"/>
      <c r="K539" s="986"/>
    </row>
    <row r="540" spans="3:11" s="559" customFormat="1">
      <c r="C540" s="560"/>
      <c r="D540" s="989"/>
      <c r="E540" s="988"/>
      <c r="F540" s="988"/>
      <c r="G540" s="985"/>
      <c r="H540" s="985"/>
      <c r="I540" s="985"/>
      <c r="J540" s="985"/>
      <c r="K540" s="986"/>
    </row>
    <row r="541" spans="3:11" s="559" customFormat="1">
      <c r="C541" s="560"/>
      <c r="D541" s="989"/>
      <c r="E541" s="988"/>
      <c r="F541" s="988"/>
      <c r="G541" s="985"/>
      <c r="H541" s="985"/>
      <c r="I541" s="985"/>
      <c r="J541" s="985"/>
      <c r="K541" s="986"/>
    </row>
    <row r="542" spans="3:11" s="559" customFormat="1">
      <c r="C542" s="560"/>
      <c r="D542" s="989"/>
      <c r="E542" s="988"/>
      <c r="F542" s="988"/>
      <c r="G542" s="985"/>
      <c r="H542" s="985"/>
      <c r="I542" s="985"/>
      <c r="J542" s="985"/>
      <c r="K542" s="986"/>
    </row>
    <row r="543" spans="3:11" s="559" customFormat="1">
      <c r="C543" s="560"/>
      <c r="D543" s="989"/>
      <c r="E543" s="988"/>
      <c r="F543" s="988"/>
      <c r="G543" s="985"/>
      <c r="H543" s="985"/>
      <c r="I543" s="985"/>
      <c r="J543" s="985"/>
      <c r="K543" s="986"/>
    </row>
    <row r="544" spans="3:11" s="559" customFormat="1">
      <c r="C544" s="560"/>
      <c r="D544" s="989"/>
      <c r="E544" s="988"/>
      <c r="F544" s="988"/>
      <c r="G544" s="985"/>
      <c r="H544" s="985"/>
      <c r="I544" s="985"/>
      <c r="J544" s="985"/>
      <c r="K544" s="986"/>
    </row>
    <row r="545" spans="3:11" s="559" customFormat="1">
      <c r="C545" s="560"/>
      <c r="D545" s="989"/>
      <c r="E545" s="988"/>
      <c r="F545" s="988"/>
      <c r="G545" s="985"/>
      <c r="H545" s="985"/>
      <c r="I545" s="985"/>
      <c r="J545" s="985"/>
      <c r="K545" s="986"/>
    </row>
    <row r="546" spans="3:11" s="559" customFormat="1">
      <c r="C546" s="560"/>
      <c r="D546" s="989"/>
      <c r="E546" s="988"/>
      <c r="F546" s="988"/>
      <c r="G546" s="985"/>
      <c r="H546" s="985"/>
      <c r="I546" s="985"/>
      <c r="J546" s="985"/>
      <c r="K546" s="986"/>
    </row>
    <row r="547" spans="3:11" s="559" customFormat="1">
      <c r="C547" s="560"/>
      <c r="D547" s="989"/>
      <c r="E547" s="988"/>
      <c r="F547" s="988"/>
      <c r="G547" s="985"/>
      <c r="H547" s="985"/>
      <c r="I547" s="985"/>
      <c r="J547" s="985"/>
      <c r="K547" s="986"/>
    </row>
    <row r="548" spans="3:11" s="559" customFormat="1">
      <c r="C548" s="560"/>
      <c r="D548" s="989"/>
      <c r="E548" s="988"/>
      <c r="F548" s="988"/>
      <c r="G548" s="985"/>
      <c r="H548" s="985"/>
      <c r="I548" s="985"/>
      <c r="J548" s="985"/>
      <c r="K548" s="986"/>
    </row>
    <row r="549" spans="3:11" s="559" customFormat="1">
      <c r="C549" s="560"/>
      <c r="D549" s="989"/>
      <c r="E549" s="988"/>
      <c r="F549" s="988"/>
      <c r="G549" s="985"/>
      <c r="H549" s="985"/>
      <c r="I549" s="985"/>
      <c r="J549" s="985"/>
      <c r="K549" s="986"/>
    </row>
    <row r="550" spans="3:11" s="559" customFormat="1">
      <c r="C550" s="560"/>
      <c r="D550" s="989"/>
      <c r="E550" s="988"/>
      <c r="F550" s="988"/>
      <c r="G550" s="985"/>
      <c r="H550" s="985"/>
      <c r="I550" s="985"/>
      <c r="J550" s="985"/>
      <c r="K550" s="986"/>
    </row>
    <row r="551" spans="3:11" s="559" customFormat="1">
      <c r="C551" s="560"/>
      <c r="D551" s="989"/>
      <c r="E551" s="988"/>
      <c r="F551" s="988"/>
      <c r="G551" s="985"/>
      <c r="H551" s="985"/>
      <c r="I551" s="985"/>
      <c r="J551" s="985"/>
      <c r="K551" s="986"/>
    </row>
    <row r="552" spans="3:11" s="559" customFormat="1">
      <c r="C552" s="560"/>
      <c r="D552" s="989"/>
      <c r="E552" s="988"/>
      <c r="F552" s="988"/>
      <c r="G552" s="985"/>
      <c r="H552" s="985"/>
      <c r="I552" s="985"/>
      <c r="J552" s="985"/>
      <c r="K552" s="986"/>
    </row>
    <row r="553" spans="3:11" s="559" customFormat="1">
      <c r="C553" s="560"/>
      <c r="D553" s="989"/>
      <c r="E553" s="988"/>
      <c r="F553" s="988"/>
      <c r="G553" s="985"/>
      <c r="H553" s="985"/>
      <c r="I553" s="985"/>
      <c r="J553" s="985"/>
      <c r="K553" s="986"/>
    </row>
    <row r="554" spans="3:11" s="559" customFormat="1">
      <c r="C554" s="560"/>
      <c r="D554" s="989"/>
      <c r="E554" s="988"/>
      <c r="F554" s="988"/>
      <c r="G554" s="985"/>
      <c r="H554" s="985"/>
      <c r="I554" s="985"/>
      <c r="J554" s="985"/>
      <c r="K554" s="986"/>
    </row>
    <row r="555" spans="3:11" s="559" customFormat="1">
      <c r="C555" s="560"/>
      <c r="D555" s="989"/>
      <c r="E555" s="988"/>
      <c r="F555" s="988"/>
      <c r="G555" s="985"/>
      <c r="H555" s="985"/>
      <c r="I555" s="985"/>
      <c r="J555" s="985"/>
      <c r="K555" s="986"/>
    </row>
    <row r="556" spans="3:11" s="559" customFormat="1">
      <c r="C556" s="560"/>
      <c r="D556" s="989"/>
      <c r="E556" s="988"/>
      <c r="F556" s="988"/>
      <c r="G556" s="985"/>
      <c r="H556" s="985"/>
      <c r="I556" s="985"/>
      <c r="J556" s="985"/>
      <c r="K556" s="986"/>
    </row>
    <row r="557" spans="3:11" s="559" customFormat="1">
      <c r="C557" s="560"/>
      <c r="D557" s="989"/>
      <c r="E557" s="988"/>
      <c r="F557" s="988"/>
      <c r="G557" s="985"/>
      <c r="H557" s="985"/>
      <c r="I557" s="985"/>
      <c r="J557" s="985"/>
      <c r="K557" s="986"/>
    </row>
    <row r="558" spans="3:11" s="559" customFormat="1">
      <c r="C558" s="560"/>
      <c r="D558" s="989"/>
      <c r="E558" s="988"/>
      <c r="F558" s="988"/>
      <c r="G558" s="985"/>
      <c r="H558" s="985"/>
      <c r="I558" s="985"/>
      <c r="J558" s="985"/>
      <c r="K558" s="986"/>
    </row>
    <row r="559" spans="3:11" s="559" customFormat="1">
      <c r="C559" s="560"/>
      <c r="D559" s="989"/>
      <c r="E559" s="988"/>
      <c r="F559" s="988"/>
      <c r="G559" s="985"/>
      <c r="H559" s="985"/>
      <c r="I559" s="985"/>
      <c r="J559" s="985"/>
      <c r="K559" s="986"/>
    </row>
    <row r="560" spans="3:11" s="559" customFormat="1">
      <c r="C560" s="560"/>
      <c r="D560" s="989"/>
      <c r="E560" s="988"/>
      <c r="F560" s="988"/>
      <c r="G560" s="985"/>
      <c r="H560" s="985"/>
      <c r="I560" s="985"/>
      <c r="J560" s="985"/>
      <c r="K560" s="986"/>
    </row>
    <row r="561" spans="3:11" s="559" customFormat="1">
      <c r="C561" s="560"/>
      <c r="D561" s="989"/>
      <c r="E561" s="988"/>
      <c r="F561" s="988"/>
      <c r="G561" s="985"/>
      <c r="H561" s="985"/>
      <c r="I561" s="985"/>
      <c r="J561" s="985"/>
      <c r="K561" s="986"/>
    </row>
    <row r="562" spans="3:11" s="559" customFormat="1">
      <c r="C562" s="560"/>
      <c r="D562" s="989"/>
      <c r="E562" s="988"/>
      <c r="F562" s="988"/>
      <c r="G562" s="985"/>
      <c r="H562" s="985"/>
      <c r="I562" s="985"/>
      <c r="J562" s="985"/>
      <c r="K562" s="986"/>
    </row>
    <row r="563" spans="3:11" s="559" customFormat="1">
      <c r="C563" s="560"/>
      <c r="D563" s="989"/>
      <c r="E563" s="988"/>
      <c r="F563" s="988"/>
      <c r="G563" s="985"/>
      <c r="H563" s="985"/>
      <c r="I563" s="985"/>
      <c r="J563" s="985"/>
      <c r="K563" s="986"/>
    </row>
    <row r="564" spans="3:11" s="559" customFormat="1">
      <c r="C564" s="560"/>
      <c r="D564" s="989"/>
      <c r="E564" s="988"/>
      <c r="F564" s="988"/>
      <c r="G564" s="985"/>
      <c r="H564" s="985"/>
      <c r="I564" s="985"/>
      <c r="J564" s="985"/>
      <c r="K564" s="986"/>
    </row>
    <row r="565" spans="3:11" s="559" customFormat="1">
      <c r="C565" s="560"/>
      <c r="D565" s="989"/>
      <c r="E565" s="988"/>
      <c r="F565" s="988"/>
      <c r="G565" s="985"/>
      <c r="H565" s="985"/>
      <c r="I565" s="985"/>
      <c r="J565" s="985"/>
      <c r="K565" s="986"/>
    </row>
    <row r="566" spans="3:11" s="559" customFormat="1">
      <c r="C566" s="560"/>
      <c r="D566" s="989"/>
      <c r="E566" s="988"/>
      <c r="F566" s="988"/>
      <c r="G566" s="985"/>
      <c r="H566" s="985"/>
      <c r="I566" s="985"/>
      <c r="J566" s="985"/>
      <c r="K566" s="986"/>
    </row>
    <row r="567" spans="3:11" s="559" customFormat="1">
      <c r="C567" s="560"/>
      <c r="D567" s="989"/>
      <c r="E567" s="988"/>
      <c r="F567" s="988"/>
      <c r="G567" s="985"/>
      <c r="H567" s="985"/>
      <c r="I567" s="985"/>
      <c r="J567" s="985"/>
      <c r="K567" s="986"/>
    </row>
    <row r="568" spans="3:11" s="559" customFormat="1">
      <c r="C568" s="560"/>
      <c r="D568" s="989"/>
      <c r="E568" s="988"/>
      <c r="F568" s="988"/>
      <c r="G568" s="985"/>
      <c r="H568" s="985"/>
      <c r="I568" s="985"/>
      <c r="J568" s="985"/>
      <c r="K568" s="986"/>
    </row>
    <row r="569" spans="3:11" s="559" customFormat="1">
      <c r="C569" s="560"/>
      <c r="D569" s="989"/>
      <c r="E569" s="988"/>
      <c r="F569" s="988"/>
      <c r="G569" s="985"/>
      <c r="H569" s="985"/>
      <c r="I569" s="985"/>
      <c r="J569" s="985"/>
      <c r="K569" s="986"/>
    </row>
    <row r="570" spans="3:11" s="559" customFormat="1">
      <c r="C570" s="560"/>
      <c r="D570" s="989"/>
      <c r="E570" s="988"/>
      <c r="F570" s="988"/>
      <c r="G570" s="985"/>
      <c r="H570" s="985"/>
      <c r="I570" s="985"/>
      <c r="J570" s="985"/>
      <c r="K570" s="986"/>
    </row>
    <row r="571" spans="3:11" s="559" customFormat="1">
      <c r="C571" s="560"/>
      <c r="D571" s="989"/>
      <c r="E571" s="988"/>
      <c r="F571" s="988"/>
      <c r="G571" s="985"/>
      <c r="H571" s="985"/>
      <c r="I571" s="985"/>
      <c r="J571" s="985"/>
      <c r="K571" s="986"/>
    </row>
    <row r="572" spans="3:11" s="559" customFormat="1">
      <c r="C572" s="560"/>
      <c r="D572" s="989"/>
      <c r="E572" s="988"/>
      <c r="F572" s="988"/>
      <c r="G572" s="985"/>
      <c r="H572" s="985"/>
      <c r="I572" s="985"/>
      <c r="J572" s="985"/>
      <c r="K572" s="986"/>
    </row>
    <row r="573" spans="3:11" s="559" customFormat="1">
      <c r="C573" s="560"/>
      <c r="D573" s="989"/>
      <c r="E573" s="988"/>
      <c r="F573" s="988"/>
      <c r="G573" s="985"/>
      <c r="H573" s="985"/>
      <c r="I573" s="985"/>
      <c r="J573" s="985"/>
      <c r="K573" s="986"/>
    </row>
    <row r="574" spans="3:11" s="559" customFormat="1">
      <c r="C574" s="560"/>
      <c r="D574" s="989"/>
      <c r="E574" s="988"/>
      <c r="F574" s="988"/>
      <c r="G574" s="985"/>
      <c r="H574" s="985"/>
      <c r="I574" s="985"/>
      <c r="J574" s="985"/>
      <c r="K574" s="986"/>
    </row>
    <row r="575" spans="3:11" s="559" customFormat="1">
      <c r="C575" s="560"/>
      <c r="D575" s="989"/>
      <c r="E575" s="988"/>
      <c r="F575" s="988"/>
      <c r="G575" s="985"/>
      <c r="H575" s="985"/>
      <c r="I575" s="985"/>
      <c r="J575" s="985"/>
      <c r="K575" s="986"/>
    </row>
    <row r="576" spans="3:11" s="559" customFormat="1">
      <c r="C576" s="560"/>
      <c r="D576" s="989"/>
      <c r="E576" s="988"/>
      <c r="F576" s="988"/>
      <c r="G576" s="985"/>
      <c r="H576" s="985"/>
      <c r="I576" s="985"/>
      <c r="J576" s="985"/>
      <c r="K576" s="986"/>
    </row>
    <row r="577" spans="3:11" s="559" customFormat="1">
      <c r="C577" s="560"/>
      <c r="D577" s="989"/>
      <c r="E577" s="988"/>
      <c r="F577" s="988"/>
      <c r="G577" s="985"/>
      <c r="H577" s="985"/>
      <c r="I577" s="985"/>
      <c r="J577" s="985"/>
      <c r="K577" s="986"/>
    </row>
    <row r="578" spans="3:11" s="559" customFormat="1">
      <c r="C578" s="560"/>
      <c r="D578" s="989"/>
      <c r="E578" s="988"/>
      <c r="F578" s="988"/>
      <c r="G578" s="985"/>
      <c r="H578" s="985"/>
      <c r="I578" s="985"/>
      <c r="J578" s="985"/>
      <c r="K578" s="986"/>
    </row>
    <row r="579" spans="3:11" s="559" customFormat="1">
      <c r="C579" s="560"/>
      <c r="D579" s="989"/>
      <c r="E579" s="988"/>
      <c r="F579" s="988"/>
      <c r="G579" s="985"/>
      <c r="H579" s="985"/>
      <c r="I579" s="985"/>
      <c r="J579" s="985"/>
      <c r="K579" s="986"/>
    </row>
    <row r="580" spans="3:11" s="559" customFormat="1">
      <c r="C580" s="560"/>
      <c r="D580" s="989"/>
      <c r="E580" s="988"/>
      <c r="F580" s="988"/>
      <c r="G580" s="985"/>
      <c r="H580" s="985"/>
      <c r="I580" s="985"/>
      <c r="J580" s="985"/>
      <c r="K580" s="986"/>
    </row>
    <row r="581" spans="3:11" s="559" customFormat="1">
      <c r="C581" s="560"/>
      <c r="D581" s="989"/>
      <c r="E581" s="988"/>
      <c r="F581" s="988"/>
      <c r="G581" s="985"/>
      <c r="H581" s="985"/>
      <c r="I581" s="985"/>
      <c r="J581" s="985"/>
      <c r="K581" s="986"/>
    </row>
    <row r="582" spans="3:11" s="559" customFormat="1">
      <c r="C582" s="560"/>
      <c r="D582" s="989"/>
      <c r="E582" s="988"/>
      <c r="F582" s="988"/>
      <c r="G582" s="985"/>
      <c r="H582" s="985"/>
      <c r="I582" s="985"/>
      <c r="J582" s="985"/>
      <c r="K582" s="986"/>
    </row>
    <row r="583" spans="3:11" s="559" customFormat="1">
      <c r="C583" s="560"/>
      <c r="D583" s="989"/>
      <c r="E583" s="988"/>
      <c r="F583" s="988"/>
      <c r="G583" s="985"/>
      <c r="H583" s="985"/>
      <c r="I583" s="985"/>
      <c r="J583" s="985"/>
      <c r="K583" s="986"/>
    </row>
    <row r="584" spans="3:11" s="559" customFormat="1">
      <c r="C584" s="560"/>
      <c r="D584" s="989"/>
      <c r="E584" s="988"/>
      <c r="F584" s="988"/>
      <c r="G584" s="985"/>
      <c r="H584" s="985"/>
      <c r="I584" s="985"/>
      <c r="J584" s="985"/>
      <c r="K584" s="986"/>
    </row>
    <row r="585" spans="3:11" s="559" customFormat="1">
      <c r="C585" s="560"/>
      <c r="D585" s="989"/>
      <c r="E585" s="988"/>
      <c r="F585" s="988"/>
      <c r="G585" s="985"/>
      <c r="H585" s="985"/>
      <c r="I585" s="985"/>
      <c r="J585" s="985"/>
      <c r="K585" s="986"/>
    </row>
    <row r="586" spans="3:11" s="559" customFormat="1">
      <c r="C586" s="560"/>
      <c r="D586" s="989"/>
      <c r="E586" s="988"/>
      <c r="F586" s="988"/>
      <c r="G586" s="985"/>
      <c r="H586" s="985"/>
      <c r="I586" s="985"/>
      <c r="J586" s="985"/>
      <c r="K586" s="986"/>
    </row>
    <row r="587" spans="3:11" s="559" customFormat="1">
      <c r="C587" s="560"/>
      <c r="D587" s="989"/>
      <c r="E587" s="988"/>
      <c r="F587" s="988"/>
      <c r="G587" s="985"/>
      <c r="H587" s="985"/>
      <c r="I587" s="985"/>
      <c r="J587" s="985"/>
      <c r="K587" s="986"/>
    </row>
    <row r="588" spans="3:11" s="559" customFormat="1">
      <c r="C588" s="560"/>
      <c r="D588" s="989"/>
      <c r="E588" s="988"/>
      <c r="F588" s="988"/>
      <c r="G588" s="985"/>
      <c r="H588" s="985"/>
      <c r="I588" s="985"/>
      <c r="J588" s="985"/>
      <c r="K588" s="986"/>
    </row>
    <row r="589" spans="3:11" s="559" customFormat="1">
      <c r="C589" s="560"/>
      <c r="D589" s="989"/>
      <c r="E589" s="988"/>
      <c r="F589" s="988"/>
      <c r="G589" s="985"/>
      <c r="H589" s="985"/>
      <c r="I589" s="985"/>
      <c r="J589" s="985"/>
      <c r="K589" s="986"/>
    </row>
    <row r="590" spans="3:11" s="559" customFormat="1">
      <c r="C590" s="560"/>
      <c r="D590" s="989"/>
      <c r="E590" s="988"/>
      <c r="F590" s="988"/>
      <c r="G590" s="985"/>
      <c r="H590" s="985"/>
      <c r="I590" s="985"/>
      <c r="J590" s="985"/>
      <c r="K590" s="986"/>
    </row>
    <row r="591" spans="3:11" s="559" customFormat="1">
      <c r="C591" s="560"/>
      <c r="D591" s="989"/>
      <c r="E591" s="988"/>
      <c r="F591" s="988"/>
      <c r="G591" s="985"/>
      <c r="H591" s="985"/>
      <c r="I591" s="985"/>
      <c r="J591" s="985"/>
      <c r="K591" s="986"/>
    </row>
    <row r="592" spans="3:11" s="559" customFormat="1">
      <c r="C592" s="560"/>
      <c r="D592" s="989"/>
      <c r="E592" s="988"/>
      <c r="F592" s="988"/>
      <c r="G592" s="985"/>
      <c r="H592" s="985"/>
      <c r="I592" s="985"/>
      <c r="J592" s="985"/>
      <c r="K592" s="986"/>
    </row>
    <row r="593" spans="3:11" s="559" customFormat="1">
      <c r="C593" s="560"/>
      <c r="D593" s="989"/>
      <c r="E593" s="988"/>
      <c r="F593" s="988"/>
      <c r="G593" s="985"/>
      <c r="H593" s="985"/>
      <c r="I593" s="985"/>
      <c r="J593" s="985"/>
      <c r="K593" s="986"/>
    </row>
    <row r="594" spans="3:11" s="559" customFormat="1">
      <c r="C594" s="560"/>
      <c r="D594" s="989"/>
      <c r="E594" s="988"/>
      <c r="F594" s="988"/>
      <c r="G594" s="985"/>
      <c r="H594" s="985"/>
      <c r="I594" s="985"/>
      <c r="J594" s="985"/>
      <c r="K594" s="986"/>
    </row>
    <row r="595" spans="3:11" s="559" customFormat="1">
      <c r="C595" s="560"/>
      <c r="D595" s="989"/>
      <c r="E595" s="988"/>
      <c r="F595" s="988"/>
      <c r="G595" s="985"/>
      <c r="H595" s="985"/>
      <c r="I595" s="985"/>
      <c r="J595" s="985"/>
      <c r="K595" s="986"/>
    </row>
    <row r="596" spans="3:11" s="559" customFormat="1">
      <c r="C596" s="560"/>
      <c r="D596" s="989"/>
      <c r="E596" s="988"/>
      <c r="F596" s="988"/>
      <c r="G596" s="985"/>
      <c r="H596" s="985"/>
      <c r="I596" s="985"/>
      <c r="J596" s="985"/>
      <c r="K596" s="986"/>
    </row>
    <row r="597" spans="3:11" s="559" customFormat="1">
      <c r="C597" s="560"/>
      <c r="D597" s="989"/>
      <c r="E597" s="988"/>
      <c r="F597" s="988"/>
      <c r="G597" s="985"/>
      <c r="H597" s="985"/>
      <c r="I597" s="985"/>
      <c r="J597" s="985"/>
      <c r="K597" s="986"/>
    </row>
    <row r="598" spans="3:11" s="559" customFormat="1">
      <c r="C598" s="560"/>
      <c r="D598" s="989"/>
      <c r="E598" s="988"/>
      <c r="F598" s="988"/>
      <c r="G598" s="985"/>
      <c r="H598" s="985"/>
      <c r="I598" s="985"/>
      <c r="J598" s="985"/>
      <c r="K598" s="986"/>
    </row>
    <row r="599" spans="3:11" s="559" customFormat="1">
      <c r="C599" s="560"/>
      <c r="D599" s="989"/>
      <c r="E599" s="988"/>
      <c r="F599" s="988"/>
      <c r="G599" s="985"/>
      <c r="H599" s="985"/>
      <c r="I599" s="985"/>
      <c r="J599" s="985"/>
      <c r="K599" s="986"/>
    </row>
    <row r="600" spans="3:11" s="559" customFormat="1">
      <c r="C600" s="560"/>
      <c r="D600" s="989"/>
      <c r="E600" s="988"/>
      <c r="F600" s="988"/>
      <c r="G600" s="985"/>
      <c r="H600" s="985"/>
      <c r="I600" s="985"/>
      <c r="J600" s="985"/>
      <c r="K600" s="986"/>
    </row>
    <row r="601" spans="3:11" s="559" customFormat="1">
      <c r="C601" s="560"/>
      <c r="D601" s="989"/>
      <c r="E601" s="988"/>
      <c r="F601" s="988"/>
      <c r="G601" s="985"/>
      <c r="H601" s="985"/>
      <c r="I601" s="985"/>
      <c r="J601" s="985"/>
      <c r="K601" s="986"/>
    </row>
    <row r="602" spans="3:11" s="559" customFormat="1">
      <c r="C602" s="560"/>
      <c r="D602" s="989"/>
      <c r="E602" s="988"/>
      <c r="F602" s="988"/>
      <c r="G602" s="985"/>
      <c r="H602" s="985"/>
      <c r="I602" s="985"/>
      <c r="J602" s="985"/>
      <c r="K602" s="986"/>
    </row>
    <row r="603" spans="3:11" s="559" customFormat="1">
      <c r="C603" s="560"/>
      <c r="D603" s="989"/>
      <c r="E603" s="988"/>
      <c r="F603" s="988"/>
      <c r="G603" s="985"/>
      <c r="H603" s="985"/>
      <c r="I603" s="985"/>
      <c r="J603" s="985"/>
      <c r="K603" s="986"/>
    </row>
    <row r="604" spans="3:11" s="559" customFormat="1">
      <c r="C604" s="560"/>
      <c r="D604" s="989"/>
      <c r="E604" s="988"/>
      <c r="F604" s="988"/>
      <c r="G604" s="985"/>
      <c r="H604" s="985"/>
      <c r="I604" s="985"/>
      <c r="J604" s="985"/>
      <c r="K604" s="986"/>
    </row>
    <row r="605" spans="3:11" s="559" customFormat="1">
      <c r="C605" s="560"/>
      <c r="D605" s="989"/>
      <c r="E605" s="988"/>
      <c r="F605" s="988"/>
      <c r="G605" s="985"/>
      <c r="H605" s="985"/>
      <c r="I605" s="985"/>
      <c r="J605" s="985"/>
      <c r="K605" s="986"/>
    </row>
    <row r="606" spans="3:11" s="559" customFormat="1">
      <c r="C606" s="560"/>
      <c r="D606" s="989"/>
      <c r="E606" s="988"/>
      <c r="F606" s="988"/>
      <c r="G606" s="985"/>
      <c r="H606" s="985"/>
      <c r="I606" s="985"/>
      <c r="J606" s="985"/>
      <c r="K606" s="986"/>
    </row>
    <row r="607" spans="3:11" s="559" customFormat="1">
      <c r="C607" s="560"/>
      <c r="D607" s="989"/>
      <c r="E607" s="988"/>
      <c r="F607" s="988"/>
      <c r="G607" s="985"/>
      <c r="H607" s="985"/>
      <c r="I607" s="985"/>
      <c r="J607" s="985"/>
      <c r="K607" s="986"/>
    </row>
    <row r="608" spans="3:11" s="559" customFormat="1">
      <c r="C608" s="560"/>
      <c r="D608" s="989"/>
      <c r="E608" s="988"/>
      <c r="F608" s="988"/>
      <c r="G608" s="985"/>
      <c r="H608" s="985"/>
      <c r="I608" s="985"/>
      <c r="J608" s="985"/>
      <c r="K608" s="986"/>
    </row>
    <row r="609" spans="3:11" s="559" customFormat="1">
      <c r="C609" s="560"/>
      <c r="D609" s="989"/>
      <c r="E609" s="988"/>
      <c r="F609" s="988"/>
      <c r="G609" s="985"/>
      <c r="H609" s="985"/>
      <c r="I609" s="985"/>
      <c r="J609" s="985"/>
      <c r="K609" s="986"/>
    </row>
    <row r="610" spans="3:11" s="559" customFormat="1">
      <c r="C610" s="560"/>
      <c r="D610" s="989"/>
      <c r="E610" s="988"/>
      <c r="F610" s="988"/>
      <c r="G610" s="985"/>
      <c r="H610" s="985"/>
      <c r="I610" s="985"/>
      <c r="J610" s="985"/>
      <c r="K610" s="986"/>
    </row>
    <row r="611" spans="3:11" s="559" customFormat="1">
      <c r="C611" s="560"/>
      <c r="D611" s="989"/>
      <c r="E611" s="988"/>
      <c r="F611" s="988"/>
      <c r="G611" s="985"/>
      <c r="H611" s="985"/>
      <c r="I611" s="985"/>
      <c r="J611" s="985"/>
      <c r="K611" s="986"/>
    </row>
    <row r="612" spans="3:11" s="559" customFormat="1">
      <c r="C612" s="560"/>
      <c r="D612" s="989"/>
      <c r="E612" s="988"/>
      <c r="F612" s="988"/>
      <c r="G612" s="985"/>
      <c r="H612" s="985"/>
      <c r="I612" s="985"/>
      <c r="J612" s="985"/>
      <c r="K612" s="986"/>
    </row>
    <row r="613" spans="3:11" s="559" customFormat="1">
      <c r="C613" s="560"/>
      <c r="D613" s="989"/>
      <c r="E613" s="988"/>
      <c r="F613" s="988"/>
      <c r="G613" s="985"/>
      <c r="H613" s="985"/>
      <c r="I613" s="985"/>
      <c r="J613" s="985"/>
      <c r="K613" s="986"/>
    </row>
    <row r="614" spans="3:11" s="559" customFormat="1">
      <c r="C614" s="560"/>
      <c r="D614" s="989"/>
      <c r="E614" s="988"/>
      <c r="F614" s="988"/>
      <c r="G614" s="985"/>
      <c r="H614" s="985"/>
      <c r="I614" s="985"/>
      <c r="J614" s="985"/>
      <c r="K614" s="986"/>
    </row>
    <row r="615" spans="3:11" s="559" customFormat="1">
      <c r="C615" s="560"/>
      <c r="D615" s="989"/>
      <c r="E615" s="988"/>
      <c r="F615" s="988"/>
      <c r="G615" s="985"/>
      <c r="H615" s="985"/>
      <c r="I615" s="985"/>
      <c r="J615" s="985"/>
      <c r="K615" s="986"/>
    </row>
    <row r="616" spans="3:11" s="559" customFormat="1">
      <c r="C616" s="560"/>
      <c r="D616" s="989"/>
      <c r="E616" s="988"/>
      <c r="F616" s="988"/>
      <c r="G616" s="985"/>
      <c r="H616" s="985"/>
      <c r="I616" s="985"/>
      <c r="J616" s="985"/>
      <c r="K616" s="986"/>
    </row>
    <row r="617" spans="3:11" s="559" customFormat="1">
      <c r="C617" s="560"/>
      <c r="D617" s="989"/>
      <c r="E617" s="988"/>
      <c r="F617" s="988"/>
      <c r="G617" s="985"/>
      <c r="H617" s="985"/>
      <c r="I617" s="985"/>
      <c r="J617" s="985"/>
      <c r="K617" s="986"/>
    </row>
    <row r="618" spans="3:11" s="559" customFormat="1">
      <c r="C618" s="560"/>
      <c r="D618" s="989"/>
      <c r="E618" s="988"/>
      <c r="F618" s="988"/>
      <c r="G618" s="985"/>
      <c r="H618" s="985"/>
      <c r="I618" s="985"/>
      <c r="J618" s="985"/>
      <c r="K618" s="986"/>
    </row>
    <row r="619" spans="3:11" s="559" customFormat="1">
      <c r="C619" s="560"/>
      <c r="D619" s="989"/>
      <c r="E619" s="988"/>
      <c r="F619" s="988"/>
      <c r="G619" s="985"/>
      <c r="H619" s="985"/>
      <c r="I619" s="985"/>
      <c r="J619" s="985"/>
      <c r="K619" s="986"/>
    </row>
    <row r="620" spans="3:11" s="559" customFormat="1">
      <c r="C620" s="560"/>
      <c r="D620" s="989"/>
      <c r="E620" s="988"/>
      <c r="F620" s="988"/>
      <c r="G620" s="985"/>
      <c r="H620" s="985"/>
      <c r="I620" s="985"/>
      <c r="J620" s="985"/>
      <c r="K620" s="986"/>
    </row>
    <row r="621" spans="3:11" s="559" customFormat="1">
      <c r="C621" s="560"/>
      <c r="D621" s="989"/>
      <c r="E621" s="988"/>
      <c r="F621" s="988"/>
      <c r="G621" s="985"/>
      <c r="H621" s="985"/>
      <c r="I621" s="985"/>
      <c r="J621" s="985"/>
      <c r="K621" s="986"/>
    </row>
    <row r="622" spans="3:11" s="559" customFormat="1">
      <c r="C622" s="560"/>
      <c r="D622" s="989"/>
      <c r="E622" s="988"/>
      <c r="F622" s="988"/>
      <c r="G622" s="985"/>
      <c r="H622" s="985"/>
      <c r="I622" s="985"/>
      <c r="J622" s="985"/>
      <c r="K622" s="986"/>
    </row>
    <row r="623" spans="3:11" s="559" customFormat="1">
      <c r="C623" s="560"/>
      <c r="D623" s="989"/>
      <c r="E623" s="988"/>
      <c r="F623" s="988"/>
      <c r="G623" s="985"/>
      <c r="H623" s="985"/>
      <c r="I623" s="985"/>
      <c r="J623" s="985"/>
      <c r="K623" s="986"/>
    </row>
    <row r="624" spans="3:11" s="559" customFormat="1">
      <c r="C624" s="560"/>
      <c r="D624" s="989"/>
      <c r="E624" s="988"/>
      <c r="F624" s="988"/>
      <c r="G624" s="985"/>
      <c r="H624" s="985"/>
      <c r="I624" s="985"/>
      <c r="J624" s="985"/>
      <c r="K624" s="986"/>
    </row>
    <row r="625" spans="3:11" s="559" customFormat="1">
      <c r="C625" s="560"/>
      <c r="D625" s="989"/>
      <c r="E625" s="988"/>
      <c r="F625" s="988"/>
      <c r="G625" s="985"/>
      <c r="H625" s="985"/>
      <c r="I625" s="985"/>
      <c r="J625" s="985"/>
      <c r="K625" s="986"/>
    </row>
    <row r="626" spans="3:11" s="559" customFormat="1">
      <c r="C626" s="560"/>
      <c r="D626" s="989"/>
      <c r="E626" s="988"/>
      <c r="F626" s="988"/>
      <c r="G626" s="985"/>
      <c r="H626" s="985"/>
      <c r="I626" s="985"/>
      <c r="J626" s="985"/>
      <c r="K626" s="986"/>
    </row>
    <row r="627" spans="3:11" s="559" customFormat="1">
      <c r="C627" s="560"/>
      <c r="D627" s="989"/>
      <c r="E627" s="988"/>
      <c r="F627" s="988"/>
      <c r="G627" s="985"/>
      <c r="H627" s="985"/>
      <c r="I627" s="985"/>
      <c r="J627" s="985"/>
      <c r="K627" s="986"/>
    </row>
    <row r="628" spans="3:11" s="559" customFormat="1">
      <c r="C628" s="560"/>
      <c r="D628" s="989"/>
      <c r="E628" s="988"/>
      <c r="F628" s="988"/>
      <c r="G628" s="985"/>
      <c r="H628" s="985"/>
      <c r="I628" s="985"/>
      <c r="J628" s="985"/>
      <c r="K628" s="986"/>
    </row>
    <row r="629" spans="3:11" s="559" customFormat="1">
      <c r="C629" s="560"/>
      <c r="D629" s="989"/>
      <c r="E629" s="988"/>
      <c r="F629" s="988"/>
      <c r="G629" s="985"/>
      <c r="H629" s="985"/>
      <c r="I629" s="985"/>
      <c r="J629" s="985"/>
      <c r="K629" s="986"/>
    </row>
    <row r="630" spans="3:11" s="559" customFormat="1">
      <c r="C630" s="560"/>
      <c r="D630" s="989"/>
      <c r="E630" s="988"/>
      <c r="F630" s="988"/>
      <c r="G630" s="985"/>
      <c r="H630" s="985"/>
      <c r="I630" s="985"/>
      <c r="J630" s="985"/>
      <c r="K630" s="986"/>
    </row>
    <row r="631" spans="3:11" s="559" customFormat="1">
      <c r="C631" s="560"/>
      <c r="D631" s="989"/>
      <c r="E631" s="988"/>
      <c r="F631" s="988"/>
      <c r="G631" s="985"/>
      <c r="H631" s="985"/>
      <c r="I631" s="985"/>
      <c r="J631" s="985"/>
      <c r="K631" s="986"/>
    </row>
    <row r="632" spans="3:11" s="559" customFormat="1">
      <c r="C632" s="560"/>
      <c r="D632" s="989"/>
      <c r="E632" s="988"/>
      <c r="F632" s="988"/>
      <c r="G632" s="985"/>
      <c r="H632" s="985"/>
      <c r="I632" s="985"/>
      <c r="J632" s="985"/>
      <c r="K632" s="986"/>
    </row>
    <row r="633" spans="3:11" s="559" customFormat="1">
      <c r="C633" s="560"/>
      <c r="D633" s="989"/>
      <c r="E633" s="988"/>
      <c r="F633" s="988"/>
      <c r="G633" s="985"/>
      <c r="H633" s="985"/>
      <c r="I633" s="985"/>
      <c r="J633" s="985"/>
      <c r="K633" s="986"/>
    </row>
    <row r="634" spans="3:11" s="559" customFormat="1">
      <c r="C634" s="560"/>
      <c r="D634" s="989"/>
      <c r="E634" s="988"/>
      <c r="F634" s="988"/>
      <c r="G634" s="985"/>
      <c r="H634" s="985"/>
      <c r="I634" s="985"/>
      <c r="J634" s="985"/>
      <c r="K634" s="986"/>
    </row>
    <row r="635" spans="3:11" s="559" customFormat="1">
      <c r="C635" s="560"/>
      <c r="D635" s="989"/>
      <c r="E635" s="988"/>
      <c r="F635" s="988"/>
      <c r="G635" s="985"/>
      <c r="H635" s="985"/>
      <c r="I635" s="985"/>
      <c r="J635" s="985"/>
      <c r="K635" s="986"/>
    </row>
    <row r="636" spans="3:11" s="559" customFormat="1">
      <c r="C636" s="560"/>
      <c r="D636" s="989"/>
      <c r="E636" s="988"/>
      <c r="F636" s="988"/>
      <c r="G636" s="985"/>
      <c r="H636" s="985"/>
      <c r="I636" s="985"/>
      <c r="J636" s="985"/>
      <c r="K636" s="986"/>
    </row>
    <row r="637" spans="3:11" s="559" customFormat="1">
      <c r="C637" s="560"/>
      <c r="D637" s="989"/>
      <c r="E637" s="988"/>
      <c r="F637" s="988"/>
      <c r="G637" s="985"/>
      <c r="H637" s="985"/>
      <c r="I637" s="985"/>
      <c r="J637" s="985"/>
      <c r="K637" s="986"/>
    </row>
    <row r="638" spans="3:11" s="559" customFormat="1">
      <c r="C638" s="560"/>
      <c r="D638" s="989"/>
      <c r="E638" s="988"/>
      <c r="F638" s="988"/>
      <c r="G638" s="985"/>
      <c r="H638" s="985"/>
      <c r="I638" s="985"/>
      <c r="J638" s="985"/>
      <c r="K638" s="986"/>
    </row>
    <row r="639" spans="3:11" s="559" customFormat="1">
      <c r="C639" s="560"/>
      <c r="D639" s="989"/>
      <c r="E639" s="988"/>
      <c r="F639" s="988"/>
      <c r="G639" s="985"/>
      <c r="H639" s="985"/>
      <c r="I639" s="985"/>
      <c r="J639" s="985"/>
      <c r="K639" s="986"/>
    </row>
    <row r="640" spans="3:11" s="559" customFormat="1">
      <c r="C640" s="560"/>
      <c r="D640" s="989"/>
      <c r="E640" s="988"/>
      <c r="F640" s="988"/>
      <c r="G640" s="985"/>
      <c r="H640" s="985"/>
      <c r="I640" s="985"/>
      <c r="J640" s="985"/>
      <c r="K640" s="986"/>
    </row>
    <row r="641" spans="3:11" s="559" customFormat="1">
      <c r="C641" s="560"/>
      <c r="D641" s="989"/>
      <c r="E641" s="988"/>
      <c r="F641" s="988"/>
      <c r="G641" s="985"/>
      <c r="H641" s="985"/>
      <c r="I641" s="985"/>
      <c r="J641" s="985"/>
      <c r="K641" s="986"/>
    </row>
    <row r="642" spans="3:11" s="559" customFormat="1">
      <c r="C642" s="560"/>
      <c r="D642" s="989"/>
      <c r="E642" s="988"/>
      <c r="F642" s="988"/>
      <c r="G642" s="985"/>
      <c r="H642" s="985"/>
      <c r="I642" s="985"/>
      <c r="J642" s="985"/>
      <c r="K642" s="986"/>
    </row>
    <row r="643" spans="3:11" s="559" customFormat="1">
      <c r="C643" s="560"/>
      <c r="D643" s="989"/>
      <c r="E643" s="988"/>
      <c r="F643" s="988"/>
      <c r="G643" s="985"/>
      <c r="H643" s="985"/>
      <c r="I643" s="985"/>
      <c r="J643" s="985"/>
      <c r="K643" s="986"/>
    </row>
    <row r="644" spans="3:11" s="559" customFormat="1">
      <c r="C644" s="560"/>
      <c r="D644" s="989"/>
      <c r="E644" s="988"/>
      <c r="F644" s="988"/>
      <c r="G644" s="985"/>
      <c r="H644" s="985"/>
      <c r="I644" s="985"/>
      <c r="J644" s="985"/>
      <c r="K644" s="986"/>
    </row>
    <row r="645" spans="3:11" s="559" customFormat="1">
      <c r="C645" s="560"/>
      <c r="D645" s="989"/>
      <c r="E645" s="988"/>
      <c r="F645" s="988"/>
      <c r="G645" s="985"/>
      <c r="H645" s="985"/>
      <c r="I645" s="985"/>
      <c r="J645" s="985"/>
      <c r="K645" s="986"/>
    </row>
    <row r="646" spans="3:11" s="559" customFormat="1">
      <c r="C646" s="560"/>
      <c r="D646" s="989"/>
      <c r="E646" s="988"/>
      <c r="F646" s="988"/>
      <c r="G646" s="985"/>
      <c r="H646" s="985"/>
      <c r="I646" s="985"/>
      <c r="J646" s="985"/>
      <c r="K646" s="986"/>
    </row>
    <row r="647" spans="3:11" s="559" customFormat="1">
      <c r="C647" s="560"/>
      <c r="D647" s="989"/>
      <c r="E647" s="988"/>
      <c r="F647" s="988"/>
      <c r="G647" s="985"/>
      <c r="H647" s="985"/>
      <c r="I647" s="985"/>
      <c r="J647" s="985"/>
      <c r="K647" s="986"/>
    </row>
    <row r="648" spans="3:11" s="559" customFormat="1">
      <c r="C648" s="560"/>
      <c r="D648" s="989"/>
      <c r="E648" s="988"/>
      <c r="F648" s="988"/>
      <c r="G648" s="985"/>
      <c r="H648" s="985"/>
      <c r="I648" s="985"/>
      <c r="J648" s="985"/>
      <c r="K648" s="986"/>
    </row>
    <row r="649" spans="3:11" s="559" customFormat="1">
      <c r="C649" s="560"/>
      <c r="D649" s="989"/>
      <c r="E649" s="988"/>
      <c r="F649" s="988"/>
      <c r="G649" s="985"/>
      <c r="H649" s="985"/>
      <c r="I649" s="985"/>
      <c r="J649" s="985"/>
      <c r="K649" s="986"/>
    </row>
    <row r="650" spans="3:11" s="559" customFormat="1">
      <c r="C650" s="560"/>
      <c r="D650" s="989"/>
      <c r="E650" s="988"/>
      <c r="F650" s="988"/>
      <c r="G650" s="985"/>
      <c r="H650" s="985"/>
      <c r="I650" s="985"/>
      <c r="J650" s="985"/>
      <c r="K650" s="986"/>
    </row>
    <row r="651" spans="3:11" s="559" customFormat="1">
      <c r="C651" s="560"/>
      <c r="D651" s="989"/>
      <c r="E651" s="988"/>
      <c r="F651" s="988"/>
      <c r="G651" s="985"/>
      <c r="H651" s="985"/>
      <c r="I651" s="985"/>
      <c r="J651" s="985"/>
      <c r="K651" s="986"/>
    </row>
    <row r="652" spans="3:11" s="559" customFormat="1">
      <c r="C652" s="560"/>
      <c r="D652" s="989"/>
      <c r="E652" s="988"/>
      <c r="F652" s="988"/>
      <c r="G652" s="985"/>
      <c r="H652" s="985"/>
      <c r="I652" s="985"/>
      <c r="J652" s="985"/>
      <c r="K652" s="986"/>
    </row>
    <row r="653" spans="3:11" s="559" customFormat="1">
      <c r="C653" s="560"/>
      <c r="D653" s="989"/>
      <c r="E653" s="988"/>
      <c r="F653" s="988"/>
      <c r="G653" s="985"/>
      <c r="H653" s="985"/>
      <c r="I653" s="985"/>
      <c r="J653" s="985"/>
      <c r="K653" s="986"/>
    </row>
    <row r="654" spans="3:11" s="559" customFormat="1">
      <c r="C654" s="560"/>
      <c r="D654" s="989"/>
      <c r="E654" s="988"/>
      <c r="F654" s="988"/>
      <c r="G654" s="985"/>
      <c r="H654" s="985"/>
      <c r="I654" s="985"/>
      <c r="J654" s="985"/>
      <c r="K654" s="986"/>
    </row>
    <row r="655" spans="3:11" s="559" customFormat="1">
      <c r="C655" s="560"/>
      <c r="D655" s="989"/>
      <c r="E655" s="988"/>
      <c r="F655" s="988"/>
      <c r="G655" s="985"/>
      <c r="H655" s="985"/>
      <c r="I655" s="985"/>
      <c r="J655" s="985"/>
      <c r="K655" s="986"/>
    </row>
    <row r="656" spans="3:11" s="559" customFormat="1">
      <c r="C656" s="560"/>
      <c r="D656" s="989"/>
      <c r="E656" s="988"/>
      <c r="F656" s="988"/>
      <c r="G656" s="985"/>
      <c r="H656" s="985"/>
      <c r="I656" s="985"/>
      <c r="J656" s="985"/>
      <c r="K656" s="986"/>
    </row>
    <row r="657" spans="3:11" s="559" customFormat="1">
      <c r="C657" s="560"/>
      <c r="D657" s="989"/>
      <c r="E657" s="988"/>
      <c r="F657" s="988"/>
      <c r="G657" s="985"/>
      <c r="H657" s="985"/>
      <c r="I657" s="985"/>
      <c r="J657" s="985"/>
      <c r="K657" s="986"/>
    </row>
    <row r="658" spans="3:11" s="559" customFormat="1">
      <c r="C658" s="560"/>
      <c r="D658" s="989"/>
      <c r="E658" s="988"/>
      <c r="F658" s="988"/>
      <c r="G658" s="985"/>
      <c r="H658" s="985"/>
      <c r="I658" s="985"/>
      <c r="J658" s="985"/>
      <c r="K658" s="986"/>
    </row>
    <row r="659" spans="3:11" s="559" customFormat="1">
      <c r="C659" s="560"/>
      <c r="D659" s="989"/>
      <c r="E659" s="988"/>
      <c r="F659" s="988"/>
      <c r="G659" s="985"/>
      <c r="H659" s="985"/>
      <c r="I659" s="985"/>
      <c r="J659" s="985"/>
      <c r="K659" s="986"/>
    </row>
    <row r="660" spans="3:11" s="559" customFormat="1">
      <c r="C660" s="560"/>
      <c r="D660" s="989"/>
      <c r="E660" s="988"/>
      <c r="F660" s="988"/>
      <c r="G660" s="985"/>
      <c r="H660" s="985"/>
      <c r="I660" s="985"/>
      <c r="J660" s="985"/>
      <c r="K660" s="986"/>
    </row>
    <row r="661" spans="3:11" s="559" customFormat="1">
      <c r="C661" s="560"/>
      <c r="D661" s="989"/>
      <c r="E661" s="988"/>
      <c r="F661" s="988"/>
      <c r="G661" s="985"/>
      <c r="H661" s="985"/>
      <c r="I661" s="985"/>
      <c r="J661" s="985"/>
      <c r="K661" s="986"/>
    </row>
    <row r="662" spans="3:11" s="559" customFormat="1">
      <c r="C662" s="560"/>
      <c r="D662" s="989"/>
      <c r="E662" s="988"/>
      <c r="F662" s="988"/>
      <c r="G662" s="985"/>
      <c r="H662" s="985"/>
      <c r="I662" s="985"/>
      <c r="J662" s="985"/>
      <c r="K662" s="986"/>
    </row>
    <row r="663" spans="3:11" s="559" customFormat="1">
      <c r="C663" s="560"/>
      <c r="D663" s="989"/>
      <c r="E663" s="988"/>
      <c r="F663" s="988"/>
      <c r="G663" s="985"/>
      <c r="H663" s="985"/>
      <c r="I663" s="985"/>
      <c r="J663" s="985"/>
      <c r="K663" s="986"/>
    </row>
    <row r="664" spans="3:11" s="559" customFormat="1">
      <c r="C664" s="560"/>
      <c r="D664" s="989"/>
      <c r="E664" s="988"/>
      <c r="F664" s="988"/>
      <c r="G664" s="985"/>
      <c r="H664" s="985"/>
      <c r="I664" s="985"/>
      <c r="J664" s="985"/>
      <c r="K664" s="986"/>
    </row>
    <row r="665" spans="3:11" s="559" customFormat="1">
      <c r="C665" s="560"/>
      <c r="D665" s="989"/>
      <c r="E665" s="988"/>
      <c r="F665" s="988"/>
      <c r="G665" s="985"/>
      <c r="H665" s="985"/>
      <c r="I665" s="985"/>
      <c r="J665" s="985"/>
      <c r="K665" s="986"/>
    </row>
    <row r="666" spans="3:11" s="559" customFormat="1">
      <c r="C666" s="560"/>
      <c r="D666" s="989"/>
      <c r="E666" s="988"/>
      <c r="F666" s="988"/>
      <c r="G666" s="985"/>
      <c r="H666" s="985"/>
      <c r="I666" s="985"/>
      <c r="J666" s="985"/>
      <c r="K666" s="986"/>
    </row>
    <row r="667" spans="3:11" s="559" customFormat="1">
      <c r="C667" s="560"/>
      <c r="D667" s="989"/>
      <c r="E667" s="988"/>
      <c r="F667" s="988"/>
      <c r="G667" s="985"/>
      <c r="H667" s="985"/>
      <c r="I667" s="985"/>
      <c r="J667" s="985"/>
      <c r="K667" s="986"/>
    </row>
    <row r="668" spans="3:11" s="559" customFormat="1">
      <c r="C668" s="560"/>
      <c r="D668" s="989"/>
      <c r="E668" s="988"/>
      <c r="F668" s="988"/>
      <c r="G668" s="985"/>
      <c r="H668" s="985"/>
      <c r="I668" s="985"/>
      <c r="J668" s="985"/>
      <c r="K668" s="986"/>
    </row>
    <row r="669" spans="3:11" s="559" customFormat="1">
      <c r="C669" s="560"/>
      <c r="D669" s="989"/>
      <c r="E669" s="988"/>
      <c r="F669" s="988"/>
      <c r="G669" s="985"/>
      <c r="H669" s="985"/>
      <c r="I669" s="985"/>
      <c r="J669" s="985"/>
      <c r="K669" s="986"/>
    </row>
    <row r="670" spans="3:11" s="559" customFormat="1">
      <c r="C670" s="560"/>
      <c r="D670" s="989"/>
      <c r="E670" s="988"/>
      <c r="F670" s="988"/>
      <c r="G670" s="985"/>
      <c r="H670" s="985"/>
      <c r="I670" s="985"/>
      <c r="J670" s="985"/>
      <c r="K670" s="986"/>
    </row>
    <row r="671" spans="3:11" s="559" customFormat="1">
      <c r="C671" s="560"/>
      <c r="D671" s="989"/>
      <c r="E671" s="988"/>
      <c r="F671" s="988"/>
      <c r="G671" s="985"/>
      <c r="H671" s="985"/>
      <c r="I671" s="985"/>
      <c r="J671" s="985"/>
      <c r="K671" s="986"/>
    </row>
    <row r="672" spans="3:11" s="559" customFormat="1">
      <c r="C672" s="560"/>
      <c r="D672" s="989"/>
      <c r="E672" s="988"/>
      <c r="F672" s="988"/>
      <c r="G672" s="985"/>
      <c r="H672" s="985"/>
      <c r="I672" s="985"/>
      <c r="J672" s="985"/>
      <c r="K672" s="986"/>
    </row>
    <row r="673" spans="3:11" s="559" customFormat="1">
      <c r="C673" s="560"/>
      <c r="D673" s="989"/>
      <c r="E673" s="988"/>
      <c r="F673" s="988"/>
      <c r="G673" s="985"/>
      <c r="H673" s="985"/>
      <c r="I673" s="985"/>
      <c r="J673" s="985"/>
      <c r="K673" s="986"/>
    </row>
    <row r="674" spans="3:11" s="559" customFormat="1">
      <c r="C674" s="560"/>
      <c r="D674" s="989"/>
      <c r="E674" s="988"/>
      <c r="F674" s="988"/>
      <c r="G674" s="985"/>
      <c r="H674" s="985"/>
      <c r="I674" s="985"/>
      <c r="J674" s="985"/>
      <c r="K674" s="986"/>
    </row>
    <row r="675" spans="3:11" s="559" customFormat="1">
      <c r="C675" s="560"/>
      <c r="D675" s="989"/>
      <c r="E675" s="988"/>
      <c r="F675" s="988"/>
      <c r="G675" s="985"/>
      <c r="H675" s="985"/>
      <c r="I675" s="985"/>
      <c r="J675" s="985"/>
      <c r="K675" s="986"/>
    </row>
    <row r="676" spans="3:11" s="559" customFormat="1">
      <c r="C676" s="560"/>
      <c r="D676" s="989"/>
      <c r="E676" s="988"/>
      <c r="F676" s="988"/>
      <c r="G676" s="985"/>
      <c r="H676" s="985"/>
      <c r="I676" s="985"/>
      <c r="J676" s="985"/>
      <c r="K676" s="986"/>
    </row>
    <row r="677" spans="3:11" s="559" customFormat="1">
      <c r="C677" s="560"/>
      <c r="D677" s="989"/>
      <c r="E677" s="988"/>
      <c r="F677" s="988"/>
      <c r="G677" s="985"/>
      <c r="H677" s="985"/>
      <c r="I677" s="985"/>
      <c r="J677" s="985"/>
      <c r="K677" s="986"/>
    </row>
    <row r="678" spans="3:11" s="559" customFormat="1">
      <c r="C678" s="560"/>
      <c r="D678" s="989"/>
      <c r="E678" s="988"/>
      <c r="F678" s="988"/>
      <c r="G678" s="985"/>
      <c r="H678" s="985"/>
      <c r="I678" s="985"/>
      <c r="J678" s="985"/>
      <c r="K678" s="986"/>
    </row>
    <row r="679" spans="3:11" s="559" customFormat="1">
      <c r="C679" s="560"/>
      <c r="D679" s="989"/>
      <c r="E679" s="988"/>
      <c r="F679" s="988"/>
      <c r="G679" s="985"/>
      <c r="H679" s="985"/>
      <c r="I679" s="985"/>
      <c r="J679" s="985"/>
      <c r="K679" s="986"/>
    </row>
    <row r="680" spans="3:11" s="559" customFormat="1">
      <c r="C680" s="560"/>
      <c r="D680" s="989"/>
      <c r="E680" s="988"/>
      <c r="F680" s="988"/>
      <c r="G680" s="985"/>
      <c r="H680" s="985"/>
      <c r="I680" s="985"/>
      <c r="J680" s="985"/>
      <c r="K680" s="986"/>
    </row>
    <row r="681" spans="3:11" s="559" customFormat="1">
      <c r="C681" s="560"/>
      <c r="D681" s="989"/>
      <c r="E681" s="988"/>
      <c r="F681" s="988"/>
      <c r="G681" s="985"/>
      <c r="H681" s="985"/>
      <c r="I681" s="985"/>
      <c r="J681" s="985"/>
      <c r="K681" s="986"/>
    </row>
    <row r="682" spans="3:11" s="559" customFormat="1">
      <c r="C682" s="560"/>
      <c r="D682" s="989"/>
      <c r="E682" s="988"/>
      <c r="F682" s="988"/>
      <c r="G682" s="985"/>
      <c r="H682" s="985"/>
      <c r="I682" s="985"/>
      <c r="J682" s="985"/>
      <c r="K682" s="986"/>
    </row>
    <row r="683" spans="3:11" s="559" customFormat="1">
      <c r="C683" s="560"/>
      <c r="D683" s="989"/>
      <c r="E683" s="988"/>
      <c r="F683" s="988"/>
      <c r="G683" s="985"/>
      <c r="H683" s="985"/>
      <c r="I683" s="985"/>
      <c r="J683" s="985"/>
      <c r="K683" s="986"/>
    </row>
    <row r="684" spans="3:11" s="559" customFormat="1">
      <c r="C684" s="560"/>
      <c r="D684" s="989"/>
      <c r="E684" s="988"/>
      <c r="F684" s="988"/>
      <c r="G684" s="985"/>
      <c r="H684" s="985"/>
      <c r="I684" s="985"/>
      <c r="J684" s="985"/>
      <c r="K684" s="986"/>
    </row>
    <row r="685" spans="3:11" s="559" customFormat="1">
      <c r="C685" s="560"/>
      <c r="D685" s="989"/>
      <c r="E685" s="988"/>
      <c r="F685" s="988"/>
      <c r="G685" s="985"/>
      <c r="H685" s="985"/>
      <c r="I685" s="985"/>
      <c r="J685" s="985"/>
      <c r="K685" s="986"/>
    </row>
    <row r="686" spans="3:11" s="559" customFormat="1">
      <c r="C686" s="560"/>
      <c r="D686" s="989"/>
      <c r="E686" s="988"/>
      <c r="F686" s="988"/>
      <c r="G686" s="985"/>
      <c r="H686" s="985"/>
      <c r="I686" s="985"/>
      <c r="J686" s="985"/>
      <c r="K686" s="986"/>
    </row>
    <row r="687" spans="3:11" s="559" customFormat="1">
      <c r="C687" s="560"/>
      <c r="D687" s="989"/>
      <c r="E687" s="988"/>
      <c r="F687" s="988"/>
      <c r="G687" s="985"/>
      <c r="H687" s="985"/>
      <c r="I687" s="985"/>
      <c r="J687" s="985"/>
      <c r="K687" s="986"/>
    </row>
    <row r="688" spans="3:11" s="559" customFormat="1">
      <c r="C688" s="560"/>
      <c r="D688" s="989"/>
      <c r="E688" s="988"/>
      <c r="F688" s="988"/>
      <c r="G688" s="985"/>
      <c r="H688" s="985"/>
      <c r="I688" s="985"/>
      <c r="J688" s="985"/>
      <c r="K688" s="986"/>
    </row>
    <row r="689" spans="3:11" s="559" customFormat="1">
      <c r="C689" s="560"/>
      <c r="D689" s="989"/>
      <c r="E689" s="988"/>
      <c r="F689" s="988"/>
      <c r="G689" s="985"/>
      <c r="H689" s="985"/>
      <c r="I689" s="985"/>
      <c r="J689" s="985"/>
      <c r="K689" s="986"/>
    </row>
    <row r="690" spans="3:11" s="559" customFormat="1">
      <c r="C690" s="560"/>
      <c r="D690" s="989"/>
      <c r="E690" s="988"/>
      <c r="F690" s="988"/>
      <c r="G690" s="985"/>
      <c r="H690" s="985"/>
      <c r="I690" s="985"/>
      <c r="J690" s="985"/>
      <c r="K690" s="986"/>
    </row>
    <row r="691" spans="3:11" s="559" customFormat="1">
      <c r="C691" s="560"/>
      <c r="D691" s="989"/>
      <c r="E691" s="988"/>
      <c r="F691" s="988"/>
      <c r="G691" s="985"/>
      <c r="H691" s="985"/>
      <c r="I691" s="985"/>
      <c r="J691" s="985"/>
      <c r="K691" s="986"/>
    </row>
    <row r="692" spans="3:11" s="559" customFormat="1">
      <c r="C692" s="560"/>
      <c r="D692" s="989"/>
      <c r="E692" s="988"/>
      <c r="F692" s="988"/>
      <c r="G692" s="985"/>
      <c r="H692" s="985"/>
      <c r="I692" s="985"/>
      <c r="J692" s="985"/>
      <c r="K692" s="986"/>
    </row>
    <row r="693" spans="3:11" s="559" customFormat="1">
      <c r="C693" s="560"/>
      <c r="D693" s="989"/>
      <c r="E693" s="988"/>
      <c r="F693" s="988"/>
      <c r="G693" s="985"/>
      <c r="H693" s="985"/>
      <c r="I693" s="985"/>
      <c r="J693" s="985"/>
      <c r="K693" s="986"/>
    </row>
    <row r="694" spans="3:11" s="559" customFormat="1">
      <c r="C694" s="560"/>
      <c r="D694" s="989"/>
      <c r="E694" s="988"/>
      <c r="F694" s="988"/>
      <c r="G694" s="985"/>
      <c r="H694" s="985"/>
      <c r="I694" s="985"/>
      <c r="J694" s="985"/>
      <c r="K694" s="986"/>
    </row>
    <row r="695" spans="3:11" s="559" customFormat="1">
      <c r="C695" s="560"/>
      <c r="D695" s="989"/>
      <c r="E695" s="988"/>
      <c r="F695" s="988"/>
      <c r="G695" s="985"/>
      <c r="H695" s="985"/>
      <c r="I695" s="985"/>
      <c r="J695" s="985"/>
      <c r="K695" s="986"/>
    </row>
    <row r="696" spans="3:11" s="559" customFormat="1">
      <c r="C696" s="560"/>
      <c r="D696" s="989"/>
      <c r="E696" s="988"/>
      <c r="F696" s="988"/>
      <c r="G696" s="985"/>
      <c r="H696" s="985"/>
      <c r="I696" s="985"/>
      <c r="J696" s="985"/>
      <c r="K696" s="986"/>
    </row>
    <row r="697" spans="3:11" s="559" customFormat="1">
      <c r="C697" s="560"/>
      <c r="D697" s="989"/>
      <c r="E697" s="988"/>
      <c r="F697" s="988"/>
      <c r="G697" s="985"/>
      <c r="H697" s="985"/>
      <c r="I697" s="985"/>
      <c r="J697" s="985"/>
      <c r="K697" s="986"/>
    </row>
    <row r="698" spans="3:11" s="559" customFormat="1">
      <c r="C698" s="560"/>
      <c r="D698" s="989"/>
      <c r="E698" s="988"/>
      <c r="F698" s="988"/>
      <c r="G698" s="985"/>
      <c r="H698" s="985"/>
      <c r="I698" s="985"/>
      <c r="J698" s="985"/>
      <c r="K698" s="986"/>
    </row>
    <row r="699" spans="3:11" s="559" customFormat="1">
      <c r="C699" s="560"/>
      <c r="D699" s="989"/>
      <c r="E699" s="988"/>
      <c r="F699" s="988"/>
      <c r="G699" s="985"/>
      <c r="H699" s="985"/>
      <c r="I699" s="985"/>
      <c r="J699" s="985"/>
      <c r="K699" s="986"/>
    </row>
    <row r="700" spans="3:11" s="559" customFormat="1">
      <c r="C700" s="560"/>
      <c r="D700" s="989"/>
      <c r="E700" s="988"/>
      <c r="F700" s="988"/>
      <c r="G700" s="985"/>
      <c r="H700" s="985"/>
      <c r="I700" s="985"/>
      <c r="J700" s="985"/>
      <c r="K700" s="986"/>
    </row>
    <row r="701" spans="3:11" s="559" customFormat="1">
      <c r="C701" s="560"/>
      <c r="D701" s="989"/>
      <c r="E701" s="988"/>
      <c r="F701" s="988"/>
      <c r="G701" s="985"/>
      <c r="H701" s="985"/>
      <c r="I701" s="985"/>
      <c r="J701" s="985"/>
      <c r="K701" s="986"/>
    </row>
    <row r="702" spans="3:11" s="559" customFormat="1">
      <c r="C702" s="560"/>
      <c r="D702" s="989"/>
      <c r="E702" s="988"/>
      <c r="F702" s="988"/>
      <c r="G702" s="985"/>
      <c r="H702" s="985"/>
      <c r="I702" s="985"/>
      <c r="J702" s="985"/>
      <c r="K702" s="986"/>
    </row>
    <row r="703" spans="3:11" s="559" customFormat="1">
      <c r="C703" s="560"/>
      <c r="D703" s="989"/>
      <c r="E703" s="988"/>
      <c r="F703" s="988"/>
      <c r="G703" s="985"/>
      <c r="H703" s="985"/>
      <c r="I703" s="985"/>
      <c r="J703" s="985"/>
      <c r="K703" s="986"/>
    </row>
    <row r="704" spans="3:11" s="559" customFormat="1">
      <c r="C704" s="560"/>
      <c r="D704" s="989"/>
      <c r="E704" s="988"/>
      <c r="F704" s="988"/>
      <c r="G704" s="985"/>
      <c r="H704" s="985"/>
      <c r="I704" s="985"/>
      <c r="J704" s="985"/>
      <c r="K704" s="986"/>
    </row>
    <row r="705" spans="3:11" s="559" customFormat="1">
      <c r="C705" s="560"/>
      <c r="D705" s="989"/>
      <c r="E705" s="988"/>
      <c r="F705" s="988"/>
      <c r="G705" s="985"/>
      <c r="H705" s="985"/>
      <c r="I705" s="985"/>
      <c r="J705" s="985"/>
      <c r="K705" s="986"/>
    </row>
    <row r="706" spans="3:11" s="559" customFormat="1">
      <c r="C706" s="560"/>
      <c r="D706" s="989"/>
      <c r="E706" s="988"/>
      <c r="F706" s="988"/>
      <c r="G706" s="985"/>
      <c r="H706" s="985"/>
      <c r="I706" s="985"/>
      <c r="J706" s="985"/>
      <c r="K706" s="986"/>
    </row>
    <row r="707" spans="3:11" s="559" customFormat="1">
      <c r="C707" s="560"/>
      <c r="D707" s="989"/>
      <c r="E707" s="988"/>
      <c r="F707" s="988"/>
      <c r="G707" s="985"/>
      <c r="H707" s="985"/>
      <c r="I707" s="985"/>
      <c r="J707" s="985"/>
      <c r="K707" s="986"/>
    </row>
    <row r="708" spans="3:11" s="559" customFormat="1">
      <c r="C708" s="560"/>
      <c r="D708" s="989"/>
      <c r="E708" s="988"/>
      <c r="F708" s="988"/>
      <c r="G708" s="985"/>
      <c r="H708" s="985"/>
      <c r="I708" s="985"/>
      <c r="J708" s="985"/>
      <c r="K708" s="986"/>
    </row>
    <row r="709" spans="3:11" s="559" customFormat="1">
      <c r="C709" s="560"/>
      <c r="D709" s="989"/>
      <c r="E709" s="988"/>
      <c r="F709" s="988"/>
      <c r="G709" s="985"/>
      <c r="H709" s="985"/>
      <c r="I709" s="985"/>
      <c r="J709" s="985"/>
      <c r="K709" s="986"/>
    </row>
    <row r="710" spans="3:11" s="559" customFormat="1">
      <c r="C710" s="560"/>
      <c r="D710" s="989"/>
      <c r="E710" s="988"/>
      <c r="F710" s="988"/>
      <c r="G710" s="985"/>
      <c r="H710" s="985"/>
      <c r="I710" s="985"/>
      <c r="J710" s="985"/>
      <c r="K710" s="986"/>
    </row>
    <row r="711" spans="3:11" s="559" customFormat="1">
      <c r="C711" s="560"/>
      <c r="D711" s="989"/>
      <c r="E711" s="988"/>
      <c r="F711" s="988"/>
      <c r="G711" s="985"/>
      <c r="H711" s="985"/>
      <c r="I711" s="985"/>
      <c r="J711" s="985"/>
      <c r="K711" s="986"/>
    </row>
    <row r="712" spans="3:11" s="559" customFormat="1">
      <c r="C712" s="560"/>
      <c r="D712" s="989"/>
      <c r="E712" s="988"/>
      <c r="F712" s="988"/>
      <c r="G712" s="985"/>
      <c r="H712" s="985"/>
      <c r="I712" s="985"/>
      <c r="J712" s="985"/>
      <c r="K712" s="986"/>
    </row>
    <row r="713" spans="3:11" s="559" customFormat="1">
      <c r="C713" s="560"/>
      <c r="D713" s="989"/>
      <c r="E713" s="988"/>
      <c r="F713" s="988"/>
      <c r="G713" s="985"/>
      <c r="H713" s="985"/>
      <c r="I713" s="985"/>
      <c r="J713" s="985"/>
      <c r="K713" s="986"/>
    </row>
    <row r="714" spans="3:11" s="559" customFormat="1">
      <c r="C714" s="560"/>
      <c r="D714" s="989"/>
      <c r="E714" s="988"/>
      <c r="F714" s="988"/>
      <c r="G714" s="985"/>
      <c r="H714" s="985"/>
      <c r="I714" s="985"/>
      <c r="J714" s="985"/>
      <c r="K714" s="986"/>
    </row>
    <row r="715" spans="3:11" s="559" customFormat="1">
      <c r="C715" s="560"/>
      <c r="D715" s="989"/>
      <c r="E715" s="988"/>
      <c r="F715" s="988"/>
      <c r="G715" s="985"/>
      <c r="H715" s="985"/>
      <c r="I715" s="985"/>
      <c r="J715" s="985"/>
      <c r="K715" s="986"/>
    </row>
    <row r="716" spans="3:11" s="559" customFormat="1">
      <c r="C716" s="560"/>
      <c r="D716" s="989"/>
      <c r="E716" s="988"/>
      <c r="F716" s="988"/>
      <c r="G716" s="985"/>
      <c r="H716" s="985"/>
      <c r="I716" s="985"/>
      <c r="J716" s="985"/>
      <c r="K716" s="986"/>
    </row>
    <row r="717" spans="3:11" s="559" customFormat="1">
      <c r="C717" s="560"/>
      <c r="D717" s="989"/>
      <c r="E717" s="988"/>
      <c r="F717" s="988"/>
      <c r="G717" s="985"/>
      <c r="H717" s="985"/>
      <c r="I717" s="985"/>
      <c r="J717" s="985"/>
      <c r="K717" s="986"/>
    </row>
    <row r="718" spans="3:11" s="559" customFormat="1">
      <c r="C718" s="560"/>
      <c r="D718" s="989"/>
      <c r="E718" s="988"/>
      <c r="F718" s="988"/>
      <c r="G718" s="985"/>
      <c r="H718" s="985"/>
      <c r="I718" s="985"/>
      <c r="J718" s="985"/>
      <c r="K718" s="986"/>
    </row>
    <row r="719" spans="3:11" s="559" customFormat="1">
      <c r="C719" s="560"/>
      <c r="D719" s="989"/>
      <c r="E719" s="988"/>
      <c r="F719" s="988"/>
      <c r="G719" s="985"/>
      <c r="H719" s="985"/>
      <c r="I719" s="985"/>
      <c r="J719" s="985"/>
      <c r="K719" s="986"/>
    </row>
    <row r="720" spans="3:11" s="559" customFormat="1">
      <c r="C720" s="560"/>
      <c r="D720" s="989"/>
      <c r="E720" s="988"/>
      <c r="F720" s="988"/>
      <c r="G720" s="985"/>
      <c r="H720" s="985"/>
      <c r="I720" s="985"/>
      <c r="J720" s="985"/>
      <c r="K720" s="986"/>
    </row>
    <row r="721" spans="3:11" s="559" customFormat="1">
      <c r="C721" s="560"/>
      <c r="D721" s="989"/>
      <c r="E721" s="988"/>
      <c r="F721" s="988"/>
      <c r="G721" s="985"/>
      <c r="H721" s="985"/>
      <c r="I721" s="985"/>
      <c r="J721" s="985"/>
      <c r="K721" s="986"/>
    </row>
    <row r="722" spans="3:11" s="559" customFormat="1">
      <c r="C722" s="560"/>
      <c r="D722" s="989"/>
      <c r="E722" s="988"/>
      <c r="F722" s="988"/>
      <c r="G722" s="985"/>
      <c r="H722" s="985"/>
      <c r="I722" s="985"/>
      <c r="J722" s="985"/>
      <c r="K722" s="986"/>
    </row>
    <row r="723" spans="3:11" s="559" customFormat="1">
      <c r="C723" s="560"/>
      <c r="D723" s="989"/>
      <c r="E723" s="988"/>
      <c r="F723" s="988"/>
      <c r="G723" s="985"/>
      <c r="H723" s="985"/>
      <c r="I723" s="985"/>
      <c r="J723" s="985"/>
      <c r="K723" s="986"/>
    </row>
    <row r="724" spans="3:11" s="559" customFormat="1">
      <c r="C724" s="560"/>
      <c r="D724" s="989"/>
      <c r="E724" s="988"/>
      <c r="F724" s="988"/>
      <c r="G724" s="985"/>
      <c r="H724" s="985"/>
      <c r="I724" s="985"/>
      <c r="J724" s="985"/>
      <c r="K724" s="986"/>
    </row>
    <row r="725" spans="3:11" s="559" customFormat="1">
      <c r="C725" s="560"/>
      <c r="D725" s="989"/>
      <c r="E725" s="988"/>
      <c r="F725" s="988"/>
      <c r="G725" s="985"/>
      <c r="H725" s="985"/>
      <c r="I725" s="985"/>
      <c r="J725" s="985"/>
      <c r="K725" s="986"/>
    </row>
    <row r="726" spans="3:11" s="559" customFormat="1">
      <c r="C726" s="560"/>
      <c r="D726" s="989"/>
      <c r="E726" s="988"/>
      <c r="F726" s="988"/>
      <c r="G726" s="985"/>
      <c r="H726" s="985"/>
      <c r="I726" s="985"/>
      <c r="J726" s="985"/>
      <c r="K726" s="986"/>
    </row>
    <row r="727" spans="3:11" s="559" customFormat="1">
      <c r="C727" s="560"/>
      <c r="D727" s="989"/>
      <c r="E727" s="988"/>
      <c r="F727" s="988"/>
      <c r="G727" s="985"/>
      <c r="H727" s="985"/>
      <c r="I727" s="985"/>
      <c r="J727" s="985"/>
      <c r="K727" s="986"/>
    </row>
    <row r="728" spans="3:11" s="559" customFormat="1">
      <c r="C728" s="560"/>
      <c r="D728" s="989"/>
      <c r="E728" s="988"/>
      <c r="F728" s="988"/>
      <c r="G728" s="985"/>
      <c r="H728" s="985"/>
      <c r="I728" s="985"/>
      <c r="J728" s="985"/>
      <c r="K728" s="986"/>
    </row>
    <row r="729" spans="3:11" s="559" customFormat="1">
      <c r="C729" s="560"/>
      <c r="D729" s="989"/>
      <c r="E729" s="988"/>
      <c r="F729" s="988"/>
      <c r="G729" s="985"/>
      <c r="H729" s="985"/>
      <c r="I729" s="985"/>
      <c r="J729" s="985"/>
      <c r="K729" s="986"/>
    </row>
    <row r="730" spans="3:11" s="559" customFormat="1">
      <c r="C730" s="560"/>
      <c r="D730" s="989"/>
      <c r="E730" s="988"/>
      <c r="F730" s="988"/>
      <c r="G730" s="985"/>
      <c r="H730" s="985"/>
      <c r="I730" s="985"/>
      <c r="J730" s="985"/>
      <c r="K730" s="986"/>
    </row>
    <row r="731" spans="3:11" s="559" customFormat="1">
      <c r="C731" s="560"/>
      <c r="D731" s="989"/>
      <c r="E731" s="988"/>
      <c r="F731" s="988"/>
      <c r="G731" s="985"/>
      <c r="H731" s="985"/>
      <c r="I731" s="985"/>
      <c r="J731" s="985"/>
      <c r="K731" s="986"/>
    </row>
    <row r="732" spans="3:11" s="559" customFormat="1">
      <c r="C732" s="560"/>
      <c r="D732" s="989"/>
      <c r="E732" s="988"/>
      <c r="F732" s="988"/>
      <c r="G732" s="985"/>
      <c r="H732" s="985"/>
      <c r="I732" s="985"/>
      <c r="J732" s="985"/>
      <c r="K732" s="986"/>
    </row>
    <row r="733" spans="3:11" s="559" customFormat="1">
      <c r="C733" s="560"/>
      <c r="D733" s="989"/>
      <c r="E733" s="988"/>
      <c r="F733" s="988"/>
      <c r="G733" s="985"/>
      <c r="H733" s="985"/>
      <c r="I733" s="985"/>
      <c r="J733" s="985"/>
      <c r="K733" s="986"/>
    </row>
    <row r="734" spans="3:11" s="559" customFormat="1">
      <c r="C734" s="560"/>
      <c r="D734" s="989"/>
      <c r="E734" s="988"/>
      <c r="F734" s="988"/>
      <c r="G734" s="985"/>
      <c r="H734" s="985"/>
      <c r="I734" s="985"/>
      <c r="J734" s="985"/>
      <c r="K734" s="986"/>
    </row>
    <row r="735" spans="3:11" s="559" customFormat="1">
      <c r="C735" s="560"/>
      <c r="D735" s="989"/>
      <c r="E735" s="988"/>
      <c r="F735" s="988"/>
      <c r="G735" s="985"/>
      <c r="H735" s="985"/>
      <c r="I735" s="985"/>
      <c r="J735" s="985"/>
      <c r="K735" s="986"/>
    </row>
    <row r="736" spans="3:11" s="559" customFormat="1">
      <c r="C736" s="560"/>
      <c r="D736" s="989"/>
      <c r="E736" s="988"/>
      <c r="F736" s="988"/>
      <c r="G736" s="985"/>
      <c r="H736" s="985"/>
      <c r="I736" s="985"/>
      <c r="J736" s="985"/>
      <c r="K736" s="986"/>
    </row>
    <row r="737" spans="3:11" s="559" customFormat="1">
      <c r="C737" s="560"/>
      <c r="D737" s="989"/>
      <c r="E737" s="988"/>
      <c r="F737" s="988"/>
      <c r="G737" s="985"/>
      <c r="H737" s="985"/>
      <c r="I737" s="985"/>
      <c r="J737" s="985"/>
      <c r="K737" s="986"/>
    </row>
    <row r="738" spans="3:11" s="559" customFormat="1">
      <c r="C738" s="560"/>
      <c r="D738" s="989"/>
      <c r="E738" s="988"/>
      <c r="F738" s="988"/>
      <c r="G738" s="985"/>
      <c r="H738" s="985"/>
      <c r="I738" s="985"/>
      <c r="J738" s="985"/>
      <c r="K738" s="986"/>
    </row>
    <row r="739" spans="3:11" s="559" customFormat="1">
      <c r="C739" s="560"/>
      <c r="D739" s="989"/>
      <c r="E739" s="988"/>
      <c r="F739" s="988"/>
      <c r="G739" s="985"/>
      <c r="H739" s="985"/>
      <c r="I739" s="985"/>
      <c r="J739" s="985"/>
      <c r="K739" s="986"/>
    </row>
    <row r="740" spans="3:11" s="559" customFormat="1">
      <c r="C740" s="560"/>
      <c r="D740" s="989"/>
      <c r="E740" s="988"/>
      <c r="F740" s="988"/>
      <c r="G740" s="985"/>
      <c r="H740" s="985"/>
      <c r="I740" s="985"/>
      <c r="J740" s="985"/>
      <c r="K740" s="986"/>
    </row>
    <row r="741" spans="3:11" s="559" customFormat="1">
      <c r="C741" s="560"/>
      <c r="D741" s="989"/>
      <c r="E741" s="988"/>
      <c r="F741" s="988"/>
      <c r="G741" s="985"/>
      <c r="H741" s="985"/>
      <c r="I741" s="985"/>
      <c r="J741" s="985"/>
      <c r="K741" s="986"/>
    </row>
    <row r="742" spans="3:11" s="559" customFormat="1">
      <c r="C742" s="560"/>
      <c r="D742" s="989"/>
      <c r="E742" s="988"/>
      <c r="F742" s="988"/>
      <c r="G742" s="985"/>
      <c r="H742" s="985"/>
      <c r="I742" s="985"/>
      <c r="J742" s="985"/>
      <c r="K742" s="986"/>
    </row>
    <row r="743" spans="3:11" s="559" customFormat="1">
      <c r="C743" s="560"/>
      <c r="D743" s="989"/>
      <c r="E743" s="988"/>
      <c r="F743" s="988"/>
      <c r="G743" s="985"/>
      <c r="H743" s="985"/>
      <c r="I743" s="985"/>
      <c r="J743" s="985"/>
      <c r="K743" s="986"/>
    </row>
    <row r="744" spans="3:11" s="559" customFormat="1">
      <c r="C744" s="560"/>
      <c r="D744" s="989"/>
      <c r="E744" s="988"/>
      <c r="F744" s="988"/>
      <c r="G744" s="985"/>
      <c r="H744" s="985"/>
      <c r="I744" s="985"/>
      <c r="J744" s="985"/>
      <c r="K744" s="986"/>
    </row>
    <row r="745" spans="3:11" s="559" customFormat="1">
      <c r="C745" s="560"/>
      <c r="D745" s="989"/>
      <c r="E745" s="988"/>
      <c r="F745" s="988"/>
      <c r="G745" s="985"/>
      <c r="H745" s="985"/>
      <c r="I745" s="985"/>
      <c r="J745" s="985"/>
      <c r="K745" s="986"/>
    </row>
    <row r="746" spans="3:11" s="559" customFormat="1">
      <c r="C746" s="560"/>
      <c r="D746" s="989"/>
      <c r="E746" s="988"/>
      <c r="F746" s="988"/>
      <c r="G746" s="985"/>
      <c r="H746" s="985"/>
      <c r="I746" s="985"/>
      <c r="J746" s="985"/>
      <c r="K746" s="986"/>
    </row>
    <row r="747" spans="3:11" s="559" customFormat="1">
      <c r="C747" s="560"/>
      <c r="D747" s="989"/>
      <c r="E747" s="988"/>
      <c r="F747" s="988"/>
      <c r="G747" s="985"/>
      <c r="H747" s="985"/>
      <c r="I747" s="985"/>
      <c r="J747" s="985"/>
      <c r="K747" s="986"/>
    </row>
    <row r="748" spans="3:11" s="559" customFormat="1">
      <c r="C748" s="560"/>
      <c r="D748" s="989"/>
      <c r="E748" s="988"/>
      <c r="F748" s="988"/>
      <c r="G748" s="985"/>
      <c r="H748" s="985"/>
      <c r="I748" s="985"/>
      <c r="J748" s="985"/>
      <c r="K748" s="986"/>
    </row>
    <row r="749" spans="3:11" s="559" customFormat="1">
      <c r="C749" s="560"/>
      <c r="D749" s="989"/>
      <c r="E749" s="988"/>
      <c r="F749" s="988"/>
      <c r="G749" s="985"/>
      <c r="H749" s="985"/>
      <c r="I749" s="985"/>
      <c r="J749" s="985"/>
      <c r="K749" s="986"/>
    </row>
    <row r="750" spans="3:11" s="559" customFormat="1">
      <c r="C750" s="560"/>
      <c r="D750" s="989"/>
      <c r="E750" s="988"/>
      <c r="F750" s="988"/>
      <c r="G750" s="985"/>
      <c r="H750" s="985"/>
      <c r="I750" s="985"/>
      <c r="J750" s="985"/>
      <c r="K750" s="986"/>
    </row>
    <row r="751" spans="3:11" s="559" customFormat="1">
      <c r="C751" s="560"/>
      <c r="D751" s="989"/>
      <c r="E751" s="988"/>
      <c r="F751" s="988"/>
      <c r="G751" s="985"/>
      <c r="H751" s="985"/>
      <c r="I751" s="985"/>
      <c r="J751" s="985"/>
      <c r="K751" s="986"/>
    </row>
    <row r="752" spans="3:11" s="559" customFormat="1">
      <c r="C752" s="560"/>
      <c r="D752" s="989"/>
      <c r="E752" s="988"/>
      <c r="F752" s="988"/>
      <c r="G752" s="985"/>
      <c r="H752" s="985"/>
      <c r="I752" s="985"/>
      <c r="J752" s="985"/>
      <c r="K752" s="986"/>
    </row>
    <row r="753" spans="3:11" s="559" customFormat="1">
      <c r="C753" s="560"/>
      <c r="D753" s="989"/>
      <c r="E753" s="988"/>
      <c r="F753" s="988"/>
      <c r="G753" s="985"/>
      <c r="H753" s="985"/>
      <c r="I753" s="985"/>
      <c r="J753" s="985"/>
      <c r="K753" s="986"/>
    </row>
    <row r="754" spans="3:11" s="559" customFormat="1">
      <c r="C754" s="560"/>
      <c r="D754" s="989"/>
      <c r="E754" s="988"/>
      <c r="F754" s="988"/>
      <c r="G754" s="985"/>
      <c r="H754" s="985"/>
      <c r="I754" s="985"/>
      <c r="J754" s="985"/>
      <c r="K754" s="986"/>
    </row>
    <row r="755" spans="3:11" s="559" customFormat="1">
      <c r="C755" s="560"/>
      <c r="D755" s="989"/>
      <c r="E755" s="988"/>
      <c r="F755" s="988"/>
      <c r="G755" s="985"/>
      <c r="H755" s="985"/>
      <c r="I755" s="985"/>
      <c r="J755" s="985"/>
      <c r="K755" s="986"/>
    </row>
    <row r="756" spans="3:11" s="559" customFormat="1">
      <c r="C756" s="560"/>
      <c r="D756" s="989"/>
      <c r="E756" s="988"/>
      <c r="F756" s="988"/>
      <c r="G756" s="985"/>
      <c r="H756" s="985"/>
      <c r="I756" s="985"/>
      <c r="J756" s="985"/>
      <c r="K756" s="986"/>
    </row>
    <row r="757" spans="3:11" s="559" customFormat="1">
      <c r="C757" s="560"/>
      <c r="D757" s="989"/>
      <c r="E757" s="988"/>
      <c r="F757" s="988"/>
      <c r="G757" s="985"/>
      <c r="H757" s="985"/>
      <c r="I757" s="985"/>
      <c r="J757" s="985"/>
      <c r="K757" s="986"/>
    </row>
    <row r="758" spans="3:11" s="559" customFormat="1">
      <c r="C758" s="560"/>
      <c r="D758" s="989"/>
      <c r="E758" s="988"/>
      <c r="F758" s="988"/>
      <c r="G758" s="985"/>
      <c r="H758" s="985"/>
      <c r="I758" s="985"/>
      <c r="J758" s="985"/>
      <c r="K758" s="986"/>
    </row>
    <row r="759" spans="3:11" s="559" customFormat="1">
      <c r="C759" s="560"/>
      <c r="D759" s="989"/>
      <c r="E759" s="988"/>
      <c r="F759" s="988"/>
      <c r="G759" s="985"/>
      <c r="H759" s="985"/>
      <c r="I759" s="985"/>
      <c r="J759" s="985"/>
      <c r="K759" s="986"/>
    </row>
    <row r="760" spans="3:11" s="559" customFormat="1">
      <c r="C760" s="560"/>
      <c r="D760" s="989"/>
      <c r="E760" s="988"/>
      <c r="F760" s="988"/>
      <c r="G760" s="985"/>
      <c r="H760" s="985"/>
      <c r="I760" s="985"/>
      <c r="J760" s="985"/>
      <c r="K760" s="986"/>
    </row>
    <row r="761" spans="3:11" s="559" customFormat="1">
      <c r="C761" s="560"/>
      <c r="D761" s="989"/>
      <c r="E761" s="988"/>
      <c r="F761" s="988"/>
      <c r="G761" s="985"/>
      <c r="H761" s="985"/>
      <c r="I761" s="985"/>
      <c r="J761" s="985"/>
      <c r="K761" s="986"/>
    </row>
    <row r="762" spans="3:11" s="559" customFormat="1">
      <c r="C762" s="560"/>
      <c r="D762" s="989"/>
      <c r="E762" s="988"/>
      <c r="F762" s="988"/>
      <c r="G762" s="985"/>
      <c r="H762" s="985"/>
      <c r="I762" s="985"/>
      <c r="J762" s="985"/>
      <c r="K762" s="986"/>
    </row>
    <row r="763" spans="3:11" s="559" customFormat="1">
      <c r="C763" s="560"/>
      <c r="D763" s="989"/>
      <c r="E763" s="988"/>
      <c r="F763" s="988"/>
      <c r="G763" s="985"/>
      <c r="H763" s="985"/>
      <c r="I763" s="985"/>
      <c r="J763" s="985"/>
      <c r="K763" s="986"/>
    </row>
    <row r="764" spans="3:11" s="559" customFormat="1">
      <c r="C764" s="560"/>
      <c r="D764" s="989"/>
      <c r="E764" s="988"/>
      <c r="F764" s="988"/>
      <c r="G764" s="985"/>
      <c r="H764" s="985"/>
      <c r="I764" s="985"/>
      <c r="J764" s="985"/>
      <c r="K764" s="986"/>
    </row>
    <row r="765" spans="3:11" s="559" customFormat="1">
      <c r="C765" s="560"/>
      <c r="D765" s="989"/>
      <c r="E765" s="988"/>
      <c r="F765" s="988"/>
      <c r="G765" s="985"/>
      <c r="H765" s="985"/>
      <c r="I765" s="985"/>
      <c r="J765" s="985"/>
      <c r="K765" s="986"/>
    </row>
    <row r="766" spans="3:11" s="559" customFormat="1">
      <c r="C766" s="560"/>
      <c r="D766" s="989"/>
      <c r="E766" s="988"/>
      <c r="F766" s="988"/>
      <c r="G766" s="985"/>
      <c r="H766" s="985"/>
      <c r="I766" s="985"/>
      <c r="J766" s="985"/>
      <c r="K766" s="986"/>
    </row>
    <row r="767" spans="3:11" s="559" customFormat="1">
      <c r="C767" s="560"/>
      <c r="D767" s="989"/>
      <c r="E767" s="988"/>
      <c r="F767" s="988"/>
      <c r="G767" s="985"/>
      <c r="H767" s="985"/>
      <c r="I767" s="985"/>
      <c r="J767" s="985"/>
      <c r="K767" s="986"/>
    </row>
    <row r="768" spans="3:11" s="559" customFormat="1">
      <c r="C768" s="560"/>
      <c r="D768" s="989"/>
      <c r="E768" s="988"/>
      <c r="F768" s="988"/>
      <c r="G768" s="985"/>
      <c r="H768" s="985"/>
      <c r="I768" s="985"/>
      <c r="J768" s="985"/>
      <c r="K768" s="986"/>
    </row>
    <row r="769" spans="3:11" s="559" customFormat="1">
      <c r="C769" s="560"/>
      <c r="D769" s="989"/>
      <c r="E769" s="988"/>
      <c r="F769" s="988"/>
      <c r="G769" s="985"/>
      <c r="H769" s="985"/>
      <c r="I769" s="985"/>
      <c r="J769" s="985"/>
      <c r="K769" s="986"/>
    </row>
    <row r="770" spans="3:11" s="559" customFormat="1">
      <c r="C770" s="560"/>
      <c r="D770" s="989"/>
      <c r="E770" s="988"/>
      <c r="F770" s="988"/>
      <c r="G770" s="985"/>
      <c r="H770" s="985"/>
      <c r="I770" s="985"/>
      <c r="J770" s="985"/>
      <c r="K770" s="986"/>
    </row>
    <row r="771" spans="3:11" s="559" customFormat="1">
      <c r="C771" s="560"/>
      <c r="D771" s="989"/>
      <c r="E771" s="988"/>
      <c r="F771" s="988"/>
      <c r="G771" s="985"/>
      <c r="H771" s="985"/>
      <c r="I771" s="985"/>
      <c r="J771" s="985"/>
      <c r="K771" s="986"/>
    </row>
    <row r="772" spans="3:11" s="559" customFormat="1">
      <c r="C772" s="560"/>
      <c r="D772" s="989"/>
      <c r="E772" s="988"/>
      <c r="F772" s="988"/>
      <c r="G772" s="985"/>
      <c r="H772" s="985"/>
      <c r="I772" s="985"/>
      <c r="J772" s="985"/>
      <c r="K772" s="986"/>
    </row>
    <row r="773" spans="3:11" s="559" customFormat="1">
      <c r="C773" s="560"/>
      <c r="D773" s="989"/>
      <c r="E773" s="988"/>
      <c r="F773" s="988"/>
      <c r="G773" s="985"/>
      <c r="H773" s="985"/>
      <c r="I773" s="985"/>
      <c r="J773" s="985"/>
      <c r="K773" s="986"/>
    </row>
    <row r="774" spans="3:11" s="559" customFormat="1">
      <c r="C774" s="560"/>
      <c r="D774" s="989"/>
      <c r="E774" s="988"/>
      <c r="F774" s="988"/>
      <c r="G774" s="985"/>
      <c r="H774" s="985"/>
      <c r="I774" s="985"/>
      <c r="J774" s="985"/>
      <c r="K774" s="986"/>
    </row>
    <row r="775" spans="3:11" s="559" customFormat="1">
      <c r="C775" s="560"/>
      <c r="D775" s="989"/>
      <c r="E775" s="988"/>
      <c r="F775" s="988"/>
      <c r="G775" s="985"/>
      <c r="H775" s="985"/>
      <c r="I775" s="985"/>
      <c r="J775" s="985"/>
      <c r="K775" s="986"/>
    </row>
    <row r="776" spans="3:11" s="559" customFormat="1">
      <c r="C776" s="560"/>
      <c r="D776" s="989"/>
      <c r="E776" s="988"/>
      <c r="F776" s="988"/>
      <c r="G776" s="985"/>
      <c r="H776" s="985"/>
      <c r="I776" s="985"/>
      <c r="J776" s="985"/>
      <c r="K776" s="986"/>
    </row>
    <row r="777" spans="3:11" s="559" customFormat="1">
      <c r="C777" s="560"/>
      <c r="D777" s="989"/>
      <c r="E777" s="988"/>
      <c r="F777" s="988"/>
      <c r="G777" s="985"/>
      <c r="H777" s="985"/>
      <c r="I777" s="985"/>
      <c r="J777" s="985"/>
      <c r="K777" s="986"/>
    </row>
    <row r="778" spans="3:11" s="559" customFormat="1">
      <c r="C778" s="560"/>
      <c r="D778" s="989"/>
      <c r="E778" s="988"/>
      <c r="F778" s="988"/>
      <c r="G778" s="985"/>
      <c r="H778" s="985"/>
      <c r="I778" s="985"/>
      <c r="J778" s="985"/>
      <c r="K778" s="986"/>
    </row>
    <row r="779" spans="3:11" s="559" customFormat="1">
      <c r="C779" s="560"/>
      <c r="D779" s="989"/>
      <c r="E779" s="988"/>
      <c r="F779" s="988"/>
      <c r="G779" s="985"/>
      <c r="H779" s="985"/>
      <c r="I779" s="985"/>
      <c r="J779" s="985"/>
      <c r="K779" s="986"/>
    </row>
    <row r="780" spans="3:11" s="559" customFormat="1">
      <c r="C780" s="560"/>
      <c r="D780" s="989"/>
      <c r="E780" s="988"/>
      <c r="F780" s="988"/>
      <c r="G780" s="985"/>
      <c r="H780" s="985"/>
      <c r="I780" s="985"/>
      <c r="J780" s="985"/>
      <c r="K780" s="986"/>
    </row>
    <row r="781" spans="3:11" s="559" customFormat="1">
      <c r="C781" s="560"/>
      <c r="D781" s="989"/>
      <c r="E781" s="988"/>
      <c r="F781" s="988"/>
      <c r="G781" s="985"/>
      <c r="H781" s="985"/>
      <c r="I781" s="985"/>
      <c r="J781" s="985"/>
      <c r="K781" s="986"/>
    </row>
    <row r="782" spans="3:11" s="559" customFormat="1">
      <c r="C782" s="560"/>
      <c r="D782" s="989"/>
      <c r="E782" s="988"/>
      <c r="F782" s="988"/>
      <c r="G782" s="985"/>
      <c r="H782" s="985"/>
      <c r="I782" s="985"/>
      <c r="J782" s="985"/>
      <c r="K782" s="986"/>
    </row>
    <row r="783" spans="3:11" s="559" customFormat="1">
      <c r="C783" s="560"/>
      <c r="D783" s="989"/>
      <c r="E783" s="988"/>
      <c r="F783" s="988"/>
      <c r="G783" s="985"/>
      <c r="H783" s="985"/>
      <c r="I783" s="985"/>
      <c r="J783" s="985"/>
      <c r="K783" s="986"/>
    </row>
    <row r="784" spans="3:11" s="559" customFormat="1">
      <c r="C784" s="560"/>
      <c r="D784" s="989"/>
      <c r="E784" s="988"/>
      <c r="F784" s="988"/>
      <c r="G784" s="985"/>
      <c r="H784" s="985"/>
      <c r="I784" s="985"/>
      <c r="J784" s="985"/>
      <c r="K784" s="986"/>
    </row>
    <row r="785" spans="3:11" s="559" customFormat="1">
      <c r="C785" s="560"/>
      <c r="D785" s="989"/>
      <c r="E785" s="988"/>
      <c r="F785" s="988"/>
      <c r="G785" s="985"/>
      <c r="H785" s="985"/>
      <c r="I785" s="985"/>
      <c r="J785" s="985"/>
      <c r="K785" s="986"/>
    </row>
    <row r="786" spans="3:11" s="559" customFormat="1">
      <c r="C786" s="560"/>
      <c r="D786" s="989"/>
      <c r="E786" s="988"/>
      <c r="F786" s="988"/>
      <c r="G786" s="985"/>
      <c r="H786" s="985"/>
      <c r="I786" s="985"/>
      <c r="J786" s="985"/>
      <c r="K786" s="986"/>
    </row>
    <row r="787" spans="3:11" s="559" customFormat="1">
      <c r="C787" s="560"/>
      <c r="D787" s="989"/>
      <c r="E787" s="988"/>
      <c r="F787" s="988"/>
      <c r="G787" s="985"/>
      <c r="H787" s="985"/>
      <c r="I787" s="985"/>
      <c r="J787" s="985"/>
      <c r="K787" s="986"/>
    </row>
    <row r="788" spans="3:11" s="559" customFormat="1">
      <c r="C788" s="560"/>
      <c r="D788" s="989"/>
      <c r="E788" s="988"/>
      <c r="F788" s="988"/>
      <c r="G788" s="985"/>
      <c r="H788" s="985"/>
      <c r="I788" s="985"/>
      <c r="J788" s="985"/>
      <c r="K788" s="986"/>
    </row>
    <row r="789" spans="3:11" s="559" customFormat="1">
      <c r="C789" s="560"/>
      <c r="D789" s="989"/>
      <c r="E789" s="988"/>
      <c r="F789" s="988"/>
      <c r="G789" s="985"/>
      <c r="H789" s="985"/>
      <c r="I789" s="985"/>
      <c r="J789" s="985"/>
      <c r="K789" s="986"/>
    </row>
    <row r="790" spans="3:11" s="559" customFormat="1">
      <c r="C790" s="560"/>
      <c r="D790" s="989"/>
      <c r="E790" s="988"/>
      <c r="F790" s="988"/>
      <c r="G790" s="985"/>
      <c r="H790" s="985"/>
      <c r="I790" s="985"/>
      <c r="J790" s="985"/>
      <c r="K790" s="986"/>
    </row>
    <row r="791" spans="3:11" s="559" customFormat="1">
      <c r="C791" s="560"/>
      <c r="D791" s="989"/>
      <c r="E791" s="988"/>
      <c r="F791" s="988"/>
      <c r="G791" s="985"/>
      <c r="H791" s="985"/>
      <c r="I791" s="985"/>
      <c r="J791" s="985"/>
      <c r="K791" s="986"/>
    </row>
    <row r="792" spans="3:11" s="559" customFormat="1">
      <c r="C792" s="560"/>
      <c r="D792" s="989"/>
      <c r="E792" s="988"/>
      <c r="F792" s="988"/>
      <c r="G792" s="985"/>
      <c r="H792" s="985"/>
      <c r="I792" s="985"/>
      <c r="J792" s="985"/>
      <c r="K792" s="986"/>
    </row>
    <row r="793" spans="3:11" s="559" customFormat="1">
      <c r="C793" s="560"/>
      <c r="D793" s="989"/>
      <c r="E793" s="988"/>
      <c r="F793" s="988"/>
      <c r="G793" s="985"/>
      <c r="H793" s="985"/>
      <c r="I793" s="985"/>
      <c r="J793" s="985"/>
      <c r="K793" s="986"/>
    </row>
    <row r="794" spans="3:11" s="559" customFormat="1">
      <c r="C794" s="560"/>
      <c r="D794" s="989"/>
      <c r="E794" s="988"/>
      <c r="F794" s="988"/>
      <c r="G794" s="985"/>
      <c r="H794" s="985"/>
      <c r="I794" s="985"/>
      <c r="J794" s="985"/>
      <c r="K794" s="986"/>
    </row>
    <row r="795" spans="3:11" s="559" customFormat="1">
      <c r="C795" s="560"/>
      <c r="D795" s="989"/>
      <c r="E795" s="988"/>
      <c r="F795" s="988"/>
      <c r="G795" s="985"/>
      <c r="H795" s="985"/>
      <c r="I795" s="985"/>
      <c r="J795" s="985"/>
      <c r="K795" s="986"/>
    </row>
    <row r="796" spans="3:11" s="559" customFormat="1">
      <c r="C796" s="560"/>
      <c r="D796" s="989"/>
      <c r="E796" s="988"/>
      <c r="F796" s="988"/>
      <c r="G796" s="985"/>
      <c r="H796" s="985"/>
      <c r="I796" s="985"/>
      <c r="J796" s="985"/>
      <c r="K796" s="986"/>
    </row>
    <row r="797" spans="3:11" s="559" customFormat="1">
      <c r="C797" s="560"/>
      <c r="D797" s="989"/>
      <c r="E797" s="988"/>
      <c r="F797" s="988"/>
      <c r="G797" s="985"/>
      <c r="H797" s="985"/>
      <c r="I797" s="985"/>
      <c r="J797" s="985"/>
      <c r="K797" s="986"/>
    </row>
    <row r="798" spans="3:11" s="559" customFormat="1">
      <c r="C798" s="560"/>
      <c r="D798" s="989"/>
      <c r="E798" s="988"/>
      <c r="F798" s="988"/>
      <c r="G798" s="985"/>
      <c r="H798" s="985"/>
      <c r="I798" s="985"/>
      <c r="J798" s="985"/>
      <c r="K798" s="986"/>
    </row>
    <row r="799" spans="3:11" s="559" customFormat="1">
      <c r="C799" s="560"/>
      <c r="D799" s="989"/>
      <c r="E799" s="988"/>
      <c r="F799" s="988"/>
      <c r="G799" s="985"/>
      <c r="H799" s="985"/>
      <c r="I799" s="985"/>
      <c r="J799" s="985"/>
      <c r="K799" s="986"/>
    </row>
    <row r="800" spans="3:11" s="559" customFormat="1">
      <c r="C800" s="560"/>
      <c r="D800" s="989"/>
      <c r="E800" s="988"/>
      <c r="F800" s="988"/>
      <c r="G800" s="985"/>
      <c r="H800" s="985"/>
      <c r="I800" s="985"/>
      <c r="J800" s="985"/>
      <c r="K800" s="986"/>
    </row>
    <row r="801" spans="1:11" s="559" customFormat="1">
      <c r="C801" s="560"/>
      <c r="D801" s="989"/>
      <c r="E801" s="988"/>
      <c r="F801" s="988"/>
      <c r="G801" s="985"/>
      <c r="H801" s="985"/>
      <c r="I801" s="985"/>
      <c r="J801" s="985"/>
      <c r="K801" s="986"/>
    </row>
    <row r="802" spans="1:11" s="559" customFormat="1">
      <c r="C802" s="560"/>
      <c r="D802" s="989"/>
      <c r="E802" s="988"/>
      <c r="F802" s="988"/>
      <c r="G802" s="985"/>
      <c r="H802" s="985"/>
      <c r="I802" s="985"/>
      <c r="J802" s="985"/>
      <c r="K802" s="986"/>
    </row>
    <row r="803" spans="1:11" s="559" customFormat="1">
      <c r="C803" s="560"/>
      <c r="D803" s="989"/>
      <c r="E803" s="988"/>
      <c r="F803" s="988"/>
      <c r="G803" s="985"/>
      <c r="H803" s="985"/>
      <c r="I803" s="985"/>
      <c r="J803" s="985"/>
      <c r="K803" s="986"/>
    </row>
    <row r="804" spans="1:11" s="559" customFormat="1">
      <c r="C804" s="560"/>
      <c r="D804" s="989"/>
      <c r="E804" s="988"/>
      <c r="F804" s="988"/>
      <c r="G804" s="985"/>
      <c r="H804" s="985"/>
      <c r="I804" s="985"/>
      <c r="J804" s="985"/>
      <c r="K804" s="986"/>
    </row>
    <row r="805" spans="1:11" s="559" customFormat="1">
      <c r="C805" s="560"/>
      <c r="D805" s="989"/>
      <c r="E805" s="988"/>
      <c r="F805" s="988"/>
      <c r="G805" s="985"/>
      <c r="H805" s="985"/>
      <c r="I805" s="985"/>
      <c r="J805" s="985"/>
      <c r="K805" s="986"/>
    </row>
    <row r="806" spans="1:11" s="559" customFormat="1">
      <c r="C806" s="560"/>
      <c r="D806" s="989"/>
      <c r="E806" s="988"/>
      <c r="F806" s="988"/>
      <c r="G806" s="985"/>
      <c r="H806" s="985"/>
      <c r="I806" s="985"/>
      <c r="J806" s="985"/>
      <c r="K806" s="986"/>
    </row>
    <row r="807" spans="1:11" s="559" customFormat="1">
      <c r="C807" s="560"/>
      <c r="D807" s="989"/>
      <c r="E807" s="988"/>
      <c r="F807" s="988"/>
      <c r="G807" s="985"/>
      <c r="H807" s="985"/>
      <c r="I807" s="985"/>
      <c r="J807" s="985"/>
      <c r="K807" s="986"/>
    </row>
    <row r="808" spans="1:11" s="559" customFormat="1">
      <c r="C808" s="560"/>
      <c r="D808" s="989"/>
      <c r="E808" s="988"/>
      <c r="F808" s="988"/>
      <c r="G808" s="985"/>
      <c r="H808" s="985"/>
      <c r="I808" s="985"/>
      <c r="J808" s="985"/>
      <c r="K808" s="986"/>
    </row>
    <row r="809" spans="1:11" s="559" customFormat="1">
      <c r="C809" s="560"/>
      <c r="D809" s="989"/>
      <c r="E809" s="988"/>
      <c r="F809" s="988"/>
      <c r="G809" s="985"/>
      <c r="H809" s="985"/>
      <c r="I809" s="985"/>
      <c r="J809" s="985"/>
      <c r="K809" s="986"/>
    </row>
    <row r="810" spans="1:11" s="559" customFormat="1">
      <c r="C810" s="560"/>
      <c r="D810" s="989"/>
      <c r="E810" s="988"/>
      <c r="F810" s="988"/>
      <c r="G810" s="985"/>
      <c r="H810" s="985"/>
      <c r="I810" s="985"/>
      <c r="J810" s="985"/>
      <c r="K810" s="986"/>
    </row>
    <row r="811" spans="1:11" s="559" customFormat="1">
      <c r="C811" s="560"/>
      <c r="D811" s="989"/>
      <c r="E811" s="988"/>
      <c r="F811" s="988"/>
      <c r="G811" s="985"/>
      <c r="H811" s="985"/>
      <c r="I811" s="985"/>
      <c r="J811" s="985"/>
      <c r="K811" s="986"/>
    </row>
    <row r="812" spans="1:11" s="559" customFormat="1">
      <c r="C812" s="560"/>
      <c r="D812" s="989"/>
      <c r="E812" s="988"/>
      <c r="F812" s="988"/>
      <c r="G812" s="985"/>
      <c r="H812" s="985"/>
      <c r="I812" s="985"/>
      <c r="J812" s="985"/>
      <c r="K812" s="986"/>
    </row>
    <row r="813" spans="1:11" s="559" customFormat="1">
      <c r="B813" s="987"/>
      <c r="C813" s="560"/>
      <c r="D813" s="989"/>
      <c r="E813" s="988"/>
      <c r="F813" s="988"/>
      <c r="G813" s="985"/>
      <c r="H813" s="985"/>
      <c r="I813" s="985"/>
      <c r="J813" s="985"/>
      <c r="K813" s="986"/>
    </row>
    <row r="814" spans="1:11" s="559" customFormat="1">
      <c r="B814" s="987"/>
      <c r="C814" s="560"/>
      <c r="D814" s="989"/>
      <c r="E814" s="988"/>
      <c r="F814" s="988"/>
      <c r="G814" s="985"/>
      <c r="H814" s="985"/>
      <c r="I814" s="985"/>
      <c r="J814" s="985"/>
      <c r="K814" s="986"/>
    </row>
    <row r="815" spans="1:11" s="559" customFormat="1">
      <c r="A815" s="987"/>
      <c r="C815" s="560"/>
      <c r="D815" s="989"/>
      <c r="E815" s="988"/>
      <c r="F815" s="988"/>
      <c r="G815" s="985"/>
      <c r="H815" s="985"/>
      <c r="I815" s="985"/>
      <c r="J815" s="985"/>
      <c r="K815" s="986"/>
    </row>
    <row r="816" spans="1:11" s="559" customFormat="1">
      <c r="A816" s="987"/>
      <c r="B816" s="987"/>
      <c r="C816" s="560"/>
      <c r="D816" s="989"/>
      <c r="E816" s="988"/>
      <c r="F816" s="988"/>
      <c r="G816" s="985"/>
      <c r="H816" s="985"/>
      <c r="I816" s="985"/>
      <c r="J816" s="985"/>
      <c r="K816" s="986"/>
    </row>
    <row r="817" spans="1:11" s="559" customFormat="1">
      <c r="B817" s="987"/>
      <c r="C817" s="560"/>
      <c r="D817" s="989"/>
      <c r="E817" s="988"/>
      <c r="F817" s="988"/>
      <c r="G817" s="985"/>
      <c r="H817" s="985"/>
      <c r="I817" s="985"/>
      <c r="J817" s="985"/>
      <c r="K817" s="986"/>
    </row>
    <row r="818" spans="1:11" s="559" customFormat="1">
      <c r="A818" s="987"/>
      <c r="B818" s="987"/>
      <c r="C818" s="987"/>
      <c r="D818" s="989"/>
      <c r="E818" s="988"/>
      <c r="F818" s="988"/>
      <c r="G818" s="985"/>
      <c r="H818" s="985"/>
      <c r="I818" s="985"/>
      <c r="J818" s="985"/>
      <c r="K818" s="986"/>
    </row>
    <row r="819" spans="1:11" s="559" customFormat="1">
      <c r="A819" s="987"/>
      <c r="C819" s="560"/>
      <c r="D819" s="989"/>
      <c r="E819" s="988"/>
      <c r="F819" s="988"/>
      <c r="G819" s="985"/>
      <c r="H819" s="985"/>
      <c r="I819" s="985"/>
      <c r="J819" s="985"/>
      <c r="K819" s="986"/>
    </row>
    <row r="820" spans="1:11" s="559" customFormat="1">
      <c r="A820" s="987"/>
      <c r="C820" s="560"/>
      <c r="D820" s="989"/>
      <c r="E820" s="988"/>
      <c r="F820" s="988"/>
      <c r="G820" s="985"/>
      <c r="H820" s="985"/>
      <c r="I820" s="985"/>
      <c r="J820" s="985"/>
      <c r="K820" s="986"/>
    </row>
    <row r="821" spans="1:11" s="559" customFormat="1">
      <c r="C821" s="560"/>
      <c r="D821" s="989"/>
      <c r="E821" s="988"/>
      <c r="F821" s="988"/>
      <c r="G821" s="985"/>
      <c r="H821" s="985"/>
      <c r="I821" s="985"/>
      <c r="J821" s="985"/>
      <c r="K821" s="986"/>
    </row>
    <row r="822" spans="1:11" s="559" customFormat="1">
      <c r="C822" s="560"/>
      <c r="D822" s="989"/>
      <c r="E822" s="988"/>
      <c r="F822" s="988"/>
      <c r="G822" s="985"/>
      <c r="H822" s="985"/>
      <c r="I822" s="985"/>
      <c r="J822" s="985"/>
      <c r="K822" s="986"/>
    </row>
    <row r="823" spans="1:11" s="559" customFormat="1">
      <c r="C823" s="560"/>
      <c r="D823" s="989"/>
      <c r="E823" s="988"/>
      <c r="F823" s="987"/>
      <c r="G823" s="985"/>
      <c r="H823" s="985"/>
      <c r="I823" s="985"/>
      <c r="J823" s="985"/>
      <c r="K823" s="986"/>
    </row>
    <row r="824" spans="1:11" s="559" customFormat="1">
      <c r="C824" s="560"/>
      <c r="D824" s="989"/>
      <c r="E824" s="988"/>
      <c r="F824" s="987"/>
      <c r="G824" s="985"/>
      <c r="H824" s="985"/>
      <c r="I824" s="985"/>
      <c r="J824" s="985"/>
      <c r="K824" s="986"/>
    </row>
    <row r="825" spans="1:11" s="559" customFormat="1">
      <c r="C825" s="560"/>
      <c r="D825" s="989"/>
      <c r="E825" s="987"/>
      <c r="F825" s="987"/>
      <c r="G825" s="985"/>
      <c r="H825" s="985"/>
      <c r="I825" s="985"/>
      <c r="J825" s="985"/>
      <c r="K825" s="986"/>
    </row>
    <row r="826" spans="1:11" s="559" customFormat="1">
      <c r="C826" s="560"/>
      <c r="D826" s="989"/>
      <c r="E826" s="987"/>
      <c r="F826" s="987"/>
      <c r="G826" s="987"/>
      <c r="H826" s="985"/>
      <c r="I826" s="985"/>
      <c r="J826" s="985"/>
      <c r="K826" s="986"/>
    </row>
    <row r="827" spans="1:11" s="559" customFormat="1">
      <c r="C827" s="560"/>
      <c r="D827" s="989"/>
      <c r="E827" s="987"/>
      <c r="F827" s="988"/>
      <c r="G827" s="987"/>
      <c r="H827" s="985"/>
      <c r="I827" s="985"/>
      <c r="J827" s="985"/>
      <c r="K827" s="986"/>
    </row>
    <row r="828" spans="1:11" s="559" customFormat="1">
      <c r="C828" s="560"/>
      <c r="D828" s="987"/>
      <c r="E828" s="987"/>
      <c r="F828" s="988"/>
      <c r="G828" s="987"/>
      <c r="H828" s="985"/>
      <c r="I828" s="985"/>
      <c r="J828" s="985"/>
      <c r="K828" s="986"/>
    </row>
    <row r="829" spans="1:11" s="559" customFormat="1">
      <c r="C829" s="560"/>
      <c r="D829" s="987"/>
      <c r="E829" s="988"/>
      <c r="F829" s="988"/>
      <c r="G829" s="987"/>
      <c r="H829" s="985"/>
      <c r="I829" s="985"/>
      <c r="J829" s="985"/>
      <c r="K829" s="986"/>
    </row>
    <row r="830" spans="1:11" s="559" customFormat="1">
      <c r="C830" s="560"/>
      <c r="D830" s="987"/>
      <c r="E830" s="988"/>
      <c r="F830" s="988"/>
      <c r="G830" s="985"/>
      <c r="H830" s="985"/>
      <c r="I830" s="985"/>
      <c r="J830" s="985"/>
      <c r="K830" s="986"/>
    </row>
    <row r="831" spans="1:11">
      <c r="B831" s="987"/>
      <c r="D831" s="987"/>
    </row>
    <row r="832" spans="1:11">
      <c r="H832" s="987"/>
      <c r="I832" s="987"/>
      <c r="J832" s="987"/>
    </row>
    <row r="833" spans="1:10">
      <c r="A833" s="987"/>
      <c r="B833" s="987"/>
      <c r="H833" s="987"/>
      <c r="I833" s="987"/>
      <c r="J833" s="987"/>
    </row>
    <row r="834" spans="1:10">
      <c r="B834" s="987"/>
      <c r="H834" s="987"/>
      <c r="I834" s="987"/>
      <c r="J834" s="987"/>
    </row>
    <row r="835" spans="1:10">
      <c r="A835" s="987"/>
      <c r="B835" s="987"/>
      <c r="H835" s="987"/>
      <c r="I835" s="987"/>
      <c r="J835" s="987"/>
    </row>
    <row r="836" spans="1:10">
      <c r="A836" s="987"/>
      <c r="B836" s="987"/>
    </row>
    <row r="837" spans="1:10">
      <c r="A837" s="987"/>
    </row>
    <row r="838" spans="1:10">
      <c r="A838" s="987"/>
    </row>
  </sheetData>
  <mergeCells count="5">
    <mergeCell ref="A3:B3"/>
    <mergeCell ref="A7:B7"/>
    <mergeCell ref="A54:C54"/>
    <mergeCell ref="A1:K1"/>
    <mergeCell ref="D4:K4"/>
  </mergeCells>
  <printOptions horizontalCentered="1"/>
  <pageMargins left="0.23622047244094491" right="0.19685039370078741" top="0.74803149606299213" bottom="0.19685039370078741" header="0.15748031496062992" footer="0.15748031496062992"/>
  <pageSetup paperSize="9" scale="88"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97"/>
  <sheetViews>
    <sheetView showGridLines="0" zoomScaleNormal="100" workbookViewId="0">
      <selection activeCell="B46" sqref="B46"/>
    </sheetView>
  </sheetViews>
  <sheetFormatPr defaultColWidth="8.26953125" defaultRowHeight="12.5"/>
  <cols>
    <col min="1" max="1" width="2.6328125" style="269" customWidth="1"/>
    <col min="2" max="2" width="20.26953125" style="269" customWidth="1"/>
    <col min="3" max="3" width="2.6328125" style="270" customWidth="1"/>
    <col min="4" max="4" width="7.6328125" style="269" customWidth="1"/>
    <col min="5" max="5" width="6.81640625" style="269" customWidth="1"/>
    <col min="6" max="6" width="7.6328125" style="269" customWidth="1"/>
    <col min="7" max="7" width="8.81640625" style="269" customWidth="1"/>
    <col min="8" max="8" width="9.36328125" style="269" customWidth="1"/>
    <col min="9" max="9" width="7.6328125" style="269" customWidth="1"/>
    <col min="10" max="10" width="6.6328125" style="269" customWidth="1"/>
    <col min="11" max="11" width="7.36328125" style="269" customWidth="1"/>
    <col min="12" max="12" width="9.7265625" style="269" customWidth="1"/>
    <col min="13" max="13" width="8.08984375" style="269" customWidth="1"/>
    <col min="14" max="14" width="9.81640625" style="269" customWidth="1"/>
    <col min="15" max="17" width="7.7265625" style="269" customWidth="1"/>
    <col min="18" max="18" width="7.81640625" style="269" customWidth="1"/>
    <col min="19" max="19" width="9.6328125" style="269" customWidth="1"/>
    <col min="20" max="20" width="10.6328125" style="269" customWidth="1"/>
    <col min="21" max="23" width="8.7265625" style="269" customWidth="1"/>
    <col min="24" max="24" width="10.08984375" style="986" customWidth="1"/>
    <col min="25" max="16384" width="8.26953125" style="987"/>
  </cols>
  <sheetData>
    <row r="1" spans="1:24" s="642" customFormat="1" ht="27.75" customHeight="1">
      <c r="A1" s="1429" t="s">
        <v>320</v>
      </c>
      <c r="B1" s="1430"/>
      <c r="C1" s="1430"/>
      <c r="D1" s="1430"/>
      <c r="E1" s="1430"/>
      <c r="F1" s="1430"/>
      <c r="G1" s="1430"/>
      <c r="H1" s="1430"/>
      <c r="I1" s="1430"/>
      <c r="J1" s="1430"/>
      <c r="K1" s="1430"/>
      <c r="L1" s="1430"/>
      <c r="M1" s="1430"/>
      <c r="N1" s="1430"/>
      <c r="O1" s="1430"/>
      <c r="P1" s="1430"/>
      <c r="Q1" s="1430"/>
      <c r="R1" s="1430"/>
      <c r="S1" s="1430"/>
      <c r="T1" s="1430"/>
      <c r="U1" s="1430"/>
      <c r="V1" s="1430"/>
      <c r="W1" s="1430"/>
      <c r="X1" s="1023"/>
    </row>
    <row r="2" spans="1:24" s="641" customFormat="1" ht="16.149999999999999" customHeight="1">
      <c r="A2" s="291" t="str">
        <f>"November 2018"</f>
        <v>November 2018</v>
      </c>
      <c r="B2" s="291"/>
      <c r="C2" s="270"/>
      <c r="D2" s="291"/>
      <c r="E2" s="291"/>
      <c r="F2" s="291"/>
      <c r="G2" s="291"/>
      <c r="H2" s="291"/>
      <c r="I2" s="291"/>
      <c r="J2" s="291"/>
      <c r="K2" s="291"/>
      <c r="L2" s="291"/>
      <c r="M2" s="291"/>
      <c r="N2" s="291"/>
      <c r="O2" s="291"/>
      <c r="P2" s="291"/>
      <c r="Q2" s="291"/>
      <c r="R2" s="291"/>
      <c r="S2" s="291"/>
      <c r="T2" s="291"/>
      <c r="U2" s="291"/>
      <c r="V2" s="291"/>
      <c r="W2" s="1024"/>
      <c r="X2" s="986"/>
    </row>
    <row r="3" spans="1:24" s="641" customFormat="1" ht="16.149999999999999" customHeight="1">
      <c r="A3" s="291" t="s">
        <v>0</v>
      </c>
      <c r="B3" s="291"/>
      <c r="C3" s="270"/>
      <c r="D3" s="291"/>
      <c r="E3" s="290"/>
      <c r="F3" s="290"/>
      <c r="G3" s="290"/>
      <c r="H3" s="290"/>
      <c r="I3" s="290"/>
      <c r="J3" s="290"/>
      <c r="K3" s="290"/>
      <c r="L3" s="290"/>
      <c r="M3" s="290"/>
      <c r="N3" s="290"/>
      <c r="O3" s="290"/>
      <c r="P3" s="290"/>
      <c r="Q3" s="290"/>
      <c r="R3" s="290"/>
      <c r="S3" s="290"/>
      <c r="T3" s="290"/>
      <c r="U3" s="290"/>
      <c r="V3" s="290"/>
      <c r="X3" s="986"/>
    </row>
    <row r="4" spans="1:24" s="522" customFormat="1" ht="23.65" customHeight="1">
      <c r="A4" s="288"/>
      <c r="B4" s="283"/>
      <c r="C4" s="284"/>
      <c r="D4" s="1431"/>
      <c r="E4" s="1431"/>
      <c r="F4" s="1431"/>
      <c r="G4" s="1432" t="s">
        <v>321</v>
      </c>
      <c r="H4" s="1432"/>
      <c r="I4" s="1432"/>
      <c r="J4" s="1432"/>
      <c r="K4" s="287" t="s">
        <v>73</v>
      </c>
      <c r="L4" s="287" t="s">
        <v>72</v>
      </c>
      <c r="M4" s="1432" t="s">
        <v>322</v>
      </c>
      <c r="N4" s="1432"/>
      <c r="O4" s="1432"/>
      <c r="P4" s="1432"/>
      <c r="Q4" s="1432"/>
      <c r="R4" s="287" t="s">
        <v>73</v>
      </c>
      <c r="S4" s="287" t="s">
        <v>72</v>
      </c>
      <c r="T4" s="998" t="s">
        <v>417</v>
      </c>
      <c r="U4" s="287" t="s">
        <v>73</v>
      </c>
      <c r="V4" s="287"/>
      <c r="W4" s="569" t="s">
        <v>418</v>
      </c>
      <c r="X4" s="973"/>
    </row>
    <row r="5" spans="1:24" s="522" customFormat="1" ht="10.5">
      <c r="A5" s="288"/>
      <c r="B5" s="283"/>
      <c r="C5" s="284"/>
      <c r="D5" s="1432" t="s">
        <v>525</v>
      </c>
      <c r="E5" s="1432"/>
      <c r="F5" s="1432"/>
      <c r="G5" s="532" t="s">
        <v>416</v>
      </c>
      <c r="H5" s="287" t="s">
        <v>460</v>
      </c>
      <c r="I5" s="287" t="s">
        <v>323</v>
      </c>
      <c r="J5" s="287"/>
      <c r="K5" s="532" t="s">
        <v>77</v>
      </c>
      <c r="L5" s="287" t="s">
        <v>75</v>
      </c>
      <c r="M5" s="287" t="s">
        <v>416</v>
      </c>
      <c r="N5" s="287" t="s">
        <v>460</v>
      </c>
      <c r="O5" s="287" t="s">
        <v>323</v>
      </c>
      <c r="P5" s="287" t="s">
        <v>324</v>
      </c>
      <c r="Q5" s="287"/>
      <c r="R5" s="532" t="s">
        <v>77</v>
      </c>
      <c r="S5" s="287" t="s">
        <v>75</v>
      </c>
      <c r="T5" s="532" t="s">
        <v>79</v>
      </c>
      <c r="U5" s="532" t="s">
        <v>77</v>
      </c>
      <c r="V5" s="287" t="s">
        <v>80</v>
      </c>
      <c r="W5" s="532" t="s">
        <v>77</v>
      </c>
      <c r="X5" s="973"/>
    </row>
    <row r="6" spans="1:24" s="522" customFormat="1" ht="11.25" customHeight="1">
      <c r="A6" s="283"/>
      <c r="B6" s="283"/>
      <c r="D6" s="285" t="s">
        <v>81</v>
      </c>
      <c r="E6" s="285" t="s">
        <v>76</v>
      </c>
      <c r="F6" s="285" t="s">
        <v>65</v>
      </c>
      <c r="G6" s="643" t="s">
        <v>325</v>
      </c>
      <c r="H6" s="285" t="s">
        <v>325</v>
      </c>
      <c r="I6" s="285" t="s">
        <v>85</v>
      </c>
      <c r="J6" s="285" t="s">
        <v>65</v>
      </c>
      <c r="K6" s="285" t="s">
        <v>76</v>
      </c>
      <c r="L6" s="285" t="s">
        <v>78</v>
      </c>
      <c r="M6" s="285" t="s">
        <v>325</v>
      </c>
      <c r="N6" s="285" t="s">
        <v>325</v>
      </c>
      <c r="O6" s="285" t="s">
        <v>85</v>
      </c>
      <c r="P6" s="285" t="s">
        <v>326</v>
      </c>
      <c r="Q6" s="285" t="s">
        <v>65</v>
      </c>
      <c r="R6" s="285" t="s">
        <v>78</v>
      </c>
      <c r="S6" s="644" t="s">
        <v>82</v>
      </c>
      <c r="T6" s="643" t="s">
        <v>83</v>
      </c>
      <c r="U6" s="644" t="s">
        <v>71</v>
      </c>
      <c r="V6" s="285" t="s">
        <v>84</v>
      </c>
      <c r="W6" s="285" t="s">
        <v>85</v>
      </c>
      <c r="X6" s="973"/>
    </row>
    <row r="7" spans="1:24" s="522" customFormat="1" ht="10.5">
      <c r="A7" s="281"/>
      <c r="B7" s="269"/>
      <c r="C7" s="286" t="s">
        <v>48</v>
      </c>
      <c r="D7" s="269"/>
      <c r="E7" s="269"/>
      <c r="F7" s="269"/>
      <c r="G7" s="269"/>
      <c r="H7" s="269"/>
      <c r="I7" s="269"/>
      <c r="J7" s="269"/>
      <c r="K7" s="269"/>
      <c r="L7" s="269"/>
      <c r="M7" s="269"/>
      <c r="N7" s="286" t="s">
        <v>20</v>
      </c>
      <c r="O7" s="269"/>
      <c r="P7" s="269"/>
      <c r="Q7" s="269"/>
      <c r="R7" s="269"/>
      <c r="S7" s="269"/>
      <c r="T7" s="269"/>
      <c r="U7" s="269"/>
      <c r="V7" s="269"/>
      <c r="X7" s="973"/>
    </row>
    <row r="8" spans="1:24" s="522" customFormat="1" ht="11.25" customHeight="1">
      <c r="A8" s="1428" t="s">
        <v>86</v>
      </c>
      <c r="B8" s="1428"/>
      <c r="C8" s="549">
        <v>1</v>
      </c>
      <c r="D8" s="1025"/>
      <c r="E8" s="269"/>
      <c r="F8" s="269"/>
      <c r="G8" s="269"/>
      <c r="H8" s="269"/>
      <c r="I8" s="269"/>
      <c r="J8" s="269"/>
      <c r="K8" s="269"/>
      <c r="L8" s="269"/>
      <c r="M8" s="269"/>
      <c r="N8" s="269"/>
      <c r="O8" s="269"/>
      <c r="P8" s="269"/>
      <c r="Q8" s="269"/>
      <c r="R8" s="269"/>
      <c r="S8" s="269"/>
      <c r="T8" s="269"/>
      <c r="U8" s="269"/>
      <c r="V8" s="269"/>
      <c r="X8" s="973"/>
    </row>
    <row r="9" spans="1:24" s="522" customFormat="1" ht="11.25" customHeight="1">
      <c r="B9" s="1001" t="s">
        <v>87</v>
      </c>
      <c r="C9" s="84"/>
      <c r="D9" s="1026"/>
      <c r="E9" s="1026"/>
      <c r="F9" s="1026"/>
      <c r="G9" s="1026"/>
      <c r="H9" s="1026"/>
      <c r="I9" s="1026"/>
      <c r="J9" s="1026"/>
      <c r="K9" s="1026"/>
      <c r="L9" s="1026"/>
      <c r="M9" s="1026"/>
      <c r="N9" s="1027"/>
      <c r="O9" s="1026"/>
      <c r="P9" s="1026"/>
      <c r="Q9" s="1026"/>
      <c r="R9" s="1026"/>
      <c r="S9" s="1026"/>
      <c r="T9" s="1026"/>
      <c r="U9" s="1026"/>
      <c r="V9" s="1028"/>
      <c r="W9" s="1028"/>
      <c r="X9" s="973"/>
    </row>
    <row r="10" spans="1:24" s="522" customFormat="1" ht="11.25" customHeight="1">
      <c r="B10" s="528" t="s">
        <v>88</v>
      </c>
      <c r="C10" s="536">
        <v>3</v>
      </c>
      <c r="D10" s="624">
        <v>58.281385281385298</v>
      </c>
      <c r="E10" s="624">
        <v>22513.796204055699</v>
      </c>
      <c r="F10" s="624">
        <v>22572.077589337001</v>
      </c>
      <c r="G10" s="624">
        <v>8089.56165745006</v>
      </c>
      <c r="H10" s="624">
        <v>3079.10572807366</v>
      </c>
      <c r="I10" s="624">
        <v>231.011065418844</v>
      </c>
      <c r="J10" s="624">
        <v>11399.6784509426</v>
      </c>
      <c r="K10" s="624">
        <v>33971.756040279601</v>
      </c>
      <c r="L10" s="624">
        <v>19172.803571428602</v>
      </c>
      <c r="M10" s="624">
        <v>38195.780883945801</v>
      </c>
      <c r="N10" s="624">
        <v>14215.181418602901</v>
      </c>
      <c r="O10" s="624">
        <v>1996.92889299638</v>
      </c>
      <c r="P10" s="624">
        <v>539.49615249489705</v>
      </c>
      <c r="Q10" s="624">
        <v>54947.38734804</v>
      </c>
      <c r="R10" s="624">
        <v>74120.190919468499</v>
      </c>
      <c r="S10" s="624">
        <v>3722.2658716303199</v>
      </c>
      <c r="T10" s="624">
        <v>1945.81221460744</v>
      </c>
      <c r="U10" s="624">
        <v>5668.0780862377696</v>
      </c>
      <c r="V10" s="624">
        <v>598</v>
      </c>
      <c r="W10" s="624">
        <v>114358.02504598588</v>
      </c>
      <c r="X10" s="1029"/>
    </row>
    <row r="11" spans="1:24" s="522" customFormat="1" ht="11.25" customHeight="1">
      <c r="A11" s="281"/>
      <c r="B11" s="302" t="s">
        <v>526</v>
      </c>
      <c r="C11" s="85">
        <v>4</v>
      </c>
      <c r="D11" s="624">
        <v>53.090909090909101</v>
      </c>
      <c r="E11" s="624">
        <v>20768.4346591217</v>
      </c>
      <c r="F11" s="624">
        <v>20821.525568212601</v>
      </c>
      <c r="G11" s="624">
        <v>7500.6401769372796</v>
      </c>
      <c r="H11" s="624">
        <v>2875.7250864943098</v>
      </c>
      <c r="I11" s="624">
        <v>213.937894687137</v>
      </c>
      <c r="J11" s="624">
        <v>10590.303158118701</v>
      </c>
      <c r="K11" s="624">
        <v>31411.828726331401</v>
      </c>
      <c r="L11" s="624">
        <v>17769.390306122401</v>
      </c>
      <c r="M11" s="624">
        <v>35078.886285822802</v>
      </c>
      <c r="N11" s="624">
        <v>13454.211323785001</v>
      </c>
      <c r="O11" s="624">
        <v>1872.08044041383</v>
      </c>
      <c r="P11" s="624">
        <v>497.17634998224298</v>
      </c>
      <c r="Q11" s="624">
        <v>50902.354400003802</v>
      </c>
      <c r="R11" s="624">
        <v>68671.744706126294</v>
      </c>
      <c r="S11" s="624">
        <v>3336.6208585548702</v>
      </c>
      <c r="T11" s="624">
        <v>1806.1729372181601</v>
      </c>
      <c r="U11" s="624">
        <v>5142.7937957730401</v>
      </c>
      <c r="V11" s="624">
        <v>387</v>
      </c>
      <c r="W11" s="624">
        <v>105613.36722823074</v>
      </c>
      <c r="X11" s="1029"/>
    </row>
    <row r="12" spans="1:24" s="522" customFormat="1" ht="11.25" customHeight="1">
      <c r="A12" s="281"/>
      <c r="B12" s="302" t="s">
        <v>90</v>
      </c>
      <c r="C12" s="85"/>
      <c r="D12" s="624">
        <v>5.1904761904761898</v>
      </c>
      <c r="E12" s="624">
        <v>1745.36154493394</v>
      </c>
      <c r="F12" s="624">
        <v>1750.55202112442</v>
      </c>
      <c r="G12" s="624">
        <v>588.921480512784</v>
      </c>
      <c r="H12" s="624">
        <v>203.38064157934599</v>
      </c>
      <c r="I12" s="624">
        <v>17.0731707317073</v>
      </c>
      <c r="J12" s="624">
        <v>809.37529282383696</v>
      </c>
      <c r="K12" s="624">
        <v>2559.9273139482598</v>
      </c>
      <c r="L12" s="624">
        <v>1403.4132653061199</v>
      </c>
      <c r="M12" s="624">
        <v>3116.89459812309</v>
      </c>
      <c r="N12" s="624">
        <v>760.97009481787995</v>
      </c>
      <c r="O12" s="624">
        <v>124.848452582547</v>
      </c>
      <c r="P12" s="624">
        <v>42.319802512654299</v>
      </c>
      <c r="Q12" s="624">
        <v>4045.0329480361702</v>
      </c>
      <c r="R12" s="624">
        <v>5448.4462133423003</v>
      </c>
      <c r="S12" s="624">
        <v>385.645013075451</v>
      </c>
      <c r="T12" s="624">
        <v>139.639277389277</v>
      </c>
      <c r="U12" s="624">
        <v>525.28429046472797</v>
      </c>
      <c r="V12" s="624">
        <v>211</v>
      </c>
      <c r="W12" s="624">
        <v>8744.6578177552874</v>
      </c>
      <c r="X12" s="1029"/>
    </row>
    <row r="13" spans="1:24" s="522" customFormat="1" ht="11.25" customHeight="1">
      <c r="A13" s="281"/>
      <c r="B13" s="302" t="s">
        <v>91</v>
      </c>
      <c r="C13" s="85"/>
      <c r="D13" s="624">
        <v>2.5765724381625401</v>
      </c>
      <c r="E13" s="624">
        <v>1041.5089209196201</v>
      </c>
      <c r="F13" s="624">
        <v>1044.08549335778</v>
      </c>
      <c r="G13" s="624">
        <v>345.189237943656</v>
      </c>
      <c r="H13" s="624">
        <v>129.41701458404799</v>
      </c>
      <c r="I13" s="624">
        <v>9.0960975609756094</v>
      </c>
      <c r="J13" s="624">
        <v>483.702350088679</v>
      </c>
      <c r="K13" s="624">
        <v>1527.7878434464601</v>
      </c>
      <c r="L13" s="624">
        <v>892.16903013381102</v>
      </c>
      <c r="M13" s="624">
        <v>1969.6842174936201</v>
      </c>
      <c r="N13" s="624">
        <v>491.685930379301</v>
      </c>
      <c r="O13" s="624">
        <v>85.314487179622901</v>
      </c>
      <c r="P13" s="624">
        <v>25.5932501214164</v>
      </c>
      <c r="Q13" s="624">
        <v>2572.2778851739599</v>
      </c>
      <c r="R13" s="624">
        <v>3464.4469153077698</v>
      </c>
      <c r="S13" s="624">
        <v>237.21922867461399</v>
      </c>
      <c r="T13" s="624">
        <v>82.584382284382301</v>
      </c>
      <c r="U13" s="624">
        <v>319.80361095899599</v>
      </c>
      <c r="V13" s="624">
        <v>126.09</v>
      </c>
      <c r="W13" s="624">
        <v>5438.1283697132258</v>
      </c>
      <c r="X13" s="1029"/>
    </row>
    <row r="14" spans="1:24" s="522" customFormat="1" ht="11.25" customHeight="1">
      <c r="A14" s="281"/>
      <c r="B14" s="302" t="s">
        <v>92</v>
      </c>
      <c r="C14" s="85">
        <v>5</v>
      </c>
      <c r="D14" s="624">
        <v>56.0674815290716</v>
      </c>
      <c r="E14" s="624">
        <v>21833.193777124601</v>
      </c>
      <c r="F14" s="624">
        <v>21889.261258653602</v>
      </c>
      <c r="G14" s="624">
        <v>7862.2769416102801</v>
      </c>
      <c r="H14" s="624">
        <v>3012.5189282563701</v>
      </c>
      <c r="I14" s="624">
        <v>223.62333108121399</v>
      </c>
      <c r="J14" s="624">
        <v>11098.419200947899</v>
      </c>
      <c r="K14" s="624">
        <v>32987.680459601499</v>
      </c>
      <c r="L14" s="624">
        <v>18677.316319671299</v>
      </c>
      <c r="M14" s="624">
        <v>37086.997162651198</v>
      </c>
      <c r="N14" s="624">
        <v>13974.467453372101</v>
      </c>
      <c r="O14" s="624">
        <v>1962.8352909467999</v>
      </c>
      <c r="P14" s="624">
        <v>524.36654686974498</v>
      </c>
      <c r="Q14" s="624">
        <v>53548.666453839804</v>
      </c>
      <c r="R14" s="624">
        <v>72225.982773511103</v>
      </c>
      <c r="S14" s="624">
        <v>3578.84033183977</v>
      </c>
      <c r="T14" s="624">
        <v>1895.57592427599</v>
      </c>
      <c r="U14" s="624">
        <v>5474.41625611576</v>
      </c>
      <c r="V14" s="624">
        <v>517.32000000000005</v>
      </c>
      <c r="W14" s="624">
        <v>111205.39948922837</v>
      </c>
      <c r="X14" s="1029"/>
    </row>
    <row r="15" spans="1:24" s="522" customFormat="1" ht="11.25" customHeight="1">
      <c r="A15" s="282"/>
      <c r="B15" s="86"/>
      <c r="C15" s="84"/>
      <c r="D15" s="1030"/>
      <c r="E15" s="1030"/>
      <c r="F15" s="1030"/>
      <c r="G15" s="1030"/>
      <c r="H15" s="1030"/>
      <c r="I15" s="1030"/>
      <c r="J15" s="1030"/>
      <c r="K15" s="1030"/>
      <c r="L15" s="1030"/>
      <c r="M15" s="1030"/>
      <c r="N15" s="1030"/>
      <c r="O15" s="1030"/>
      <c r="P15" s="1030"/>
      <c r="Q15" s="1030"/>
      <c r="R15" s="1030"/>
      <c r="S15" s="1030"/>
      <c r="T15" s="1030"/>
      <c r="U15" s="1030"/>
      <c r="V15" s="1030"/>
      <c r="W15" s="1030"/>
      <c r="X15" s="1029"/>
    </row>
    <row r="16" spans="1:24" s="522" customFormat="1" ht="11.25" customHeight="1">
      <c r="B16" s="1001" t="s">
        <v>93</v>
      </c>
      <c r="C16" s="84"/>
      <c r="D16" s="87"/>
      <c r="E16" s="87"/>
      <c r="F16" s="87"/>
      <c r="G16" s="87"/>
      <c r="H16" s="87"/>
      <c r="I16" s="87"/>
      <c r="J16" s="87"/>
      <c r="K16" s="87"/>
      <c r="L16" s="87"/>
      <c r="M16" s="87"/>
      <c r="N16" s="87"/>
      <c r="O16" s="87"/>
      <c r="P16" s="87"/>
      <c r="Q16" s="87"/>
      <c r="R16" s="87"/>
      <c r="S16" s="87"/>
      <c r="T16" s="87"/>
      <c r="U16" s="87"/>
      <c r="V16" s="87"/>
      <c r="W16" s="87"/>
      <c r="X16" s="973"/>
    </row>
    <row r="17" spans="1:24" s="522" customFormat="1" ht="11.25" customHeight="1">
      <c r="B17" s="524" t="s">
        <v>88</v>
      </c>
      <c r="C17" s="549">
        <v>3</v>
      </c>
      <c r="D17" s="624">
        <v>1258.4891774891801</v>
      </c>
      <c r="E17" s="624">
        <v>140073.74324144499</v>
      </c>
      <c r="F17" s="624">
        <v>141332.232418934</v>
      </c>
      <c r="G17" s="624">
        <v>48078.216264441602</v>
      </c>
      <c r="H17" s="624">
        <v>17368.314974256198</v>
      </c>
      <c r="I17" s="624">
        <v>1471.7155543952299</v>
      </c>
      <c r="J17" s="624">
        <v>66918.246793093102</v>
      </c>
      <c r="K17" s="624">
        <v>208250.47921202701</v>
      </c>
      <c r="L17" s="624">
        <v>34696.668367346902</v>
      </c>
      <c r="M17" s="624">
        <v>69037.914805146196</v>
      </c>
      <c r="N17" s="624">
        <v>24630.097468459699</v>
      </c>
      <c r="O17" s="624">
        <v>3381.4223571382199</v>
      </c>
      <c r="P17" s="624">
        <v>579.94804483820405</v>
      </c>
      <c r="Q17" s="624">
        <v>97629.382675582296</v>
      </c>
      <c r="R17" s="624">
        <v>132326.051042929</v>
      </c>
      <c r="S17" s="624">
        <v>11461.472867935599</v>
      </c>
      <c r="T17" s="624">
        <v>5131.5700827104802</v>
      </c>
      <c r="U17" s="624">
        <v>16593.042950646101</v>
      </c>
      <c r="V17" s="624">
        <v>3375</v>
      </c>
      <c r="W17" s="624">
        <v>360544.57320560206</v>
      </c>
      <c r="X17" s="1029"/>
    </row>
    <row r="18" spans="1:24" s="522" customFormat="1" ht="11.25" customHeight="1">
      <c r="A18" s="281"/>
      <c r="B18" s="302" t="s">
        <v>526</v>
      </c>
      <c r="C18" s="270">
        <v>4</v>
      </c>
      <c r="D18" s="624">
        <v>890.906926406926</v>
      </c>
      <c r="E18" s="624">
        <v>96344.495885523793</v>
      </c>
      <c r="F18" s="624">
        <v>97235.402811930704</v>
      </c>
      <c r="G18" s="624">
        <v>33819.840778765298</v>
      </c>
      <c r="H18" s="624">
        <v>13271.108739207</v>
      </c>
      <c r="I18" s="624">
        <v>1229.44728718857</v>
      </c>
      <c r="J18" s="624">
        <v>48320.396805160897</v>
      </c>
      <c r="K18" s="624">
        <v>145555.79961709201</v>
      </c>
      <c r="L18" s="624">
        <v>25592.4387755102</v>
      </c>
      <c r="M18" s="624">
        <v>49192.496402175799</v>
      </c>
      <c r="N18" s="624">
        <v>20148.656217736399</v>
      </c>
      <c r="O18" s="624">
        <v>2745.0099067956999</v>
      </c>
      <c r="P18" s="624">
        <v>442.67628579690802</v>
      </c>
      <c r="Q18" s="624">
        <v>72528.838812504895</v>
      </c>
      <c r="R18" s="624">
        <v>98121.277588015</v>
      </c>
      <c r="S18" s="624">
        <v>8447.0063496125204</v>
      </c>
      <c r="T18" s="624">
        <v>3945.0560236101301</v>
      </c>
      <c r="U18" s="624">
        <v>12392.062373222599</v>
      </c>
      <c r="V18" s="624">
        <v>1487</v>
      </c>
      <c r="W18" s="624">
        <v>257556.13957832963</v>
      </c>
      <c r="X18" s="1029"/>
    </row>
    <row r="19" spans="1:24" s="522" customFormat="1" ht="11.25" customHeight="1">
      <c r="A19" s="281"/>
      <c r="B19" s="621" t="s">
        <v>90</v>
      </c>
      <c r="C19" s="270"/>
      <c r="D19" s="624">
        <v>367.58225108225099</v>
      </c>
      <c r="E19" s="624">
        <v>43729.247355921099</v>
      </c>
      <c r="F19" s="624">
        <v>44096.829607003303</v>
      </c>
      <c r="G19" s="624">
        <v>14258.375485676401</v>
      </c>
      <c r="H19" s="624">
        <v>4097.2062350491497</v>
      </c>
      <c r="I19" s="624">
        <v>242.26826720667</v>
      </c>
      <c r="J19" s="624">
        <v>18597.849987932201</v>
      </c>
      <c r="K19" s="624">
        <v>62694.6795949355</v>
      </c>
      <c r="L19" s="624">
        <v>9104.2295918367308</v>
      </c>
      <c r="M19" s="624">
        <v>19845.418402970499</v>
      </c>
      <c r="N19" s="624">
        <v>4481.44125072324</v>
      </c>
      <c r="O19" s="624">
        <v>636.41245034251301</v>
      </c>
      <c r="P19" s="624">
        <v>137.27175904129601</v>
      </c>
      <c r="Q19" s="624">
        <v>25100.543863077601</v>
      </c>
      <c r="R19" s="624">
        <v>34204.773454914299</v>
      </c>
      <c r="S19" s="624">
        <v>3014.46651832305</v>
      </c>
      <c r="T19" s="624">
        <v>1186.5140591003501</v>
      </c>
      <c r="U19" s="624">
        <v>4200.9805774234001</v>
      </c>
      <c r="V19" s="624">
        <v>1888</v>
      </c>
      <c r="W19" s="624">
        <v>102988.4336272732</v>
      </c>
      <c r="X19" s="1029"/>
    </row>
    <row r="20" spans="1:24" s="522" customFormat="1" ht="11.25" customHeight="1">
      <c r="A20" s="281"/>
      <c r="B20" s="621" t="s">
        <v>91</v>
      </c>
      <c r="D20" s="624">
        <v>225.22465522866</v>
      </c>
      <c r="E20" s="624">
        <v>25509.661426332899</v>
      </c>
      <c r="F20" s="624">
        <v>25734.886081561599</v>
      </c>
      <c r="G20" s="624">
        <v>8304.4244466705095</v>
      </c>
      <c r="H20" s="624">
        <v>2467.7425779442201</v>
      </c>
      <c r="I20" s="624">
        <v>141.519283691151</v>
      </c>
      <c r="J20" s="624">
        <v>10913.6863083059</v>
      </c>
      <c r="K20" s="624">
        <v>36648.572389867397</v>
      </c>
      <c r="L20" s="624">
        <v>5941.1073326045998</v>
      </c>
      <c r="M20" s="624">
        <v>12744.6253065488</v>
      </c>
      <c r="N20" s="624">
        <v>2955.13708878139</v>
      </c>
      <c r="O20" s="624">
        <v>411.97885818518802</v>
      </c>
      <c r="P20" s="624">
        <v>80.676347162875203</v>
      </c>
      <c r="Q20" s="624">
        <v>16192.4176006782</v>
      </c>
      <c r="R20" s="624">
        <v>22133.524933282799</v>
      </c>
      <c r="S20" s="624">
        <v>1871.29268525568</v>
      </c>
      <c r="T20" s="624">
        <v>744.32301522955095</v>
      </c>
      <c r="U20" s="624">
        <v>2615.6157004852298</v>
      </c>
      <c r="V20" s="624">
        <v>1206.26999999999</v>
      </c>
      <c r="W20" s="624">
        <v>62603.983023635417</v>
      </c>
      <c r="X20" s="1029"/>
    </row>
    <row r="21" spans="1:24" s="522" customFormat="1" ht="11.25" customHeight="1">
      <c r="A21" s="281"/>
      <c r="B21" s="621" t="s">
        <v>92</v>
      </c>
      <c r="C21" s="270">
        <v>5</v>
      </c>
      <c r="D21" s="624">
        <v>1119.5165292880199</v>
      </c>
      <c r="E21" s="624">
        <v>121968.19676465201</v>
      </c>
      <c r="F21" s="624">
        <v>123087.71329394</v>
      </c>
      <c r="G21" s="624">
        <v>42193.712229077297</v>
      </c>
      <c r="H21" s="624">
        <v>15765.870479938199</v>
      </c>
      <c r="I21" s="624">
        <v>1374.6553891527101</v>
      </c>
      <c r="J21" s="624">
        <v>59334.2380981682</v>
      </c>
      <c r="K21" s="624">
        <v>182421.95139210799</v>
      </c>
      <c r="L21" s="624">
        <v>31561.048447871501</v>
      </c>
      <c r="M21" s="624">
        <v>62004.664642014002</v>
      </c>
      <c r="N21" s="624">
        <v>23144.995824906699</v>
      </c>
      <c r="O21" s="624">
        <v>3164.2366789151902</v>
      </c>
      <c r="P21" s="624">
        <v>524.57285609634505</v>
      </c>
      <c r="Q21" s="624">
        <v>88838.470001932204</v>
      </c>
      <c r="R21" s="624">
        <v>120399.518449804</v>
      </c>
      <c r="S21" s="624">
        <v>10337.8331094716</v>
      </c>
      <c r="T21" s="624">
        <v>4699.5908419590996</v>
      </c>
      <c r="U21" s="624">
        <v>15037.423951430699</v>
      </c>
      <c r="V21" s="624">
        <v>2708.92</v>
      </c>
      <c r="W21" s="624">
        <v>320567.81379334268</v>
      </c>
      <c r="X21" s="1029"/>
    </row>
    <row r="22" spans="1:24" s="522" customFormat="1" ht="11.25" customHeight="1">
      <c r="A22" s="282"/>
      <c r="B22" s="86"/>
      <c r="C22" s="84"/>
      <c r="D22" s="1030"/>
      <c r="E22" s="1030"/>
      <c r="F22" s="1030"/>
      <c r="G22" s="1030"/>
      <c r="H22" s="1030"/>
      <c r="I22" s="1030"/>
      <c r="J22" s="624"/>
      <c r="K22" s="624"/>
      <c r="L22" s="1030"/>
      <c r="M22" s="1030"/>
      <c r="N22" s="1030"/>
      <c r="O22" s="1030"/>
      <c r="P22" s="1030"/>
      <c r="Q22" s="624"/>
      <c r="R22" s="624"/>
      <c r="S22" s="1030"/>
      <c r="T22" s="1030"/>
      <c r="U22" s="624"/>
      <c r="V22" s="1030"/>
      <c r="W22" s="624"/>
      <c r="X22" s="973"/>
    </row>
    <row r="23" spans="1:24" s="522" customFormat="1" ht="11.25" customHeight="1">
      <c r="A23" s="282"/>
      <c r="B23" s="1001" t="s">
        <v>94</v>
      </c>
      <c r="C23" s="84">
        <v>6</v>
      </c>
      <c r="D23" s="87"/>
      <c r="E23" s="87"/>
      <c r="F23" s="87"/>
      <c r="G23" s="87"/>
      <c r="H23" s="87"/>
      <c r="I23" s="87"/>
      <c r="J23" s="624"/>
      <c r="K23" s="624"/>
      <c r="L23" s="87"/>
      <c r="M23" s="87"/>
      <c r="N23" s="87"/>
      <c r="O23" s="87"/>
      <c r="P23" s="87"/>
      <c r="Q23" s="624"/>
      <c r="R23" s="624"/>
      <c r="S23" s="87"/>
      <c r="T23" s="87"/>
      <c r="U23" s="624"/>
      <c r="V23" s="87"/>
      <c r="W23" s="624"/>
      <c r="X23" s="973"/>
    </row>
    <row r="24" spans="1:24" s="522" customFormat="1" ht="11.25" customHeight="1">
      <c r="B24" s="524" t="s">
        <v>88</v>
      </c>
      <c r="C24" s="549">
        <v>3</v>
      </c>
      <c r="D24" s="624">
        <v>1316.77056277056</v>
      </c>
      <c r="E24" s="624">
        <v>162600.730183779</v>
      </c>
      <c r="F24" s="624">
        <v>163917.50074654899</v>
      </c>
      <c r="G24" s="624">
        <v>56214.822546638199</v>
      </c>
      <c r="H24" s="624">
        <v>20473.431228645601</v>
      </c>
      <c r="I24" s="624">
        <v>1703.7266198140801</v>
      </c>
      <c r="J24" s="624">
        <v>78391.980395097897</v>
      </c>
      <c r="K24" s="624">
        <v>242309.481141647</v>
      </c>
      <c r="L24" s="624">
        <v>53869.471938775503</v>
      </c>
      <c r="M24" s="624">
        <v>107251.98066777</v>
      </c>
      <c r="N24" s="624">
        <v>38847.278887062501</v>
      </c>
      <c r="O24" s="624">
        <v>5380.3512501346004</v>
      </c>
      <c r="P24" s="624">
        <v>1119.4441973331</v>
      </c>
      <c r="Q24" s="624">
        <v>152599.05500230001</v>
      </c>
      <c r="R24" s="624">
        <v>206468.52694107499</v>
      </c>
      <c r="S24" s="624">
        <v>15185.738739565901</v>
      </c>
      <c r="T24" s="624">
        <v>7077.3822973179203</v>
      </c>
      <c r="U24" s="624">
        <v>22263.1210368838</v>
      </c>
      <c r="V24" s="624">
        <v>3973</v>
      </c>
      <c r="W24" s="624">
        <v>475014.12911960576</v>
      </c>
      <c r="X24" s="1029"/>
    </row>
    <row r="25" spans="1:24" s="522" customFormat="1" ht="11.25" customHeight="1">
      <c r="A25" s="281"/>
      <c r="B25" s="302" t="s">
        <v>526</v>
      </c>
      <c r="C25" s="270">
        <v>4</v>
      </c>
      <c r="D25" s="624">
        <v>943.99783549783501</v>
      </c>
      <c r="E25" s="624">
        <v>117122.094015676</v>
      </c>
      <c r="F25" s="624">
        <v>118066.091851174</v>
      </c>
      <c r="G25" s="624">
        <v>41357.525580449001</v>
      </c>
      <c r="H25" s="624">
        <v>16168.8443520171</v>
      </c>
      <c r="I25" s="624">
        <v>1444.3851818757</v>
      </c>
      <c r="J25" s="624">
        <v>58970.755114341802</v>
      </c>
      <c r="K25" s="624">
        <v>177036.84696551599</v>
      </c>
      <c r="L25" s="624">
        <v>43361.829081632699</v>
      </c>
      <c r="M25" s="624">
        <v>84286.590743598907</v>
      </c>
      <c r="N25" s="624">
        <v>33604.867541521402</v>
      </c>
      <c r="O25" s="624">
        <v>4618.0903472095397</v>
      </c>
      <c r="P25" s="624">
        <v>939.852635779151</v>
      </c>
      <c r="Q25" s="624">
        <v>123449.401268109</v>
      </c>
      <c r="R25" s="624">
        <v>166811.23034974199</v>
      </c>
      <c r="S25" s="624">
        <v>11785.6272081674</v>
      </c>
      <c r="T25" s="624">
        <v>5751.2289608282999</v>
      </c>
      <c r="U25" s="624">
        <v>17536.856168995699</v>
      </c>
      <c r="V25" s="624">
        <v>1874</v>
      </c>
      <c r="W25" s="624">
        <v>363258.93348425371</v>
      </c>
      <c r="X25" s="1029"/>
    </row>
    <row r="26" spans="1:24" s="522" customFormat="1" ht="11.25" customHeight="1">
      <c r="A26" s="281"/>
      <c r="B26" s="621" t="s">
        <v>90</v>
      </c>
      <c r="C26" s="270"/>
      <c r="D26" s="624">
        <v>372.77272727272702</v>
      </c>
      <c r="E26" s="624">
        <v>45478.636168102501</v>
      </c>
      <c r="F26" s="624">
        <v>45851.408895375302</v>
      </c>
      <c r="G26" s="624">
        <v>14857.2969661891</v>
      </c>
      <c r="H26" s="624">
        <v>4304.5868766285002</v>
      </c>
      <c r="I26" s="624">
        <v>259.341437938377</v>
      </c>
      <c r="J26" s="624">
        <v>19421.225280756</v>
      </c>
      <c r="K26" s="624">
        <v>65272.634176131302</v>
      </c>
      <c r="L26" s="624">
        <v>10507.642857142901</v>
      </c>
      <c r="M26" s="624">
        <v>22965.3899241705</v>
      </c>
      <c r="N26" s="624">
        <v>5242.4113455411198</v>
      </c>
      <c r="O26" s="624">
        <v>762.26090292506001</v>
      </c>
      <c r="P26" s="624">
        <v>179.59156155394999</v>
      </c>
      <c r="Q26" s="624">
        <v>29149.653734190699</v>
      </c>
      <c r="R26" s="624">
        <v>39657.296591333499</v>
      </c>
      <c r="S26" s="624">
        <v>3400.1115313985001</v>
      </c>
      <c r="T26" s="624">
        <v>1326.15333648963</v>
      </c>
      <c r="U26" s="624">
        <v>4726.2648678881296</v>
      </c>
      <c r="V26" s="624">
        <v>2099</v>
      </c>
      <c r="W26" s="624">
        <v>111755.19563535292</v>
      </c>
      <c r="X26" s="1029"/>
    </row>
    <row r="27" spans="1:24" s="522" customFormat="1" ht="11.25" customHeight="1">
      <c r="A27" s="281"/>
      <c r="B27" s="621" t="s">
        <v>91</v>
      </c>
      <c r="C27" s="270"/>
      <c r="D27" s="624">
        <v>227.801227666822</v>
      </c>
      <c r="E27" s="624">
        <v>26553.6481343175</v>
      </c>
      <c r="F27" s="624">
        <v>26781.449361984302</v>
      </c>
      <c r="G27" s="624">
        <v>8655.8136846141606</v>
      </c>
      <c r="H27" s="624">
        <v>2599.2595925282699</v>
      </c>
      <c r="I27" s="624">
        <v>150.61538125212701</v>
      </c>
      <c r="J27" s="624">
        <v>11405.6886583946</v>
      </c>
      <c r="K27" s="624">
        <v>38187.138020378901</v>
      </c>
      <c r="L27" s="624">
        <v>6833.2763627384202</v>
      </c>
      <c r="M27" s="624">
        <v>14715.4599086577</v>
      </c>
      <c r="N27" s="624">
        <v>3446.8230191606999</v>
      </c>
      <c r="O27" s="624">
        <v>497.94334536481</v>
      </c>
      <c r="P27" s="624">
        <v>106.269597284292</v>
      </c>
      <c r="Q27" s="624">
        <v>18766.495870467501</v>
      </c>
      <c r="R27" s="624">
        <v>25599.772233206</v>
      </c>
      <c r="S27" s="624">
        <v>2108.5119139302901</v>
      </c>
      <c r="T27" s="624">
        <v>826.90739751393301</v>
      </c>
      <c r="U27" s="624">
        <v>2935.4193114442301</v>
      </c>
      <c r="V27" s="624">
        <v>1332.3599999999899</v>
      </c>
      <c r="W27" s="624">
        <v>68054.689565029112</v>
      </c>
      <c r="X27" s="1029"/>
    </row>
    <row r="28" spans="1:24" s="522" customFormat="1" ht="11.25" customHeight="1">
      <c r="A28" s="281"/>
      <c r="B28" s="621" t="s">
        <v>92</v>
      </c>
      <c r="C28" s="270">
        <v>5</v>
      </c>
      <c r="D28" s="624">
        <v>1175.5840108170901</v>
      </c>
      <c r="E28" s="624">
        <v>143813.02635427099</v>
      </c>
      <c r="F28" s="624">
        <v>144988.61036508801</v>
      </c>
      <c r="G28" s="624">
        <v>50099.233081821898</v>
      </c>
      <c r="H28" s="624">
        <v>18802.499934510299</v>
      </c>
      <c r="I28" s="624">
        <v>1599.27872023392</v>
      </c>
      <c r="J28" s="624">
        <v>70501.011736566201</v>
      </c>
      <c r="K28" s="624">
        <v>215489.62210165401</v>
      </c>
      <c r="L28" s="624">
        <v>50238.364767542902</v>
      </c>
      <c r="M28" s="624">
        <v>99108.021821086193</v>
      </c>
      <c r="N28" s="624">
        <v>37121.463278278701</v>
      </c>
      <c r="O28" s="624">
        <v>5128.7219698619901</v>
      </c>
      <c r="P28" s="624">
        <v>1048.93940296609</v>
      </c>
      <c r="Q28" s="624">
        <v>142407.14647219301</v>
      </c>
      <c r="R28" s="624">
        <v>192645.51123973599</v>
      </c>
      <c r="S28" s="624">
        <v>13918.673441311401</v>
      </c>
      <c r="T28" s="624">
        <v>6595.1667662350901</v>
      </c>
      <c r="U28" s="624">
        <v>20513.840207546498</v>
      </c>
      <c r="V28" s="624">
        <v>3226.24</v>
      </c>
      <c r="W28" s="624">
        <v>431875.21354893647</v>
      </c>
      <c r="X28" s="1029"/>
    </row>
    <row r="29" spans="1:24" s="522" customFormat="1" ht="11.25" customHeight="1">
      <c r="A29" s="281"/>
      <c r="B29" s="1031"/>
      <c r="C29" s="1032"/>
      <c r="D29" s="1030"/>
      <c r="E29" s="1030"/>
      <c r="F29" s="1030"/>
      <c r="G29" s="1030"/>
      <c r="H29" s="1030"/>
      <c r="I29" s="1030"/>
      <c r="J29" s="1030"/>
      <c r="K29" s="1030"/>
      <c r="L29" s="1030"/>
      <c r="M29" s="1030"/>
      <c r="N29" s="1030"/>
      <c r="O29" s="1030"/>
      <c r="P29" s="1030"/>
      <c r="Q29" s="1030"/>
      <c r="R29" s="1030"/>
      <c r="S29" s="1030"/>
      <c r="T29" s="1030"/>
      <c r="U29" s="1030"/>
      <c r="V29" s="1030"/>
      <c r="W29" s="1030"/>
      <c r="X29" s="1033"/>
    </row>
    <row r="30" spans="1:24" s="522" customFormat="1" ht="11.25" customHeight="1">
      <c r="A30" s="1428" t="s">
        <v>327</v>
      </c>
      <c r="B30" s="1428"/>
      <c r="C30" s="549">
        <v>2</v>
      </c>
      <c r="D30" s="1034"/>
      <c r="E30" s="995"/>
      <c r="F30" s="995"/>
      <c r="G30" s="995"/>
      <c r="H30" s="995"/>
      <c r="I30" s="995"/>
      <c r="J30" s="624"/>
      <c r="K30" s="624"/>
      <c r="L30" s="995"/>
      <c r="M30" s="995"/>
      <c r="N30" s="995"/>
      <c r="O30" s="995"/>
      <c r="P30" s="995"/>
      <c r="Q30" s="624"/>
      <c r="R30" s="624"/>
      <c r="S30" s="995"/>
      <c r="T30" s="995"/>
      <c r="U30" s="624"/>
      <c r="V30" s="995"/>
      <c r="W30" s="624"/>
      <c r="X30" s="1033"/>
    </row>
    <row r="31" spans="1:24" s="522" customFormat="1" ht="11.25" customHeight="1">
      <c r="B31" s="1001" t="s">
        <v>87</v>
      </c>
      <c r="C31" s="84"/>
      <c r="D31" s="87"/>
      <c r="E31" s="87"/>
      <c r="F31" s="87"/>
      <c r="G31" s="87"/>
      <c r="H31" s="87"/>
      <c r="I31" s="87"/>
      <c r="J31" s="624"/>
      <c r="K31" s="624"/>
      <c r="L31" s="87"/>
      <c r="M31" s="87"/>
      <c r="N31" s="87"/>
      <c r="O31" s="87"/>
      <c r="P31" s="87"/>
      <c r="Q31" s="624"/>
      <c r="R31" s="624"/>
      <c r="S31" s="87"/>
      <c r="T31" s="87"/>
      <c r="U31" s="624"/>
      <c r="V31" s="87"/>
      <c r="W31" s="624"/>
      <c r="X31" s="973"/>
    </row>
    <row r="32" spans="1:24" s="522" customFormat="1" ht="11.25" customHeight="1">
      <c r="B32" s="524" t="s">
        <v>88</v>
      </c>
      <c r="C32" s="549">
        <v>3</v>
      </c>
      <c r="D32" s="624">
        <v>2</v>
      </c>
      <c r="E32" s="624">
        <v>857.79465733996506</v>
      </c>
      <c r="F32" s="624">
        <v>859.79465733996506</v>
      </c>
      <c r="G32" s="624">
        <v>368.75599398680902</v>
      </c>
      <c r="H32" s="624">
        <v>255.079741505725</v>
      </c>
      <c r="I32" s="624">
        <v>34.407369844489502</v>
      </c>
      <c r="J32" s="624">
        <v>658.24310533702396</v>
      </c>
      <c r="K32" s="624">
        <v>1518.03776267699</v>
      </c>
      <c r="L32" s="624">
        <v>874.37755102040796</v>
      </c>
      <c r="M32" s="624">
        <v>1835.5838823942699</v>
      </c>
      <c r="N32" s="624">
        <v>1175.08422985583</v>
      </c>
      <c r="O32" s="624">
        <v>209.362612285377</v>
      </c>
      <c r="P32" s="624">
        <v>138.06758151468901</v>
      </c>
      <c r="Q32" s="624">
        <v>3358.0983060501599</v>
      </c>
      <c r="R32" s="624">
        <v>4232.4758570705699</v>
      </c>
      <c r="S32" s="624">
        <v>625.38567741561303</v>
      </c>
      <c r="T32" s="624">
        <v>489.75930331230001</v>
      </c>
      <c r="U32" s="624">
        <v>1115.14498072791</v>
      </c>
      <c r="V32" s="624">
        <v>444</v>
      </c>
      <c r="W32" s="624">
        <v>7309.6586004754699</v>
      </c>
      <c r="X32" s="1029"/>
    </row>
    <row r="33" spans="1:24" s="522" customFormat="1" ht="11.25" customHeight="1">
      <c r="A33" s="281"/>
      <c r="B33" s="302" t="s">
        <v>526</v>
      </c>
      <c r="C33" s="270">
        <v>4</v>
      </c>
      <c r="D33" s="624">
        <v>1</v>
      </c>
      <c r="E33" s="624">
        <v>617.43008183993504</v>
      </c>
      <c r="F33" s="624">
        <v>618.43008183993504</v>
      </c>
      <c r="G33" s="624">
        <v>284.22200690203101</v>
      </c>
      <c r="H33" s="624">
        <v>217.76922222886901</v>
      </c>
      <c r="I33" s="624">
        <v>27.0446247464503</v>
      </c>
      <c r="J33" s="624">
        <v>529.03585387734995</v>
      </c>
      <c r="K33" s="624">
        <v>1147.46593571728</v>
      </c>
      <c r="L33" s="624">
        <v>665.54591836734699</v>
      </c>
      <c r="M33" s="624">
        <v>1360.55631223111</v>
      </c>
      <c r="N33" s="624">
        <v>1055.16441762917</v>
      </c>
      <c r="O33" s="624">
        <v>171.07598498677899</v>
      </c>
      <c r="P33" s="624">
        <v>117.847374178165</v>
      </c>
      <c r="Q33" s="624">
        <v>2704.6440890252302</v>
      </c>
      <c r="R33" s="624">
        <v>3370.1900073925799</v>
      </c>
      <c r="S33" s="624">
        <v>539.266269046204</v>
      </c>
      <c r="T33" s="624">
        <v>434.50930331230001</v>
      </c>
      <c r="U33" s="624">
        <v>973.77557235850395</v>
      </c>
      <c r="V33" s="624">
        <v>150</v>
      </c>
      <c r="W33" s="624">
        <v>5641.4315154683636</v>
      </c>
      <c r="X33" s="1029"/>
    </row>
    <row r="34" spans="1:24" s="522" customFormat="1" ht="11.25" customHeight="1">
      <c r="A34" s="281"/>
      <c r="B34" s="621" t="s">
        <v>90</v>
      </c>
      <c r="C34" s="270"/>
      <c r="D34" s="624">
        <v>1</v>
      </c>
      <c r="E34" s="624">
        <v>240.36457550003001</v>
      </c>
      <c r="F34" s="624">
        <v>241.36457550003001</v>
      </c>
      <c r="G34" s="624">
        <v>84.533987084778303</v>
      </c>
      <c r="H34" s="624">
        <v>37.310519276855899</v>
      </c>
      <c r="I34" s="624">
        <v>7.3627450980392197</v>
      </c>
      <c r="J34" s="624">
        <v>129.20725145967299</v>
      </c>
      <c r="K34" s="624">
        <v>370.57182695970403</v>
      </c>
      <c r="L34" s="624">
        <v>208.83163265306101</v>
      </c>
      <c r="M34" s="624">
        <v>475.02757016315701</v>
      </c>
      <c r="N34" s="624">
        <v>119.91981222665299</v>
      </c>
      <c r="O34" s="624">
        <v>38.286627298597999</v>
      </c>
      <c r="P34" s="624">
        <v>20.220207336523099</v>
      </c>
      <c r="Q34" s="624">
        <v>653.45421702493104</v>
      </c>
      <c r="R34" s="624">
        <v>862.28584967799202</v>
      </c>
      <c r="S34" s="624">
        <v>86.119408369408404</v>
      </c>
      <c r="T34" s="624">
        <v>55.25</v>
      </c>
      <c r="U34" s="624">
        <v>141.36940836940801</v>
      </c>
      <c r="V34" s="624">
        <v>294</v>
      </c>
      <c r="W34" s="624">
        <v>1668.2270850071041</v>
      </c>
      <c r="X34" s="1029"/>
    </row>
    <row r="35" spans="1:24" s="522" customFormat="1" ht="11.25" customHeight="1">
      <c r="A35" s="281"/>
      <c r="B35" s="621" t="s">
        <v>91</v>
      </c>
      <c r="C35" s="270"/>
      <c r="D35" s="624">
        <v>0.36</v>
      </c>
      <c r="E35" s="624">
        <v>116.020092164228</v>
      </c>
      <c r="F35" s="624">
        <v>116.380092164228</v>
      </c>
      <c r="G35" s="624">
        <v>41.829097067670901</v>
      </c>
      <c r="H35" s="624">
        <v>21.953926120297801</v>
      </c>
      <c r="I35" s="624">
        <v>5.3215059527619504</v>
      </c>
      <c r="J35" s="624">
        <v>69.104529140730705</v>
      </c>
      <c r="K35" s="624">
        <v>185.48462130495901</v>
      </c>
      <c r="L35" s="624">
        <v>83.834722895374597</v>
      </c>
      <c r="M35" s="624">
        <v>202.78652970923099</v>
      </c>
      <c r="N35" s="624">
        <v>55.689369373085498</v>
      </c>
      <c r="O35" s="624">
        <v>15.3938030972039</v>
      </c>
      <c r="P35" s="624">
        <v>12.051111419224</v>
      </c>
      <c r="Q35" s="624">
        <v>285.92081359874499</v>
      </c>
      <c r="R35" s="624">
        <v>369.75553649411899</v>
      </c>
      <c r="S35" s="624">
        <v>46.543730442086201</v>
      </c>
      <c r="T35" s="624">
        <v>30.733333333333299</v>
      </c>
      <c r="U35" s="624">
        <v>77.277063775419606</v>
      </c>
      <c r="V35" s="624">
        <v>138.08000000000001</v>
      </c>
      <c r="W35" s="624">
        <v>770.59722157449767</v>
      </c>
      <c r="X35" s="1029"/>
    </row>
    <row r="36" spans="1:24" s="522" customFormat="1" ht="11.25" customHeight="1">
      <c r="A36" s="281"/>
      <c r="B36" s="621" t="s">
        <v>92</v>
      </c>
      <c r="C36" s="270">
        <v>5</v>
      </c>
      <c r="D36" s="624">
        <v>1.54</v>
      </c>
      <c r="E36" s="624">
        <v>733.71567065007901</v>
      </c>
      <c r="F36" s="624">
        <v>735.25567065007897</v>
      </c>
      <c r="G36" s="624">
        <v>326.28115194443598</v>
      </c>
      <c r="H36" s="624">
        <v>240.27192504465</v>
      </c>
      <c r="I36" s="624">
        <v>32.3654170870605</v>
      </c>
      <c r="J36" s="624">
        <v>598.91849407614598</v>
      </c>
      <c r="K36" s="624">
        <v>1334.1741647262199</v>
      </c>
      <c r="L36" s="624">
        <v>750.70934358866305</v>
      </c>
      <c r="M36" s="624">
        <v>1565.3928630498101</v>
      </c>
      <c r="N36" s="624">
        <v>1111.9321110356</v>
      </c>
      <c r="O36" s="624">
        <v>186.67711387286499</v>
      </c>
      <c r="P36" s="624">
        <v>129.89897265589599</v>
      </c>
      <c r="Q36" s="624">
        <v>2993.9010606141601</v>
      </c>
      <c r="R36" s="624">
        <v>3744.6104042028301</v>
      </c>
      <c r="S36" s="624">
        <v>586.25966324778699</v>
      </c>
      <c r="T36" s="624">
        <v>466.432244560833</v>
      </c>
      <c r="U36" s="624">
        <v>1052.69190780862</v>
      </c>
      <c r="V36" s="624">
        <v>289.02999999999997</v>
      </c>
      <c r="W36" s="624">
        <v>6420.5064767376698</v>
      </c>
      <c r="X36" s="1029"/>
    </row>
    <row r="37" spans="1:24" s="522" customFormat="1" ht="11.25" customHeight="1">
      <c r="A37" s="282"/>
      <c r="B37" s="86"/>
      <c r="C37" s="84"/>
      <c r="D37" s="1030"/>
      <c r="E37" s="1030"/>
      <c r="F37" s="1030"/>
      <c r="G37" s="1030"/>
      <c r="H37" s="1030"/>
      <c r="I37" s="1030"/>
      <c r="J37" s="624"/>
      <c r="K37" s="624"/>
      <c r="L37" s="1030"/>
      <c r="M37" s="1030"/>
      <c r="N37" s="1030"/>
      <c r="O37" s="1030"/>
      <c r="P37" s="1030"/>
      <c r="Q37" s="624"/>
      <c r="R37" s="624"/>
      <c r="S37" s="1030"/>
      <c r="T37" s="1030"/>
      <c r="U37" s="624"/>
      <c r="V37" s="1030"/>
      <c r="W37" s="624"/>
      <c r="X37" s="973"/>
    </row>
    <row r="38" spans="1:24" s="522" customFormat="1" ht="11.25" customHeight="1">
      <c r="B38" s="1001" t="s">
        <v>93</v>
      </c>
      <c r="C38" s="84"/>
      <c r="D38" s="87"/>
      <c r="E38" s="87"/>
      <c r="F38" s="87"/>
      <c r="G38" s="87"/>
      <c r="H38" s="87"/>
      <c r="I38" s="87"/>
      <c r="J38" s="624"/>
      <c r="K38" s="624"/>
      <c r="L38" s="87"/>
      <c r="M38" s="87"/>
      <c r="N38" s="87"/>
      <c r="O38" s="87"/>
      <c r="P38" s="87"/>
      <c r="Q38" s="624"/>
      <c r="R38" s="624"/>
      <c r="S38" s="87"/>
      <c r="T38" s="87"/>
      <c r="U38" s="624"/>
      <c r="V38" s="87"/>
      <c r="W38" s="624"/>
      <c r="X38" s="973"/>
    </row>
    <row r="39" spans="1:24" s="522" customFormat="1" ht="11.25" customHeight="1">
      <c r="B39" s="524" t="s">
        <v>88</v>
      </c>
      <c r="C39" s="549">
        <v>3</v>
      </c>
      <c r="D39" s="624">
        <v>45.229437229437202</v>
      </c>
      <c r="E39" s="624">
        <v>3334.5975217505202</v>
      </c>
      <c r="F39" s="624">
        <v>3379.8269589799502</v>
      </c>
      <c r="G39" s="624">
        <v>1658.0561623221899</v>
      </c>
      <c r="H39" s="624">
        <v>950.83492624788198</v>
      </c>
      <c r="I39" s="624">
        <v>135.57705696099799</v>
      </c>
      <c r="J39" s="624">
        <v>2744.4681455310701</v>
      </c>
      <c r="K39" s="624">
        <v>6124.2951045110203</v>
      </c>
      <c r="L39" s="624">
        <v>1793.1505102040801</v>
      </c>
      <c r="M39" s="624">
        <v>3881.7796159018999</v>
      </c>
      <c r="N39" s="624">
        <v>2371.6696861519899</v>
      </c>
      <c r="O39" s="624">
        <v>385.308741618932</v>
      </c>
      <c r="P39" s="624">
        <v>130.48153957027</v>
      </c>
      <c r="Q39" s="624">
        <v>6769.2395832430902</v>
      </c>
      <c r="R39" s="624">
        <v>8562.3900934471694</v>
      </c>
      <c r="S39" s="624">
        <v>1390.34802169094</v>
      </c>
      <c r="T39" s="624">
        <v>969.106068367445</v>
      </c>
      <c r="U39" s="624">
        <v>2359.4540900583802</v>
      </c>
      <c r="V39" s="624">
        <v>585</v>
      </c>
      <c r="W39" s="624">
        <v>17631.139288016569</v>
      </c>
      <c r="X39" s="1029"/>
    </row>
    <row r="40" spans="1:24" s="522" customFormat="1" ht="11.25" customHeight="1">
      <c r="A40" s="281"/>
      <c r="B40" s="302" t="s">
        <v>526</v>
      </c>
      <c r="C40" s="270">
        <v>4</v>
      </c>
      <c r="D40" s="624">
        <v>32.190476190476197</v>
      </c>
      <c r="E40" s="624">
        <v>2298.2430337504502</v>
      </c>
      <c r="F40" s="624">
        <v>2330.43350994092</v>
      </c>
      <c r="G40" s="624">
        <v>1239.5620708181</v>
      </c>
      <c r="H40" s="624">
        <v>820.65834697028095</v>
      </c>
      <c r="I40" s="624">
        <v>117.521159009954</v>
      </c>
      <c r="J40" s="624">
        <v>2177.7415767983298</v>
      </c>
      <c r="K40" s="624">
        <v>4508.1750867392502</v>
      </c>
      <c r="L40" s="624">
        <v>1234.07397959184</v>
      </c>
      <c r="M40" s="624">
        <v>2519.1455540225402</v>
      </c>
      <c r="N40" s="624">
        <v>1953.25920347535</v>
      </c>
      <c r="O40" s="624">
        <v>270.88748310358801</v>
      </c>
      <c r="P40" s="624">
        <v>99.388624079962796</v>
      </c>
      <c r="Q40" s="624">
        <v>4842.6808646814397</v>
      </c>
      <c r="R40" s="624">
        <v>6076.7548442732796</v>
      </c>
      <c r="S40" s="624">
        <v>1084.85859049486</v>
      </c>
      <c r="T40" s="624">
        <v>790.40784520695695</v>
      </c>
      <c r="U40" s="624">
        <v>1875.26643570182</v>
      </c>
      <c r="V40" s="624">
        <v>166</v>
      </c>
      <c r="W40" s="624">
        <v>12626.19636671435</v>
      </c>
      <c r="X40" s="1029"/>
    </row>
    <row r="41" spans="1:24" s="522" customFormat="1" ht="11.25" customHeight="1">
      <c r="A41" s="281"/>
      <c r="B41" s="621" t="s">
        <v>90</v>
      </c>
      <c r="C41" s="270"/>
      <c r="D41" s="624">
        <v>13.038961038961</v>
      </c>
      <c r="E41" s="624">
        <v>1036.35448800007</v>
      </c>
      <c r="F41" s="624">
        <v>1049.39344903903</v>
      </c>
      <c r="G41" s="624">
        <v>418.49409150409201</v>
      </c>
      <c r="H41" s="624">
        <v>130.17657927760001</v>
      </c>
      <c r="I41" s="624">
        <v>18.055897951043701</v>
      </c>
      <c r="J41" s="624">
        <v>566.72656873273604</v>
      </c>
      <c r="K41" s="624">
        <v>1616.1200177717701</v>
      </c>
      <c r="L41" s="624">
        <v>559.07653061224505</v>
      </c>
      <c r="M41" s="624">
        <v>1362.6340618793599</v>
      </c>
      <c r="N41" s="624">
        <v>418.41048267664303</v>
      </c>
      <c r="O41" s="624">
        <v>114.421258515343</v>
      </c>
      <c r="P41" s="624">
        <v>31.092915490306801</v>
      </c>
      <c r="Q41" s="624">
        <v>1926.55871856165</v>
      </c>
      <c r="R41" s="624">
        <v>2485.6352491738999</v>
      </c>
      <c r="S41" s="624">
        <v>305.48943119607901</v>
      </c>
      <c r="T41" s="624">
        <v>178.698223160487</v>
      </c>
      <c r="U41" s="624">
        <v>484.18765435656599</v>
      </c>
      <c r="V41" s="624">
        <v>419</v>
      </c>
      <c r="W41" s="624">
        <v>5004.9429213022358</v>
      </c>
      <c r="X41" s="1029"/>
    </row>
    <row r="42" spans="1:24" s="522" customFormat="1" ht="11.25" customHeight="1">
      <c r="A42" s="281"/>
      <c r="B42" s="621" t="s">
        <v>91</v>
      </c>
      <c r="C42" s="270"/>
      <c r="D42" s="624">
        <v>8.4893107376815706</v>
      </c>
      <c r="E42" s="624">
        <v>482.37598637799698</v>
      </c>
      <c r="F42" s="624">
        <v>490.865297115678</v>
      </c>
      <c r="G42" s="624">
        <v>215.453278706714</v>
      </c>
      <c r="H42" s="624">
        <v>77.867109108000307</v>
      </c>
      <c r="I42" s="624">
        <v>10.411272612684</v>
      </c>
      <c r="J42" s="624">
        <v>303.73166042739803</v>
      </c>
      <c r="K42" s="624">
        <v>794.59695754307597</v>
      </c>
      <c r="L42" s="624">
        <v>265.74667171530899</v>
      </c>
      <c r="M42" s="624">
        <v>635.03948121083795</v>
      </c>
      <c r="N42" s="624">
        <v>225.376125372557</v>
      </c>
      <c r="O42" s="624">
        <v>57.447453023125099</v>
      </c>
      <c r="P42" s="624">
        <v>19.586263319456801</v>
      </c>
      <c r="Q42" s="624">
        <v>937.44932292597696</v>
      </c>
      <c r="R42" s="624">
        <v>1203.1959946412901</v>
      </c>
      <c r="S42" s="624">
        <v>166.794614897993</v>
      </c>
      <c r="T42" s="624">
        <v>108.60536411334201</v>
      </c>
      <c r="U42" s="624">
        <v>275.39997901133501</v>
      </c>
      <c r="V42" s="624">
        <v>181.08</v>
      </c>
      <c r="W42" s="624">
        <v>2454.2729311957009</v>
      </c>
      <c r="X42" s="1029"/>
    </row>
    <row r="43" spans="1:24" s="522" customFormat="1" ht="11.25" customHeight="1">
      <c r="A43" s="281"/>
      <c r="B43" s="621" t="s">
        <v>92</v>
      </c>
      <c r="C43" s="270">
        <v>5</v>
      </c>
      <c r="D43" s="624">
        <v>40.665989182911296</v>
      </c>
      <c r="E43" s="624">
        <v>2783.6343885824199</v>
      </c>
      <c r="F43" s="624">
        <v>2824.3003777653298</v>
      </c>
      <c r="G43" s="624">
        <v>1456.8861144421801</v>
      </c>
      <c r="H43" s="624">
        <v>899.03532045741201</v>
      </c>
      <c r="I43" s="624">
        <v>127.88639765236</v>
      </c>
      <c r="J43" s="624">
        <v>2483.80783255196</v>
      </c>
      <c r="K43" s="624">
        <v>5308.1082103172903</v>
      </c>
      <c r="L43" s="624">
        <v>1500.6608888684</v>
      </c>
      <c r="M43" s="624">
        <v>3158.3340391117999</v>
      </c>
      <c r="N43" s="624">
        <v>2182.0119837777902</v>
      </c>
      <c r="O43" s="624">
        <v>328.930810405464</v>
      </c>
      <c r="P43" s="624">
        <v>120.195394430565</v>
      </c>
      <c r="Q43" s="624">
        <v>5789.4722277256196</v>
      </c>
      <c r="R43" s="624">
        <v>7290.1331165940301</v>
      </c>
      <c r="S43" s="624">
        <v>1252.16495460386</v>
      </c>
      <c r="T43" s="624">
        <v>900.25807545116299</v>
      </c>
      <c r="U43" s="624">
        <v>2152.4230300550298</v>
      </c>
      <c r="V43" s="624">
        <v>347.6</v>
      </c>
      <c r="W43" s="624">
        <v>15098.264356966351</v>
      </c>
      <c r="X43" s="1029"/>
    </row>
    <row r="44" spans="1:24" s="522" customFormat="1" ht="11.25" customHeight="1">
      <c r="A44" s="282"/>
      <c r="B44" s="86"/>
      <c r="C44" s="84"/>
      <c r="D44" s="1030"/>
      <c r="E44" s="1030"/>
      <c r="F44" s="1030"/>
      <c r="G44" s="1030"/>
      <c r="H44" s="1030"/>
      <c r="I44" s="1030"/>
      <c r="J44" s="624"/>
      <c r="K44" s="624"/>
      <c r="L44" s="1030"/>
      <c r="M44" s="1030"/>
      <c r="N44" s="1030"/>
      <c r="O44" s="1030"/>
      <c r="P44" s="1030"/>
      <c r="Q44" s="624"/>
      <c r="R44" s="624"/>
      <c r="S44" s="1030"/>
      <c r="T44" s="1030"/>
      <c r="U44" s="624"/>
      <c r="V44" s="1030"/>
      <c r="W44" s="624"/>
      <c r="X44" s="973"/>
    </row>
    <row r="45" spans="1:24" s="522" customFormat="1" ht="11.25" customHeight="1">
      <c r="A45" s="282"/>
      <c r="B45" s="1001" t="s">
        <v>94</v>
      </c>
      <c r="C45" s="84">
        <v>6</v>
      </c>
      <c r="D45" s="87"/>
      <c r="E45" s="87"/>
      <c r="F45" s="87"/>
      <c r="G45" s="87"/>
      <c r="H45" s="87"/>
      <c r="I45" s="87"/>
      <c r="J45" s="624"/>
      <c r="K45" s="624"/>
      <c r="L45" s="87"/>
      <c r="M45" s="87"/>
      <c r="N45" s="87"/>
      <c r="O45" s="87"/>
      <c r="P45" s="87"/>
      <c r="Q45" s="624"/>
      <c r="R45" s="624"/>
      <c r="S45" s="87"/>
      <c r="T45" s="87"/>
      <c r="U45" s="624"/>
      <c r="V45" s="87"/>
      <c r="W45" s="624"/>
      <c r="X45" s="973"/>
    </row>
    <row r="46" spans="1:24" s="522" customFormat="1" ht="11.25" customHeight="1">
      <c r="B46" s="524" t="s">
        <v>88</v>
      </c>
      <c r="C46" s="549">
        <v>3</v>
      </c>
      <c r="D46" s="624">
        <v>47.229437229437202</v>
      </c>
      <c r="E46" s="624">
        <v>4192.3921790904797</v>
      </c>
      <c r="F46" s="624">
        <v>4239.6216163199197</v>
      </c>
      <c r="G46" s="624">
        <v>2035.85678105545</v>
      </c>
      <c r="H46" s="624">
        <v>1206.91466775361</v>
      </c>
      <c r="I46" s="624">
        <v>170.984426805487</v>
      </c>
      <c r="J46" s="624">
        <v>3413.7558756145399</v>
      </c>
      <c r="K46" s="624">
        <v>7653.3774919344596</v>
      </c>
      <c r="L46" s="624">
        <v>2667.5280612244901</v>
      </c>
      <c r="M46" s="624">
        <v>5723.41293552561</v>
      </c>
      <c r="N46" s="624">
        <v>3546.75391600782</v>
      </c>
      <c r="O46" s="624">
        <v>594.67135390430894</v>
      </c>
      <c r="P46" s="624">
        <v>268.54912108495802</v>
      </c>
      <c r="Q46" s="624">
        <v>10133.387326522699</v>
      </c>
      <c r="R46" s="624">
        <v>12800.9153877472</v>
      </c>
      <c r="S46" s="624">
        <v>2015.7336991065499</v>
      </c>
      <c r="T46" s="624">
        <v>1458.8653716797401</v>
      </c>
      <c r="U46" s="624">
        <v>3474.5990707863002</v>
      </c>
      <c r="V46" s="624">
        <v>1029</v>
      </c>
      <c r="W46" s="624">
        <v>24957.891950467958</v>
      </c>
      <c r="X46" s="1029"/>
    </row>
    <row r="47" spans="1:24" s="522" customFormat="1" ht="11.25" customHeight="1">
      <c r="A47" s="281"/>
      <c r="B47" s="302" t="s">
        <v>526</v>
      </c>
      <c r="C47" s="270">
        <v>4</v>
      </c>
      <c r="D47" s="624">
        <v>33.190476190476197</v>
      </c>
      <c r="E47" s="624">
        <v>2915.6731155903799</v>
      </c>
      <c r="F47" s="624">
        <v>2948.8635917808601</v>
      </c>
      <c r="G47" s="624">
        <v>1530.8287024665799</v>
      </c>
      <c r="H47" s="624">
        <v>1039.42756919915</v>
      </c>
      <c r="I47" s="624">
        <v>145.56578375640399</v>
      </c>
      <c r="J47" s="624">
        <v>2715.8220554221298</v>
      </c>
      <c r="K47" s="624">
        <v>5664.6856472029904</v>
      </c>
      <c r="L47" s="624">
        <v>1899.61989795918</v>
      </c>
      <c r="M47" s="624">
        <v>3885.7513034830999</v>
      </c>
      <c r="N47" s="624">
        <v>3008.42362110452</v>
      </c>
      <c r="O47" s="624">
        <v>441.96346809036697</v>
      </c>
      <c r="P47" s="624">
        <v>217.23599825812801</v>
      </c>
      <c r="Q47" s="624">
        <v>7553.3743909361101</v>
      </c>
      <c r="R47" s="624">
        <v>9452.9942888952992</v>
      </c>
      <c r="S47" s="624">
        <v>1624.12485954106</v>
      </c>
      <c r="T47" s="624">
        <v>1224.9171485192601</v>
      </c>
      <c r="U47" s="624">
        <v>2849.0420080603199</v>
      </c>
      <c r="V47" s="624">
        <v>316</v>
      </c>
      <c r="W47" s="624">
        <v>18282.721944158609</v>
      </c>
      <c r="X47" s="1029"/>
    </row>
    <row r="48" spans="1:24" s="522" customFormat="1" ht="11.25" customHeight="1">
      <c r="A48" s="281"/>
      <c r="B48" s="621" t="s">
        <v>90</v>
      </c>
      <c r="C48" s="270"/>
      <c r="D48" s="624">
        <v>14.038961038961</v>
      </c>
      <c r="E48" s="624">
        <v>1276.7190635001</v>
      </c>
      <c r="F48" s="624">
        <v>1290.75802453906</v>
      </c>
      <c r="G48" s="624">
        <v>505.02807858887002</v>
      </c>
      <c r="H48" s="624">
        <v>167.487098554456</v>
      </c>
      <c r="I48" s="624">
        <v>25.418643049082899</v>
      </c>
      <c r="J48" s="624">
        <v>697.93382019240903</v>
      </c>
      <c r="K48" s="624">
        <v>1988.6918447314699</v>
      </c>
      <c r="L48" s="624">
        <v>767.90816326530603</v>
      </c>
      <c r="M48" s="624">
        <v>1837.6616320425101</v>
      </c>
      <c r="N48" s="624">
        <v>538.330294903295</v>
      </c>
      <c r="O48" s="624">
        <v>152.707885813941</v>
      </c>
      <c r="P48" s="624">
        <v>51.313122826829897</v>
      </c>
      <c r="Q48" s="624">
        <v>2580.0129355865802</v>
      </c>
      <c r="R48" s="624">
        <v>3347.9210988518898</v>
      </c>
      <c r="S48" s="624">
        <v>391.60883956548702</v>
      </c>
      <c r="T48" s="624">
        <v>233.948223160487</v>
      </c>
      <c r="U48" s="624">
        <v>625.55706272597399</v>
      </c>
      <c r="V48" s="624">
        <v>713</v>
      </c>
      <c r="W48" s="624">
        <v>6675.170006309334</v>
      </c>
      <c r="X48" s="1029"/>
    </row>
    <row r="49" spans="1:24" s="522" customFormat="1" ht="11.25" customHeight="1">
      <c r="A49" s="281"/>
      <c r="B49" s="621" t="s">
        <v>91</v>
      </c>
      <c r="C49" s="270"/>
      <c r="D49" s="624">
        <v>8.8493107376815701</v>
      </c>
      <c r="E49" s="624">
        <v>598.39607854222504</v>
      </c>
      <c r="F49" s="624">
        <v>607.24538927990602</v>
      </c>
      <c r="G49" s="624">
        <v>258.98237577438402</v>
      </c>
      <c r="H49" s="624">
        <v>99.821035228298101</v>
      </c>
      <c r="I49" s="624">
        <v>15.7327785654459</v>
      </c>
      <c r="J49" s="624">
        <v>374.53618956812898</v>
      </c>
      <c r="K49" s="624">
        <v>981.781578848035</v>
      </c>
      <c r="L49" s="624">
        <v>349.58139461068401</v>
      </c>
      <c r="M49" s="624">
        <v>837.82601092006996</v>
      </c>
      <c r="N49" s="624">
        <v>281.06549474564201</v>
      </c>
      <c r="O49" s="624">
        <v>72.841256120329007</v>
      </c>
      <c r="P49" s="624">
        <v>31.637374738680801</v>
      </c>
      <c r="Q49" s="624">
        <v>1223.37013652472</v>
      </c>
      <c r="R49" s="624">
        <v>1572.9515311354101</v>
      </c>
      <c r="S49" s="624">
        <v>213.338345340079</v>
      </c>
      <c r="T49" s="624">
        <v>139.33869744667501</v>
      </c>
      <c r="U49" s="624">
        <v>352.67704278675399</v>
      </c>
      <c r="V49" s="624">
        <v>319.16000000000003</v>
      </c>
      <c r="W49" s="624">
        <v>3226.570152770199</v>
      </c>
      <c r="X49" s="1029"/>
    </row>
    <row r="50" spans="1:24" s="522" customFormat="1" ht="11.25" customHeight="1">
      <c r="A50" s="281"/>
      <c r="B50" s="621" t="s">
        <v>92</v>
      </c>
      <c r="C50" s="270">
        <v>5</v>
      </c>
      <c r="D50" s="624">
        <v>42.205989182911303</v>
      </c>
      <c r="E50" s="624">
        <v>3517.3500592324999</v>
      </c>
      <c r="F50" s="624">
        <v>3559.5560484154098</v>
      </c>
      <c r="G50" s="624">
        <v>1792.1111775209199</v>
      </c>
      <c r="H50" s="624">
        <v>1140.3072455020599</v>
      </c>
      <c r="I50" s="624">
        <v>161.25181473942001</v>
      </c>
      <c r="J50" s="624">
        <v>3093.6702377624001</v>
      </c>
      <c r="K50" s="624">
        <v>6653.2262861778099</v>
      </c>
      <c r="L50" s="624">
        <v>2251.37023245706</v>
      </c>
      <c r="M50" s="624">
        <v>4729.7771960998398</v>
      </c>
      <c r="N50" s="624">
        <v>3293.9440948133902</v>
      </c>
      <c r="O50" s="624">
        <v>515.60792427832803</v>
      </c>
      <c r="P50" s="624">
        <v>250.09436708646001</v>
      </c>
      <c r="Q50" s="624">
        <v>8789.4235822780101</v>
      </c>
      <c r="R50" s="624">
        <v>11040.7938147351</v>
      </c>
      <c r="S50" s="624">
        <v>1838.4246178516501</v>
      </c>
      <c r="T50" s="624">
        <v>1366.690320012</v>
      </c>
      <c r="U50" s="624">
        <v>3205.1149378636501</v>
      </c>
      <c r="V50" s="624">
        <v>636.63</v>
      </c>
      <c r="W50" s="624">
        <v>21535.765038776561</v>
      </c>
      <c r="X50" s="1029"/>
    </row>
    <row r="51" spans="1:24" s="522" customFormat="1" ht="10.5">
      <c r="A51" s="281"/>
      <c r="B51" s="269"/>
      <c r="C51" s="286"/>
      <c r="D51" s="994"/>
      <c r="E51" s="994"/>
      <c r="F51" s="994"/>
      <c r="G51" s="994"/>
      <c r="H51" s="994"/>
      <c r="I51" s="994"/>
      <c r="J51" s="994"/>
      <c r="K51" s="994"/>
      <c r="L51" s="994"/>
      <c r="M51" s="994"/>
      <c r="N51" s="994"/>
      <c r="O51" s="994"/>
      <c r="P51" s="994"/>
      <c r="Q51" s="994"/>
      <c r="R51" s="994"/>
      <c r="S51" s="994"/>
      <c r="T51" s="994"/>
      <c r="U51" s="994"/>
      <c r="V51" s="994"/>
      <c r="W51" s="990"/>
      <c r="X51" s="973"/>
    </row>
    <row r="52" spans="1:24" s="522" customFormat="1" ht="11.25" customHeight="1">
      <c r="A52" s="281"/>
      <c r="B52" s="1001" t="s">
        <v>95</v>
      </c>
      <c r="C52" s="270"/>
      <c r="D52" s="1030"/>
      <c r="E52" s="624"/>
      <c r="F52" s="624"/>
      <c r="G52" s="1030"/>
      <c r="H52" s="1030"/>
      <c r="I52" s="1030"/>
      <c r="J52" s="1030"/>
      <c r="K52" s="1030"/>
      <c r="L52" s="1030"/>
      <c r="M52" s="1030"/>
      <c r="N52" s="1030"/>
      <c r="O52" s="1030"/>
      <c r="P52" s="1030"/>
      <c r="Q52" s="1030"/>
      <c r="R52" s="1030"/>
      <c r="S52" s="1030"/>
      <c r="T52" s="1030"/>
      <c r="U52" s="1030"/>
      <c r="V52" s="1030"/>
      <c r="W52" s="1030"/>
      <c r="X52" s="1033"/>
    </row>
    <row r="53" spans="1:24" s="522" customFormat="1" ht="11.25" customHeight="1">
      <c r="A53" s="282"/>
      <c r="B53" s="1001" t="s">
        <v>87</v>
      </c>
      <c r="C53" s="270"/>
      <c r="D53" s="995"/>
      <c r="E53" s="624"/>
      <c r="F53" s="624"/>
      <c r="G53" s="1035"/>
      <c r="H53" s="1035"/>
      <c r="I53" s="1035"/>
      <c r="J53" s="1035"/>
      <c r="K53" s="1035"/>
      <c r="L53" s="1035"/>
      <c r="M53" s="1035"/>
      <c r="N53" s="1035"/>
      <c r="O53" s="1035"/>
      <c r="P53" s="1035"/>
      <c r="Q53" s="1035"/>
      <c r="R53" s="1035"/>
      <c r="S53" s="1035"/>
      <c r="T53" s="1035"/>
      <c r="U53" s="1035"/>
      <c r="V53" s="1035"/>
      <c r="W53" s="992"/>
      <c r="X53" s="1033"/>
    </row>
    <row r="54" spans="1:24" s="522" customFormat="1" ht="11.25" customHeight="1">
      <c r="B54" s="524" t="s">
        <v>88</v>
      </c>
      <c r="C54" s="549">
        <v>3</v>
      </c>
      <c r="D54" s="1036">
        <v>60.281385281385298</v>
      </c>
      <c r="E54" s="1036">
        <v>23371.590861395602</v>
      </c>
      <c r="F54" s="1036">
        <v>23431.872246677001</v>
      </c>
      <c r="G54" s="1036">
        <v>8458.3176514368697</v>
      </c>
      <c r="H54" s="1036">
        <v>3334.18546957938</v>
      </c>
      <c r="I54" s="1036">
        <v>265.418435263334</v>
      </c>
      <c r="J54" s="1036">
        <v>12057.9215562796</v>
      </c>
      <c r="K54" s="1036">
        <v>35489.793802956599</v>
      </c>
      <c r="L54" s="1036">
        <v>20047.181122449001</v>
      </c>
      <c r="M54" s="1036">
        <v>40031.364766340099</v>
      </c>
      <c r="N54" s="1036">
        <v>15390.265648458701</v>
      </c>
      <c r="O54" s="1036">
        <v>2206.2915052817598</v>
      </c>
      <c r="P54" s="1036">
        <v>677.56373400958603</v>
      </c>
      <c r="Q54" s="1036">
        <v>58305.485654090102</v>
      </c>
      <c r="R54" s="1036">
        <v>78352.666776539103</v>
      </c>
      <c r="S54" s="1036">
        <v>4347.6515490459396</v>
      </c>
      <c r="T54" s="1036">
        <v>2435.57151791974</v>
      </c>
      <c r="U54" s="1036">
        <v>6783.2230669656801</v>
      </c>
      <c r="V54" s="1036">
        <v>1042</v>
      </c>
      <c r="W54" s="1036">
        <v>121667.68364646139</v>
      </c>
      <c r="X54" s="1029"/>
    </row>
    <row r="55" spans="1:24" s="522" customFormat="1" ht="11.25" customHeight="1">
      <c r="A55" s="281"/>
      <c r="B55" s="302" t="s">
        <v>526</v>
      </c>
      <c r="C55" s="270">
        <v>4</v>
      </c>
      <c r="D55" s="1036">
        <v>54.090909090909101</v>
      </c>
      <c r="E55" s="1036">
        <v>21385.864740961701</v>
      </c>
      <c r="F55" s="1036">
        <v>21439.955650052601</v>
      </c>
      <c r="G55" s="1036">
        <v>7784.8621838393101</v>
      </c>
      <c r="H55" s="1036">
        <v>3093.49430872318</v>
      </c>
      <c r="I55" s="1036">
        <v>240.98251943358699</v>
      </c>
      <c r="J55" s="1036">
        <v>11119.3390119961</v>
      </c>
      <c r="K55" s="1036">
        <v>32559.2946620486</v>
      </c>
      <c r="L55" s="1036">
        <v>18434.9362244898</v>
      </c>
      <c r="M55" s="1036">
        <v>36439.442598053902</v>
      </c>
      <c r="N55" s="1036">
        <v>14509.3757414142</v>
      </c>
      <c r="O55" s="1036">
        <v>2043.15642540061</v>
      </c>
      <c r="P55" s="1036">
        <v>615.02372416040896</v>
      </c>
      <c r="Q55" s="1036">
        <v>53606.998489029102</v>
      </c>
      <c r="R55" s="1036">
        <v>72041.9347135188</v>
      </c>
      <c r="S55" s="1036">
        <v>3875.88712760108</v>
      </c>
      <c r="T55" s="1036">
        <v>2240.6822405304702</v>
      </c>
      <c r="U55" s="1036">
        <v>6116.5693681315397</v>
      </c>
      <c r="V55" s="1036">
        <v>537</v>
      </c>
      <c r="W55" s="1036">
        <v>111254.79874369895</v>
      </c>
      <c r="X55" s="1029"/>
    </row>
    <row r="56" spans="1:24" s="522" customFormat="1" ht="11.25" customHeight="1">
      <c r="A56" s="281"/>
      <c r="B56" s="621" t="s">
        <v>90</v>
      </c>
      <c r="C56" s="270"/>
      <c r="D56" s="624">
        <v>6.1904761904761898</v>
      </c>
      <c r="E56" s="1036">
        <v>1985.72612043397</v>
      </c>
      <c r="F56" s="1036">
        <v>1991.91659662445</v>
      </c>
      <c r="G56" s="1036">
        <v>673.45546759756303</v>
      </c>
      <c r="H56" s="1036">
        <v>240.69116085620101</v>
      </c>
      <c r="I56" s="624">
        <v>24.435915829746499</v>
      </c>
      <c r="J56" s="1036">
        <v>938.58254428351097</v>
      </c>
      <c r="K56" s="1036">
        <v>2930.4991409079598</v>
      </c>
      <c r="L56" s="1036">
        <v>1612.24489795918</v>
      </c>
      <c r="M56" s="1036">
        <v>3591.9221682862499</v>
      </c>
      <c r="N56" s="1036">
        <v>880.88990704453295</v>
      </c>
      <c r="O56" s="1036">
        <v>163.135079881145</v>
      </c>
      <c r="P56" s="1036">
        <v>62.540009849177402</v>
      </c>
      <c r="Q56" s="1036">
        <v>4698.4871650611003</v>
      </c>
      <c r="R56" s="1036">
        <v>6310.7320630202903</v>
      </c>
      <c r="S56" s="1036">
        <v>471.76442144485901</v>
      </c>
      <c r="T56" s="1036">
        <v>194.889277389277</v>
      </c>
      <c r="U56" s="1036">
        <v>666.653698834137</v>
      </c>
      <c r="V56" s="1036">
        <v>505</v>
      </c>
      <c r="W56" s="1036">
        <v>10412.884902762387</v>
      </c>
      <c r="X56" s="1029"/>
    </row>
    <row r="57" spans="1:24" s="522" customFormat="1" ht="11.25" customHeight="1">
      <c r="A57" s="281"/>
      <c r="B57" s="621" t="s">
        <v>91</v>
      </c>
      <c r="C57" s="270"/>
      <c r="D57" s="624">
        <v>2.93657243816254</v>
      </c>
      <c r="E57" s="1036">
        <v>1157.52901308385</v>
      </c>
      <c r="F57" s="1036">
        <v>1160.4655855220101</v>
      </c>
      <c r="G57" s="1036">
        <v>387.01833501132597</v>
      </c>
      <c r="H57" s="1036">
        <v>151.370940704345</v>
      </c>
      <c r="I57" s="624">
        <v>14.4176035137376</v>
      </c>
      <c r="J57" s="1036">
        <v>552.80687922941001</v>
      </c>
      <c r="K57" s="1036">
        <v>1713.2724647514201</v>
      </c>
      <c r="L57" s="1036">
        <v>976.00375302918496</v>
      </c>
      <c r="M57" s="1036">
        <v>2172.4707472028499</v>
      </c>
      <c r="N57" s="1036">
        <v>547.37529975238601</v>
      </c>
      <c r="O57" s="1036">
        <v>100.708290276827</v>
      </c>
      <c r="P57" s="624">
        <v>37.644361540640404</v>
      </c>
      <c r="Q57" s="1036">
        <v>2858.1986987727</v>
      </c>
      <c r="R57" s="1036">
        <v>3834.2024518018902</v>
      </c>
      <c r="S57" s="1036">
        <v>283.76295911670002</v>
      </c>
      <c r="T57" s="1036">
        <v>113.317715617716</v>
      </c>
      <c r="U57" s="1036">
        <v>397.08067473441599</v>
      </c>
      <c r="V57" s="1036">
        <v>264.17</v>
      </c>
      <c r="W57" s="1036">
        <v>6208.7255912877263</v>
      </c>
      <c r="X57" s="1029"/>
    </row>
    <row r="58" spans="1:24" s="522" customFormat="1" ht="11.25" customHeight="1">
      <c r="A58" s="281"/>
      <c r="B58" s="621" t="s">
        <v>92</v>
      </c>
      <c r="C58" s="270">
        <v>5</v>
      </c>
      <c r="D58" s="1036">
        <v>57.607481529071599</v>
      </c>
      <c r="E58" s="1036">
        <v>22566.9094477746</v>
      </c>
      <c r="F58" s="1036">
        <v>22624.5169293037</v>
      </c>
      <c r="G58" s="1036">
        <v>8188.5580935547096</v>
      </c>
      <c r="H58" s="1036">
        <v>3252.79085330102</v>
      </c>
      <c r="I58" s="1036">
        <v>255.98874816827399</v>
      </c>
      <c r="J58" s="1036">
        <v>11697.337695024</v>
      </c>
      <c r="K58" s="1036">
        <v>34321.854624327701</v>
      </c>
      <c r="L58" s="1036">
        <v>19428.025663259901</v>
      </c>
      <c r="M58" s="1036">
        <v>38652.390025701003</v>
      </c>
      <c r="N58" s="1036">
        <v>15086.3995644077</v>
      </c>
      <c r="O58" s="1036">
        <v>2149.5124048196699</v>
      </c>
      <c r="P58" s="1036">
        <v>654.26551952564</v>
      </c>
      <c r="Q58" s="1036">
        <v>56542.567514454</v>
      </c>
      <c r="R58" s="1036">
        <v>75970.593177713905</v>
      </c>
      <c r="S58" s="1036">
        <v>4165.0999950875603</v>
      </c>
      <c r="T58" s="1036">
        <v>2362.00816883682</v>
      </c>
      <c r="U58" s="1036">
        <v>6527.1081639243803</v>
      </c>
      <c r="V58" s="1036">
        <v>806.35</v>
      </c>
      <c r="W58" s="1036">
        <v>117625.90596596598</v>
      </c>
      <c r="X58" s="991"/>
    </row>
    <row r="59" spans="1:24" s="522" customFormat="1" ht="11.25" customHeight="1">
      <c r="A59" s="282"/>
      <c r="B59" s="86"/>
      <c r="C59" s="84"/>
      <c r="D59" s="1037"/>
      <c r="E59" s="1037"/>
      <c r="F59" s="1037"/>
      <c r="G59" s="1037"/>
      <c r="H59" s="1037"/>
      <c r="I59" s="1037"/>
      <c r="J59" s="1036"/>
      <c r="K59" s="1036"/>
      <c r="L59" s="1037"/>
      <c r="M59" s="1037"/>
      <c r="N59" s="1037"/>
      <c r="O59" s="1037"/>
      <c r="P59" s="1037"/>
      <c r="Q59" s="1036"/>
      <c r="R59" s="1036"/>
      <c r="S59" s="1037"/>
      <c r="T59" s="1037"/>
      <c r="U59" s="1036"/>
      <c r="V59" s="1037"/>
      <c r="W59" s="1036"/>
      <c r="X59" s="991"/>
    </row>
    <row r="60" spans="1:24" s="522" customFormat="1" ht="11.25" customHeight="1">
      <c r="B60" s="1001" t="s">
        <v>93</v>
      </c>
      <c r="C60" s="84"/>
      <c r="D60" s="1038"/>
      <c r="E60" s="1038"/>
      <c r="F60" s="1038"/>
      <c r="G60" s="1038"/>
      <c r="H60" s="1038"/>
      <c r="I60" s="1038"/>
      <c r="J60" s="1036"/>
      <c r="K60" s="1036"/>
      <c r="L60" s="1038"/>
      <c r="M60" s="1038"/>
      <c r="N60" s="1038"/>
      <c r="O60" s="1038"/>
      <c r="P60" s="1038"/>
      <c r="Q60" s="1036"/>
      <c r="R60" s="1036"/>
      <c r="S60" s="1038"/>
      <c r="T60" s="1038"/>
      <c r="U60" s="1036"/>
      <c r="V60" s="1038"/>
      <c r="W60" s="1036"/>
      <c r="X60" s="991"/>
    </row>
    <row r="61" spans="1:24" s="522" customFormat="1" ht="11.25" customHeight="1">
      <c r="B61" s="528" t="s">
        <v>88</v>
      </c>
      <c r="C61" s="549">
        <v>3</v>
      </c>
      <c r="D61" s="1036">
        <v>1303.7186147186101</v>
      </c>
      <c r="E61" s="1036">
        <v>143408.34076319501</v>
      </c>
      <c r="F61" s="1036">
        <v>144712.059377914</v>
      </c>
      <c r="G61" s="1036">
        <v>49736.272426763797</v>
      </c>
      <c r="H61" s="1036">
        <v>18319.149900504101</v>
      </c>
      <c r="I61" s="1036">
        <v>1607.2926113562301</v>
      </c>
      <c r="J61" s="1036">
        <v>69662.714938624107</v>
      </c>
      <c r="K61" s="1036">
        <v>214374.77431653801</v>
      </c>
      <c r="L61" s="1036">
        <v>36489.818877550999</v>
      </c>
      <c r="M61" s="1036">
        <v>72919.694421048102</v>
      </c>
      <c r="N61" s="1036">
        <v>27001.767154611702</v>
      </c>
      <c r="O61" s="1036">
        <v>3766.73109875715</v>
      </c>
      <c r="P61" s="1036">
        <v>710.42958440847303</v>
      </c>
      <c r="Q61" s="1036">
        <v>104398.62225882499</v>
      </c>
      <c r="R61" s="1036">
        <v>140888.441136376</v>
      </c>
      <c r="S61" s="1036">
        <v>12851.820889626501</v>
      </c>
      <c r="T61" s="1036">
        <v>6100.6761510779297</v>
      </c>
      <c r="U61" s="1036">
        <v>18952.497040704398</v>
      </c>
      <c r="V61" s="1036">
        <v>3960</v>
      </c>
      <c r="W61" s="1036">
        <v>378175.71249361843</v>
      </c>
      <c r="X61" s="991"/>
    </row>
    <row r="62" spans="1:24" s="522" customFormat="1" ht="11.25" customHeight="1">
      <c r="A62" s="281"/>
      <c r="B62" s="302" t="s">
        <v>526</v>
      </c>
      <c r="C62" s="270">
        <v>4</v>
      </c>
      <c r="D62" s="1036">
        <v>923.09740259740204</v>
      </c>
      <c r="E62" s="1036">
        <v>98642.738919274299</v>
      </c>
      <c r="F62" s="1036">
        <v>99565.836321871699</v>
      </c>
      <c r="G62" s="1036">
        <v>35059.402849583399</v>
      </c>
      <c r="H62" s="1036">
        <v>14091.7670861773</v>
      </c>
      <c r="I62" s="1036">
        <v>1346.96844619852</v>
      </c>
      <c r="J62" s="1036">
        <v>50498.138381959201</v>
      </c>
      <c r="K62" s="1036">
        <v>150063.97470383099</v>
      </c>
      <c r="L62" s="1036">
        <v>26826.512755102001</v>
      </c>
      <c r="M62" s="1036">
        <v>51711.641956198298</v>
      </c>
      <c r="N62" s="1036">
        <v>22101.915421211801</v>
      </c>
      <c r="O62" s="1036">
        <v>3015.8973898992899</v>
      </c>
      <c r="P62" s="1036">
        <v>542.06490987687005</v>
      </c>
      <c r="Q62" s="1036">
        <v>77371.519677186297</v>
      </c>
      <c r="R62" s="1036">
        <v>104198.032432288</v>
      </c>
      <c r="S62" s="1036">
        <v>9531.8649401073799</v>
      </c>
      <c r="T62" s="1036">
        <v>4735.4638688170899</v>
      </c>
      <c r="U62" s="1036">
        <v>14267.3288089245</v>
      </c>
      <c r="V62" s="1036">
        <v>1653</v>
      </c>
      <c r="W62" s="1036">
        <v>270182.33594504348</v>
      </c>
      <c r="X62" s="991"/>
    </row>
    <row r="63" spans="1:24" s="522" customFormat="1" ht="11.25" customHeight="1">
      <c r="A63" s="281"/>
      <c r="B63" s="302" t="s">
        <v>90</v>
      </c>
      <c r="C63" s="270"/>
      <c r="D63" s="1036">
        <v>380.62121212121201</v>
      </c>
      <c r="E63" s="1036">
        <v>44765.601843921097</v>
      </c>
      <c r="F63" s="1036">
        <v>45146.223056042298</v>
      </c>
      <c r="G63" s="1036">
        <v>14676.8695771805</v>
      </c>
      <c r="H63" s="1036">
        <v>4227.3828143267501</v>
      </c>
      <c r="I63" s="1036">
        <v>260.32416515771303</v>
      </c>
      <c r="J63" s="1036">
        <v>19164.576556664899</v>
      </c>
      <c r="K63" s="1036">
        <v>64310.799612707298</v>
      </c>
      <c r="L63" s="1036">
        <v>9663.3061224489793</v>
      </c>
      <c r="M63" s="1036">
        <v>21208.052464849901</v>
      </c>
      <c r="N63" s="1036">
        <v>4899.8517333998798</v>
      </c>
      <c r="O63" s="1036">
        <v>750.833708857857</v>
      </c>
      <c r="P63" s="1036">
        <v>168.36467453160299</v>
      </c>
      <c r="Q63" s="1036">
        <v>27027.102581639199</v>
      </c>
      <c r="R63" s="1036">
        <v>36690.4087040882</v>
      </c>
      <c r="S63" s="1036">
        <v>3319.9559495191202</v>
      </c>
      <c r="T63" s="1036">
        <v>1365.2122822608401</v>
      </c>
      <c r="U63" s="1036">
        <v>4685.1682317799596</v>
      </c>
      <c r="V63" s="1036">
        <v>2307</v>
      </c>
      <c r="W63" s="1036">
        <v>107993.37654857546</v>
      </c>
      <c r="X63" s="991"/>
    </row>
    <row r="64" spans="1:24" s="522" customFormat="1" ht="11.25" customHeight="1">
      <c r="A64" s="281"/>
      <c r="B64" s="302" t="s">
        <v>91</v>
      </c>
      <c r="C64" s="270"/>
      <c r="D64" s="1036">
        <v>233.71396596634099</v>
      </c>
      <c r="E64" s="1036">
        <v>25992.037412710899</v>
      </c>
      <c r="F64" s="1036">
        <v>26225.7513786772</v>
      </c>
      <c r="G64" s="1036">
        <v>8519.8777253772205</v>
      </c>
      <c r="H64" s="1036">
        <v>2545.6096870522201</v>
      </c>
      <c r="I64" s="1036">
        <v>151.930556303835</v>
      </c>
      <c r="J64" s="1036">
        <v>11217.4179687333</v>
      </c>
      <c r="K64" s="1036">
        <v>37443.169347410498</v>
      </c>
      <c r="L64" s="1036">
        <v>6206.85400431991</v>
      </c>
      <c r="M64" s="1036">
        <v>13379.664787759601</v>
      </c>
      <c r="N64" s="1036">
        <v>3180.5132141539498</v>
      </c>
      <c r="O64" s="1036">
        <v>469.426311208313</v>
      </c>
      <c r="P64" s="1036">
        <v>100.26261048233199</v>
      </c>
      <c r="Q64" s="1036">
        <v>17129.866923604201</v>
      </c>
      <c r="R64" s="1036">
        <v>23336.7209279241</v>
      </c>
      <c r="S64" s="1036">
        <v>2038.08730015367</v>
      </c>
      <c r="T64" s="1036">
        <v>852.92837934289196</v>
      </c>
      <c r="U64" s="1036">
        <v>2891.0156794965701</v>
      </c>
      <c r="V64" s="1036">
        <v>1387.3499999999899</v>
      </c>
      <c r="W64" s="1036">
        <v>65058.255954831162</v>
      </c>
      <c r="X64" s="991"/>
    </row>
    <row r="65" spans="1:24" s="522" customFormat="1" ht="11.25" customHeight="1">
      <c r="A65" s="281"/>
      <c r="B65" s="302" t="s">
        <v>92</v>
      </c>
      <c r="C65" s="270">
        <v>5</v>
      </c>
      <c r="D65" s="1036">
        <v>1160.1825184709301</v>
      </c>
      <c r="E65" s="1036">
        <v>124751.831153234</v>
      </c>
      <c r="F65" s="1036">
        <v>125912.013671705</v>
      </c>
      <c r="G65" s="1036">
        <v>43650.598343519501</v>
      </c>
      <c r="H65" s="1036">
        <v>16664.905800395602</v>
      </c>
      <c r="I65" s="1036">
        <v>1502.5417868050699</v>
      </c>
      <c r="J65" s="1036">
        <v>61818.045930720204</v>
      </c>
      <c r="K65" s="1036">
        <v>187730.059602425</v>
      </c>
      <c r="L65" s="1036">
        <v>33061.709336739899</v>
      </c>
      <c r="M65" s="1036">
        <v>65162.998681125799</v>
      </c>
      <c r="N65" s="1036">
        <v>25327.007808684499</v>
      </c>
      <c r="O65" s="1036">
        <v>3493.16748932065</v>
      </c>
      <c r="P65" s="1036">
        <v>644.76825052691004</v>
      </c>
      <c r="Q65" s="1036">
        <v>94627.9422296579</v>
      </c>
      <c r="R65" s="1036">
        <v>127689.651566398</v>
      </c>
      <c r="S65" s="1036">
        <v>11589.9980640755</v>
      </c>
      <c r="T65" s="1036">
        <v>5599.8489174102697</v>
      </c>
      <c r="U65" s="1036">
        <v>17189.8469814858</v>
      </c>
      <c r="V65" s="1036">
        <v>3056.52</v>
      </c>
      <c r="W65" s="1036">
        <v>335666.07815030881</v>
      </c>
      <c r="X65" s="991"/>
    </row>
    <row r="66" spans="1:24" s="522" customFormat="1" ht="11.25" customHeight="1">
      <c r="A66" s="282"/>
      <c r="B66" s="86"/>
      <c r="C66" s="84"/>
      <c r="D66" s="1037"/>
      <c r="E66" s="1037"/>
      <c r="F66" s="1037"/>
      <c r="G66" s="1037"/>
      <c r="H66" s="1037"/>
      <c r="I66" s="1037"/>
      <c r="J66" s="1036"/>
      <c r="K66" s="1036"/>
      <c r="L66" s="1037"/>
      <c r="M66" s="1037"/>
      <c r="N66" s="1037"/>
      <c r="O66" s="1037"/>
      <c r="P66" s="1037"/>
      <c r="Q66" s="1036"/>
      <c r="R66" s="1036"/>
      <c r="S66" s="1037"/>
      <c r="T66" s="1037"/>
      <c r="U66" s="1036"/>
      <c r="V66" s="1037"/>
      <c r="W66" s="1036"/>
      <c r="X66" s="973"/>
    </row>
    <row r="67" spans="1:24" s="522" customFormat="1" ht="11.25" customHeight="1">
      <c r="A67" s="282"/>
      <c r="B67" s="1001" t="s">
        <v>94</v>
      </c>
      <c r="C67" s="84">
        <v>6</v>
      </c>
      <c r="D67" s="1036"/>
      <c r="E67" s="1036"/>
      <c r="F67" s="1036"/>
      <c r="G67" s="1036"/>
      <c r="H67" s="1036"/>
      <c r="I67" s="1036"/>
      <c r="J67" s="1036"/>
      <c r="K67" s="1036"/>
      <c r="L67" s="1036"/>
      <c r="M67" s="1036"/>
      <c r="N67" s="1036"/>
      <c r="O67" s="1036"/>
      <c r="P67" s="1036"/>
      <c r="Q67" s="1036"/>
      <c r="R67" s="1036"/>
      <c r="S67" s="1036"/>
      <c r="T67" s="1036"/>
      <c r="U67" s="1036"/>
      <c r="V67" s="1036"/>
      <c r="W67" s="1036"/>
      <c r="X67" s="973"/>
    </row>
    <row r="68" spans="1:24" s="522" customFormat="1" ht="11.25" customHeight="1">
      <c r="B68" s="524" t="s">
        <v>88</v>
      </c>
      <c r="C68" s="549">
        <v>3</v>
      </c>
      <c r="D68" s="1036">
        <v>1364</v>
      </c>
      <c r="E68" s="1036">
        <v>166793.12236286901</v>
      </c>
      <c r="F68" s="1036">
        <v>168157.12236286901</v>
      </c>
      <c r="G68" s="1036">
        <v>58250.679327693702</v>
      </c>
      <c r="H68" s="1036">
        <v>21680.345896399202</v>
      </c>
      <c r="I68" s="1036">
        <v>1874.71104661957</v>
      </c>
      <c r="J68" s="1036">
        <v>81805.736270712398</v>
      </c>
      <c r="K68" s="1036">
        <v>249962.858633581</v>
      </c>
      <c r="L68" s="1036">
        <v>56537</v>
      </c>
      <c r="M68" s="1036">
        <v>112975.393603295</v>
      </c>
      <c r="N68" s="1036">
        <v>42394.0328030702</v>
      </c>
      <c r="O68" s="1036">
        <v>5975.0226040389098</v>
      </c>
      <c r="P68" s="1036">
        <v>1387.99331841806</v>
      </c>
      <c r="Q68" s="1036">
        <v>162732.44232882201</v>
      </c>
      <c r="R68" s="1036">
        <v>219269.44232882201</v>
      </c>
      <c r="S68" s="1036">
        <v>17201.472438672401</v>
      </c>
      <c r="T68" s="1036">
        <v>8536.2476689976593</v>
      </c>
      <c r="U68" s="1036">
        <v>25737.720107670099</v>
      </c>
      <c r="V68" s="1036">
        <v>5002</v>
      </c>
      <c r="W68" s="1036">
        <v>499972.02107007313</v>
      </c>
      <c r="X68" s="1029"/>
    </row>
    <row r="69" spans="1:24" s="522" customFormat="1" ht="11.25" customHeight="1">
      <c r="A69" s="281"/>
      <c r="B69" s="302" t="s">
        <v>526</v>
      </c>
      <c r="C69" s="270">
        <v>4</v>
      </c>
      <c r="D69" s="1036">
        <v>977.18831168831196</v>
      </c>
      <c r="E69" s="1036">
        <v>120037.767131267</v>
      </c>
      <c r="F69" s="1036">
        <v>121014.955442955</v>
      </c>
      <c r="G69" s="1036">
        <v>42888.354282915599</v>
      </c>
      <c r="H69" s="1036">
        <v>17208.271921216299</v>
      </c>
      <c r="I69" s="1036">
        <v>1589.95096563211</v>
      </c>
      <c r="J69" s="1036">
        <v>61686.577169764001</v>
      </c>
      <c r="K69" s="1036">
        <v>182701.53261271899</v>
      </c>
      <c r="L69" s="1036">
        <v>45261.448979591798</v>
      </c>
      <c r="M69" s="1036">
        <v>88172.342047081998</v>
      </c>
      <c r="N69" s="1036">
        <v>36613.291162625901</v>
      </c>
      <c r="O69" s="1036">
        <v>5060.0538152999097</v>
      </c>
      <c r="P69" s="1036">
        <v>1157.0886340372799</v>
      </c>
      <c r="Q69" s="1036">
        <v>131002.775659045</v>
      </c>
      <c r="R69" s="1036">
        <v>176264.22463863701</v>
      </c>
      <c r="S69" s="1036">
        <v>13409.752067708499</v>
      </c>
      <c r="T69" s="1036">
        <v>6976.14610934755</v>
      </c>
      <c r="U69" s="1036">
        <v>20385.898177055999</v>
      </c>
      <c r="V69" s="1036">
        <v>2190</v>
      </c>
      <c r="W69" s="1036">
        <v>381541.65542841202</v>
      </c>
      <c r="X69" s="1029"/>
    </row>
    <row r="70" spans="1:24" s="522" customFormat="1" ht="11.25" customHeight="1">
      <c r="A70" s="281"/>
      <c r="B70" s="621" t="s">
        <v>90</v>
      </c>
      <c r="C70" s="270"/>
      <c r="D70" s="1036">
        <v>386.81168831168799</v>
      </c>
      <c r="E70" s="1036">
        <v>46755.355231602603</v>
      </c>
      <c r="F70" s="1036">
        <v>47142.1669199143</v>
      </c>
      <c r="G70" s="1036">
        <v>15362.325044777999</v>
      </c>
      <c r="H70" s="1036">
        <v>4472.0739751829497</v>
      </c>
      <c r="I70" s="1036">
        <v>284.76008098746001</v>
      </c>
      <c r="J70" s="1036">
        <v>20119.1591009484</v>
      </c>
      <c r="K70" s="1036">
        <v>67261.326020862703</v>
      </c>
      <c r="L70" s="1036">
        <v>11275.5510204082</v>
      </c>
      <c r="M70" s="1036">
        <v>24803.0515562131</v>
      </c>
      <c r="N70" s="1036">
        <v>5780.7416404444102</v>
      </c>
      <c r="O70" s="1036">
        <v>914.96878873900096</v>
      </c>
      <c r="P70" s="1036">
        <v>230.90468438078</v>
      </c>
      <c r="Q70" s="1036">
        <v>31729.6666697773</v>
      </c>
      <c r="R70" s="1036">
        <v>43005.217690185404</v>
      </c>
      <c r="S70" s="1036">
        <v>3791.7203709639798</v>
      </c>
      <c r="T70" s="1036">
        <v>1560.10155965012</v>
      </c>
      <c r="U70" s="1036">
        <v>5351.8219306141</v>
      </c>
      <c r="V70" s="1036">
        <v>2812</v>
      </c>
      <c r="W70" s="1036">
        <v>118430.36564166221</v>
      </c>
      <c r="X70" s="1029"/>
    </row>
    <row r="71" spans="1:24" s="522" customFormat="1" ht="11.25" customHeight="1">
      <c r="A71" s="281"/>
      <c r="B71" s="621" t="s">
        <v>91</v>
      </c>
      <c r="C71" s="270"/>
      <c r="D71" s="1036">
        <v>236.650538404504</v>
      </c>
      <c r="E71" s="1036">
        <v>27152.044212859699</v>
      </c>
      <c r="F71" s="1036">
        <v>27388.6947512642</v>
      </c>
      <c r="G71" s="1036">
        <v>8914.7960603885404</v>
      </c>
      <c r="H71" s="1036">
        <v>2699.0806277565698</v>
      </c>
      <c r="I71" s="1036">
        <v>166.34815981757299</v>
      </c>
      <c r="J71" s="1036">
        <v>11780.2248479627</v>
      </c>
      <c r="K71" s="1036">
        <v>39168.919599226901</v>
      </c>
      <c r="L71" s="1036">
        <v>7182.8577573491002</v>
      </c>
      <c r="M71" s="1036">
        <v>15553.2859195778</v>
      </c>
      <c r="N71" s="1036">
        <v>3727.88851390634</v>
      </c>
      <c r="O71" s="1036">
        <v>570.78460148514</v>
      </c>
      <c r="P71" s="1036">
        <v>137.90697202297201</v>
      </c>
      <c r="Q71" s="1036">
        <v>19989.866006992299</v>
      </c>
      <c r="R71" s="1036">
        <v>27172.723764341401</v>
      </c>
      <c r="S71" s="1036">
        <v>2321.8502592703699</v>
      </c>
      <c r="T71" s="1036">
        <v>966.24609496060805</v>
      </c>
      <c r="U71" s="1036">
        <v>3288.0963542309801</v>
      </c>
      <c r="V71" s="1036">
        <v>1651.51999999999</v>
      </c>
      <c r="W71" s="1036">
        <v>71281.259717799272</v>
      </c>
      <c r="X71" s="1029"/>
    </row>
    <row r="72" spans="1:24" s="522" customFormat="1" ht="11.25" customHeight="1">
      <c r="A72" s="281"/>
      <c r="B72" s="621" t="s">
        <v>92</v>
      </c>
      <c r="C72" s="270">
        <v>5</v>
      </c>
      <c r="D72" s="1036">
        <v>1217.79</v>
      </c>
      <c r="E72" s="1036">
        <v>147330.37641350401</v>
      </c>
      <c r="F72" s="1036">
        <v>148548.16641350399</v>
      </c>
      <c r="G72" s="1036">
        <v>51891.344259342899</v>
      </c>
      <c r="H72" s="1036">
        <v>19942.807180012402</v>
      </c>
      <c r="I72" s="1036">
        <v>1760.5305349733401</v>
      </c>
      <c r="J72" s="1036">
        <v>73594.681974328603</v>
      </c>
      <c r="K72" s="1036">
        <v>222142.848387832</v>
      </c>
      <c r="L72" s="1036">
        <v>52489.735000000001</v>
      </c>
      <c r="M72" s="1036">
        <v>103837.799017186</v>
      </c>
      <c r="N72" s="1036">
        <v>40415.407373092101</v>
      </c>
      <c r="O72" s="1036">
        <v>5644.32989414032</v>
      </c>
      <c r="P72" s="1036">
        <v>1299.0337700525499</v>
      </c>
      <c r="Q72" s="1036">
        <v>151196.570054471</v>
      </c>
      <c r="R72" s="1036">
        <v>203686.30505447101</v>
      </c>
      <c r="S72" s="1036">
        <v>15757.0980591631</v>
      </c>
      <c r="T72" s="1036">
        <v>7961.8570862470897</v>
      </c>
      <c r="U72" s="1036">
        <v>23718.955145410098</v>
      </c>
      <c r="V72" s="1036">
        <v>3862.8700000000099</v>
      </c>
      <c r="W72" s="1036">
        <v>453410.97858771309</v>
      </c>
      <c r="X72" s="1029"/>
    </row>
    <row r="73" spans="1:24" s="522" customFormat="1" ht="11.25" customHeight="1">
      <c r="A73" s="283"/>
      <c r="B73" s="283"/>
      <c r="C73" s="286"/>
      <c r="D73" s="1039"/>
      <c r="E73" s="1040"/>
      <c r="F73" s="1040"/>
      <c r="G73" s="1040"/>
      <c r="H73" s="1040"/>
      <c r="I73" s="1040"/>
      <c r="J73" s="1040"/>
      <c r="K73" s="1036"/>
      <c r="L73" s="1040"/>
      <c r="M73" s="1040"/>
      <c r="N73" s="1040"/>
      <c r="O73" s="1040"/>
      <c r="P73" s="1040"/>
      <c r="Q73" s="1040"/>
      <c r="R73" s="1036"/>
      <c r="S73" s="1041"/>
      <c r="T73" s="1041"/>
      <c r="U73" s="1036"/>
      <c r="V73" s="1040"/>
      <c r="W73" s="1040"/>
      <c r="X73" s="973"/>
    </row>
    <row r="74" spans="1:24" s="522" customFormat="1" ht="11.25" customHeight="1">
      <c r="A74" s="1428" t="s">
        <v>96</v>
      </c>
      <c r="B74" s="1428"/>
      <c r="C74" s="549"/>
      <c r="D74" s="1042"/>
      <c r="E74" s="1043"/>
      <c r="F74" s="1043"/>
      <c r="G74" s="1043"/>
      <c r="H74" s="1043"/>
      <c r="I74" s="1043"/>
      <c r="J74" s="1043"/>
      <c r="K74" s="1036"/>
      <c r="L74" s="1043"/>
      <c r="M74" s="1043"/>
      <c r="N74" s="1043"/>
      <c r="O74" s="1043"/>
      <c r="P74" s="1043"/>
      <c r="Q74" s="1043"/>
      <c r="R74" s="1036"/>
      <c r="S74" s="1043"/>
      <c r="T74" s="1043"/>
      <c r="U74" s="1036"/>
      <c r="V74" s="1043"/>
      <c r="W74" s="1044"/>
      <c r="X74" s="1033"/>
    </row>
    <row r="75" spans="1:24" s="522" customFormat="1" ht="11.25" customHeight="1">
      <c r="A75" s="281"/>
      <c r="B75" s="621"/>
      <c r="C75" s="270">
        <v>3</v>
      </c>
      <c r="D75" s="624">
        <v>44</v>
      </c>
      <c r="E75" s="1036">
        <v>4830</v>
      </c>
      <c r="F75" s="1036">
        <v>4874</v>
      </c>
      <c r="G75" s="1036">
        <v>1588</v>
      </c>
      <c r="H75" s="1036">
        <v>874</v>
      </c>
      <c r="I75" s="624">
        <v>92</v>
      </c>
      <c r="J75" s="1036">
        <v>2554</v>
      </c>
      <c r="K75" s="1036">
        <v>7428</v>
      </c>
      <c r="L75" s="1036">
        <v>1033</v>
      </c>
      <c r="M75" s="1036">
        <v>1846</v>
      </c>
      <c r="N75" s="1036">
        <v>1181</v>
      </c>
      <c r="O75" s="1036">
        <v>166</v>
      </c>
      <c r="P75" s="1036">
        <v>166</v>
      </c>
      <c r="Q75" s="1036">
        <v>3359</v>
      </c>
      <c r="R75" s="1036">
        <v>4392</v>
      </c>
      <c r="S75" s="1036">
        <v>504</v>
      </c>
      <c r="T75" s="1036">
        <v>452</v>
      </c>
      <c r="U75" s="1036">
        <v>956</v>
      </c>
      <c r="V75" s="624">
        <v>77</v>
      </c>
      <c r="W75" s="1036">
        <v>12853</v>
      </c>
      <c r="X75" s="1033"/>
    </row>
    <row r="76" spans="1:24" s="522" customFormat="1" ht="11.25" customHeight="1">
      <c r="A76" s="281"/>
      <c r="B76" s="621"/>
      <c r="C76" s="270"/>
      <c r="D76" s="990"/>
      <c r="E76" s="990"/>
      <c r="F76" s="990"/>
      <c r="G76" s="990"/>
      <c r="H76" s="990"/>
      <c r="I76" s="990"/>
      <c r="J76" s="990"/>
      <c r="K76" s="990"/>
      <c r="L76" s="990"/>
      <c r="M76" s="990"/>
      <c r="N76" s="990"/>
      <c r="O76" s="990"/>
      <c r="P76" s="990"/>
      <c r="Q76" s="990"/>
      <c r="R76" s="990"/>
      <c r="S76" s="990"/>
      <c r="T76" s="990"/>
      <c r="U76" s="990"/>
      <c r="V76" s="990"/>
      <c r="W76" s="990"/>
      <c r="X76" s="1033"/>
    </row>
    <row r="77" spans="1:24" s="522" customFormat="1" ht="11.25" customHeight="1">
      <c r="A77" s="281"/>
      <c r="B77" s="281" t="s">
        <v>462</v>
      </c>
      <c r="C77" s="270"/>
      <c r="D77" s="582">
        <v>392</v>
      </c>
      <c r="E77" s="582">
        <v>11518</v>
      </c>
      <c r="F77" s="582">
        <v>11910</v>
      </c>
      <c r="G77" s="582">
        <v>3671</v>
      </c>
      <c r="H77" s="582">
        <v>1413</v>
      </c>
      <c r="I77" s="582">
        <v>170</v>
      </c>
      <c r="J77" s="582">
        <v>5254</v>
      </c>
      <c r="K77" s="582">
        <v>17164</v>
      </c>
      <c r="L77" s="582">
        <v>873</v>
      </c>
      <c r="M77" s="582">
        <v>1553</v>
      </c>
      <c r="N77" s="582">
        <v>720</v>
      </c>
      <c r="O77" s="582">
        <v>194</v>
      </c>
      <c r="P77" s="582">
        <v>77</v>
      </c>
      <c r="Q77" s="582">
        <v>2544</v>
      </c>
      <c r="R77" s="582">
        <v>3417</v>
      </c>
      <c r="S77" s="582">
        <v>879</v>
      </c>
      <c r="T77" s="582">
        <v>452</v>
      </c>
      <c r="U77" s="582">
        <v>1331</v>
      </c>
      <c r="V77" s="596" t="s">
        <v>28</v>
      </c>
      <c r="W77" s="582">
        <v>21912</v>
      </c>
      <c r="X77" s="1033"/>
    </row>
    <row r="78" spans="1:24" s="522" customFormat="1" ht="11.25" customHeight="1">
      <c r="A78" s="281"/>
      <c r="B78" s="272"/>
      <c r="C78" s="270"/>
      <c r="X78" s="973"/>
    </row>
    <row r="79" spans="1:24" s="522" customFormat="1">
      <c r="A79" s="279"/>
      <c r="B79" s="279"/>
      <c r="C79" s="280"/>
      <c r="D79" s="279"/>
      <c r="E79" s="278"/>
      <c r="F79" s="278"/>
      <c r="G79" s="278"/>
      <c r="H79" s="278"/>
      <c r="I79" s="278"/>
      <c r="J79" s="278"/>
      <c r="K79" s="278"/>
      <c r="L79" s="277"/>
      <c r="M79" s="277"/>
      <c r="N79" s="277"/>
      <c r="O79" s="277"/>
      <c r="P79" s="277"/>
      <c r="Q79" s="277"/>
      <c r="R79" s="277"/>
      <c r="S79" s="277"/>
      <c r="T79" s="277"/>
      <c r="U79" s="277"/>
      <c r="V79" s="277"/>
      <c r="W79" s="645" t="s">
        <v>47</v>
      </c>
      <c r="X79" s="1045"/>
    </row>
    <row r="80" spans="1:24" s="522" customFormat="1">
      <c r="A80" s="1210" t="s">
        <v>48</v>
      </c>
      <c r="B80" s="275"/>
      <c r="C80" s="276"/>
      <c r="D80" s="275"/>
      <c r="E80" s="274"/>
      <c r="F80" s="274"/>
      <c r="G80" s="274"/>
      <c r="H80" s="274"/>
      <c r="I80" s="274"/>
      <c r="J80" s="274"/>
      <c r="K80" s="274"/>
      <c r="L80" s="273"/>
      <c r="M80" s="273"/>
      <c r="N80" s="273"/>
      <c r="O80" s="273"/>
      <c r="P80" s="273"/>
      <c r="Q80" s="273"/>
      <c r="R80" s="273"/>
      <c r="S80" s="273"/>
      <c r="T80" s="273"/>
      <c r="U80" s="273"/>
      <c r="V80" s="273"/>
      <c r="W80" s="646"/>
      <c r="X80" s="1045"/>
    </row>
    <row r="81" spans="1:24" s="522" customFormat="1" ht="10">
      <c r="A81" s="89" t="str">
        <f>"1."</f>
        <v>1.</v>
      </c>
      <c r="B81" s="89" t="s">
        <v>63</v>
      </c>
      <c r="C81" s="89"/>
      <c r="D81" s="89"/>
      <c r="E81" s="89"/>
      <c r="F81" s="89"/>
      <c r="G81" s="89"/>
      <c r="H81" s="89"/>
      <c r="I81" s="89"/>
      <c r="J81" s="89"/>
      <c r="K81" s="89"/>
      <c r="N81" s="535"/>
      <c r="O81" s="535"/>
      <c r="Q81" s="535"/>
      <c r="X81" s="1022"/>
    </row>
    <row r="82" spans="1:24" s="522" customFormat="1" ht="10.4" customHeight="1">
      <c r="A82" s="89" t="str">
        <f>"2."</f>
        <v>2.</v>
      </c>
      <c r="B82" s="89" t="s">
        <v>779</v>
      </c>
      <c r="C82" s="265"/>
      <c r="D82" s="265"/>
      <c r="E82" s="265"/>
      <c r="F82" s="265"/>
      <c r="G82" s="265"/>
      <c r="H82" s="265"/>
      <c r="I82" s="265"/>
      <c r="J82" s="265"/>
      <c r="K82" s="265"/>
      <c r="N82" s="535"/>
      <c r="O82" s="535"/>
      <c r="Q82" s="535"/>
      <c r="R82" s="535"/>
      <c r="S82" s="535"/>
      <c r="T82" s="535"/>
      <c r="U82" s="535"/>
      <c r="V82" s="535"/>
      <c r="W82" s="535"/>
      <c r="X82" s="1046"/>
    </row>
    <row r="83" spans="1:24" s="522" customFormat="1" ht="10.4" customHeight="1">
      <c r="A83" s="89" t="str">
        <f>"3."</f>
        <v>3.</v>
      </c>
      <c r="B83" s="89" t="s">
        <v>102</v>
      </c>
      <c r="E83" s="89"/>
      <c r="F83" s="89"/>
      <c r="N83" s="558"/>
      <c r="O83" s="558"/>
      <c r="Q83" s="558"/>
      <c r="R83" s="272"/>
      <c r="S83" s="272"/>
      <c r="T83" s="272"/>
      <c r="U83" s="272"/>
      <c r="V83" s="272"/>
      <c r="W83" s="272"/>
      <c r="X83" s="1047"/>
    </row>
    <row r="84" spans="1:24" s="522" customFormat="1" ht="10.4" customHeight="1">
      <c r="A84" s="92" t="str">
        <f>"4."</f>
        <v>4.</v>
      </c>
      <c r="B84" s="66" t="s">
        <v>780</v>
      </c>
      <c r="C84" s="66"/>
      <c r="D84" s="66"/>
      <c r="E84" s="92"/>
      <c r="F84" s="92"/>
      <c r="G84" s="92"/>
      <c r="H84" s="92"/>
      <c r="I84" s="92"/>
      <c r="J84" s="92"/>
      <c r="K84" s="92"/>
      <c r="N84" s="269"/>
      <c r="O84" s="558"/>
      <c r="Q84" s="558"/>
      <c r="R84" s="272"/>
      <c r="S84" s="272"/>
      <c r="T84" s="272"/>
      <c r="U84" s="272"/>
      <c r="V84" s="272"/>
      <c r="W84" s="272"/>
      <c r="X84" s="1048"/>
    </row>
    <row r="85" spans="1:24" s="641" customFormat="1" ht="10.4" customHeight="1">
      <c r="A85" s="89" t="str">
        <f>"5."</f>
        <v>5.</v>
      </c>
      <c r="B85" s="89" t="s">
        <v>103</v>
      </c>
      <c r="C85" s="67"/>
      <c r="D85" s="67"/>
      <c r="E85" s="92"/>
      <c r="F85" s="92"/>
      <c r="G85" s="92"/>
      <c r="H85" s="92"/>
      <c r="I85" s="92"/>
      <c r="J85" s="92"/>
      <c r="K85" s="92"/>
      <c r="N85" s="522"/>
      <c r="O85" s="522"/>
      <c r="P85" s="522"/>
      <c r="Q85" s="522"/>
      <c r="R85" s="647"/>
      <c r="S85" s="647"/>
      <c r="T85" s="648"/>
      <c r="U85" s="647"/>
      <c r="V85" s="647"/>
      <c r="W85" s="647"/>
      <c r="X85" s="1049"/>
    </row>
    <row r="86" spans="1:24" s="641" customFormat="1" ht="11.25" customHeight="1">
      <c r="A86" s="89" t="s">
        <v>527</v>
      </c>
      <c r="C86" s="89"/>
      <c r="D86" s="89"/>
      <c r="E86" s="535"/>
      <c r="F86" s="535"/>
      <c r="G86" s="535"/>
      <c r="H86" s="535"/>
      <c r="I86" s="535"/>
      <c r="J86" s="535"/>
      <c r="K86" s="535"/>
      <c r="M86" s="271"/>
      <c r="N86" s="522"/>
      <c r="O86" s="522"/>
      <c r="P86" s="522"/>
      <c r="Q86" s="522"/>
      <c r="R86" s="522"/>
      <c r="S86" s="522"/>
      <c r="T86" s="522"/>
      <c r="U86" s="522"/>
      <c r="V86" s="522"/>
      <c r="W86" s="522"/>
      <c r="X86" s="1049"/>
    </row>
    <row r="87" spans="1:24" s="641" customFormat="1" ht="11.25" customHeight="1">
      <c r="A87" s="89" t="s">
        <v>528</v>
      </c>
      <c r="L87" s="522"/>
      <c r="M87" s="522"/>
      <c r="N87" s="535"/>
      <c r="O87" s="535"/>
      <c r="P87" s="535"/>
      <c r="Q87" s="535"/>
      <c r="R87" s="535"/>
      <c r="S87" s="535"/>
      <c r="T87" s="535"/>
      <c r="U87" s="535"/>
      <c r="V87" s="535"/>
      <c r="W87" s="535"/>
      <c r="X87" s="1049"/>
    </row>
    <row r="88" spans="1:24" s="522" customFormat="1" ht="11.25" customHeight="1">
      <c r="A88" s="89" t="s">
        <v>781</v>
      </c>
      <c r="B88" s="641"/>
      <c r="C88" s="641"/>
      <c r="D88" s="641"/>
      <c r="E88" s="641"/>
      <c r="F88" s="641"/>
      <c r="G88" s="641"/>
      <c r="H88" s="641"/>
      <c r="I88" s="641"/>
      <c r="J88" s="641"/>
      <c r="K88" s="641"/>
      <c r="L88" s="641"/>
      <c r="M88" s="535"/>
      <c r="N88" s="641"/>
      <c r="O88" s="641"/>
      <c r="P88" s="641"/>
      <c r="Q88" s="641"/>
      <c r="R88" s="641"/>
      <c r="S88" s="641"/>
      <c r="T88" s="641"/>
      <c r="U88" s="641"/>
      <c r="V88" s="641"/>
      <c r="W88" s="641"/>
      <c r="X88" s="973"/>
    </row>
    <row r="89" spans="1:24" s="522" customFormat="1" ht="11.25" customHeight="1">
      <c r="A89" s="66" t="s">
        <v>782</v>
      </c>
      <c r="L89" s="641"/>
      <c r="M89" s="641"/>
      <c r="N89" s="641"/>
      <c r="O89" s="641"/>
      <c r="P89" s="641"/>
      <c r="Q89" s="641"/>
      <c r="R89" s="641"/>
      <c r="S89" s="641"/>
      <c r="T89" s="641"/>
      <c r="U89" s="641"/>
      <c r="V89" s="641"/>
      <c r="W89" s="641"/>
      <c r="X89" s="973"/>
    </row>
    <row r="90" spans="1:24" s="522" customFormat="1" ht="11.25" customHeight="1">
      <c r="A90" s="1217" t="s">
        <v>513</v>
      </c>
      <c r="X90" s="973"/>
    </row>
    <row r="91" spans="1:24" s="522" customFormat="1" ht="11.25" customHeight="1">
      <c r="A91" s="849" t="s">
        <v>50</v>
      </c>
      <c r="X91" s="973"/>
    </row>
    <row r="92" spans="1:24" ht="11.25" customHeight="1">
      <c r="A92" s="553" t="s">
        <v>534</v>
      </c>
      <c r="B92" s="647"/>
      <c r="C92" s="648"/>
      <c r="D92" s="647"/>
      <c r="E92" s="647"/>
      <c r="F92" s="647"/>
      <c r="G92" s="647"/>
      <c r="H92" s="647"/>
      <c r="I92" s="647"/>
      <c r="J92" s="647"/>
      <c r="K92" s="647"/>
      <c r="L92" s="522"/>
      <c r="M92" s="522"/>
      <c r="N92" s="522"/>
      <c r="O92" s="522"/>
      <c r="P92" s="522"/>
      <c r="Q92" s="522"/>
      <c r="R92" s="522"/>
      <c r="S92" s="522"/>
      <c r="T92" s="522"/>
      <c r="U92" s="522"/>
      <c r="V92" s="522"/>
      <c r="W92" s="522"/>
    </row>
    <row r="93" spans="1:24" ht="13">
      <c r="L93" s="647"/>
      <c r="M93" s="522"/>
      <c r="N93" s="647"/>
      <c r="O93" s="647"/>
      <c r="P93" s="647"/>
      <c r="Q93" s="647"/>
      <c r="R93" s="647"/>
      <c r="S93" s="647"/>
      <c r="T93" s="647"/>
      <c r="U93" s="647"/>
      <c r="V93" s="647"/>
    </row>
    <row r="94" spans="1:24" ht="13">
      <c r="A94" s="987"/>
      <c r="B94" s="987"/>
      <c r="C94" s="987"/>
      <c r="D94" s="987"/>
      <c r="E94" s="987"/>
      <c r="F94" s="987"/>
      <c r="G94" s="987"/>
      <c r="H94" s="987"/>
      <c r="I94" s="987"/>
      <c r="J94" s="987"/>
      <c r="K94" s="987"/>
      <c r="L94" s="987"/>
      <c r="M94" s="647"/>
      <c r="N94" s="987"/>
      <c r="O94" s="987"/>
      <c r="P94" s="987"/>
      <c r="Q94" s="987"/>
      <c r="R94" s="987"/>
      <c r="S94" s="987"/>
      <c r="T94" s="987"/>
      <c r="U94" s="987"/>
      <c r="V94" s="987"/>
      <c r="W94" s="987"/>
    </row>
    <row r="95" spans="1:24">
      <c r="M95" s="987"/>
    </row>
    <row r="99" spans="1:24">
      <c r="N99" s="987"/>
      <c r="O99" s="987"/>
      <c r="P99" s="987"/>
      <c r="Q99" s="987"/>
      <c r="R99" s="987"/>
      <c r="S99" s="987"/>
      <c r="T99" s="987"/>
      <c r="U99" s="987"/>
      <c r="V99" s="987"/>
      <c r="W99" s="987"/>
    </row>
    <row r="100" spans="1:24">
      <c r="A100" s="987"/>
      <c r="B100" s="987"/>
      <c r="C100" s="987"/>
      <c r="D100" s="987"/>
      <c r="E100" s="987"/>
      <c r="F100" s="987"/>
      <c r="G100" s="987"/>
      <c r="H100" s="987"/>
      <c r="I100" s="987"/>
      <c r="J100" s="987"/>
      <c r="K100" s="987"/>
      <c r="L100" s="987"/>
      <c r="N100" s="987"/>
      <c r="O100" s="987"/>
      <c r="P100" s="987"/>
      <c r="Q100" s="987"/>
      <c r="R100" s="987"/>
      <c r="S100" s="987"/>
      <c r="T100" s="987"/>
      <c r="U100" s="987"/>
      <c r="V100" s="987"/>
      <c r="W100" s="987"/>
      <c r="X100" s="987"/>
    </row>
    <row r="101" spans="1:24">
      <c r="A101" s="987"/>
      <c r="B101" s="987"/>
      <c r="C101" s="987"/>
      <c r="D101" s="987"/>
      <c r="E101" s="987"/>
      <c r="F101" s="987"/>
      <c r="G101" s="987"/>
      <c r="H101" s="987"/>
      <c r="I101" s="987"/>
      <c r="J101" s="987"/>
      <c r="K101" s="987"/>
      <c r="L101" s="987"/>
      <c r="M101" s="987"/>
      <c r="N101" s="987"/>
      <c r="O101" s="987"/>
      <c r="P101" s="987"/>
      <c r="Q101" s="987"/>
      <c r="R101" s="987"/>
      <c r="S101" s="987"/>
      <c r="T101" s="987"/>
      <c r="U101" s="987"/>
      <c r="V101" s="987"/>
      <c r="W101" s="987"/>
      <c r="X101" s="987"/>
    </row>
    <row r="102" spans="1:24">
      <c r="A102" s="987"/>
      <c r="B102" s="987"/>
      <c r="C102" s="987"/>
      <c r="D102" s="987"/>
      <c r="E102" s="987"/>
      <c r="F102" s="987"/>
      <c r="G102" s="987"/>
      <c r="H102" s="987"/>
      <c r="I102" s="987"/>
      <c r="J102" s="987"/>
      <c r="K102" s="987"/>
      <c r="L102" s="987"/>
      <c r="M102" s="987"/>
      <c r="N102" s="987"/>
      <c r="O102" s="987"/>
      <c r="P102" s="987"/>
      <c r="Q102" s="987"/>
      <c r="R102" s="987"/>
      <c r="S102" s="987"/>
      <c r="T102" s="987"/>
      <c r="U102" s="987"/>
      <c r="V102" s="987"/>
      <c r="W102" s="987"/>
      <c r="X102" s="987"/>
    </row>
    <row r="103" spans="1:24">
      <c r="A103" s="987"/>
      <c r="B103" s="987"/>
      <c r="C103" s="987"/>
      <c r="D103" s="987"/>
      <c r="E103" s="987"/>
      <c r="F103" s="987"/>
      <c r="G103" s="987"/>
      <c r="H103" s="987"/>
      <c r="I103" s="987"/>
      <c r="J103" s="987"/>
      <c r="K103" s="987"/>
      <c r="L103" s="987"/>
      <c r="M103" s="987"/>
      <c r="N103" s="987"/>
      <c r="O103" s="987"/>
      <c r="P103" s="987"/>
      <c r="Q103" s="987"/>
      <c r="R103" s="987"/>
      <c r="S103" s="987"/>
      <c r="T103" s="987"/>
      <c r="U103" s="987"/>
      <c r="V103" s="987"/>
      <c r="W103" s="987"/>
      <c r="X103" s="987"/>
    </row>
    <row r="104" spans="1:24">
      <c r="A104" s="987"/>
      <c r="B104" s="987"/>
      <c r="C104" s="987"/>
      <c r="D104" s="987"/>
      <c r="E104" s="987"/>
      <c r="F104" s="987"/>
      <c r="G104" s="987"/>
      <c r="H104" s="987"/>
      <c r="I104" s="987"/>
      <c r="J104" s="987"/>
      <c r="K104" s="987"/>
      <c r="L104" s="987"/>
      <c r="M104" s="987"/>
      <c r="N104" s="987"/>
      <c r="O104" s="987"/>
      <c r="P104" s="987"/>
      <c r="Q104" s="987"/>
      <c r="R104" s="987"/>
      <c r="S104" s="987"/>
      <c r="T104" s="987"/>
      <c r="U104" s="987"/>
      <c r="V104" s="987"/>
      <c r="W104" s="987"/>
      <c r="X104" s="987"/>
    </row>
    <row r="105" spans="1:24">
      <c r="A105" s="987"/>
      <c r="B105" s="987"/>
      <c r="C105" s="987"/>
      <c r="D105" s="987"/>
      <c r="E105" s="987"/>
      <c r="F105" s="987"/>
      <c r="G105" s="987"/>
      <c r="H105" s="987"/>
      <c r="I105" s="987"/>
      <c r="J105" s="987"/>
      <c r="K105" s="987"/>
      <c r="L105" s="987"/>
      <c r="M105" s="987"/>
      <c r="N105" s="987"/>
      <c r="O105" s="987"/>
      <c r="P105" s="987"/>
      <c r="Q105" s="987"/>
      <c r="R105" s="987"/>
      <c r="S105" s="987"/>
      <c r="T105" s="987"/>
      <c r="U105" s="987"/>
      <c r="V105" s="987"/>
      <c r="W105" s="987"/>
      <c r="X105" s="987"/>
    </row>
    <row r="106" spans="1:24">
      <c r="A106" s="987"/>
      <c r="B106" s="987"/>
      <c r="C106" s="987"/>
      <c r="D106" s="987"/>
      <c r="E106" s="987"/>
      <c r="F106" s="987"/>
      <c r="G106" s="987"/>
      <c r="H106" s="987"/>
      <c r="I106" s="987"/>
      <c r="J106" s="987"/>
      <c r="K106" s="987"/>
      <c r="L106" s="987"/>
      <c r="M106" s="987"/>
      <c r="N106" s="987"/>
      <c r="O106" s="987"/>
      <c r="P106" s="987"/>
      <c r="Q106" s="987"/>
      <c r="R106" s="987"/>
      <c r="S106" s="987"/>
      <c r="T106" s="987"/>
      <c r="U106" s="987"/>
      <c r="V106" s="987"/>
      <c r="W106" s="987"/>
      <c r="X106" s="987"/>
    </row>
    <row r="107" spans="1:24">
      <c r="A107" s="987"/>
      <c r="B107" s="987"/>
      <c r="C107" s="987"/>
      <c r="D107" s="987"/>
      <c r="E107" s="987"/>
      <c r="F107" s="987"/>
      <c r="G107" s="987"/>
      <c r="H107" s="987"/>
      <c r="I107" s="987"/>
      <c r="J107" s="987"/>
      <c r="K107" s="987"/>
      <c r="L107" s="987"/>
      <c r="M107" s="987"/>
      <c r="N107" s="987"/>
      <c r="O107" s="987"/>
      <c r="P107" s="987"/>
      <c r="Q107" s="987"/>
      <c r="R107" s="987"/>
      <c r="S107" s="987"/>
      <c r="T107" s="987"/>
      <c r="U107" s="987"/>
      <c r="V107" s="987"/>
      <c r="W107" s="987"/>
      <c r="X107" s="987"/>
    </row>
    <row r="108" spans="1:24">
      <c r="A108" s="987"/>
      <c r="B108" s="987"/>
      <c r="C108" s="987"/>
      <c r="D108" s="987"/>
      <c r="E108" s="987"/>
      <c r="F108" s="987"/>
      <c r="G108" s="987"/>
      <c r="H108" s="987"/>
      <c r="I108" s="987"/>
      <c r="J108" s="987"/>
      <c r="K108" s="987"/>
      <c r="L108" s="987"/>
      <c r="M108" s="987"/>
      <c r="N108" s="987"/>
      <c r="O108" s="987"/>
      <c r="P108" s="987"/>
      <c r="Q108" s="987"/>
      <c r="R108" s="987"/>
      <c r="S108" s="987"/>
      <c r="T108" s="987"/>
      <c r="U108" s="987"/>
      <c r="V108" s="987"/>
      <c r="W108" s="987"/>
      <c r="X108" s="987"/>
    </row>
    <row r="109" spans="1:24">
      <c r="A109" s="987"/>
      <c r="B109" s="987"/>
      <c r="C109" s="987"/>
      <c r="D109" s="987"/>
      <c r="E109" s="987"/>
      <c r="F109" s="987"/>
      <c r="G109" s="987"/>
      <c r="H109" s="987"/>
      <c r="I109" s="987"/>
      <c r="J109" s="987"/>
      <c r="K109" s="987"/>
      <c r="L109" s="987"/>
      <c r="M109" s="987"/>
      <c r="N109" s="987"/>
      <c r="O109" s="987"/>
      <c r="P109" s="987"/>
      <c r="Q109" s="987"/>
      <c r="R109" s="987"/>
      <c r="S109" s="987"/>
      <c r="T109" s="987"/>
      <c r="U109" s="987"/>
      <c r="V109" s="987"/>
      <c r="W109" s="987"/>
      <c r="X109" s="987"/>
    </row>
    <row r="110" spans="1:24">
      <c r="A110" s="987"/>
      <c r="B110" s="987"/>
      <c r="C110" s="987"/>
      <c r="D110" s="987"/>
      <c r="E110" s="987"/>
      <c r="F110" s="987"/>
      <c r="G110" s="987"/>
      <c r="H110" s="987"/>
      <c r="I110" s="987"/>
      <c r="J110" s="987"/>
      <c r="K110" s="987"/>
      <c r="L110" s="987"/>
      <c r="M110" s="987"/>
      <c r="N110" s="987"/>
      <c r="O110" s="987"/>
      <c r="P110" s="987"/>
      <c r="Q110" s="987"/>
      <c r="R110" s="987"/>
      <c r="S110" s="987"/>
      <c r="T110" s="987"/>
      <c r="U110" s="987"/>
      <c r="V110" s="987"/>
      <c r="W110" s="987"/>
      <c r="X110" s="987"/>
    </row>
    <row r="111" spans="1:24">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row>
    <row r="112" spans="1:24">
      <c r="A112" s="987"/>
      <c r="B112" s="987"/>
      <c r="C112" s="987"/>
      <c r="D112" s="987"/>
      <c r="E112" s="987"/>
      <c r="F112" s="987"/>
      <c r="G112" s="987"/>
      <c r="H112" s="987"/>
      <c r="I112" s="987"/>
      <c r="J112" s="987"/>
      <c r="K112" s="987"/>
      <c r="L112" s="987"/>
      <c r="M112" s="987"/>
      <c r="N112" s="987"/>
      <c r="O112" s="987"/>
      <c r="P112" s="987"/>
      <c r="Q112" s="987"/>
      <c r="R112" s="987"/>
      <c r="S112" s="987"/>
      <c r="T112" s="987"/>
      <c r="U112" s="987"/>
      <c r="V112" s="987"/>
      <c r="W112" s="987"/>
      <c r="X112" s="987"/>
    </row>
    <row r="113" spans="1:24">
      <c r="A113" s="987"/>
      <c r="B113" s="987"/>
      <c r="C113" s="987"/>
      <c r="D113" s="987"/>
      <c r="E113" s="987"/>
      <c r="F113" s="987"/>
      <c r="G113" s="987"/>
      <c r="H113" s="987"/>
      <c r="I113" s="987"/>
      <c r="J113" s="987"/>
      <c r="K113" s="987"/>
      <c r="L113" s="987"/>
      <c r="M113" s="987"/>
      <c r="N113" s="987"/>
      <c r="O113" s="987"/>
      <c r="P113" s="987"/>
      <c r="Q113" s="987"/>
      <c r="R113" s="987"/>
      <c r="S113" s="987"/>
      <c r="T113" s="987"/>
      <c r="U113" s="987"/>
      <c r="V113" s="987"/>
      <c r="W113" s="987"/>
      <c r="X113" s="987"/>
    </row>
    <row r="114" spans="1:24">
      <c r="A114" s="987"/>
      <c r="B114" s="987"/>
      <c r="C114" s="987"/>
      <c r="D114" s="987"/>
      <c r="E114" s="987"/>
      <c r="F114" s="987"/>
      <c r="G114" s="987"/>
      <c r="H114" s="987"/>
      <c r="I114" s="987"/>
      <c r="J114" s="987"/>
      <c r="K114" s="987"/>
      <c r="L114" s="987"/>
      <c r="M114" s="987"/>
      <c r="N114" s="987"/>
      <c r="O114" s="987"/>
      <c r="P114" s="987"/>
      <c r="Q114" s="987"/>
      <c r="R114" s="987"/>
      <c r="S114" s="987"/>
      <c r="T114" s="987"/>
      <c r="U114" s="987"/>
      <c r="V114" s="987"/>
      <c r="W114" s="987"/>
      <c r="X114" s="987"/>
    </row>
    <row r="115" spans="1:24">
      <c r="A115" s="987"/>
      <c r="B115" s="987"/>
      <c r="C115" s="987"/>
      <c r="D115" s="987"/>
      <c r="E115" s="987"/>
      <c r="F115" s="987"/>
      <c r="G115" s="987"/>
      <c r="H115" s="987"/>
      <c r="I115" s="987"/>
      <c r="J115" s="987"/>
      <c r="K115" s="987"/>
      <c r="L115" s="987"/>
      <c r="M115" s="987"/>
      <c r="N115" s="987"/>
      <c r="O115" s="987"/>
      <c r="P115" s="987"/>
      <c r="Q115" s="987"/>
      <c r="R115" s="987"/>
      <c r="S115" s="987"/>
      <c r="T115" s="987"/>
      <c r="U115" s="987"/>
      <c r="V115" s="987"/>
      <c r="W115" s="987"/>
      <c r="X115" s="987"/>
    </row>
    <row r="116" spans="1:24">
      <c r="A116" s="987"/>
      <c r="B116" s="987"/>
      <c r="C116" s="987"/>
      <c r="D116" s="987"/>
      <c r="E116" s="987"/>
      <c r="F116" s="987"/>
      <c r="G116" s="987"/>
      <c r="H116" s="987"/>
      <c r="I116" s="987"/>
      <c r="J116" s="987"/>
      <c r="K116" s="987"/>
      <c r="L116" s="987"/>
      <c r="M116" s="987"/>
      <c r="N116" s="987"/>
      <c r="O116" s="987"/>
      <c r="P116" s="987"/>
      <c r="Q116" s="987"/>
      <c r="R116" s="987"/>
      <c r="S116" s="987"/>
      <c r="T116" s="987"/>
      <c r="U116" s="987"/>
      <c r="V116" s="987"/>
      <c r="W116" s="987"/>
      <c r="X116" s="987"/>
    </row>
    <row r="117" spans="1:24">
      <c r="A117" s="987"/>
      <c r="B117" s="987"/>
      <c r="C117" s="987"/>
      <c r="D117" s="987"/>
      <c r="E117" s="987"/>
      <c r="F117" s="987"/>
      <c r="G117" s="987"/>
      <c r="H117" s="987"/>
      <c r="I117" s="987"/>
      <c r="J117" s="987"/>
      <c r="K117" s="987"/>
      <c r="L117" s="987"/>
      <c r="M117" s="987"/>
      <c r="N117" s="987"/>
      <c r="O117" s="987"/>
      <c r="P117" s="987"/>
      <c r="Q117" s="987"/>
      <c r="R117" s="987"/>
      <c r="S117" s="987"/>
      <c r="T117" s="987"/>
      <c r="U117" s="987"/>
      <c r="V117" s="987"/>
      <c r="W117" s="987"/>
      <c r="X117" s="987"/>
    </row>
    <row r="118" spans="1:24">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row>
    <row r="119" spans="1:24">
      <c r="A119" s="987"/>
      <c r="B119" s="987"/>
      <c r="C119" s="987"/>
      <c r="D119" s="987"/>
      <c r="E119" s="987"/>
      <c r="F119" s="987"/>
      <c r="G119" s="987"/>
      <c r="H119" s="987"/>
      <c r="I119" s="987"/>
      <c r="J119" s="987"/>
      <c r="K119" s="987"/>
      <c r="L119" s="987"/>
      <c r="M119" s="987"/>
      <c r="N119" s="987"/>
      <c r="O119" s="987"/>
      <c r="P119" s="987"/>
      <c r="Q119" s="987"/>
      <c r="R119" s="987"/>
      <c r="S119" s="987"/>
      <c r="T119" s="987"/>
      <c r="U119" s="987"/>
      <c r="V119" s="987"/>
      <c r="W119" s="987"/>
      <c r="X119" s="987"/>
    </row>
    <row r="120" spans="1:24">
      <c r="A120" s="987"/>
      <c r="B120" s="987"/>
      <c r="C120" s="987"/>
      <c r="D120" s="987"/>
      <c r="E120" s="987"/>
      <c r="F120" s="987"/>
      <c r="G120" s="987"/>
      <c r="H120" s="987"/>
      <c r="I120" s="987"/>
      <c r="J120" s="987"/>
      <c r="K120" s="987"/>
      <c r="L120" s="987"/>
      <c r="M120" s="987"/>
      <c r="N120" s="987"/>
      <c r="O120" s="987"/>
      <c r="P120" s="987"/>
      <c r="Q120" s="987"/>
      <c r="R120" s="987"/>
      <c r="S120" s="987"/>
      <c r="T120" s="987"/>
      <c r="U120" s="987"/>
      <c r="V120" s="987"/>
      <c r="W120" s="987"/>
      <c r="X120" s="987"/>
    </row>
    <row r="121" spans="1:24">
      <c r="A121" s="987"/>
      <c r="B121" s="987"/>
      <c r="C121" s="987"/>
      <c r="D121" s="987"/>
      <c r="E121" s="987"/>
      <c r="F121" s="987"/>
      <c r="G121" s="987"/>
      <c r="H121" s="987"/>
      <c r="I121" s="987"/>
      <c r="J121" s="987"/>
      <c r="K121" s="987"/>
      <c r="L121" s="987"/>
      <c r="M121" s="987"/>
      <c r="N121" s="987"/>
      <c r="O121" s="987"/>
      <c r="P121" s="987"/>
      <c r="Q121" s="987"/>
      <c r="R121" s="987"/>
      <c r="S121" s="987"/>
      <c r="T121" s="987"/>
      <c r="U121" s="987"/>
      <c r="V121" s="987"/>
      <c r="W121" s="987"/>
      <c r="X121" s="987"/>
    </row>
    <row r="122" spans="1:24">
      <c r="A122" s="987"/>
      <c r="B122" s="987"/>
      <c r="C122" s="987"/>
      <c r="D122" s="987"/>
      <c r="E122" s="987"/>
      <c r="F122" s="987"/>
      <c r="G122" s="987"/>
      <c r="H122" s="987"/>
      <c r="I122" s="987"/>
      <c r="J122" s="987"/>
      <c r="K122" s="987"/>
      <c r="L122" s="987"/>
      <c r="M122" s="987"/>
      <c r="N122" s="987"/>
      <c r="O122" s="987"/>
      <c r="P122" s="987"/>
      <c r="Q122" s="987"/>
      <c r="R122" s="987"/>
      <c r="S122" s="987"/>
      <c r="T122" s="987"/>
      <c r="U122" s="987"/>
      <c r="V122" s="987"/>
      <c r="W122" s="987"/>
      <c r="X122" s="987"/>
    </row>
    <row r="123" spans="1:24">
      <c r="A123" s="987"/>
      <c r="B123" s="987"/>
      <c r="C123" s="987"/>
      <c r="D123" s="987"/>
      <c r="E123" s="987"/>
      <c r="F123" s="987"/>
      <c r="G123" s="987"/>
      <c r="H123" s="987"/>
      <c r="I123" s="987"/>
      <c r="J123" s="987"/>
      <c r="K123" s="987"/>
      <c r="L123" s="987"/>
      <c r="M123" s="987"/>
      <c r="N123" s="987"/>
      <c r="O123" s="987"/>
      <c r="P123" s="987"/>
      <c r="Q123" s="987"/>
      <c r="R123" s="987"/>
      <c r="S123" s="987"/>
      <c r="T123" s="987"/>
      <c r="U123" s="987"/>
      <c r="V123" s="987"/>
      <c r="W123" s="987"/>
      <c r="X123" s="987"/>
    </row>
    <row r="124" spans="1:24">
      <c r="A124" s="987"/>
      <c r="B124" s="987"/>
      <c r="C124" s="987"/>
      <c r="D124" s="987"/>
      <c r="E124" s="987"/>
      <c r="F124" s="987"/>
      <c r="G124" s="987"/>
      <c r="H124" s="987"/>
      <c r="I124" s="987"/>
      <c r="J124" s="987"/>
      <c r="K124" s="987"/>
      <c r="L124" s="987"/>
      <c r="M124" s="987"/>
      <c r="N124" s="987"/>
      <c r="O124" s="987"/>
      <c r="P124" s="987"/>
      <c r="Q124" s="987"/>
      <c r="R124" s="987"/>
      <c r="S124" s="987"/>
      <c r="T124" s="987"/>
      <c r="U124" s="987"/>
      <c r="V124" s="987"/>
      <c r="W124" s="987"/>
      <c r="X124" s="987"/>
    </row>
    <row r="125" spans="1:24">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987"/>
    </row>
    <row r="126" spans="1:24">
      <c r="A126" s="987"/>
      <c r="B126" s="987"/>
      <c r="C126" s="987"/>
      <c r="D126" s="987"/>
      <c r="E126" s="987"/>
      <c r="F126" s="987"/>
      <c r="G126" s="987"/>
      <c r="H126" s="987"/>
      <c r="I126" s="987"/>
      <c r="J126" s="987"/>
      <c r="K126" s="987"/>
      <c r="L126" s="987"/>
      <c r="M126" s="987"/>
      <c r="N126" s="987"/>
      <c r="O126" s="987"/>
      <c r="P126" s="987"/>
      <c r="Q126" s="987"/>
      <c r="R126" s="987"/>
      <c r="S126" s="987"/>
      <c r="T126" s="987"/>
      <c r="U126" s="987"/>
      <c r="V126" s="987"/>
      <c r="W126" s="987"/>
      <c r="X126" s="987"/>
    </row>
    <row r="127" spans="1:24">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987"/>
    </row>
    <row r="128" spans="1:24">
      <c r="A128" s="987"/>
      <c r="B128" s="987"/>
      <c r="C128" s="987"/>
      <c r="D128" s="987"/>
      <c r="E128" s="987"/>
      <c r="F128" s="987"/>
      <c r="G128" s="987"/>
      <c r="H128" s="987"/>
      <c r="I128" s="987"/>
      <c r="J128" s="987"/>
      <c r="K128" s="987"/>
      <c r="L128" s="987"/>
      <c r="M128" s="987"/>
      <c r="N128" s="987"/>
      <c r="O128" s="987"/>
      <c r="P128" s="987"/>
      <c r="Q128" s="987"/>
      <c r="R128" s="987"/>
      <c r="S128" s="987"/>
      <c r="T128" s="987"/>
      <c r="U128" s="987"/>
      <c r="V128" s="987"/>
      <c r="W128" s="987"/>
      <c r="X128" s="987"/>
    </row>
    <row r="129" spans="1:24">
      <c r="A129" s="987"/>
      <c r="B129" s="987"/>
      <c r="C129" s="987"/>
      <c r="D129" s="987"/>
      <c r="E129" s="987"/>
      <c r="F129" s="987"/>
      <c r="G129" s="987"/>
      <c r="H129" s="987"/>
      <c r="I129" s="987"/>
      <c r="J129" s="987"/>
      <c r="K129" s="987"/>
      <c r="L129" s="987"/>
      <c r="M129" s="987"/>
      <c r="N129" s="987"/>
      <c r="O129" s="987"/>
      <c r="P129" s="987"/>
      <c r="Q129" s="987"/>
      <c r="R129" s="987"/>
      <c r="S129" s="987"/>
      <c r="T129" s="987"/>
      <c r="U129" s="987"/>
      <c r="V129" s="987"/>
      <c r="W129" s="987"/>
      <c r="X129" s="987"/>
    </row>
    <row r="130" spans="1:24">
      <c r="A130" s="987"/>
      <c r="B130" s="987"/>
      <c r="C130" s="987"/>
      <c r="D130" s="987"/>
      <c r="E130" s="987"/>
      <c r="F130" s="987"/>
      <c r="G130" s="987"/>
      <c r="H130" s="987"/>
      <c r="I130" s="987"/>
      <c r="J130" s="987"/>
      <c r="K130" s="987"/>
      <c r="L130" s="987"/>
      <c r="M130" s="987"/>
      <c r="N130" s="987"/>
      <c r="O130" s="987"/>
      <c r="P130" s="987"/>
      <c r="Q130" s="987"/>
      <c r="R130" s="987"/>
      <c r="S130" s="987"/>
      <c r="T130" s="987"/>
      <c r="U130" s="987"/>
      <c r="V130" s="987"/>
      <c r="W130" s="987"/>
      <c r="X130" s="987"/>
    </row>
    <row r="131" spans="1:24">
      <c r="A131" s="987"/>
      <c r="B131" s="987"/>
      <c r="C131" s="987"/>
      <c r="D131" s="987"/>
      <c r="E131" s="987"/>
      <c r="F131" s="987"/>
      <c r="G131" s="987"/>
      <c r="H131" s="987"/>
      <c r="I131" s="987"/>
      <c r="J131" s="987"/>
      <c r="K131" s="987"/>
      <c r="L131" s="987"/>
      <c r="M131" s="987"/>
      <c r="N131" s="987"/>
      <c r="O131" s="987"/>
      <c r="P131" s="987"/>
      <c r="Q131" s="987"/>
      <c r="R131" s="987"/>
      <c r="S131" s="987"/>
      <c r="T131" s="987"/>
      <c r="U131" s="987"/>
      <c r="V131" s="987"/>
      <c r="W131" s="987"/>
      <c r="X131" s="987"/>
    </row>
    <row r="132" spans="1:24">
      <c r="A132" s="987"/>
      <c r="B132" s="987"/>
      <c r="C132" s="987"/>
      <c r="D132" s="987"/>
      <c r="E132" s="987"/>
      <c r="F132" s="987"/>
      <c r="G132" s="987"/>
      <c r="H132" s="987"/>
      <c r="I132" s="987"/>
      <c r="J132" s="987"/>
      <c r="K132" s="987"/>
      <c r="L132" s="987"/>
      <c r="M132" s="987"/>
      <c r="N132" s="987"/>
      <c r="O132" s="987"/>
      <c r="P132" s="987"/>
      <c r="Q132" s="987"/>
      <c r="R132" s="987"/>
      <c r="S132" s="987"/>
      <c r="T132" s="987"/>
      <c r="U132" s="987"/>
      <c r="V132" s="987"/>
      <c r="W132" s="987"/>
      <c r="X132" s="987"/>
    </row>
    <row r="133" spans="1:24">
      <c r="A133" s="987"/>
      <c r="B133" s="987"/>
      <c r="C133" s="987"/>
      <c r="D133" s="987"/>
      <c r="E133" s="987"/>
      <c r="F133" s="987"/>
      <c r="G133" s="987"/>
      <c r="H133" s="987"/>
      <c r="I133" s="987"/>
      <c r="J133" s="987"/>
      <c r="K133" s="987"/>
      <c r="L133" s="987"/>
      <c r="M133" s="987"/>
      <c r="N133" s="987"/>
      <c r="O133" s="987"/>
      <c r="P133" s="987"/>
      <c r="Q133" s="987"/>
      <c r="R133" s="987"/>
      <c r="S133" s="987"/>
      <c r="T133" s="987"/>
      <c r="U133" s="987"/>
      <c r="V133" s="987"/>
      <c r="W133" s="987"/>
      <c r="X133" s="987"/>
    </row>
    <row r="134" spans="1:24">
      <c r="A134" s="987"/>
      <c r="B134" s="987"/>
      <c r="C134" s="987"/>
      <c r="D134" s="987"/>
      <c r="E134" s="987"/>
      <c r="F134" s="987"/>
      <c r="G134" s="987"/>
      <c r="H134" s="987"/>
      <c r="I134" s="987"/>
      <c r="J134" s="987"/>
      <c r="K134" s="987"/>
      <c r="L134" s="987"/>
      <c r="M134" s="987"/>
      <c r="N134" s="987"/>
      <c r="O134" s="987"/>
      <c r="P134" s="987"/>
      <c r="Q134" s="987"/>
      <c r="R134" s="987"/>
      <c r="S134" s="987"/>
      <c r="T134" s="987"/>
      <c r="U134" s="987"/>
      <c r="V134" s="987"/>
      <c r="W134" s="987"/>
      <c r="X134" s="987"/>
    </row>
    <row r="135" spans="1:24">
      <c r="A135" s="987"/>
      <c r="B135" s="987"/>
      <c r="C135" s="987"/>
      <c r="D135" s="987"/>
      <c r="E135" s="987"/>
      <c r="F135" s="987"/>
      <c r="G135" s="987"/>
      <c r="H135" s="987"/>
      <c r="I135" s="987"/>
      <c r="J135" s="987"/>
      <c r="K135" s="987"/>
      <c r="L135" s="987"/>
      <c r="M135" s="987"/>
      <c r="N135" s="987"/>
      <c r="O135" s="987"/>
      <c r="P135" s="987"/>
      <c r="Q135" s="987"/>
      <c r="R135" s="987"/>
      <c r="S135" s="987"/>
      <c r="T135" s="987"/>
      <c r="U135" s="987"/>
      <c r="V135" s="987"/>
      <c r="W135" s="987"/>
      <c r="X135" s="987"/>
    </row>
    <row r="136" spans="1:24">
      <c r="A136" s="987"/>
      <c r="B136" s="987"/>
      <c r="C136" s="987"/>
      <c r="D136" s="987"/>
      <c r="E136" s="987"/>
      <c r="F136" s="987"/>
      <c r="G136" s="987"/>
      <c r="H136" s="987"/>
      <c r="I136" s="987"/>
      <c r="J136" s="987"/>
      <c r="K136" s="987"/>
      <c r="L136" s="987"/>
      <c r="M136" s="987"/>
      <c r="N136" s="987"/>
      <c r="O136" s="987"/>
      <c r="P136" s="987"/>
      <c r="Q136" s="987"/>
      <c r="R136" s="987"/>
      <c r="S136" s="987"/>
      <c r="T136" s="987"/>
      <c r="U136" s="987"/>
      <c r="V136" s="987"/>
      <c r="W136" s="987"/>
      <c r="X136" s="987"/>
    </row>
    <row r="137" spans="1:24">
      <c r="A137" s="987"/>
      <c r="B137" s="987"/>
      <c r="C137" s="987"/>
      <c r="D137" s="987"/>
      <c r="E137" s="987"/>
      <c r="F137" s="987"/>
      <c r="G137" s="987"/>
      <c r="H137" s="987"/>
      <c r="I137" s="987"/>
      <c r="J137" s="987"/>
      <c r="K137" s="987"/>
      <c r="L137" s="987"/>
      <c r="M137" s="987"/>
      <c r="N137" s="987"/>
      <c r="O137" s="987"/>
      <c r="P137" s="987"/>
      <c r="Q137" s="987"/>
      <c r="R137" s="987"/>
      <c r="S137" s="987"/>
      <c r="T137" s="987"/>
      <c r="U137" s="987"/>
      <c r="V137" s="987"/>
      <c r="W137" s="987"/>
      <c r="X137" s="987"/>
    </row>
    <row r="138" spans="1:24">
      <c r="A138" s="987"/>
      <c r="B138" s="987"/>
      <c r="C138" s="987"/>
      <c r="D138" s="987"/>
      <c r="E138" s="987"/>
      <c r="F138" s="987"/>
      <c r="G138" s="987"/>
      <c r="H138" s="987"/>
      <c r="I138" s="987"/>
      <c r="J138" s="987"/>
      <c r="K138" s="987"/>
      <c r="L138" s="987"/>
      <c r="M138" s="987"/>
      <c r="N138" s="987"/>
      <c r="O138" s="987"/>
      <c r="P138" s="987"/>
      <c r="Q138" s="987"/>
      <c r="R138" s="987"/>
      <c r="S138" s="987"/>
      <c r="T138" s="987"/>
      <c r="U138" s="987"/>
      <c r="V138" s="987"/>
      <c r="W138" s="987"/>
      <c r="X138" s="987"/>
    </row>
    <row r="139" spans="1:24">
      <c r="A139" s="987"/>
      <c r="B139" s="987"/>
      <c r="C139" s="987"/>
      <c r="D139" s="987"/>
      <c r="E139" s="987"/>
      <c r="F139" s="987"/>
      <c r="G139" s="987"/>
      <c r="H139" s="987"/>
      <c r="I139" s="987"/>
      <c r="J139" s="987"/>
      <c r="K139" s="987"/>
      <c r="L139" s="987"/>
      <c r="M139" s="987"/>
      <c r="N139" s="987"/>
      <c r="O139" s="987"/>
      <c r="P139" s="987"/>
      <c r="Q139" s="987"/>
      <c r="R139" s="987"/>
      <c r="S139" s="987"/>
      <c r="T139" s="987"/>
      <c r="U139" s="987"/>
      <c r="V139" s="987"/>
      <c r="W139" s="987"/>
      <c r="X139" s="987"/>
    </row>
    <row r="140" spans="1:24">
      <c r="A140" s="987"/>
      <c r="B140" s="987"/>
      <c r="C140" s="987"/>
      <c r="D140" s="987"/>
      <c r="E140" s="987"/>
      <c r="F140" s="987"/>
      <c r="G140" s="987"/>
      <c r="H140" s="987"/>
      <c r="I140" s="987"/>
      <c r="J140" s="987"/>
      <c r="K140" s="987"/>
      <c r="L140" s="987"/>
      <c r="M140" s="987"/>
      <c r="N140" s="987"/>
      <c r="O140" s="987"/>
      <c r="P140" s="987"/>
      <c r="Q140" s="987"/>
      <c r="R140" s="987"/>
      <c r="S140" s="987"/>
      <c r="T140" s="987"/>
      <c r="U140" s="987"/>
      <c r="V140" s="987"/>
      <c r="W140" s="987"/>
      <c r="X140" s="987"/>
    </row>
    <row r="141" spans="1:24">
      <c r="A141" s="987"/>
      <c r="B141" s="987"/>
      <c r="C141" s="987"/>
      <c r="D141" s="987"/>
      <c r="E141" s="987"/>
      <c r="F141" s="987"/>
      <c r="G141" s="987"/>
      <c r="H141" s="987"/>
      <c r="I141" s="987"/>
      <c r="J141" s="987"/>
      <c r="K141" s="987"/>
      <c r="L141" s="987"/>
      <c r="M141" s="987"/>
      <c r="N141" s="987"/>
      <c r="O141" s="987"/>
      <c r="P141" s="987"/>
      <c r="Q141" s="987"/>
      <c r="R141" s="987"/>
      <c r="S141" s="987"/>
      <c r="T141" s="987"/>
      <c r="U141" s="987"/>
      <c r="V141" s="987"/>
      <c r="W141" s="987"/>
      <c r="X141" s="987"/>
    </row>
    <row r="142" spans="1:24">
      <c r="A142" s="987"/>
      <c r="B142" s="987"/>
      <c r="C142" s="987"/>
      <c r="D142" s="987"/>
      <c r="E142" s="987"/>
      <c r="F142" s="987"/>
      <c r="G142" s="987"/>
      <c r="H142" s="987"/>
      <c r="I142" s="987"/>
      <c r="J142" s="987"/>
      <c r="K142" s="987"/>
      <c r="L142" s="987"/>
      <c r="M142" s="987"/>
      <c r="N142" s="987"/>
      <c r="O142" s="987"/>
      <c r="P142" s="987"/>
      <c r="Q142" s="987"/>
      <c r="R142" s="987"/>
      <c r="S142" s="987"/>
      <c r="T142" s="987"/>
      <c r="U142" s="987"/>
      <c r="V142" s="987"/>
      <c r="W142" s="987"/>
      <c r="X142" s="987"/>
    </row>
    <row r="143" spans="1:24">
      <c r="A143" s="987"/>
      <c r="B143" s="987"/>
      <c r="C143" s="987"/>
      <c r="D143" s="987"/>
      <c r="E143" s="987"/>
      <c r="F143" s="987"/>
      <c r="G143" s="987"/>
      <c r="H143" s="987"/>
      <c r="I143" s="987"/>
      <c r="J143" s="987"/>
      <c r="K143" s="987"/>
      <c r="L143" s="987"/>
      <c r="M143" s="987"/>
      <c r="N143" s="987"/>
      <c r="O143" s="987"/>
      <c r="P143" s="987"/>
      <c r="Q143" s="987"/>
      <c r="R143" s="987"/>
      <c r="S143" s="987"/>
      <c r="T143" s="987"/>
      <c r="U143" s="987"/>
      <c r="V143" s="987"/>
      <c r="W143" s="987"/>
      <c r="X143" s="987"/>
    </row>
    <row r="144" spans="1:24">
      <c r="A144" s="987"/>
      <c r="B144" s="987"/>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row>
    <row r="145" spans="1:24">
      <c r="A145" s="987"/>
      <c r="B145" s="987"/>
      <c r="C145" s="987"/>
      <c r="D145" s="987"/>
      <c r="E145" s="987"/>
      <c r="F145" s="987"/>
      <c r="G145" s="987"/>
      <c r="H145" s="987"/>
      <c r="I145" s="987"/>
      <c r="J145" s="987"/>
      <c r="K145" s="987"/>
      <c r="L145" s="987"/>
      <c r="M145" s="987"/>
      <c r="N145" s="987"/>
      <c r="O145" s="987"/>
      <c r="P145" s="987"/>
      <c r="Q145" s="987"/>
      <c r="R145" s="987"/>
      <c r="S145" s="987"/>
      <c r="T145" s="987"/>
      <c r="U145" s="987"/>
      <c r="V145" s="987"/>
      <c r="W145" s="987"/>
      <c r="X145" s="987"/>
    </row>
    <row r="146" spans="1:24">
      <c r="A146" s="987"/>
      <c r="B146" s="987"/>
      <c r="C146" s="987"/>
      <c r="D146" s="987"/>
      <c r="E146" s="987"/>
      <c r="F146" s="987"/>
      <c r="G146" s="987"/>
      <c r="H146" s="987"/>
      <c r="I146" s="987"/>
      <c r="J146" s="987"/>
      <c r="K146" s="987"/>
      <c r="L146" s="987"/>
      <c r="M146" s="987"/>
      <c r="N146" s="987"/>
      <c r="O146" s="987"/>
      <c r="P146" s="987"/>
      <c r="Q146" s="987"/>
      <c r="R146" s="987"/>
      <c r="S146" s="987"/>
      <c r="T146" s="987"/>
      <c r="U146" s="987"/>
      <c r="V146" s="987"/>
      <c r="W146" s="987"/>
      <c r="X146" s="987"/>
    </row>
    <row r="147" spans="1:24">
      <c r="A147" s="987"/>
      <c r="B147" s="987"/>
      <c r="C147" s="987"/>
      <c r="D147" s="987"/>
      <c r="E147" s="987"/>
      <c r="F147" s="987"/>
      <c r="G147" s="987"/>
      <c r="H147" s="987"/>
      <c r="I147" s="987"/>
      <c r="J147" s="987"/>
      <c r="K147" s="987"/>
      <c r="L147" s="987"/>
      <c r="M147" s="987"/>
      <c r="N147" s="987"/>
      <c r="O147" s="987"/>
      <c r="P147" s="987"/>
      <c r="Q147" s="987"/>
      <c r="R147" s="987"/>
      <c r="S147" s="987"/>
      <c r="T147" s="987"/>
      <c r="U147" s="987"/>
      <c r="V147" s="987"/>
      <c r="W147" s="987"/>
      <c r="X147" s="987"/>
    </row>
    <row r="148" spans="1:24">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row>
    <row r="149" spans="1:24">
      <c r="A149" s="987"/>
      <c r="B149" s="987"/>
      <c r="C149" s="987"/>
      <c r="D149" s="987"/>
      <c r="E149" s="987"/>
      <c r="F149" s="987"/>
      <c r="G149" s="987"/>
      <c r="H149" s="987"/>
      <c r="I149" s="987"/>
      <c r="J149" s="987"/>
      <c r="K149" s="987"/>
      <c r="L149" s="987"/>
      <c r="M149" s="987"/>
      <c r="N149" s="987"/>
      <c r="O149" s="987"/>
      <c r="P149" s="987"/>
      <c r="Q149" s="987"/>
      <c r="R149" s="987"/>
      <c r="S149" s="987"/>
      <c r="T149" s="987"/>
      <c r="U149" s="987"/>
      <c r="V149" s="987"/>
      <c r="W149" s="987"/>
      <c r="X149" s="987"/>
    </row>
    <row r="150" spans="1:24">
      <c r="A150" s="987"/>
      <c r="B150" s="987"/>
      <c r="C150" s="987"/>
      <c r="D150" s="987"/>
      <c r="E150" s="987"/>
      <c r="F150" s="987"/>
      <c r="G150" s="987"/>
      <c r="H150" s="987"/>
      <c r="I150" s="987"/>
      <c r="J150" s="987"/>
      <c r="K150" s="987"/>
      <c r="L150" s="987"/>
      <c r="M150" s="987"/>
      <c r="N150" s="987"/>
      <c r="O150" s="987"/>
      <c r="P150" s="987"/>
      <c r="Q150" s="987"/>
      <c r="R150" s="987"/>
      <c r="S150" s="987"/>
      <c r="T150" s="987"/>
      <c r="U150" s="987"/>
      <c r="V150" s="987"/>
      <c r="W150" s="987"/>
      <c r="X150" s="987"/>
    </row>
    <row r="151" spans="1:24">
      <c r="A151" s="987"/>
      <c r="B151" s="987"/>
      <c r="C151" s="987"/>
      <c r="D151" s="987"/>
      <c r="E151" s="987"/>
      <c r="F151" s="987"/>
      <c r="G151" s="987"/>
      <c r="H151" s="987"/>
      <c r="I151" s="987"/>
      <c r="J151" s="987"/>
      <c r="K151" s="987"/>
      <c r="L151" s="987"/>
      <c r="M151" s="987"/>
      <c r="N151" s="987"/>
      <c r="O151" s="987"/>
      <c r="P151" s="987"/>
      <c r="Q151" s="987"/>
      <c r="R151" s="987"/>
      <c r="S151" s="987"/>
      <c r="T151" s="987"/>
      <c r="U151" s="987"/>
      <c r="V151" s="987"/>
      <c r="W151" s="987"/>
      <c r="X151" s="987"/>
    </row>
    <row r="152" spans="1:24">
      <c r="A152" s="987"/>
      <c r="B152" s="987"/>
      <c r="C152" s="987"/>
      <c r="D152" s="987"/>
      <c r="E152" s="987"/>
      <c r="F152" s="987"/>
      <c r="G152" s="987"/>
      <c r="H152" s="987"/>
      <c r="I152" s="987"/>
      <c r="J152" s="987"/>
      <c r="K152" s="987"/>
      <c r="L152" s="987"/>
      <c r="M152" s="987"/>
      <c r="N152" s="987"/>
      <c r="O152" s="987"/>
      <c r="P152" s="987"/>
      <c r="Q152" s="987"/>
      <c r="R152" s="987"/>
      <c r="S152" s="987"/>
      <c r="T152" s="987"/>
      <c r="U152" s="987"/>
      <c r="V152" s="987"/>
      <c r="W152" s="987"/>
      <c r="X152" s="987"/>
    </row>
    <row r="153" spans="1:24">
      <c r="A153" s="987"/>
      <c r="B153" s="987"/>
      <c r="C153" s="987"/>
      <c r="D153" s="987"/>
      <c r="E153" s="987"/>
      <c r="F153" s="987"/>
      <c r="G153" s="987"/>
      <c r="H153" s="987"/>
      <c r="I153" s="987"/>
      <c r="J153" s="987"/>
      <c r="K153" s="987"/>
      <c r="L153" s="987"/>
      <c r="M153" s="987"/>
      <c r="N153" s="987"/>
      <c r="O153" s="987"/>
      <c r="P153" s="987"/>
      <c r="Q153" s="987"/>
      <c r="R153" s="987"/>
      <c r="S153" s="987"/>
      <c r="T153" s="987"/>
      <c r="U153" s="987"/>
      <c r="V153" s="987"/>
      <c r="W153" s="987"/>
      <c r="X153" s="987"/>
    </row>
    <row r="154" spans="1:24">
      <c r="A154" s="987"/>
      <c r="B154" s="987"/>
      <c r="C154" s="987"/>
      <c r="D154" s="987"/>
      <c r="E154" s="987"/>
      <c r="F154" s="987"/>
      <c r="G154" s="987"/>
      <c r="H154" s="987"/>
      <c r="I154" s="987"/>
      <c r="J154" s="987"/>
      <c r="K154" s="987"/>
      <c r="L154" s="987"/>
      <c r="M154" s="987"/>
      <c r="N154" s="987"/>
      <c r="O154" s="987"/>
      <c r="P154" s="987"/>
      <c r="Q154" s="987"/>
      <c r="R154" s="987"/>
      <c r="S154" s="987"/>
      <c r="T154" s="987"/>
      <c r="U154" s="987"/>
      <c r="V154" s="987"/>
      <c r="W154" s="987"/>
      <c r="X154" s="987"/>
    </row>
    <row r="155" spans="1:24">
      <c r="A155" s="987"/>
      <c r="B155" s="987"/>
      <c r="C155" s="987"/>
      <c r="D155" s="987"/>
      <c r="E155" s="987"/>
      <c r="F155" s="987"/>
      <c r="G155" s="987"/>
      <c r="H155" s="987"/>
      <c r="I155" s="987"/>
      <c r="J155" s="987"/>
      <c r="K155" s="987"/>
      <c r="L155" s="987"/>
      <c r="M155" s="987"/>
      <c r="N155" s="987"/>
      <c r="O155" s="987"/>
      <c r="P155" s="987"/>
      <c r="Q155" s="987"/>
      <c r="R155" s="987"/>
      <c r="S155" s="987"/>
      <c r="T155" s="987"/>
      <c r="U155" s="987"/>
      <c r="V155" s="987"/>
      <c r="W155" s="987"/>
      <c r="X155" s="987"/>
    </row>
    <row r="156" spans="1:24">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row>
    <row r="157" spans="1:24">
      <c r="A157" s="987"/>
      <c r="B157" s="987"/>
      <c r="C157" s="987"/>
      <c r="D157" s="987"/>
      <c r="E157" s="987"/>
      <c r="F157" s="987"/>
      <c r="G157" s="987"/>
      <c r="H157" s="987"/>
      <c r="I157" s="987"/>
      <c r="J157" s="987"/>
      <c r="K157" s="987"/>
      <c r="L157" s="987"/>
      <c r="M157" s="987"/>
      <c r="N157" s="987"/>
      <c r="O157" s="987"/>
      <c r="P157" s="987"/>
      <c r="Q157" s="987"/>
      <c r="R157" s="987"/>
      <c r="S157" s="987"/>
      <c r="T157" s="987"/>
      <c r="U157" s="987"/>
      <c r="V157" s="987"/>
      <c r="W157" s="987"/>
      <c r="X157" s="987"/>
    </row>
    <row r="158" spans="1:24">
      <c r="A158" s="987"/>
      <c r="B158" s="987"/>
      <c r="C158" s="987"/>
      <c r="D158" s="987"/>
      <c r="E158" s="987"/>
      <c r="F158" s="987"/>
      <c r="G158" s="987"/>
      <c r="H158" s="987"/>
      <c r="I158" s="987"/>
      <c r="J158" s="987"/>
      <c r="K158" s="987"/>
      <c r="L158" s="987"/>
      <c r="M158" s="987"/>
      <c r="N158" s="987"/>
      <c r="O158" s="987"/>
      <c r="P158" s="987"/>
      <c r="Q158" s="987"/>
      <c r="R158" s="987"/>
      <c r="S158" s="987"/>
      <c r="T158" s="987"/>
      <c r="U158" s="987"/>
      <c r="V158" s="987"/>
      <c r="W158" s="987"/>
      <c r="X158" s="987"/>
    </row>
    <row r="159" spans="1:24">
      <c r="A159" s="987"/>
      <c r="B159" s="987"/>
      <c r="C159" s="987"/>
      <c r="D159" s="987"/>
      <c r="E159" s="987"/>
      <c r="F159" s="987"/>
      <c r="G159" s="987"/>
      <c r="H159" s="987"/>
      <c r="I159" s="987"/>
      <c r="J159" s="987"/>
      <c r="K159" s="987"/>
      <c r="L159" s="987"/>
      <c r="M159" s="987"/>
      <c r="N159" s="987"/>
      <c r="O159" s="987"/>
      <c r="P159" s="987"/>
      <c r="Q159" s="987"/>
      <c r="R159" s="987"/>
      <c r="S159" s="987"/>
      <c r="T159" s="987"/>
      <c r="U159" s="987"/>
      <c r="V159" s="987"/>
      <c r="W159" s="987"/>
      <c r="X159" s="987"/>
    </row>
    <row r="160" spans="1:24">
      <c r="A160" s="987"/>
      <c r="B160" s="987"/>
      <c r="C160" s="987"/>
      <c r="D160" s="987"/>
      <c r="E160" s="987"/>
      <c r="F160" s="987"/>
      <c r="G160" s="987"/>
      <c r="H160" s="987"/>
      <c r="I160" s="987"/>
      <c r="J160" s="987"/>
      <c r="K160" s="987"/>
      <c r="L160" s="987"/>
      <c r="M160" s="987"/>
      <c r="N160" s="987"/>
      <c r="O160" s="987"/>
      <c r="P160" s="987"/>
      <c r="Q160" s="987"/>
      <c r="R160" s="987"/>
      <c r="S160" s="987"/>
      <c r="T160" s="987"/>
      <c r="U160" s="987"/>
      <c r="V160" s="987"/>
      <c r="W160" s="987"/>
      <c r="X160" s="987"/>
    </row>
    <row r="161" spans="1:24">
      <c r="A161" s="987"/>
      <c r="B161" s="987"/>
      <c r="C161" s="987"/>
      <c r="D161" s="987"/>
      <c r="E161" s="987"/>
      <c r="F161" s="987"/>
      <c r="G161" s="987"/>
      <c r="H161" s="987"/>
      <c r="I161" s="987"/>
      <c r="J161" s="987"/>
      <c r="K161" s="987"/>
      <c r="L161" s="987"/>
      <c r="M161" s="987"/>
      <c r="N161" s="987"/>
      <c r="O161" s="987"/>
      <c r="P161" s="987"/>
      <c r="Q161" s="987"/>
      <c r="R161" s="987"/>
      <c r="S161" s="987"/>
      <c r="T161" s="987"/>
      <c r="U161" s="987"/>
      <c r="V161" s="987"/>
      <c r="W161" s="987"/>
      <c r="X161" s="987"/>
    </row>
    <row r="162" spans="1:24">
      <c r="A162" s="987"/>
      <c r="B162" s="987"/>
      <c r="C162" s="987"/>
      <c r="D162" s="987"/>
      <c r="E162" s="987"/>
      <c r="F162" s="987"/>
      <c r="G162" s="987"/>
      <c r="H162" s="987"/>
      <c r="I162" s="987"/>
      <c r="J162" s="987"/>
      <c r="K162" s="987"/>
      <c r="L162" s="987"/>
      <c r="M162" s="987"/>
      <c r="N162" s="987"/>
      <c r="O162" s="987"/>
      <c r="P162" s="987"/>
      <c r="Q162" s="987"/>
      <c r="R162" s="987"/>
      <c r="S162" s="987"/>
      <c r="T162" s="987"/>
      <c r="U162" s="987"/>
      <c r="V162" s="987"/>
      <c r="W162" s="987"/>
      <c r="X162" s="987"/>
    </row>
    <row r="163" spans="1:24">
      <c r="A163" s="987"/>
      <c r="B163" s="987"/>
      <c r="C163" s="987"/>
      <c r="D163" s="987"/>
      <c r="E163" s="987"/>
      <c r="F163" s="987"/>
      <c r="G163" s="987"/>
      <c r="H163" s="987"/>
      <c r="I163" s="987"/>
      <c r="J163" s="987"/>
      <c r="K163" s="987"/>
      <c r="L163" s="987"/>
      <c r="M163" s="987"/>
      <c r="N163" s="987"/>
      <c r="O163" s="987"/>
      <c r="P163" s="987"/>
      <c r="Q163" s="987"/>
      <c r="R163" s="987"/>
      <c r="S163" s="987"/>
      <c r="T163" s="987"/>
      <c r="U163" s="987"/>
      <c r="V163" s="987"/>
      <c r="W163" s="987"/>
      <c r="X163" s="987"/>
    </row>
    <row r="164" spans="1:24">
      <c r="A164" s="987"/>
      <c r="B164" s="987"/>
      <c r="C164" s="987"/>
      <c r="D164" s="987"/>
      <c r="E164" s="987"/>
      <c r="F164" s="987"/>
      <c r="G164" s="987"/>
      <c r="H164" s="987"/>
      <c r="I164" s="987"/>
      <c r="J164" s="987"/>
      <c r="K164" s="987"/>
      <c r="L164" s="987"/>
      <c r="M164" s="987"/>
      <c r="N164" s="987"/>
      <c r="O164" s="987"/>
      <c r="P164" s="987"/>
      <c r="Q164" s="987"/>
      <c r="R164" s="987"/>
      <c r="S164" s="987"/>
      <c r="T164" s="987"/>
      <c r="U164" s="987"/>
      <c r="V164" s="987"/>
      <c r="W164" s="987"/>
      <c r="X164" s="987"/>
    </row>
    <row r="165" spans="1:24">
      <c r="A165" s="987"/>
      <c r="B165" s="987"/>
      <c r="C165" s="987"/>
      <c r="D165" s="987"/>
      <c r="E165" s="987"/>
      <c r="F165" s="987"/>
      <c r="G165" s="987"/>
      <c r="H165" s="987"/>
      <c r="I165" s="987"/>
      <c r="J165" s="987"/>
      <c r="K165" s="987"/>
      <c r="L165" s="987"/>
      <c r="M165" s="987"/>
      <c r="N165" s="987"/>
      <c r="O165" s="987"/>
      <c r="P165" s="987"/>
      <c r="Q165" s="987"/>
      <c r="R165" s="987"/>
      <c r="S165" s="987"/>
      <c r="T165" s="987"/>
      <c r="U165" s="987"/>
      <c r="V165" s="987"/>
      <c r="W165" s="987"/>
      <c r="X165" s="987"/>
    </row>
    <row r="166" spans="1:24">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row>
    <row r="167" spans="1:24">
      <c r="A167" s="987"/>
      <c r="B167" s="987"/>
      <c r="C167" s="987"/>
      <c r="D167" s="987"/>
      <c r="E167" s="987"/>
      <c r="F167" s="987"/>
      <c r="G167" s="987"/>
      <c r="H167" s="987"/>
      <c r="I167" s="987"/>
      <c r="J167" s="987"/>
      <c r="K167" s="987"/>
      <c r="L167" s="987"/>
      <c r="M167" s="987"/>
      <c r="N167" s="987"/>
      <c r="O167" s="987"/>
      <c r="P167" s="987"/>
      <c r="Q167" s="987"/>
      <c r="R167" s="987"/>
      <c r="S167" s="987"/>
      <c r="T167" s="987"/>
      <c r="U167" s="987"/>
      <c r="V167" s="987"/>
      <c r="W167" s="987"/>
      <c r="X167" s="987"/>
    </row>
    <row r="168" spans="1:24">
      <c r="A168" s="987"/>
      <c r="B168" s="987"/>
      <c r="C168" s="987"/>
      <c r="D168" s="987"/>
      <c r="E168" s="987"/>
      <c r="F168" s="987"/>
      <c r="G168" s="987"/>
      <c r="H168" s="987"/>
      <c r="I168" s="987"/>
      <c r="J168" s="987"/>
      <c r="K168" s="987"/>
      <c r="L168" s="987"/>
      <c r="M168" s="987"/>
      <c r="N168" s="987"/>
      <c r="O168" s="987"/>
      <c r="P168" s="987"/>
      <c r="Q168" s="987"/>
      <c r="R168" s="987"/>
      <c r="S168" s="987"/>
      <c r="T168" s="987"/>
      <c r="U168" s="987"/>
      <c r="V168" s="987"/>
      <c r="W168" s="987"/>
      <c r="X168" s="987"/>
    </row>
    <row r="169" spans="1:24">
      <c r="A169" s="987"/>
      <c r="B169" s="987"/>
      <c r="C169" s="987"/>
      <c r="D169" s="987"/>
      <c r="E169" s="987"/>
      <c r="F169" s="987"/>
      <c r="G169" s="987"/>
      <c r="H169" s="987"/>
      <c r="I169" s="987"/>
      <c r="J169" s="987"/>
      <c r="K169" s="987"/>
      <c r="L169" s="987"/>
      <c r="M169" s="987"/>
      <c r="N169" s="987"/>
      <c r="O169" s="987"/>
      <c r="P169" s="987"/>
      <c r="Q169" s="987"/>
      <c r="R169" s="987"/>
      <c r="S169" s="987"/>
      <c r="T169" s="987"/>
      <c r="U169" s="987"/>
      <c r="V169" s="987"/>
      <c r="W169" s="987"/>
      <c r="X169" s="987"/>
    </row>
    <row r="170" spans="1:24">
      <c r="A170" s="987"/>
      <c r="B170" s="987"/>
      <c r="C170" s="987"/>
      <c r="D170" s="987"/>
      <c r="E170" s="987"/>
      <c r="F170" s="987"/>
      <c r="G170" s="987"/>
      <c r="H170" s="987"/>
      <c r="I170" s="987"/>
      <c r="J170" s="987"/>
      <c r="K170" s="987"/>
      <c r="L170" s="987"/>
      <c r="M170" s="987"/>
      <c r="N170" s="987"/>
      <c r="O170" s="987"/>
      <c r="P170" s="987"/>
      <c r="Q170" s="987"/>
      <c r="R170" s="987"/>
      <c r="S170" s="987"/>
      <c r="T170" s="987"/>
      <c r="U170" s="987"/>
      <c r="V170" s="987"/>
      <c r="W170" s="987"/>
      <c r="X170" s="987"/>
    </row>
    <row r="171" spans="1:24">
      <c r="A171" s="987"/>
      <c r="B171" s="987"/>
      <c r="C171" s="987"/>
      <c r="D171" s="987"/>
      <c r="E171" s="987"/>
      <c r="F171" s="987"/>
      <c r="G171" s="987"/>
      <c r="H171" s="987"/>
      <c r="I171" s="987"/>
      <c r="J171" s="987"/>
      <c r="K171" s="987"/>
      <c r="L171" s="987"/>
      <c r="M171" s="987"/>
      <c r="N171" s="987"/>
      <c r="O171" s="987"/>
      <c r="P171" s="987"/>
      <c r="Q171" s="987"/>
      <c r="R171" s="987"/>
      <c r="S171" s="987"/>
      <c r="T171" s="987"/>
      <c r="U171" s="987"/>
      <c r="V171" s="987"/>
      <c r="W171" s="987"/>
      <c r="X171" s="987"/>
    </row>
    <row r="172" spans="1:24">
      <c r="A172" s="987"/>
      <c r="B172" s="987"/>
      <c r="C172" s="987"/>
      <c r="D172" s="987"/>
      <c r="E172" s="987"/>
      <c r="F172" s="987"/>
      <c r="G172" s="987"/>
      <c r="H172" s="987"/>
      <c r="I172" s="987"/>
      <c r="J172" s="987"/>
      <c r="K172" s="987"/>
      <c r="L172" s="987"/>
      <c r="M172" s="987"/>
      <c r="N172" s="987"/>
      <c r="O172" s="987"/>
      <c r="P172" s="987"/>
      <c r="Q172" s="987"/>
      <c r="R172" s="987"/>
      <c r="S172" s="987"/>
      <c r="T172" s="987"/>
      <c r="U172" s="987"/>
      <c r="V172" s="987"/>
      <c r="W172" s="987"/>
      <c r="X172" s="987"/>
    </row>
    <row r="173" spans="1:24">
      <c r="A173" s="987"/>
      <c r="B173" s="987"/>
      <c r="C173" s="987"/>
      <c r="D173" s="987"/>
      <c r="E173" s="987"/>
      <c r="F173" s="987"/>
      <c r="G173" s="987"/>
      <c r="H173" s="987"/>
      <c r="I173" s="987"/>
      <c r="J173" s="987"/>
      <c r="K173" s="987"/>
      <c r="L173" s="987"/>
      <c r="M173" s="987"/>
      <c r="N173" s="987"/>
      <c r="O173" s="987"/>
      <c r="P173" s="987"/>
      <c r="Q173" s="987"/>
      <c r="R173" s="987"/>
      <c r="S173" s="987"/>
      <c r="T173" s="987"/>
      <c r="U173" s="987"/>
      <c r="V173" s="987"/>
      <c r="W173" s="987"/>
      <c r="X173" s="987"/>
    </row>
    <row r="174" spans="1:24">
      <c r="A174" s="987"/>
      <c r="B174" s="987"/>
      <c r="C174" s="987"/>
      <c r="D174" s="987"/>
      <c r="E174" s="987"/>
      <c r="F174" s="987"/>
      <c r="G174" s="987"/>
      <c r="H174" s="987"/>
      <c r="I174" s="987"/>
      <c r="J174" s="987"/>
      <c r="K174" s="987"/>
      <c r="L174" s="987"/>
      <c r="M174" s="987"/>
      <c r="N174" s="987"/>
      <c r="O174" s="987"/>
      <c r="P174" s="987"/>
      <c r="Q174" s="987"/>
      <c r="R174" s="987"/>
      <c r="S174" s="987"/>
      <c r="T174" s="987"/>
      <c r="U174" s="987"/>
      <c r="V174" s="987"/>
      <c r="W174" s="987"/>
      <c r="X174" s="987"/>
    </row>
    <row r="175" spans="1:24">
      <c r="A175" s="987"/>
      <c r="B175" s="987"/>
      <c r="C175" s="987"/>
      <c r="D175" s="987"/>
      <c r="E175" s="987"/>
      <c r="F175" s="987"/>
      <c r="G175" s="987"/>
      <c r="H175" s="987"/>
      <c r="I175" s="987"/>
      <c r="J175" s="987"/>
      <c r="K175" s="987"/>
      <c r="L175" s="987"/>
      <c r="M175" s="987"/>
      <c r="N175" s="987"/>
      <c r="O175" s="987"/>
      <c r="P175" s="987"/>
      <c r="Q175" s="987"/>
      <c r="R175" s="987"/>
      <c r="S175" s="987"/>
      <c r="T175" s="987"/>
      <c r="U175" s="987"/>
      <c r="V175" s="987"/>
      <c r="W175" s="987"/>
      <c r="X175" s="987"/>
    </row>
    <row r="176" spans="1:24">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row>
    <row r="177" spans="1:24">
      <c r="A177" s="987"/>
      <c r="B177" s="987"/>
      <c r="C177" s="987"/>
      <c r="D177" s="987"/>
      <c r="E177" s="987"/>
      <c r="F177" s="987"/>
      <c r="G177" s="987"/>
      <c r="H177" s="987"/>
      <c r="I177" s="987"/>
      <c r="J177" s="987"/>
      <c r="K177" s="987"/>
      <c r="L177" s="987"/>
      <c r="M177" s="987"/>
      <c r="N177" s="987"/>
      <c r="O177" s="987"/>
      <c r="P177" s="987"/>
      <c r="Q177" s="987"/>
      <c r="R177" s="987"/>
      <c r="S177" s="987"/>
      <c r="T177" s="987"/>
      <c r="U177" s="987"/>
      <c r="V177" s="987"/>
      <c r="W177" s="987"/>
      <c r="X177" s="987"/>
    </row>
    <row r="178" spans="1:24">
      <c r="A178" s="987"/>
      <c r="B178" s="987"/>
      <c r="C178" s="987"/>
      <c r="D178" s="987"/>
      <c r="E178" s="987"/>
      <c r="F178" s="987"/>
      <c r="G178" s="987"/>
      <c r="H178" s="987"/>
      <c r="I178" s="987"/>
      <c r="J178" s="987"/>
      <c r="K178" s="987"/>
      <c r="L178" s="987"/>
      <c r="M178" s="987"/>
      <c r="N178" s="987"/>
      <c r="O178" s="987"/>
      <c r="P178" s="987"/>
      <c r="Q178" s="987"/>
      <c r="R178" s="987"/>
      <c r="S178" s="987"/>
      <c r="T178" s="987"/>
      <c r="U178" s="987"/>
      <c r="V178" s="987"/>
      <c r="W178" s="987"/>
      <c r="X178" s="987"/>
    </row>
    <row r="179" spans="1:24">
      <c r="A179" s="987"/>
      <c r="B179" s="987"/>
      <c r="C179" s="987"/>
      <c r="D179" s="987"/>
      <c r="E179" s="987"/>
      <c r="F179" s="987"/>
      <c r="G179" s="987"/>
      <c r="H179" s="987"/>
      <c r="I179" s="987"/>
      <c r="J179" s="987"/>
      <c r="K179" s="987"/>
      <c r="L179" s="987"/>
      <c r="M179" s="987"/>
      <c r="N179" s="987"/>
      <c r="O179" s="987"/>
      <c r="P179" s="987"/>
      <c r="Q179" s="987"/>
      <c r="R179" s="987"/>
      <c r="S179" s="987"/>
      <c r="T179" s="987"/>
      <c r="U179" s="987"/>
      <c r="V179" s="987"/>
      <c r="W179" s="987"/>
      <c r="X179" s="987"/>
    </row>
    <row r="180" spans="1:24">
      <c r="A180" s="987"/>
      <c r="B180" s="987"/>
      <c r="C180" s="987"/>
      <c r="D180" s="987"/>
      <c r="E180" s="987"/>
      <c r="F180" s="987"/>
      <c r="G180" s="987"/>
      <c r="H180" s="987"/>
      <c r="I180" s="987"/>
      <c r="J180" s="987"/>
      <c r="K180" s="987"/>
      <c r="L180" s="987"/>
      <c r="M180" s="987"/>
      <c r="N180" s="987"/>
      <c r="O180" s="987"/>
      <c r="P180" s="987"/>
      <c r="Q180" s="987"/>
      <c r="R180" s="987"/>
      <c r="S180" s="987"/>
      <c r="T180" s="987"/>
      <c r="U180" s="987"/>
      <c r="V180" s="987"/>
      <c r="W180" s="987"/>
      <c r="X180" s="987"/>
    </row>
    <row r="181" spans="1:24">
      <c r="A181" s="987"/>
      <c r="B181" s="987"/>
      <c r="C181" s="987"/>
      <c r="D181" s="987"/>
      <c r="E181" s="987"/>
      <c r="F181" s="987"/>
      <c r="G181" s="987"/>
      <c r="H181" s="987"/>
      <c r="I181" s="987"/>
      <c r="J181" s="987"/>
      <c r="K181" s="987"/>
      <c r="L181" s="987"/>
      <c r="M181" s="987"/>
      <c r="N181" s="987"/>
      <c r="O181" s="987"/>
      <c r="P181" s="987"/>
      <c r="Q181" s="987"/>
      <c r="R181" s="987"/>
      <c r="S181" s="987"/>
      <c r="T181" s="987"/>
      <c r="U181" s="987"/>
      <c r="V181" s="987"/>
      <c r="W181" s="987"/>
      <c r="X181" s="987"/>
    </row>
    <row r="182" spans="1:24">
      <c r="A182" s="987"/>
      <c r="B182" s="987"/>
      <c r="C182" s="987"/>
      <c r="D182" s="987"/>
      <c r="E182" s="987"/>
      <c r="F182" s="987"/>
      <c r="G182" s="987"/>
      <c r="H182" s="987"/>
      <c r="I182" s="987"/>
      <c r="J182" s="987"/>
      <c r="K182" s="987"/>
      <c r="L182" s="987"/>
      <c r="M182" s="987"/>
      <c r="N182" s="987"/>
      <c r="O182" s="987"/>
      <c r="P182" s="987"/>
      <c r="Q182" s="987"/>
      <c r="R182" s="987"/>
      <c r="S182" s="987"/>
      <c r="T182" s="987"/>
      <c r="U182" s="987"/>
      <c r="V182" s="987"/>
      <c r="W182" s="987"/>
      <c r="X182" s="987"/>
    </row>
    <row r="183" spans="1:24">
      <c r="A183" s="987"/>
      <c r="B183" s="987"/>
      <c r="C183" s="987"/>
      <c r="D183" s="987"/>
      <c r="E183" s="987"/>
      <c r="F183" s="987"/>
      <c r="G183" s="987"/>
      <c r="H183" s="987"/>
      <c r="I183" s="987"/>
      <c r="J183" s="987"/>
      <c r="K183" s="987"/>
      <c r="L183" s="987"/>
      <c r="M183" s="987"/>
      <c r="N183" s="987"/>
      <c r="O183" s="987"/>
      <c r="P183" s="987"/>
      <c r="Q183" s="987"/>
      <c r="R183" s="987"/>
      <c r="S183" s="987"/>
      <c r="T183" s="987"/>
      <c r="U183" s="987"/>
      <c r="V183" s="987"/>
      <c r="W183" s="987"/>
      <c r="X183" s="987"/>
    </row>
    <row r="184" spans="1:24">
      <c r="A184" s="987"/>
      <c r="B184" s="987"/>
      <c r="C184" s="987"/>
      <c r="D184" s="987"/>
      <c r="E184" s="987"/>
      <c r="F184" s="987"/>
      <c r="G184" s="987"/>
      <c r="H184" s="987"/>
      <c r="I184" s="987"/>
      <c r="J184" s="987"/>
      <c r="K184" s="987"/>
      <c r="L184" s="987"/>
      <c r="M184" s="987"/>
      <c r="N184" s="987"/>
      <c r="O184" s="987"/>
      <c r="P184" s="987"/>
      <c r="Q184" s="987"/>
      <c r="R184" s="987"/>
      <c r="S184" s="987"/>
      <c r="T184" s="987"/>
      <c r="U184" s="987"/>
      <c r="V184" s="987"/>
      <c r="W184" s="987"/>
      <c r="X184" s="987"/>
    </row>
    <row r="185" spans="1:24">
      <c r="A185" s="987"/>
      <c r="B185" s="987"/>
      <c r="C185" s="987"/>
      <c r="D185" s="987"/>
      <c r="E185" s="987"/>
      <c r="F185" s="987"/>
      <c r="G185" s="987"/>
      <c r="H185" s="987"/>
      <c r="I185" s="987"/>
      <c r="J185" s="987"/>
      <c r="K185" s="987"/>
      <c r="L185" s="987"/>
      <c r="M185" s="987"/>
      <c r="N185" s="987"/>
      <c r="O185" s="987"/>
      <c r="P185" s="987"/>
      <c r="Q185" s="987"/>
      <c r="R185" s="987"/>
      <c r="S185" s="987"/>
      <c r="T185" s="987"/>
      <c r="U185" s="987"/>
      <c r="V185" s="987"/>
      <c r="W185" s="987"/>
      <c r="X185" s="987"/>
    </row>
    <row r="186" spans="1:24">
      <c r="A186" s="987"/>
      <c r="B186" s="987"/>
      <c r="C186" s="987"/>
      <c r="D186" s="987"/>
      <c r="E186" s="987"/>
      <c r="F186" s="987"/>
      <c r="G186" s="987"/>
      <c r="H186" s="987"/>
      <c r="I186" s="987"/>
      <c r="J186" s="987"/>
      <c r="K186" s="987"/>
      <c r="L186" s="987"/>
      <c r="M186" s="987"/>
      <c r="N186" s="987"/>
      <c r="O186" s="987"/>
      <c r="P186" s="987"/>
      <c r="Q186" s="987"/>
      <c r="R186" s="987"/>
      <c r="S186" s="987"/>
      <c r="T186" s="987"/>
      <c r="U186" s="987"/>
      <c r="V186" s="987"/>
      <c r="W186" s="987"/>
      <c r="X186" s="987"/>
    </row>
    <row r="187" spans="1:24">
      <c r="A187" s="987"/>
      <c r="B187" s="987"/>
      <c r="C187" s="987"/>
      <c r="D187" s="987"/>
      <c r="E187" s="987"/>
      <c r="F187" s="987"/>
      <c r="G187" s="987"/>
      <c r="H187" s="987"/>
      <c r="I187" s="987"/>
      <c r="J187" s="987"/>
      <c r="K187" s="987"/>
      <c r="L187" s="987"/>
      <c r="M187" s="987"/>
      <c r="N187" s="987"/>
      <c r="O187" s="987"/>
      <c r="P187" s="987"/>
      <c r="Q187" s="987"/>
      <c r="R187" s="987"/>
      <c r="S187" s="987"/>
      <c r="T187" s="987"/>
      <c r="U187" s="987"/>
      <c r="V187" s="987"/>
      <c r="W187" s="987"/>
      <c r="X187" s="987"/>
    </row>
    <row r="188" spans="1:24">
      <c r="A188" s="987"/>
      <c r="B188" s="987"/>
      <c r="C188" s="987"/>
      <c r="D188" s="987"/>
      <c r="E188" s="987"/>
      <c r="F188" s="987"/>
      <c r="G188" s="987"/>
      <c r="H188" s="987"/>
      <c r="I188" s="987"/>
      <c r="J188" s="987"/>
      <c r="K188" s="987"/>
      <c r="L188" s="987"/>
      <c r="M188" s="987"/>
      <c r="N188" s="987"/>
      <c r="O188" s="987"/>
      <c r="P188" s="987"/>
      <c r="Q188" s="987"/>
      <c r="R188" s="987"/>
      <c r="S188" s="987"/>
      <c r="T188" s="987"/>
      <c r="U188" s="987"/>
      <c r="V188" s="987"/>
      <c r="W188" s="987"/>
      <c r="X188" s="987"/>
    </row>
    <row r="189" spans="1:24">
      <c r="A189" s="987"/>
      <c r="B189" s="987"/>
      <c r="C189" s="987"/>
      <c r="D189" s="987"/>
      <c r="E189" s="987"/>
      <c r="F189" s="987"/>
      <c r="G189" s="987"/>
      <c r="H189" s="987"/>
      <c r="I189" s="987"/>
      <c r="J189" s="987"/>
      <c r="K189" s="987"/>
      <c r="L189" s="987"/>
      <c r="M189" s="987"/>
      <c r="N189" s="987"/>
      <c r="O189" s="987"/>
      <c r="P189" s="987"/>
      <c r="Q189" s="987"/>
      <c r="R189" s="987"/>
      <c r="S189" s="987"/>
      <c r="T189" s="987"/>
      <c r="U189" s="987"/>
      <c r="V189" s="987"/>
      <c r="W189" s="987"/>
      <c r="X189" s="987"/>
    </row>
    <row r="190" spans="1:24">
      <c r="A190" s="987"/>
      <c r="B190" s="987"/>
      <c r="C190" s="987"/>
      <c r="D190" s="987"/>
      <c r="E190" s="987"/>
      <c r="F190" s="987"/>
      <c r="G190" s="987"/>
      <c r="H190" s="987"/>
      <c r="I190" s="987"/>
      <c r="J190" s="987"/>
      <c r="K190" s="987"/>
      <c r="L190" s="987"/>
      <c r="M190" s="987"/>
      <c r="N190" s="987"/>
      <c r="O190" s="987"/>
      <c r="P190" s="987"/>
      <c r="Q190" s="987"/>
      <c r="R190" s="987"/>
      <c r="S190" s="987"/>
      <c r="T190" s="987"/>
      <c r="U190" s="987"/>
      <c r="V190" s="987"/>
      <c r="W190" s="987"/>
      <c r="X190" s="987"/>
    </row>
    <row r="191" spans="1:24">
      <c r="A191" s="987"/>
      <c r="B191" s="987"/>
      <c r="C191" s="987"/>
      <c r="D191" s="987"/>
      <c r="E191" s="987"/>
      <c r="F191" s="987"/>
      <c r="G191" s="987"/>
      <c r="H191" s="987"/>
      <c r="I191" s="987"/>
      <c r="J191" s="987"/>
      <c r="K191" s="987"/>
      <c r="L191" s="987"/>
      <c r="M191" s="987"/>
      <c r="N191" s="987"/>
      <c r="O191" s="987"/>
      <c r="P191" s="987"/>
      <c r="Q191" s="987"/>
      <c r="R191" s="987"/>
      <c r="S191" s="987"/>
      <c r="T191" s="987"/>
      <c r="U191" s="987"/>
      <c r="V191" s="987"/>
      <c r="W191" s="987"/>
      <c r="X191" s="987"/>
    </row>
    <row r="192" spans="1:24">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row>
    <row r="193" spans="1:24">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row>
    <row r="194" spans="1:24">
      <c r="A194" s="987"/>
      <c r="B194" s="987"/>
      <c r="C194" s="987"/>
      <c r="D194" s="987"/>
      <c r="E194" s="987"/>
      <c r="F194" s="987"/>
      <c r="G194" s="987"/>
      <c r="H194" s="987"/>
      <c r="I194" s="987"/>
      <c r="J194" s="987"/>
      <c r="K194" s="987"/>
      <c r="L194" s="987"/>
      <c r="M194" s="987"/>
      <c r="N194" s="987"/>
      <c r="O194" s="987"/>
      <c r="P194" s="987"/>
      <c r="Q194" s="987"/>
      <c r="R194" s="987"/>
      <c r="S194" s="987"/>
      <c r="T194" s="987"/>
      <c r="U194" s="987"/>
      <c r="V194" s="987"/>
      <c r="W194" s="987"/>
      <c r="X194" s="987"/>
    </row>
    <row r="195" spans="1:24">
      <c r="A195" s="987"/>
      <c r="B195" s="987"/>
      <c r="C195" s="987"/>
      <c r="D195" s="987"/>
      <c r="E195" s="987"/>
      <c r="F195" s="987"/>
      <c r="G195" s="987"/>
      <c r="H195" s="987"/>
      <c r="I195" s="987"/>
      <c r="J195" s="987"/>
      <c r="K195" s="987"/>
      <c r="L195" s="987"/>
      <c r="M195" s="987"/>
      <c r="N195" s="987"/>
      <c r="O195" s="987"/>
      <c r="P195" s="987"/>
      <c r="Q195" s="987"/>
      <c r="R195" s="987"/>
      <c r="S195" s="987"/>
      <c r="T195" s="987"/>
      <c r="U195" s="987"/>
      <c r="V195" s="987"/>
      <c r="W195" s="987"/>
      <c r="X195" s="987"/>
    </row>
    <row r="196" spans="1:24">
      <c r="A196" s="987"/>
      <c r="B196" s="987"/>
      <c r="C196" s="987"/>
      <c r="D196" s="987"/>
      <c r="E196" s="987"/>
      <c r="F196" s="987"/>
      <c r="G196" s="987"/>
      <c r="H196" s="987"/>
      <c r="I196" s="987"/>
      <c r="J196" s="987"/>
      <c r="K196" s="987"/>
      <c r="L196" s="987"/>
      <c r="M196" s="987"/>
      <c r="X196" s="987"/>
    </row>
    <row r="197" spans="1:24">
      <c r="M197" s="987"/>
    </row>
  </sheetData>
  <mergeCells count="8">
    <mergeCell ref="A74:B74"/>
    <mergeCell ref="A8:B8"/>
    <mergeCell ref="A30:B30"/>
    <mergeCell ref="A1:W1"/>
    <mergeCell ref="D4:F4"/>
    <mergeCell ref="G4:J4"/>
    <mergeCell ref="M4:Q4"/>
    <mergeCell ref="D5:F5"/>
  </mergeCells>
  <pageMargins left="0.31496062992125984" right="0.11811023622047245" top="0.70866141732283472" bottom="0.35433070866141736" header="0.31496062992125984" footer="0.31496062992125984"/>
  <pageSetup paperSize="9" scale="80" fitToWidth="2" fitToHeight="2" orientation="landscape" r:id="rId1"/>
  <headerFooter alignWithMargins="0"/>
  <rowBreaks count="1" manualBreakCount="1">
    <brk id="53"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191"/>
  <sheetViews>
    <sheetView showGridLines="0" zoomScaleNormal="100" workbookViewId="0">
      <selection sqref="A1:W1"/>
    </sheetView>
  </sheetViews>
  <sheetFormatPr defaultColWidth="8.7265625" defaultRowHeight="12.5"/>
  <cols>
    <col min="1" max="1" width="2.7265625" style="269" customWidth="1"/>
    <col min="2" max="2" width="24" style="269" customWidth="1"/>
    <col min="3" max="3" width="2.7265625" style="270" customWidth="1"/>
    <col min="4" max="4" width="8" style="269" customWidth="1"/>
    <col min="5" max="6" width="7.26953125" style="269" customWidth="1"/>
    <col min="7" max="7" width="10.08984375" style="269" customWidth="1"/>
    <col min="8" max="8" width="9.7265625" style="269" customWidth="1"/>
    <col min="9" max="9" width="7.26953125" style="269" customWidth="1"/>
    <col min="10" max="10" width="5.7265625" style="269" customWidth="1"/>
    <col min="11" max="11" width="7.6328125" style="269" customWidth="1"/>
    <col min="12" max="12" width="9.6328125" style="269" customWidth="1"/>
    <col min="13" max="13" width="9.36328125" style="269" customWidth="1"/>
    <col min="14" max="14" width="10.6328125" style="269" customWidth="1"/>
    <col min="15" max="15" width="6.81640625" style="269" customWidth="1"/>
    <col min="16" max="16" width="7.7265625" style="269" customWidth="1"/>
    <col min="17" max="17" width="6.7265625" style="641" customWidth="1"/>
    <col min="18" max="18" width="9.6328125" style="641" customWidth="1"/>
    <col min="19" max="20" width="10.36328125" style="641" customWidth="1"/>
    <col min="21" max="21" width="7.7265625" style="641" customWidth="1"/>
    <col min="22" max="22" width="9" style="641" customWidth="1"/>
    <col min="23" max="23" width="7" style="641" customWidth="1"/>
    <col min="24" max="16384" width="8.7265625" style="641"/>
  </cols>
  <sheetData>
    <row r="1" spans="1:24" s="642" customFormat="1" ht="25.15" customHeight="1">
      <c r="A1" s="1429" t="s">
        <v>461</v>
      </c>
      <c r="B1" s="1430"/>
      <c r="C1" s="1430"/>
      <c r="D1" s="1430"/>
      <c r="E1" s="1430"/>
      <c r="F1" s="1430"/>
      <c r="G1" s="1430"/>
      <c r="H1" s="1430"/>
      <c r="I1" s="1430"/>
      <c r="J1" s="1430"/>
      <c r="K1" s="1430"/>
      <c r="L1" s="1430"/>
      <c r="M1" s="1430"/>
      <c r="N1" s="1430"/>
      <c r="O1" s="1430"/>
      <c r="P1" s="1430"/>
      <c r="Q1" s="1430"/>
      <c r="R1" s="1430"/>
      <c r="S1" s="1430"/>
      <c r="T1" s="1430"/>
      <c r="U1" s="1430"/>
      <c r="V1" s="1430"/>
      <c r="W1" s="1430"/>
    </row>
    <row r="2" spans="1:24" ht="16.149999999999999" customHeight="1">
      <c r="A2" s="291" t="str">
        <f>"November 2018"</f>
        <v>November 2018</v>
      </c>
      <c r="B2" s="291"/>
      <c r="D2" s="291"/>
      <c r="E2" s="291"/>
      <c r="F2" s="291"/>
      <c r="G2" s="291"/>
      <c r="H2" s="291"/>
      <c r="I2" s="291"/>
      <c r="J2" s="291"/>
      <c r="K2" s="291"/>
      <c r="L2" s="291"/>
      <c r="M2" s="291"/>
      <c r="N2" s="291"/>
      <c r="O2" s="291"/>
      <c r="P2" s="291"/>
      <c r="Q2" s="291"/>
      <c r="R2" s="291"/>
      <c r="S2" s="291"/>
      <c r="T2" s="291"/>
      <c r="U2" s="291"/>
      <c r="V2" s="291"/>
      <c r="W2" s="292"/>
    </row>
    <row r="3" spans="1:24" ht="16.149999999999999" customHeight="1">
      <c r="A3" s="291" t="s">
        <v>0</v>
      </c>
      <c r="B3" s="291"/>
      <c r="D3" s="291"/>
      <c r="E3" s="290"/>
      <c r="F3" s="290"/>
      <c r="G3" s="290"/>
      <c r="H3" s="290"/>
      <c r="I3" s="290"/>
      <c r="J3" s="290"/>
      <c r="K3" s="290"/>
      <c r="L3" s="290"/>
      <c r="M3" s="290"/>
      <c r="N3" s="290"/>
      <c r="O3" s="290"/>
      <c r="P3" s="290"/>
      <c r="Q3" s="290"/>
      <c r="R3" s="290"/>
      <c r="S3" s="290"/>
      <c r="T3" s="290"/>
      <c r="U3" s="290"/>
      <c r="V3" s="290"/>
    </row>
    <row r="4" spans="1:24" s="522" customFormat="1" ht="10.5">
      <c r="A4" s="288"/>
      <c r="B4" s="288"/>
      <c r="C4" s="286"/>
      <c r="D4" s="289"/>
      <c r="E4" s="289"/>
      <c r="F4" s="289"/>
      <c r="G4" s="289"/>
      <c r="H4" s="289"/>
      <c r="I4" s="289"/>
      <c r="J4" s="289"/>
      <c r="K4" s="289"/>
      <c r="L4" s="289"/>
      <c r="O4" s="289"/>
      <c r="P4" s="289"/>
      <c r="Q4" s="289"/>
      <c r="R4" s="289"/>
      <c r="S4" s="289"/>
      <c r="T4" s="287" t="s">
        <v>71</v>
      </c>
      <c r="U4" s="289"/>
      <c r="V4" s="289"/>
      <c r="W4" s="287" t="s">
        <v>65</v>
      </c>
    </row>
    <row r="5" spans="1:24" s="522" customFormat="1" ht="10.15" customHeight="1">
      <c r="A5" s="288"/>
      <c r="B5" s="283"/>
      <c r="C5" s="284"/>
      <c r="D5" s="1431"/>
      <c r="E5" s="1431"/>
      <c r="F5" s="1000"/>
      <c r="G5" s="1432" t="s">
        <v>321</v>
      </c>
      <c r="H5" s="1432"/>
      <c r="I5" s="1432"/>
      <c r="J5" s="1432"/>
      <c r="K5" s="287" t="s">
        <v>73</v>
      </c>
      <c r="L5" s="287" t="s">
        <v>72</v>
      </c>
      <c r="M5" s="1432" t="s">
        <v>322</v>
      </c>
      <c r="N5" s="1432"/>
      <c r="O5" s="1432"/>
      <c r="P5" s="1432"/>
      <c r="Q5" s="1432"/>
      <c r="R5" s="287" t="s">
        <v>73</v>
      </c>
      <c r="S5" s="287" t="s">
        <v>72</v>
      </c>
      <c r="T5" s="998" t="s">
        <v>74</v>
      </c>
      <c r="U5" s="287" t="s">
        <v>73</v>
      </c>
      <c r="V5" s="287"/>
      <c r="W5" s="287" t="s">
        <v>73</v>
      </c>
    </row>
    <row r="6" spans="1:24" s="522" customFormat="1" ht="11.25" customHeight="1">
      <c r="A6" s="288"/>
      <c r="B6" s="283"/>
      <c r="C6" s="284"/>
      <c r="D6" s="1432" t="s">
        <v>525</v>
      </c>
      <c r="E6" s="1432"/>
      <c r="F6" s="1432"/>
      <c r="G6" s="532" t="s">
        <v>416</v>
      </c>
      <c r="H6" s="287" t="s">
        <v>460</v>
      </c>
      <c r="I6" s="287" t="s">
        <v>323</v>
      </c>
      <c r="J6" s="287"/>
      <c r="K6" s="532" t="s">
        <v>77</v>
      </c>
      <c r="L6" s="287" t="s">
        <v>75</v>
      </c>
      <c r="M6" s="287" t="s">
        <v>416</v>
      </c>
      <c r="N6" s="287" t="s">
        <v>460</v>
      </c>
      <c r="O6" s="287" t="s">
        <v>323</v>
      </c>
      <c r="P6" s="287" t="s">
        <v>324</v>
      </c>
      <c r="Q6" s="287"/>
      <c r="R6" s="532" t="s">
        <v>77</v>
      </c>
      <c r="S6" s="287" t="s">
        <v>75</v>
      </c>
      <c r="T6" s="532" t="s">
        <v>79</v>
      </c>
      <c r="U6" s="532" t="s">
        <v>77</v>
      </c>
      <c r="V6" s="287" t="s">
        <v>80</v>
      </c>
      <c r="W6" s="532" t="s">
        <v>77</v>
      </c>
    </row>
    <row r="7" spans="1:24" s="522" customFormat="1" ht="11.25" customHeight="1">
      <c r="A7" s="283"/>
      <c r="B7" s="283"/>
      <c r="D7" s="285" t="s">
        <v>81</v>
      </c>
      <c r="E7" s="285" t="s">
        <v>76</v>
      </c>
      <c r="F7" s="285" t="s">
        <v>65</v>
      </c>
      <c r="G7" s="643" t="s">
        <v>325</v>
      </c>
      <c r="H7" s="285" t="s">
        <v>325</v>
      </c>
      <c r="I7" s="285" t="s">
        <v>85</v>
      </c>
      <c r="J7" s="285" t="s">
        <v>65</v>
      </c>
      <c r="K7" s="285" t="s">
        <v>76</v>
      </c>
      <c r="L7" s="285" t="s">
        <v>78</v>
      </c>
      <c r="M7" s="285" t="s">
        <v>325</v>
      </c>
      <c r="N7" s="285" t="s">
        <v>325</v>
      </c>
      <c r="O7" s="285" t="s">
        <v>85</v>
      </c>
      <c r="P7" s="285" t="s">
        <v>326</v>
      </c>
      <c r="Q7" s="285" t="s">
        <v>65</v>
      </c>
      <c r="R7" s="285" t="s">
        <v>78</v>
      </c>
      <c r="S7" s="643" t="s">
        <v>82</v>
      </c>
      <c r="T7" s="643" t="s">
        <v>83</v>
      </c>
      <c r="U7" s="644" t="s">
        <v>71</v>
      </c>
      <c r="V7" s="285" t="s">
        <v>84</v>
      </c>
      <c r="W7" s="285" t="s">
        <v>85</v>
      </c>
    </row>
    <row r="8" spans="1:24" s="522" customFormat="1" ht="10.5">
      <c r="A8" s="281"/>
      <c r="B8" s="269"/>
      <c r="C8" s="286" t="s">
        <v>48</v>
      </c>
      <c r="D8" s="269"/>
      <c r="E8" s="269"/>
      <c r="F8" s="269"/>
      <c r="G8" s="269"/>
      <c r="H8" s="269"/>
      <c r="I8" s="269"/>
      <c r="J8" s="269"/>
      <c r="K8" s="269"/>
      <c r="L8" s="269"/>
      <c r="M8" s="269"/>
      <c r="N8" s="269"/>
      <c r="O8" s="269"/>
      <c r="P8" s="269"/>
      <c r="Q8" s="269"/>
      <c r="R8" s="269"/>
      <c r="S8" s="269"/>
      <c r="T8" s="269"/>
      <c r="U8" s="269"/>
      <c r="V8" s="269"/>
    </row>
    <row r="9" spans="1:24" s="522" customFormat="1" ht="10.5">
      <c r="A9" s="1428" t="s">
        <v>97</v>
      </c>
      <c r="B9" s="1428"/>
      <c r="C9" s="270"/>
      <c r="D9" s="531"/>
      <c r="E9" s="531"/>
      <c r="F9" s="531"/>
      <c r="G9" s="531"/>
      <c r="H9" s="531"/>
      <c r="I9" s="531"/>
      <c r="J9" s="531"/>
      <c r="K9" s="531"/>
      <c r="L9" s="531"/>
      <c r="M9" s="531"/>
      <c r="N9" s="531"/>
      <c r="O9" s="531"/>
      <c r="P9" s="531"/>
      <c r="Q9" s="649"/>
    </row>
    <row r="10" spans="1:24" s="522" customFormat="1" ht="10.5">
      <c r="B10" s="1001" t="s">
        <v>87</v>
      </c>
      <c r="C10" s="84"/>
      <c r="D10" s="531"/>
      <c r="E10" s="531"/>
      <c r="F10" s="531"/>
      <c r="G10" s="531"/>
      <c r="H10" s="531"/>
      <c r="I10" s="531"/>
      <c r="J10" s="531"/>
      <c r="K10" s="531"/>
      <c r="L10" s="531"/>
      <c r="M10" s="531"/>
      <c r="N10" s="531"/>
      <c r="O10" s="531"/>
      <c r="P10" s="531"/>
    </row>
    <row r="11" spans="1:24" s="522" customFormat="1" ht="10">
      <c r="B11" s="528" t="s">
        <v>88</v>
      </c>
      <c r="C11" s="549">
        <v>1</v>
      </c>
      <c r="D11" s="624">
        <v>47.698814263196198</v>
      </c>
      <c r="E11" s="624">
        <v>7819.2217530116404</v>
      </c>
      <c r="F11" s="624">
        <v>7866.9205672748403</v>
      </c>
      <c r="G11" s="624">
        <v>2762.1173399547702</v>
      </c>
      <c r="H11" s="624">
        <v>1290.4581309166499</v>
      </c>
      <c r="I11" s="624">
        <v>109.164695649179</v>
      </c>
      <c r="J11" s="624">
        <v>4161.7401665205898</v>
      </c>
      <c r="K11" s="624">
        <v>12028.660733795399</v>
      </c>
      <c r="L11" s="624">
        <v>2571.7866279069799</v>
      </c>
      <c r="M11" s="624">
        <v>4001.9875793553701</v>
      </c>
      <c r="N11" s="624">
        <v>2130.6763611024799</v>
      </c>
      <c r="O11" s="624">
        <v>269.729150499507</v>
      </c>
      <c r="P11" s="624">
        <v>50.285480071623802</v>
      </c>
      <c r="Q11" s="990">
        <v>6452.6785710289796</v>
      </c>
      <c r="R11" s="990">
        <v>9024.46519893595</v>
      </c>
      <c r="S11" s="624">
        <v>4064.4340362001499</v>
      </c>
      <c r="T11" s="624">
        <v>2228.48424094861</v>
      </c>
      <c r="U11" s="990">
        <v>6292.9182771487604</v>
      </c>
      <c r="V11" s="624">
        <v>421</v>
      </c>
      <c r="W11" s="624">
        <v>27767.04420988011</v>
      </c>
    </row>
    <row r="12" spans="1:24" s="522" customFormat="1" ht="10.5">
      <c r="A12" s="281"/>
      <c r="B12" s="621" t="s">
        <v>89</v>
      </c>
      <c r="C12" s="270">
        <v>2</v>
      </c>
      <c r="D12" s="624">
        <v>15.017985611510801</v>
      </c>
      <c r="E12" s="624">
        <v>1542.2863929964501</v>
      </c>
      <c r="F12" s="624">
        <v>1557.30437860796</v>
      </c>
      <c r="G12" s="624">
        <v>540.65943597309797</v>
      </c>
      <c r="H12" s="624">
        <v>340.61113317312601</v>
      </c>
      <c r="I12" s="624">
        <v>56.370809574273999</v>
      </c>
      <c r="J12" s="624">
        <v>937.64137872049798</v>
      </c>
      <c r="K12" s="624">
        <v>2494.9457573284599</v>
      </c>
      <c r="L12" s="624">
        <v>1073.33081395349</v>
      </c>
      <c r="M12" s="624">
        <v>1546.2292302959199</v>
      </c>
      <c r="N12" s="624">
        <v>1225.4082881679101</v>
      </c>
      <c r="O12" s="624">
        <v>185.358657819836</v>
      </c>
      <c r="P12" s="624">
        <v>38.216977702750299</v>
      </c>
      <c r="Q12" s="990">
        <v>2995.2131539864199</v>
      </c>
      <c r="R12" s="990">
        <v>4068.5439679399101</v>
      </c>
      <c r="S12" s="624">
        <v>1295.13761010899</v>
      </c>
      <c r="T12" s="624">
        <v>915.573523208702</v>
      </c>
      <c r="U12" s="990">
        <v>2210.7111333176999</v>
      </c>
      <c r="V12" s="624">
        <v>95</v>
      </c>
      <c r="W12" s="624">
        <v>8869.2008585860694</v>
      </c>
    </row>
    <row r="13" spans="1:24" s="522" customFormat="1" ht="10.5">
      <c r="A13" s="281"/>
      <c r="B13" s="302" t="s">
        <v>90</v>
      </c>
      <c r="C13" s="270"/>
      <c r="D13" s="624">
        <v>32.680828651685403</v>
      </c>
      <c r="E13" s="624">
        <v>6276.9353600151899</v>
      </c>
      <c r="F13" s="624">
        <v>6309.6161886668797</v>
      </c>
      <c r="G13" s="624">
        <v>2221.4579039816699</v>
      </c>
      <c r="H13" s="624">
        <v>949.846997743521</v>
      </c>
      <c r="I13" s="624">
        <v>52.793886074904599</v>
      </c>
      <c r="J13" s="624">
        <v>3224.0987878000901</v>
      </c>
      <c r="K13" s="624">
        <v>9533.7149764669703</v>
      </c>
      <c r="L13" s="624">
        <v>1498.45581395349</v>
      </c>
      <c r="M13" s="624">
        <v>2455.7583490594402</v>
      </c>
      <c r="N13" s="624">
        <v>905.26807293456898</v>
      </c>
      <c r="O13" s="624">
        <v>84.370492679670306</v>
      </c>
      <c r="P13" s="624">
        <v>12.0685023688734</v>
      </c>
      <c r="Q13" s="990">
        <v>3457.4654170425601</v>
      </c>
      <c r="R13" s="990">
        <v>4955.9212309960503</v>
      </c>
      <c r="S13" s="624">
        <v>2769.2964260911499</v>
      </c>
      <c r="T13" s="624">
        <v>1312.9107177399101</v>
      </c>
      <c r="U13" s="990">
        <v>4082.20714383106</v>
      </c>
      <c r="V13" s="624">
        <v>326</v>
      </c>
      <c r="W13" s="624">
        <v>18897.843351294079</v>
      </c>
    </row>
    <row r="14" spans="1:24" s="522" customFormat="1" ht="10.5">
      <c r="A14" s="281"/>
      <c r="B14" s="302" t="s">
        <v>91</v>
      </c>
      <c r="C14" s="270"/>
      <c r="D14" s="624">
        <v>24.678534597945202</v>
      </c>
      <c r="E14" s="624">
        <v>4050.3122885656398</v>
      </c>
      <c r="F14" s="624">
        <v>4074.99082316358</v>
      </c>
      <c r="G14" s="624">
        <v>1420.22588512631</v>
      </c>
      <c r="H14" s="624">
        <v>660.41851233211401</v>
      </c>
      <c r="I14" s="624">
        <v>32.013852855781103</v>
      </c>
      <c r="J14" s="624">
        <v>2112.6582503141999</v>
      </c>
      <c r="K14" s="624">
        <v>6187.6490734777899</v>
      </c>
      <c r="L14" s="624">
        <v>1068.73584159643</v>
      </c>
      <c r="M14" s="624">
        <v>1701.7734647049999</v>
      </c>
      <c r="N14" s="624">
        <v>665.53736225548005</v>
      </c>
      <c r="O14" s="624">
        <v>58.338227217137401</v>
      </c>
      <c r="P14" s="624">
        <v>6.8208219889094401</v>
      </c>
      <c r="Q14" s="990">
        <v>2432.46987616653</v>
      </c>
      <c r="R14" s="990">
        <v>3501.2057177629599</v>
      </c>
      <c r="S14" s="624">
        <v>2181.2573488195198</v>
      </c>
      <c r="T14" s="624">
        <v>1051.06275862947</v>
      </c>
      <c r="U14" s="990">
        <v>3232.3201074489898</v>
      </c>
      <c r="V14" s="624">
        <v>231.89</v>
      </c>
      <c r="W14" s="624">
        <v>13153.064898689739</v>
      </c>
    </row>
    <row r="15" spans="1:24" s="522" customFormat="1" ht="10.5">
      <c r="A15" s="281"/>
      <c r="B15" s="302" t="s">
        <v>92</v>
      </c>
      <c r="C15" s="270">
        <v>3</v>
      </c>
      <c r="D15" s="624">
        <v>39.6900442586644</v>
      </c>
      <c r="E15" s="624">
        <v>5592.6306208612596</v>
      </c>
      <c r="F15" s="624">
        <v>5632.3206651199198</v>
      </c>
      <c r="G15" s="624">
        <v>1961.66018329947</v>
      </c>
      <c r="H15" s="624">
        <v>1001.03902942952</v>
      </c>
      <c r="I15" s="624">
        <v>88.377959655810201</v>
      </c>
      <c r="J15" s="624">
        <v>3051.0771723848002</v>
      </c>
      <c r="K15" s="624">
        <v>8683.3978375047209</v>
      </c>
      <c r="L15" s="624">
        <v>2142.1343914229101</v>
      </c>
      <c r="M15" s="624">
        <v>3248.7999196002602</v>
      </c>
      <c r="N15" s="624">
        <v>1891.30535754431</v>
      </c>
      <c r="O15" s="624">
        <v>243.74244559570599</v>
      </c>
      <c r="P15" s="624">
        <v>45.037378674791199</v>
      </c>
      <c r="Q15" s="990">
        <v>5428.8851014150696</v>
      </c>
      <c r="R15" s="990">
        <v>7571.0194928379697</v>
      </c>
      <c r="S15" s="624">
        <v>3476.3896487267102</v>
      </c>
      <c r="T15" s="624">
        <v>1966.3156100390599</v>
      </c>
      <c r="U15" s="990">
        <v>5442.7052587657699</v>
      </c>
      <c r="V15" s="624">
        <v>326.89</v>
      </c>
      <c r="W15" s="624">
        <v>22024.012589108461</v>
      </c>
      <c r="X15" s="991"/>
    </row>
    <row r="16" spans="1:24" s="522" customFormat="1" ht="10.5">
      <c r="A16" s="282"/>
      <c r="B16" s="86"/>
      <c r="C16" s="84"/>
      <c r="D16" s="992"/>
      <c r="E16" s="992"/>
      <c r="F16" s="992"/>
      <c r="G16" s="992"/>
      <c r="H16" s="992"/>
      <c r="I16" s="992"/>
      <c r="J16" s="624"/>
      <c r="K16" s="624"/>
      <c r="L16" s="992"/>
      <c r="M16" s="992"/>
      <c r="N16" s="992"/>
      <c r="O16" s="992"/>
      <c r="P16" s="992"/>
      <c r="Q16" s="990"/>
      <c r="R16" s="990"/>
      <c r="S16" s="990"/>
      <c r="T16" s="990"/>
      <c r="U16" s="990"/>
      <c r="V16" s="990"/>
      <c r="W16" s="990"/>
      <c r="X16" s="991"/>
    </row>
    <row r="17" spans="1:24" s="522" customFormat="1" ht="10.5">
      <c r="B17" s="1001" t="s">
        <v>93</v>
      </c>
      <c r="C17" s="84"/>
      <c r="D17" s="992"/>
      <c r="E17" s="992"/>
      <c r="F17" s="992"/>
      <c r="G17" s="992"/>
      <c r="H17" s="992"/>
      <c r="I17" s="992"/>
      <c r="J17" s="624"/>
      <c r="K17" s="624"/>
      <c r="L17" s="992"/>
      <c r="M17" s="992"/>
      <c r="N17" s="992"/>
      <c r="O17" s="992"/>
      <c r="P17" s="992"/>
      <c r="Q17" s="990"/>
      <c r="R17" s="990"/>
      <c r="S17" s="990"/>
      <c r="T17" s="990"/>
      <c r="U17" s="990"/>
      <c r="V17" s="990"/>
      <c r="W17" s="990"/>
      <c r="X17" s="991"/>
    </row>
    <row r="18" spans="1:24" s="522" customFormat="1" ht="10">
      <c r="B18" s="528" t="s">
        <v>88</v>
      </c>
      <c r="C18" s="549">
        <v>1</v>
      </c>
      <c r="D18" s="624">
        <v>2730.6320901978702</v>
      </c>
      <c r="E18" s="624">
        <v>173503.119950208</v>
      </c>
      <c r="F18" s="624">
        <v>176233.75204040599</v>
      </c>
      <c r="G18" s="624">
        <v>61213.962985571998</v>
      </c>
      <c r="H18" s="624">
        <v>21923.676549645101</v>
      </c>
      <c r="I18" s="624">
        <v>1521.0369706159499</v>
      </c>
      <c r="J18" s="624">
        <v>84658.676505833093</v>
      </c>
      <c r="K18" s="624">
        <v>260892.42854623901</v>
      </c>
      <c r="L18" s="624">
        <v>13562.4755813953</v>
      </c>
      <c r="M18" s="624">
        <v>23462.9789434739</v>
      </c>
      <c r="N18" s="624">
        <v>10493.5296512598</v>
      </c>
      <c r="O18" s="624">
        <v>1268.9644581970001</v>
      </c>
      <c r="P18" s="624">
        <v>161.04411401346701</v>
      </c>
      <c r="Q18" s="990">
        <v>35386.517166944097</v>
      </c>
      <c r="R18" s="990">
        <v>48948.992748339399</v>
      </c>
      <c r="S18" s="624">
        <v>29264.916522498999</v>
      </c>
      <c r="T18" s="624">
        <v>13070.3913179103</v>
      </c>
      <c r="U18" s="990">
        <v>42335.307840409303</v>
      </c>
      <c r="V18" s="624">
        <v>2179</v>
      </c>
      <c r="W18" s="624">
        <v>354355.72913498769</v>
      </c>
      <c r="X18" s="991"/>
    </row>
    <row r="19" spans="1:24" s="522" customFormat="1" ht="10.5">
      <c r="A19" s="281"/>
      <c r="B19" s="621" t="s">
        <v>89</v>
      </c>
      <c r="C19" s="270">
        <v>2</v>
      </c>
      <c r="D19" s="624">
        <v>710.55803384167905</v>
      </c>
      <c r="E19" s="624">
        <v>14536.5871042906</v>
      </c>
      <c r="F19" s="624">
        <v>15247.1451381322</v>
      </c>
      <c r="G19" s="624">
        <v>5071.3894166091904</v>
      </c>
      <c r="H19" s="624">
        <v>2757.2077851814502</v>
      </c>
      <c r="I19" s="624">
        <v>662.126387443677</v>
      </c>
      <c r="J19" s="624">
        <v>8490.7235892343106</v>
      </c>
      <c r="K19" s="624">
        <v>23737.8687273666</v>
      </c>
      <c r="L19" s="624">
        <v>3580.70465116279</v>
      </c>
      <c r="M19" s="624">
        <v>5777.0602572014204</v>
      </c>
      <c r="N19" s="624">
        <v>4297.9102019429301</v>
      </c>
      <c r="O19" s="624">
        <v>678.32693173867403</v>
      </c>
      <c r="P19" s="624">
        <v>116.533460289822</v>
      </c>
      <c r="Q19" s="990">
        <v>10869.830851172799</v>
      </c>
      <c r="R19" s="990">
        <v>14450.535502335601</v>
      </c>
      <c r="S19" s="624">
        <v>5504.1354648203896</v>
      </c>
      <c r="T19" s="624">
        <v>3389.64095206504</v>
      </c>
      <c r="U19" s="990">
        <v>8893.7764168854301</v>
      </c>
      <c r="V19" s="624">
        <v>505</v>
      </c>
      <c r="W19" s="624">
        <v>47587.180646587629</v>
      </c>
      <c r="X19" s="991"/>
    </row>
    <row r="20" spans="1:24" s="522" customFormat="1" ht="10.5">
      <c r="A20" s="281"/>
      <c r="B20" s="302" t="s">
        <v>90</v>
      </c>
      <c r="C20" s="270"/>
      <c r="D20" s="624">
        <v>2020.0740563561901</v>
      </c>
      <c r="E20" s="624">
        <v>158966.53284591701</v>
      </c>
      <c r="F20" s="624">
        <v>160986.60690227401</v>
      </c>
      <c r="G20" s="624">
        <v>56142.573568962798</v>
      </c>
      <c r="H20" s="624">
        <v>19166.468764463702</v>
      </c>
      <c r="I20" s="624">
        <v>858.91058317227601</v>
      </c>
      <c r="J20" s="624">
        <v>76167.952916598806</v>
      </c>
      <c r="K20" s="624">
        <v>237154.55981887199</v>
      </c>
      <c r="L20" s="624">
        <v>9981.7709302325602</v>
      </c>
      <c r="M20" s="624">
        <v>17685.918686272398</v>
      </c>
      <c r="N20" s="624">
        <v>6195.6194493168396</v>
      </c>
      <c r="O20" s="624">
        <v>590.63752645832801</v>
      </c>
      <c r="P20" s="624">
        <v>44.510653723644801</v>
      </c>
      <c r="Q20" s="990">
        <v>24516.686315771301</v>
      </c>
      <c r="R20" s="990">
        <v>34498.457246003803</v>
      </c>
      <c r="S20" s="624">
        <v>23760.7810576786</v>
      </c>
      <c r="T20" s="624">
        <v>9680.7503658452897</v>
      </c>
      <c r="U20" s="990">
        <v>33441.531423523898</v>
      </c>
      <c r="V20" s="624">
        <v>1674</v>
      </c>
      <c r="W20" s="624">
        <v>306768.54848839971</v>
      </c>
      <c r="X20" s="991"/>
    </row>
    <row r="21" spans="1:24" s="522" customFormat="1" ht="10.5">
      <c r="A21" s="281"/>
      <c r="B21" s="302" t="s">
        <v>91</v>
      </c>
      <c r="C21" s="270"/>
      <c r="D21" s="624">
        <v>1256.9157298457601</v>
      </c>
      <c r="E21" s="624">
        <v>95808.997398113905</v>
      </c>
      <c r="F21" s="624">
        <v>97065.913127959706</v>
      </c>
      <c r="G21" s="624">
        <v>33787.898783582197</v>
      </c>
      <c r="H21" s="624">
        <v>12748.0355958335</v>
      </c>
      <c r="I21" s="624">
        <v>581.26790471418599</v>
      </c>
      <c r="J21" s="624">
        <v>47117.202284129897</v>
      </c>
      <c r="K21" s="624">
        <v>144183.11541209</v>
      </c>
      <c r="L21" s="624">
        <v>6869.0759302181496</v>
      </c>
      <c r="M21" s="624">
        <v>12042.788880296799</v>
      </c>
      <c r="N21" s="624">
        <v>4527.3986387049799</v>
      </c>
      <c r="O21" s="624">
        <v>414.97222998285798</v>
      </c>
      <c r="P21" s="624">
        <v>29.604119054446102</v>
      </c>
      <c r="Q21" s="990">
        <v>17014.763868039099</v>
      </c>
      <c r="R21" s="990">
        <v>23883.839798257301</v>
      </c>
      <c r="S21" s="624">
        <v>17737.022614654201</v>
      </c>
      <c r="T21" s="624">
        <v>7290.8671238343404</v>
      </c>
      <c r="U21" s="990">
        <v>25027.8897384886</v>
      </c>
      <c r="V21" s="624">
        <v>1118.8799999999901</v>
      </c>
      <c r="W21" s="624">
        <v>194213.72494883591</v>
      </c>
      <c r="X21" s="991"/>
    </row>
    <row r="22" spans="1:24" s="522" customFormat="1" ht="10.5">
      <c r="A22" s="281"/>
      <c r="B22" s="302" t="s">
        <v>92</v>
      </c>
      <c r="C22" s="270">
        <v>3</v>
      </c>
      <c r="D22" s="624">
        <v>1967.43757348687</v>
      </c>
      <c r="E22" s="624">
        <v>110346.02258030701</v>
      </c>
      <c r="F22" s="624">
        <v>112313.460153794</v>
      </c>
      <c r="G22" s="624">
        <v>38868.281572994798</v>
      </c>
      <c r="H22" s="624">
        <v>15505.1578235038</v>
      </c>
      <c r="I22" s="624">
        <v>1243.2622017507899</v>
      </c>
      <c r="J22" s="624">
        <v>55616.701598249398</v>
      </c>
      <c r="K22" s="624">
        <v>167930.16175204399</v>
      </c>
      <c r="L22" s="624">
        <v>10450.9998270947</v>
      </c>
      <c r="M22" s="624">
        <v>17823.1606394509</v>
      </c>
      <c r="N22" s="624">
        <v>8826.8161042132506</v>
      </c>
      <c r="O22" s="624">
        <v>1093.4676758906701</v>
      </c>
      <c r="P22" s="624">
        <v>146.13947093274399</v>
      </c>
      <c r="Q22" s="990">
        <v>27889.583890487502</v>
      </c>
      <c r="R22" s="990">
        <v>38340.583717582202</v>
      </c>
      <c r="S22" s="624">
        <v>23241.101758668599</v>
      </c>
      <c r="T22" s="624">
        <v>10680.6432910068</v>
      </c>
      <c r="U22" s="990">
        <v>33921.745049675403</v>
      </c>
      <c r="V22" s="624">
        <v>1623.8799999999901</v>
      </c>
      <c r="W22" s="624">
        <v>241816.37051930156</v>
      </c>
      <c r="X22" s="991"/>
    </row>
    <row r="23" spans="1:24" s="522" customFormat="1" ht="10.5">
      <c r="A23" s="282"/>
      <c r="B23" s="86"/>
      <c r="C23" s="84"/>
      <c r="D23" s="992"/>
      <c r="E23" s="992"/>
      <c r="F23" s="992"/>
      <c r="G23" s="992"/>
      <c r="H23" s="992"/>
      <c r="I23" s="992"/>
      <c r="J23" s="624"/>
      <c r="K23" s="624"/>
      <c r="L23" s="992"/>
      <c r="M23" s="992"/>
      <c r="N23" s="992"/>
      <c r="O23" s="992"/>
      <c r="P23" s="992"/>
      <c r="Q23" s="990"/>
      <c r="R23" s="990"/>
      <c r="S23" s="990"/>
      <c r="T23" s="990"/>
      <c r="U23" s="990"/>
      <c r="V23" s="990"/>
      <c r="W23" s="990"/>
    </row>
    <row r="24" spans="1:24" s="522" customFormat="1" ht="10.5">
      <c r="A24" s="282"/>
      <c r="B24" s="1001" t="s">
        <v>94</v>
      </c>
      <c r="C24" s="84">
        <v>4</v>
      </c>
      <c r="D24" s="992"/>
      <c r="E24" s="992"/>
      <c r="F24" s="992"/>
      <c r="G24" s="992"/>
      <c r="H24" s="992"/>
      <c r="I24" s="992"/>
      <c r="J24" s="624"/>
      <c r="K24" s="624"/>
      <c r="L24" s="992"/>
      <c r="M24" s="992"/>
      <c r="N24" s="992"/>
      <c r="O24" s="992"/>
      <c r="P24" s="992"/>
      <c r="Q24" s="990"/>
      <c r="R24" s="990"/>
      <c r="S24" s="990"/>
      <c r="T24" s="990"/>
      <c r="U24" s="990"/>
      <c r="V24" s="990"/>
      <c r="W24" s="990"/>
    </row>
    <row r="25" spans="1:24" s="522" customFormat="1" ht="10">
      <c r="B25" s="528" t="s">
        <v>88</v>
      </c>
      <c r="C25" s="549">
        <v>1</v>
      </c>
      <c r="D25" s="624">
        <v>2778.3309044610601</v>
      </c>
      <c r="E25" s="624">
        <v>181332.38004677801</v>
      </c>
      <c r="F25" s="624">
        <v>184110.71095123899</v>
      </c>
      <c r="G25" s="624">
        <v>64024.348893784401</v>
      </c>
      <c r="H25" s="624">
        <v>23234.150973190801</v>
      </c>
      <c r="I25" s="624">
        <v>1635.2016662651299</v>
      </c>
      <c r="J25" s="624">
        <v>88893.701533240295</v>
      </c>
      <c r="K25" s="624">
        <v>273004.41248447902</v>
      </c>
      <c r="L25" s="624">
        <v>16135.2622093023</v>
      </c>
      <c r="M25" s="624">
        <v>27468.991546937199</v>
      </c>
      <c r="N25" s="624">
        <v>12624.2060123623</v>
      </c>
      <c r="O25" s="624">
        <v>1539.69360869651</v>
      </c>
      <c r="P25" s="624">
        <v>212.329594085091</v>
      </c>
      <c r="Q25" s="990">
        <v>41845.220762081102</v>
      </c>
      <c r="R25" s="990">
        <v>57980.482971383397</v>
      </c>
      <c r="S25" s="624">
        <v>33329.350558699203</v>
      </c>
      <c r="T25" s="624">
        <v>15300.155932690701</v>
      </c>
      <c r="U25" s="990">
        <v>48629.506491389897</v>
      </c>
      <c r="V25" s="624">
        <v>2600</v>
      </c>
      <c r="W25" s="624">
        <v>382214.40194725228</v>
      </c>
    </row>
    <row r="26" spans="1:24" s="522" customFormat="1" ht="10.5">
      <c r="A26" s="281"/>
      <c r="B26" s="621" t="s">
        <v>89</v>
      </c>
      <c r="C26" s="270">
        <v>2</v>
      </c>
      <c r="D26" s="624">
        <v>725.57601945318902</v>
      </c>
      <c r="E26" s="624">
        <v>16080.873497287001</v>
      </c>
      <c r="F26" s="624">
        <v>16806.449516740198</v>
      </c>
      <c r="G26" s="624">
        <v>5615.0488525822802</v>
      </c>
      <c r="H26" s="624">
        <v>3099.8189183545701</v>
      </c>
      <c r="I26" s="624">
        <v>719.49719701795095</v>
      </c>
      <c r="J26" s="624">
        <v>9434.3649679547998</v>
      </c>
      <c r="K26" s="624">
        <v>26240.814484695002</v>
      </c>
      <c r="L26" s="624">
        <v>4655.0354651162797</v>
      </c>
      <c r="M26" s="624">
        <v>7325.3145116053402</v>
      </c>
      <c r="N26" s="624">
        <v>5523.3184901108498</v>
      </c>
      <c r="O26" s="624">
        <v>864.68558955851097</v>
      </c>
      <c r="P26" s="624">
        <v>155.75043799257301</v>
      </c>
      <c r="Q26" s="990">
        <v>13869.069029267301</v>
      </c>
      <c r="R26" s="990">
        <v>18524.104494383599</v>
      </c>
      <c r="S26" s="624">
        <v>6799.2730749293796</v>
      </c>
      <c r="T26" s="624">
        <v>4305.2144752737404</v>
      </c>
      <c r="U26" s="990">
        <v>11104.487550203101</v>
      </c>
      <c r="V26" s="624">
        <v>600</v>
      </c>
      <c r="W26" s="624">
        <v>56469.406529281703</v>
      </c>
    </row>
    <row r="27" spans="1:24" s="522" customFormat="1" ht="10.5">
      <c r="A27" s="281"/>
      <c r="B27" s="302" t="s">
        <v>90</v>
      </c>
      <c r="C27" s="270"/>
      <c r="D27" s="624">
        <v>2052.7548850078801</v>
      </c>
      <c r="E27" s="624">
        <v>165251.50654949099</v>
      </c>
      <c r="F27" s="624">
        <v>167304.261434499</v>
      </c>
      <c r="G27" s="624">
        <v>58409.300041202099</v>
      </c>
      <c r="H27" s="624">
        <v>20134.332054836199</v>
      </c>
      <c r="I27" s="624">
        <v>915.70446924718101</v>
      </c>
      <c r="J27" s="624">
        <v>79459.336565285499</v>
      </c>
      <c r="K27" s="624">
        <v>246763.59799978399</v>
      </c>
      <c r="L27" s="624">
        <v>11480.226744186</v>
      </c>
      <c r="M27" s="624">
        <v>20143.677035331901</v>
      </c>
      <c r="N27" s="624">
        <v>7100.8875222514098</v>
      </c>
      <c r="O27" s="624">
        <v>675.00801913799796</v>
      </c>
      <c r="P27" s="624">
        <v>56.579156092518303</v>
      </c>
      <c r="Q27" s="990">
        <v>27976.1517328138</v>
      </c>
      <c r="R27" s="990">
        <v>39456.378476999897</v>
      </c>
      <c r="S27" s="624">
        <v>26530.077483769801</v>
      </c>
      <c r="T27" s="624">
        <v>10994.941457417</v>
      </c>
      <c r="U27" s="990">
        <v>37525.018941186703</v>
      </c>
      <c r="V27" s="624">
        <v>2000</v>
      </c>
      <c r="W27" s="624">
        <v>325744.99541797058</v>
      </c>
    </row>
    <row r="28" spans="1:24" s="522" customFormat="1" ht="10.5">
      <c r="A28" s="281"/>
      <c r="B28" s="302" t="s">
        <v>91</v>
      </c>
      <c r="C28" s="270"/>
      <c r="D28" s="624">
        <v>1281.59426444371</v>
      </c>
      <c r="E28" s="624">
        <v>99863.898377764403</v>
      </c>
      <c r="F28" s="624">
        <v>101145.492642208</v>
      </c>
      <c r="G28" s="624">
        <v>35245.928108941698</v>
      </c>
      <c r="H28" s="624">
        <v>13421.1866503326</v>
      </c>
      <c r="I28" s="624">
        <v>615.69175756996697</v>
      </c>
      <c r="J28" s="624">
        <v>49282.806516844197</v>
      </c>
      <c r="K28" s="624">
        <v>150428.299159052</v>
      </c>
      <c r="L28" s="624">
        <v>7937.8117718145704</v>
      </c>
      <c r="M28" s="624">
        <v>13745.6623450018</v>
      </c>
      <c r="N28" s="624">
        <v>5192.9360009604598</v>
      </c>
      <c r="O28" s="624">
        <v>473.31045719999503</v>
      </c>
      <c r="P28" s="624">
        <v>36.424941043355602</v>
      </c>
      <c r="Q28" s="990">
        <v>19448.333744205702</v>
      </c>
      <c r="R28" s="990">
        <v>27386.145516020199</v>
      </c>
      <c r="S28" s="624">
        <v>19918.2799634738</v>
      </c>
      <c r="T28" s="624">
        <v>8342.9610487448408</v>
      </c>
      <c r="U28" s="990">
        <v>28261.241012218601</v>
      </c>
      <c r="V28" s="624">
        <v>1350.76999999999</v>
      </c>
      <c r="W28" s="624">
        <v>207426.45568729079</v>
      </c>
    </row>
    <row r="29" spans="1:24" s="522" customFormat="1" ht="10.5">
      <c r="A29" s="281"/>
      <c r="B29" s="302" t="s">
        <v>92</v>
      </c>
      <c r="C29" s="270">
        <v>3</v>
      </c>
      <c r="D29" s="624">
        <v>2007.12761774553</v>
      </c>
      <c r="E29" s="624">
        <v>115945.24189225399</v>
      </c>
      <c r="F29" s="624">
        <v>117952.369509999</v>
      </c>
      <c r="G29" s="624">
        <v>40870.745196527503</v>
      </c>
      <c r="H29" s="624">
        <v>16520.9293951002</v>
      </c>
      <c r="I29" s="624">
        <v>1335.0501614066</v>
      </c>
      <c r="J29" s="624">
        <v>58726.724753034301</v>
      </c>
      <c r="K29" s="624">
        <v>176679.09426303301</v>
      </c>
      <c r="L29" s="624">
        <v>12594.1342185176</v>
      </c>
      <c r="M29" s="624">
        <v>21075.088042420499</v>
      </c>
      <c r="N29" s="624">
        <v>10718.121461757601</v>
      </c>
      <c r="O29" s="624">
        <v>1338.2101214863801</v>
      </c>
      <c r="P29" s="624">
        <v>192.17684960753499</v>
      </c>
      <c r="Q29" s="990">
        <v>33323.596475271901</v>
      </c>
      <c r="R29" s="990">
        <v>45917.730693789497</v>
      </c>
      <c r="S29" s="624">
        <v>26717.4914073953</v>
      </c>
      <c r="T29" s="624">
        <v>12647.9900673269</v>
      </c>
      <c r="U29" s="990">
        <v>39365.481474722197</v>
      </c>
      <c r="V29" s="624">
        <v>1950.76999999999</v>
      </c>
      <c r="W29" s="624">
        <v>263913.07643154473</v>
      </c>
    </row>
    <row r="30" spans="1:24" s="522" customFormat="1" ht="10.5">
      <c r="A30" s="282"/>
      <c r="B30" s="272"/>
      <c r="C30" s="270"/>
      <c r="D30" s="993"/>
      <c r="E30" s="993"/>
      <c r="F30" s="993"/>
      <c r="G30" s="993"/>
      <c r="H30" s="993"/>
      <c r="I30" s="993"/>
      <c r="J30" s="993"/>
      <c r="K30" s="993"/>
      <c r="L30" s="993"/>
      <c r="M30" s="993"/>
      <c r="N30" s="993"/>
      <c r="O30" s="993"/>
      <c r="P30" s="993"/>
      <c r="Q30" s="993"/>
      <c r="R30" s="993"/>
      <c r="S30" s="993"/>
      <c r="T30" s="993"/>
      <c r="U30" s="993"/>
      <c r="V30" s="993"/>
      <c r="W30" s="993"/>
    </row>
    <row r="31" spans="1:24" s="522" customFormat="1" ht="10.5">
      <c r="A31" s="1428" t="s">
        <v>98</v>
      </c>
      <c r="B31" s="1428"/>
      <c r="C31" s="270"/>
      <c r="D31" s="992"/>
      <c r="E31" s="992"/>
      <c r="F31" s="992"/>
      <c r="G31" s="992"/>
      <c r="H31" s="992"/>
      <c r="I31" s="992"/>
      <c r="J31" s="992"/>
      <c r="K31" s="992"/>
      <c r="L31" s="992"/>
      <c r="M31" s="992"/>
      <c r="N31" s="992"/>
      <c r="O31" s="992"/>
      <c r="P31" s="992"/>
      <c r="Q31" s="990"/>
      <c r="R31" s="990"/>
      <c r="S31" s="990"/>
      <c r="T31" s="990"/>
      <c r="U31" s="990"/>
      <c r="V31" s="990"/>
      <c r="W31" s="990"/>
    </row>
    <row r="32" spans="1:24" s="522" customFormat="1" ht="10.5">
      <c r="B32" s="1001" t="s">
        <v>87</v>
      </c>
      <c r="C32" s="84"/>
      <c r="D32" s="992"/>
      <c r="E32" s="992"/>
      <c r="F32" s="992"/>
      <c r="G32" s="992"/>
      <c r="H32" s="992"/>
      <c r="I32" s="992"/>
      <c r="J32" s="992"/>
      <c r="K32" s="992"/>
      <c r="L32" s="992"/>
      <c r="M32" s="992"/>
      <c r="N32" s="992"/>
      <c r="O32" s="992"/>
      <c r="P32" s="992"/>
      <c r="Q32" s="990"/>
      <c r="R32" s="990"/>
      <c r="S32" s="990"/>
      <c r="T32" s="990"/>
      <c r="U32" s="990"/>
      <c r="V32" s="990"/>
      <c r="W32" s="990"/>
    </row>
    <row r="33" spans="1:24" s="522" customFormat="1" ht="10">
      <c r="B33" s="528" t="s">
        <v>88</v>
      </c>
      <c r="C33" s="549">
        <v>1</v>
      </c>
      <c r="D33" s="624">
        <v>114.59375</v>
      </c>
      <c r="E33" s="624">
        <v>4718.2696444294597</v>
      </c>
      <c r="F33" s="624">
        <v>4832.8633944294597</v>
      </c>
      <c r="G33" s="624">
        <v>1792.9006635022299</v>
      </c>
      <c r="H33" s="624">
        <v>597.25840745397602</v>
      </c>
      <c r="I33" s="624">
        <v>81.456747165651507</v>
      </c>
      <c r="J33" s="624">
        <v>2471.6158181218502</v>
      </c>
      <c r="K33" s="624">
        <v>7304.4792125513204</v>
      </c>
      <c r="L33" s="624">
        <v>4756.0139534883701</v>
      </c>
      <c r="M33" s="624">
        <v>9153.9335980453507</v>
      </c>
      <c r="N33" s="624">
        <v>3826.7276863797701</v>
      </c>
      <c r="O33" s="624">
        <v>466.368511096139</v>
      </c>
      <c r="P33" s="624">
        <v>155.50845896329801</v>
      </c>
      <c r="Q33" s="990">
        <v>13602.5382544846</v>
      </c>
      <c r="R33" s="990">
        <v>18358.552207972902</v>
      </c>
      <c r="S33" s="624">
        <v>1345.8864821352399</v>
      </c>
      <c r="T33" s="624">
        <v>693.61827107530701</v>
      </c>
      <c r="U33" s="990">
        <v>2039.50475321054</v>
      </c>
      <c r="V33" s="624">
        <v>694</v>
      </c>
      <c r="W33" s="624">
        <v>28396.536173734763</v>
      </c>
    </row>
    <row r="34" spans="1:24" s="522" customFormat="1" ht="10.5">
      <c r="A34" s="281"/>
      <c r="B34" s="621" t="s">
        <v>89</v>
      </c>
      <c r="C34" s="270">
        <v>2</v>
      </c>
      <c r="D34" s="624">
        <v>72.46875</v>
      </c>
      <c r="E34" s="624">
        <v>2542.2628020905099</v>
      </c>
      <c r="F34" s="624">
        <v>2614.7315520905099</v>
      </c>
      <c r="G34" s="624">
        <v>1045.66139590636</v>
      </c>
      <c r="H34" s="624">
        <v>374.94293734000598</v>
      </c>
      <c r="I34" s="624">
        <v>44.446761399980502</v>
      </c>
      <c r="J34" s="624">
        <v>1465.0510946463501</v>
      </c>
      <c r="K34" s="624">
        <v>4079.78264673685</v>
      </c>
      <c r="L34" s="624">
        <v>3577.5215116279101</v>
      </c>
      <c r="M34" s="624">
        <v>6951.8290987896498</v>
      </c>
      <c r="N34" s="624">
        <v>3156.1406747578899</v>
      </c>
      <c r="O34" s="624">
        <v>358.29104677949198</v>
      </c>
      <c r="P34" s="624">
        <v>125.26479168521701</v>
      </c>
      <c r="Q34" s="990">
        <v>10591.525612012199</v>
      </c>
      <c r="R34" s="990">
        <v>14169.047123640101</v>
      </c>
      <c r="S34" s="624">
        <v>889.14349729295998</v>
      </c>
      <c r="T34" s="624">
        <v>525.00556931166204</v>
      </c>
      <c r="U34" s="990">
        <v>1414.14906660462</v>
      </c>
      <c r="V34" s="624">
        <v>450</v>
      </c>
      <c r="W34" s="624">
        <v>20112.978836981569</v>
      </c>
    </row>
    <row r="35" spans="1:24" s="522" customFormat="1" ht="10.5">
      <c r="A35" s="281"/>
      <c r="B35" s="302" t="s">
        <v>90</v>
      </c>
      <c r="C35" s="270"/>
      <c r="D35" s="624">
        <v>42.125</v>
      </c>
      <c r="E35" s="624">
        <v>2176.0068423389498</v>
      </c>
      <c r="F35" s="624">
        <v>2218.1318423389498</v>
      </c>
      <c r="G35" s="624">
        <v>747.23926759586595</v>
      </c>
      <c r="H35" s="624">
        <v>222.31547011397001</v>
      </c>
      <c r="I35" s="624">
        <v>37.009985765670997</v>
      </c>
      <c r="J35" s="624">
        <v>1006.56472347551</v>
      </c>
      <c r="K35" s="624">
        <v>3224.69656581446</v>
      </c>
      <c r="L35" s="624">
        <v>1178.4924418604701</v>
      </c>
      <c r="M35" s="624">
        <v>2202.1044992557099</v>
      </c>
      <c r="N35" s="624">
        <v>670.58701162188197</v>
      </c>
      <c r="O35" s="624">
        <v>108.077464316648</v>
      </c>
      <c r="P35" s="624">
        <v>30.243667278080501</v>
      </c>
      <c r="Q35" s="990">
        <v>3011.0126424723198</v>
      </c>
      <c r="R35" s="990">
        <v>4189.5050843327799</v>
      </c>
      <c r="S35" s="624">
        <v>456.742984842277</v>
      </c>
      <c r="T35" s="624">
        <v>168.61270176364499</v>
      </c>
      <c r="U35" s="990">
        <v>625.35568660592196</v>
      </c>
      <c r="V35" s="624">
        <v>244</v>
      </c>
      <c r="W35" s="624">
        <v>8283.5573367531615</v>
      </c>
    </row>
    <row r="36" spans="1:24" s="522" customFormat="1" ht="10.5">
      <c r="A36" s="281"/>
      <c r="B36" s="302" t="s">
        <v>91</v>
      </c>
      <c r="C36" s="270"/>
      <c r="D36" s="624">
        <v>21.955154899894598</v>
      </c>
      <c r="E36" s="624">
        <v>1022.36541049766</v>
      </c>
      <c r="F36" s="624">
        <v>1044.3205653975599</v>
      </c>
      <c r="G36" s="624">
        <v>364.25285108119499</v>
      </c>
      <c r="H36" s="624">
        <v>114.397900423105</v>
      </c>
      <c r="I36" s="624">
        <v>19.478539051638801</v>
      </c>
      <c r="J36" s="624">
        <v>498.12929055593798</v>
      </c>
      <c r="K36" s="624">
        <v>1542.4498559535</v>
      </c>
      <c r="L36" s="624">
        <v>704.76358577094697</v>
      </c>
      <c r="M36" s="624">
        <v>1293.4687876106</v>
      </c>
      <c r="N36" s="624">
        <v>405.25477333678901</v>
      </c>
      <c r="O36" s="624">
        <v>59.602874053813302</v>
      </c>
      <c r="P36" s="624">
        <v>18.979991304096</v>
      </c>
      <c r="Q36" s="990">
        <v>1777.3064263053</v>
      </c>
      <c r="R36" s="990">
        <v>2482.0700120762399</v>
      </c>
      <c r="S36" s="624">
        <v>266.82393979115199</v>
      </c>
      <c r="T36" s="624">
        <v>106.061694454178</v>
      </c>
      <c r="U36" s="990">
        <v>372.88563424532998</v>
      </c>
      <c r="V36" s="624">
        <v>120.85</v>
      </c>
      <c r="W36" s="624">
        <v>4518.2555022750703</v>
      </c>
    </row>
    <row r="37" spans="1:24" s="522" customFormat="1" ht="10.5">
      <c r="A37" s="281"/>
      <c r="B37" s="302" t="s">
        <v>92</v>
      </c>
      <c r="C37" s="270">
        <v>3</v>
      </c>
      <c r="D37" s="624">
        <v>94.349728051750006</v>
      </c>
      <c r="E37" s="624">
        <v>3564.5999265822402</v>
      </c>
      <c r="F37" s="624">
        <v>3658.9496546339901</v>
      </c>
      <c r="G37" s="624">
        <v>1410.42741337093</v>
      </c>
      <c r="H37" s="624">
        <v>489.28645895912399</v>
      </c>
      <c r="I37" s="624">
        <v>63.904037592643</v>
      </c>
      <c r="J37" s="624">
        <v>1963.6179099226999</v>
      </c>
      <c r="K37" s="624">
        <v>5622.5675645566898</v>
      </c>
      <c r="L37" s="624">
        <v>4282.8269843827502</v>
      </c>
      <c r="M37" s="624">
        <v>8248.5347827663809</v>
      </c>
      <c r="N37" s="624">
        <v>3562.3195987321901</v>
      </c>
      <c r="O37" s="624">
        <v>418.058875906114</v>
      </c>
      <c r="P37" s="624">
        <v>144.24274354989299</v>
      </c>
      <c r="Q37" s="990">
        <v>12373.156000954599</v>
      </c>
      <c r="R37" s="990">
        <v>16655.982985337301</v>
      </c>
      <c r="S37" s="624">
        <v>1156.1064621493799</v>
      </c>
      <c r="T37" s="624">
        <v>631.26155074166797</v>
      </c>
      <c r="U37" s="990">
        <v>1787.3680128910501</v>
      </c>
      <c r="V37" s="624">
        <v>570.85</v>
      </c>
      <c r="W37" s="624">
        <v>24636.768562785037</v>
      </c>
      <c r="X37" s="991"/>
    </row>
    <row r="38" spans="1:24" s="522" customFormat="1" ht="10.5">
      <c r="A38" s="282"/>
      <c r="B38" s="86"/>
      <c r="C38" s="84"/>
      <c r="D38" s="992"/>
      <c r="E38" s="992"/>
      <c r="F38" s="992"/>
      <c r="G38" s="992"/>
      <c r="H38" s="992"/>
      <c r="I38" s="992"/>
      <c r="J38" s="624"/>
      <c r="K38" s="624"/>
      <c r="L38" s="992"/>
      <c r="M38" s="992"/>
      <c r="N38" s="992"/>
      <c r="O38" s="992"/>
      <c r="P38" s="992"/>
      <c r="Q38" s="990"/>
      <c r="R38" s="990"/>
      <c r="S38" s="990"/>
      <c r="T38" s="990"/>
      <c r="U38" s="990"/>
      <c r="V38" s="990"/>
      <c r="W38" s="990"/>
      <c r="X38" s="991"/>
    </row>
    <row r="39" spans="1:24" s="522" customFormat="1" ht="10.5">
      <c r="B39" s="1001" t="s">
        <v>93</v>
      </c>
      <c r="C39" s="84"/>
      <c r="D39" s="992"/>
      <c r="E39" s="992"/>
      <c r="F39" s="992"/>
      <c r="G39" s="992"/>
      <c r="H39" s="992"/>
      <c r="I39" s="992"/>
      <c r="J39" s="624"/>
      <c r="K39" s="624"/>
      <c r="L39" s="992"/>
      <c r="M39" s="992"/>
      <c r="N39" s="992"/>
      <c r="O39" s="992"/>
      <c r="P39" s="992"/>
      <c r="Q39" s="990"/>
      <c r="R39" s="990"/>
      <c r="S39" s="990"/>
      <c r="T39" s="990"/>
      <c r="U39" s="990"/>
      <c r="V39" s="990"/>
      <c r="W39" s="990"/>
      <c r="X39" s="991"/>
    </row>
    <row r="40" spans="1:24" s="522" customFormat="1" ht="10">
      <c r="B40" s="528" t="s">
        <v>88</v>
      </c>
      <c r="C40" s="549">
        <v>1</v>
      </c>
      <c r="D40" s="624">
        <v>3143.15928510608</v>
      </c>
      <c r="E40" s="624">
        <v>53361.893006881903</v>
      </c>
      <c r="F40" s="624">
        <v>56505.052291988002</v>
      </c>
      <c r="G40" s="624">
        <v>19148.819584005301</v>
      </c>
      <c r="H40" s="624">
        <v>6856.45430392039</v>
      </c>
      <c r="I40" s="624">
        <v>595.04193468594997</v>
      </c>
      <c r="J40" s="624">
        <v>26600.315822611599</v>
      </c>
      <c r="K40" s="624">
        <v>83105.368114599594</v>
      </c>
      <c r="L40" s="624">
        <v>16454.967441860499</v>
      </c>
      <c r="M40" s="624">
        <v>34821.634346878302</v>
      </c>
      <c r="N40" s="624">
        <v>12961.722370117601</v>
      </c>
      <c r="O40" s="624">
        <v>1512.8142926205701</v>
      </c>
      <c r="P40" s="624">
        <v>382.50166795586802</v>
      </c>
      <c r="Q40" s="990">
        <v>49678.6726775723</v>
      </c>
      <c r="R40" s="990">
        <v>66133.640119432806</v>
      </c>
      <c r="S40" s="624">
        <v>6404.7647225546998</v>
      </c>
      <c r="T40" s="624">
        <v>3221.7125111854002</v>
      </c>
      <c r="U40" s="990">
        <v>9626.4772337400991</v>
      </c>
      <c r="V40" s="624">
        <v>4563</v>
      </c>
      <c r="W40" s="624">
        <v>163428.48546777249</v>
      </c>
      <c r="X40" s="991"/>
    </row>
    <row r="41" spans="1:24" s="522" customFormat="1" ht="10.5">
      <c r="A41" s="281"/>
      <c r="B41" s="621" t="s">
        <v>89</v>
      </c>
      <c r="C41" s="270">
        <v>2</v>
      </c>
      <c r="D41" s="624">
        <v>1240.1911371297699</v>
      </c>
      <c r="E41" s="624">
        <v>13628.7622933812</v>
      </c>
      <c r="F41" s="624">
        <v>14868.953430510899</v>
      </c>
      <c r="G41" s="624">
        <v>5054.6885691315301</v>
      </c>
      <c r="H41" s="624">
        <v>2335.57644896076</v>
      </c>
      <c r="I41" s="624">
        <v>249.50676375955399</v>
      </c>
      <c r="J41" s="624">
        <v>7639.7717818518504</v>
      </c>
      <c r="K41" s="624">
        <v>22508.725212362799</v>
      </c>
      <c r="L41" s="624">
        <v>8446.2034883720899</v>
      </c>
      <c r="M41" s="624">
        <v>16604.6603181026</v>
      </c>
      <c r="N41" s="624">
        <v>8202.5791599615204</v>
      </c>
      <c r="O41" s="624">
        <v>904.49825519847604</v>
      </c>
      <c r="P41" s="624">
        <v>262.87710450718498</v>
      </c>
      <c r="Q41" s="990">
        <v>25974.614837769801</v>
      </c>
      <c r="R41" s="990">
        <v>34420.818326141904</v>
      </c>
      <c r="S41" s="624">
        <v>2661.3515012484299</v>
      </c>
      <c r="T41" s="624">
        <v>1541.68196060684</v>
      </c>
      <c r="U41" s="990">
        <v>4203.0334618552697</v>
      </c>
      <c r="V41" s="624">
        <v>1345</v>
      </c>
      <c r="W41" s="624">
        <v>62477.577000359976</v>
      </c>
      <c r="X41" s="991"/>
    </row>
    <row r="42" spans="1:24" s="522" customFormat="1" ht="10.5">
      <c r="A42" s="281"/>
      <c r="B42" s="302" t="s">
        <v>90</v>
      </c>
      <c r="C42" s="270"/>
      <c r="D42" s="624">
        <v>1902.9681479763001</v>
      </c>
      <c r="E42" s="624">
        <v>39733.130713500701</v>
      </c>
      <c r="F42" s="624">
        <v>41636.098861477003</v>
      </c>
      <c r="G42" s="624">
        <v>14094.131014873799</v>
      </c>
      <c r="H42" s="624">
        <v>4520.87785495963</v>
      </c>
      <c r="I42" s="624">
        <v>345.53517092639601</v>
      </c>
      <c r="J42" s="624">
        <v>18960.5440407598</v>
      </c>
      <c r="K42" s="624">
        <v>60596.642902236803</v>
      </c>
      <c r="L42" s="624">
        <v>8008.7639534883701</v>
      </c>
      <c r="M42" s="624">
        <v>18216.974028775701</v>
      </c>
      <c r="N42" s="624">
        <v>4759.1432101560304</v>
      </c>
      <c r="O42" s="624">
        <v>608.31603742209904</v>
      </c>
      <c r="P42" s="624">
        <v>119.62456344868301</v>
      </c>
      <c r="Q42" s="990">
        <v>23704.057839802601</v>
      </c>
      <c r="R42" s="990">
        <v>31712.821793290899</v>
      </c>
      <c r="S42" s="624">
        <v>3743.4132213062699</v>
      </c>
      <c r="T42" s="624">
        <v>1680.03055057856</v>
      </c>
      <c r="U42" s="990">
        <v>5423.4437718848203</v>
      </c>
      <c r="V42" s="624">
        <v>3218</v>
      </c>
      <c r="W42" s="624">
        <v>100950.90846741252</v>
      </c>
      <c r="X42" s="991"/>
    </row>
    <row r="43" spans="1:24" s="522" customFormat="1" ht="10.5">
      <c r="A43" s="281"/>
      <c r="B43" s="302" t="s">
        <v>91</v>
      </c>
      <c r="C43" s="270"/>
      <c r="D43" s="624">
        <v>1206.5872243486799</v>
      </c>
      <c r="E43" s="624">
        <v>20745.5727947017</v>
      </c>
      <c r="F43" s="624">
        <v>21952.160019050301</v>
      </c>
      <c r="G43" s="624">
        <v>7651.8043987965902</v>
      </c>
      <c r="H43" s="624">
        <v>2635.8384179586401</v>
      </c>
      <c r="I43" s="624">
        <v>186.93281047085199</v>
      </c>
      <c r="J43" s="624">
        <v>10474.575627226101</v>
      </c>
      <c r="K43" s="624">
        <v>32426.7356462764</v>
      </c>
      <c r="L43" s="624">
        <v>5031.71986737729</v>
      </c>
      <c r="M43" s="624">
        <v>11524.4526844918</v>
      </c>
      <c r="N43" s="624">
        <v>3117.88639616</v>
      </c>
      <c r="O43" s="624">
        <v>384.26238765596003</v>
      </c>
      <c r="P43" s="624">
        <v>72.260290414894797</v>
      </c>
      <c r="Q43" s="990">
        <v>15098.8617587226</v>
      </c>
      <c r="R43" s="990">
        <v>20130.581626099902</v>
      </c>
      <c r="S43" s="624">
        <v>2348.4887556335998</v>
      </c>
      <c r="T43" s="624">
        <v>1108.0452466424299</v>
      </c>
      <c r="U43" s="990">
        <v>3456.5340022760302</v>
      </c>
      <c r="V43" s="624">
        <v>1624.14</v>
      </c>
      <c r="W43" s="624">
        <v>57637.991274652326</v>
      </c>
      <c r="X43" s="991"/>
    </row>
    <row r="44" spans="1:24" s="522" customFormat="1" ht="10.5">
      <c r="A44" s="281"/>
      <c r="B44" s="302" t="s">
        <v>92</v>
      </c>
      <c r="C44" s="270">
        <v>3</v>
      </c>
      <c r="D44" s="624">
        <v>2446.58973106753</v>
      </c>
      <c r="E44" s="624">
        <v>34374.199324344299</v>
      </c>
      <c r="F44" s="624">
        <v>36820.789055411798</v>
      </c>
      <c r="G44" s="624">
        <v>12710.4379336089</v>
      </c>
      <c r="H44" s="624">
        <v>4971.3724452070301</v>
      </c>
      <c r="I44" s="624">
        <v>436.569781625426</v>
      </c>
      <c r="J44" s="624">
        <v>18118.380160441298</v>
      </c>
      <c r="K44" s="624">
        <v>54939.169215853202</v>
      </c>
      <c r="L44" s="624">
        <v>13480.2941113039</v>
      </c>
      <c r="M44" s="624">
        <v>28135.320527317799</v>
      </c>
      <c r="N44" s="624">
        <v>11322.503882677</v>
      </c>
      <c r="O44" s="624">
        <v>1289.0443034878699</v>
      </c>
      <c r="P44" s="624">
        <v>335.13556539360701</v>
      </c>
      <c r="Q44" s="990">
        <v>41082.004278876302</v>
      </c>
      <c r="R44" s="990">
        <v>54562.2983901802</v>
      </c>
      <c r="S44" s="624">
        <v>5009.9181321063998</v>
      </c>
      <c r="T44" s="624">
        <v>2650.0305138450099</v>
      </c>
      <c r="U44" s="990">
        <v>7659.9486459514101</v>
      </c>
      <c r="V44" s="624">
        <v>2969.14</v>
      </c>
      <c r="W44" s="624">
        <v>120130.55625198482</v>
      </c>
      <c r="X44" s="991"/>
    </row>
    <row r="45" spans="1:24" s="522" customFormat="1" ht="10.5">
      <c r="A45" s="282"/>
      <c r="B45" s="86"/>
      <c r="C45" s="84"/>
      <c r="D45" s="992"/>
      <c r="E45" s="992"/>
      <c r="F45" s="992"/>
      <c r="G45" s="992"/>
      <c r="H45" s="992"/>
      <c r="I45" s="992"/>
      <c r="J45" s="624"/>
      <c r="K45" s="624"/>
      <c r="L45" s="992"/>
      <c r="M45" s="992"/>
      <c r="N45" s="992"/>
      <c r="O45" s="992"/>
      <c r="P45" s="992"/>
      <c r="Q45" s="990"/>
      <c r="R45" s="990"/>
      <c r="S45" s="990"/>
      <c r="T45" s="990"/>
      <c r="U45" s="990"/>
      <c r="V45" s="990"/>
      <c r="W45" s="990"/>
    </row>
    <row r="46" spans="1:24" s="522" customFormat="1" ht="10.5">
      <c r="A46" s="282"/>
      <c r="B46" s="1001" t="s">
        <v>94</v>
      </c>
      <c r="C46" s="84">
        <v>4</v>
      </c>
      <c r="D46" s="992"/>
      <c r="E46" s="992"/>
      <c r="F46" s="992"/>
      <c r="G46" s="992"/>
      <c r="H46" s="992"/>
      <c r="I46" s="992"/>
      <c r="J46" s="624"/>
      <c r="K46" s="624"/>
      <c r="L46" s="992"/>
      <c r="M46" s="992"/>
      <c r="N46" s="992"/>
      <c r="O46" s="992"/>
      <c r="P46" s="992"/>
      <c r="Q46" s="990"/>
      <c r="R46" s="990"/>
      <c r="S46" s="990"/>
      <c r="T46" s="990"/>
      <c r="U46" s="990"/>
      <c r="V46" s="990"/>
      <c r="W46" s="990"/>
    </row>
    <row r="47" spans="1:24" s="522" customFormat="1" ht="10">
      <c r="B47" s="528" t="s">
        <v>88</v>
      </c>
      <c r="C47" s="549">
        <v>1</v>
      </c>
      <c r="D47" s="624">
        <v>3257.75303510608</v>
      </c>
      <c r="E47" s="624">
        <v>58082.175432497403</v>
      </c>
      <c r="F47" s="624">
        <v>61339.928467603502</v>
      </c>
      <c r="G47" s="624">
        <v>20965.736120523401</v>
      </c>
      <c r="H47" s="624">
        <v>7456.71271137437</v>
      </c>
      <c r="I47" s="624">
        <v>679.49868185160199</v>
      </c>
      <c r="J47" s="624">
        <v>29101.947513749401</v>
      </c>
      <c r="K47" s="624">
        <v>90441.875981352903</v>
      </c>
      <c r="L47" s="624">
        <v>21210.981395348801</v>
      </c>
      <c r="M47" s="624">
        <v>43983.5679449237</v>
      </c>
      <c r="N47" s="624">
        <v>16788.450056497299</v>
      </c>
      <c r="O47" s="624">
        <v>1981.1828037167099</v>
      </c>
      <c r="P47" s="624">
        <v>539.01012691916503</v>
      </c>
      <c r="Q47" s="990">
        <v>63292.2109320569</v>
      </c>
      <c r="R47" s="990">
        <v>84503.192327405704</v>
      </c>
      <c r="S47" s="624">
        <v>7750.6512046899297</v>
      </c>
      <c r="T47" s="624">
        <v>3915.3307822607098</v>
      </c>
      <c r="U47" s="990">
        <v>11665.981986950599</v>
      </c>
      <c r="V47" s="624">
        <v>5257</v>
      </c>
      <c r="W47" s="624">
        <v>191868.0502957092</v>
      </c>
    </row>
    <row r="48" spans="1:24" s="522" customFormat="1" ht="10.5">
      <c r="A48" s="281"/>
      <c r="B48" s="621" t="s">
        <v>89</v>
      </c>
      <c r="C48" s="270">
        <v>2</v>
      </c>
      <c r="D48" s="624">
        <v>1312.6598871297699</v>
      </c>
      <c r="E48" s="624">
        <v>16171.025095471699</v>
      </c>
      <c r="F48" s="624">
        <v>17483.6849826014</v>
      </c>
      <c r="G48" s="624">
        <v>6107.3499650378999</v>
      </c>
      <c r="H48" s="624">
        <v>2713.5193863007598</v>
      </c>
      <c r="I48" s="624">
        <v>293.95352515953402</v>
      </c>
      <c r="J48" s="624">
        <v>9114.8228764981905</v>
      </c>
      <c r="K48" s="624">
        <v>26598.507859099602</v>
      </c>
      <c r="L48" s="624">
        <v>12023.725</v>
      </c>
      <c r="M48" s="624">
        <v>23561.4894168922</v>
      </c>
      <c r="N48" s="624">
        <v>11358.719834719401</v>
      </c>
      <c r="O48" s="624">
        <v>1263.7893019779699</v>
      </c>
      <c r="P48" s="624">
        <v>389.14189619240199</v>
      </c>
      <c r="Q48" s="990">
        <v>36573.140449781997</v>
      </c>
      <c r="R48" s="990">
        <v>48596.865449782003</v>
      </c>
      <c r="S48" s="624">
        <v>3550.49499854139</v>
      </c>
      <c r="T48" s="624">
        <v>2066.6875299184999</v>
      </c>
      <c r="U48" s="990">
        <v>5617.1825284598899</v>
      </c>
      <c r="V48" s="624">
        <v>1795</v>
      </c>
      <c r="W48" s="624">
        <v>82607.555837341497</v>
      </c>
    </row>
    <row r="49" spans="1:23" s="522" customFormat="1" ht="10.5">
      <c r="A49" s="281"/>
      <c r="B49" s="302" t="s">
        <v>90</v>
      </c>
      <c r="C49" s="270"/>
      <c r="D49" s="624">
        <v>1945.0931479763001</v>
      </c>
      <c r="E49" s="624">
        <v>41911.1503370258</v>
      </c>
      <c r="F49" s="624">
        <v>43856.243485002102</v>
      </c>
      <c r="G49" s="624">
        <v>14858.386155485499</v>
      </c>
      <c r="H49" s="624">
        <v>4743.1933250736001</v>
      </c>
      <c r="I49" s="624">
        <v>385.545156692067</v>
      </c>
      <c r="J49" s="624">
        <v>19987.1246372512</v>
      </c>
      <c r="K49" s="624">
        <v>63843.368122253203</v>
      </c>
      <c r="L49" s="624">
        <v>9187.2563953488407</v>
      </c>
      <c r="M49" s="624">
        <v>20422.078528031401</v>
      </c>
      <c r="N49" s="624">
        <v>5429.7302217779097</v>
      </c>
      <c r="O49" s="624">
        <v>717.39350173874698</v>
      </c>
      <c r="P49" s="624">
        <v>149.86823072676299</v>
      </c>
      <c r="Q49" s="990">
        <v>26719.070482274899</v>
      </c>
      <c r="R49" s="990">
        <v>35906.326877623702</v>
      </c>
      <c r="S49" s="624">
        <v>4200.1562061485402</v>
      </c>
      <c r="T49" s="624">
        <v>1848.6432523422</v>
      </c>
      <c r="U49" s="990">
        <v>6048.7994584907501</v>
      </c>
      <c r="V49" s="624">
        <v>3462</v>
      </c>
      <c r="W49" s="624">
        <v>109260.49445836764</v>
      </c>
    </row>
    <row r="50" spans="1:23" s="522" customFormat="1" ht="10.5">
      <c r="A50" s="281"/>
      <c r="B50" s="302" t="s">
        <v>91</v>
      </c>
      <c r="C50" s="270"/>
      <c r="D50" s="624">
        <v>1228.5423792485699</v>
      </c>
      <c r="E50" s="624">
        <v>21768.6927418704</v>
      </c>
      <c r="F50" s="624">
        <v>22997.235121119</v>
      </c>
      <c r="G50" s="624">
        <v>8026.1312181317498</v>
      </c>
      <c r="H50" s="624">
        <v>2750.2363183817502</v>
      </c>
      <c r="I50" s="624">
        <v>207.861349522491</v>
      </c>
      <c r="J50" s="624">
        <v>10984.228886036</v>
      </c>
      <c r="K50" s="624">
        <v>33981.464007155002</v>
      </c>
      <c r="L50" s="624">
        <v>5736.4834531482402</v>
      </c>
      <c r="M50" s="624">
        <v>12819.5014721024</v>
      </c>
      <c r="N50" s="624">
        <v>3523.1411694967901</v>
      </c>
      <c r="O50" s="624">
        <v>444.59526170977398</v>
      </c>
      <c r="P50" s="624">
        <v>91.240281718990801</v>
      </c>
      <c r="Q50" s="990">
        <v>16878.4781850279</v>
      </c>
      <c r="R50" s="990">
        <v>22614.961638176199</v>
      </c>
      <c r="S50" s="624">
        <v>2615.31269542475</v>
      </c>
      <c r="T50" s="624">
        <v>1214.1069410966099</v>
      </c>
      <c r="U50" s="990">
        <v>3829.4196365213602</v>
      </c>
      <c r="V50" s="624">
        <v>1744.99</v>
      </c>
      <c r="W50" s="624">
        <v>62170.835281852553</v>
      </c>
    </row>
    <row r="51" spans="1:23" s="522" customFormat="1" ht="10.5">
      <c r="A51" s="281"/>
      <c r="B51" s="302" t="s">
        <v>92</v>
      </c>
      <c r="C51" s="270">
        <v>3</v>
      </c>
      <c r="D51" s="624">
        <v>2540.9394591192799</v>
      </c>
      <c r="E51" s="624">
        <v>37939.553787597601</v>
      </c>
      <c r="F51" s="624">
        <v>40480.493246716898</v>
      </c>
      <c r="G51" s="624">
        <v>14137.9393152338</v>
      </c>
      <c r="H51" s="624">
        <v>5463.65890416615</v>
      </c>
      <c r="I51" s="624">
        <v>501.92381921806901</v>
      </c>
      <c r="J51" s="624">
        <v>20103.522038618001</v>
      </c>
      <c r="K51" s="624">
        <v>60584.015285334899</v>
      </c>
      <c r="L51" s="624">
        <v>17763.1210956867</v>
      </c>
      <c r="M51" s="624">
        <v>36390.435310084198</v>
      </c>
      <c r="N51" s="624">
        <v>14884.823481409199</v>
      </c>
      <c r="O51" s="624">
        <v>1708.8331793939899</v>
      </c>
      <c r="P51" s="624">
        <v>480.37830894349901</v>
      </c>
      <c r="Q51" s="990">
        <v>53464.470279830901</v>
      </c>
      <c r="R51" s="990">
        <v>71227.591375517499</v>
      </c>
      <c r="S51" s="624">
        <v>6166.0245942557804</v>
      </c>
      <c r="T51" s="624">
        <v>3281.2920645866702</v>
      </c>
      <c r="U51" s="990">
        <v>9447.3166588424501</v>
      </c>
      <c r="V51" s="624">
        <v>3539.99</v>
      </c>
      <c r="W51" s="624">
        <v>144798.91331969481</v>
      </c>
    </row>
    <row r="52" spans="1:23" s="522" customFormat="1" ht="10.5">
      <c r="A52" s="281"/>
      <c r="B52" s="269"/>
      <c r="C52" s="286"/>
      <c r="D52" s="994"/>
      <c r="E52" s="994"/>
      <c r="F52" s="994"/>
      <c r="G52" s="994"/>
      <c r="H52" s="994"/>
      <c r="I52" s="994"/>
      <c r="J52" s="994"/>
      <c r="K52" s="994"/>
      <c r="L52" s="994"/>
      <c r="M52" s="994"/>
      <c r="N52" s="994"/>
      <c r="O52" s="994"/>
      <c r="P52" s="994"/>
      <c r="Q52" s="994"/>
      <c r="R52" s="994"/>
      <c r="S52" s="994"/>
      <c r="T52" s="994"/>
      <c r="U52" s="994"/>
      <c r="V52" s="994"/>
      <c r="W52" s="990"/>
    </row>
    <row r="53" spans="1:23" s="522" customFormat="1" ht="10.5">
      <c r="A53" s="1428" t="s">
        <v>99</v>
      </c>
      <c r="B53" s="1428"/>
      <c r="C53" s="270"/>
      <c r="D53" s="995"/>
      <c r="E53" s="995"/>
      <c r="F53" s="995"/>
      <c r="G53" s="995"/>
      <c r="H53" s="995"/>
      <c r="I53" s="995"/>
      <c r="J53" s="995"/>
      <c r="K53" s="995"/>
      <c r="L53" s="995"/>
      <c r="M53" s="995"/>
      <c r="N53" s="995"/>
      <c r="O53" s="995"/>
      <c r="P53" s="992"/>
      <c r="Q53" s="990"/>
      <c r="R53" s="990"/>
      <c r="S53" s="990"/>
      <c r="T53" s="990"/>
      <c r="U53" s="990"/>
      <c r="V53" s="990"/>
      <c r="W53" s="990"/>
    </row>
    <row r="54" spans="1:23" s="522" customFormat="1" ht="10.5">
      <c r="B54" s="1001" t="s">
        <v>87</v>
      </c>
      <c r="C54" s="84"/>
      <c r="D54" s="87"/>
      <c r="E54" s="87"/>
      <c r="F54" s="87"/>
      <c r="G54" s="87"/>
      <c r="H54" s="87"/>
      <c r="I54" s="87"/>
      <c r="J54" s="87"/>
      <c r="K54" s="624"/>
      <c r="L54" s="624"/>
      <c r="M54" s="624"/>
      <c r="N54" s="624"/>
      <c r="O54" s="624"/>
      <c r="P54" s="624"/>
      <c r="Q54" s="990"/>
      <c r="R54" s="990"/>
      <c r="S54" s="990"/>
      <c r="T54" s="990"/>
      <c r="U54" s="990"/>
      <c r="V54" s="990"/>
      <c r="W54" s="990"/>
    </row>
    <row r="55" spans="1:23" s="522" customFormat="1" ht="10">
      <c r="B55" s="528" t="s">
        <v>88</v>
      </c>
      <c r="C55" s="549">
        <v>1</v>
      </c>
      <c r="D55" s="624">
        <v>186.13105225658501</v>
      </c>
      <c r="E55" s="624">
        <v>10999.976689867701</v>
      </c>
      <c r="F55" s="624">
        <v>11186.107742124301</v>
      </c>
      <c r="G55" s="624">
        <v>3714.20926006646</v>
      </c>
      <c r="H55" s="624">
        <v>1405.2990824608901</v>
      </c>
      <c r="I55" s="624">
        <v>124.38333361200699</v>
      </c>
      <c r="J55" s="624">
        <v>5243.8916761393502</v>
      </c>
      <c r="K55" s="624">
        <v>16429.9994182636</v>
      </c>
      <c r="L55" s="624">
        <v>3158.8011627906999</v>
      </c>
      <c r="M55" s="624">
        <v>6915.0930149735896</v>
      </c>
      <c r="N55" s="624">
        <v>2394.2234717239298</v>
      </c>
      <c r="O55" s="624">
        <v>304.76535558469402</v>
      </c>
      <c r="P55" s="624">
        <v>38.2009696554478</v>
      </c>
      <c r="Q55" s="990">
        <v>9652.2828119376609</v>
      </c>
      <c r="R55" s="990">
        <v>12811.083974728401</v>
      </c>
      <c r="S55" s="624">
        <v>1264.1418104760401</v>
      </c>
      <c r="T55" s="624">
        <v>630.14800981068004</v>
      </c>
      <c r="U55" s="990">
        <v>1894.28982028671</v>
      </c>
      <c r="V55" s="624">
        <v>1334</v>
      </c>
      <c r="W55" s="624">
        <v>32469.373213278712</v>
      </c>
    </row>
    <row r="56" spans="1:23" s="522" customFormat="1" ht="10.5">
      <c r="A56" s="281"/>
      <c r="B56" s="621" t="s">
        <v>89</v>
      </c>
      <c r="C56" s="270">
        <v>2</v>
      </c>
      <c r="D56" s="624">
        <v>43.330701488004898</v>
      </c>
      <c r="E56" s="624">
        <v>3602.7793883085901</v>
      </c>
      <c r="F56" s="624">
        <v>3646.1100897965898</v>
      </c>
      <c r="G56" s="624">
        <v>1252.6600558518401</v>
      </c>
      <c r="H56" s="624">
        <v>557.47961230323097</v>
      </c>
      <c r="I56" s="624">
        <v>58.532761928427902</v>
      </c>
      <c r="J56" s="624">
        <v>1868.6724300835001</v>
      </c>
      <c r="K56" s="624">
        <v>5514.7825198800901</v>
      </c>
      <c r="L56" s="624">
        <v>1441.58081395349</v>
      </c>
      <c r="M56" s="624">
        <v>3491.39606564731</v>
      </c>
      <c r="N56" s="624">
        <v>1442.8872382090501</v>
      </c>
      <c r="O56" s="624">
        <v>194.01941750971901</v>
      </c>
      <c r="P56" s="624">
        <v>24.106671409833702</v>
      </c>
      <c r="Q56" s="990">
        <v>5152.4093927759204</v>
      </c>
      <c r="R56" s="990">
        <v>6593.9902067293997</v>
      </c>
      <c r="S56" s="624">
        <v>488.91684993476599</v>
      </c>
      <c r="T56" s="624">
        <v>293.84453620205699</v>
      </c>
      <c r="U56" s="990">
        <v>782.76138613682303</v>
      </c>
      <c r="V56" s="624">
        <v>201</v>
      </c>
      <c r="W56" s="624">
        <v>13092.534112746313</v>
      </c>
    </row>
    <row r="57" spans="1:23" s="522" customFormat="1" ht="10.5">
      <c r="A57" s="281"/>
      <c r="B57" s="302" t="s">
        <v>90</v>
      </c>
      <c r="C57" s="270"/>
      <c r="D57" s="624">
        <v>142.80035076857999</v>
      </c>
      <c r="E57" s="624">
        <v>7397.1973015590902</v>
      </c>
      <c r="F57" s="624">
        <v>7539.99765232767</v>
      </c>
      <c r="G57" s="624">
        <v>2461.5492042146202</v>
      </c>
      <c r="H57" s="624">
        <v>847.81947015765695</v>
      </c>
      <c r="I57" s="624">
        <v>65.850571683578707</v>
      </c>
      <c r="J57" s="624">
        <v>3375.2192460558599</v>
      </c>
      <c r="K57" s="624">
        <v>10915.2168983835</v>
      </c>
      <c r="L57" s="624">
        <v>1717.2203488372099</v>
      </c>
      <c r="M57" s="624">
        <v>3423.69694932628</v>
      </c>
      <c r="N57" s="624">
        <v>951.33623351487995</v>
      </c>
      <c r="O57" s="624">
        <v>110.745938074975</v>
      </c>
      <c r="P57" s="624">
        <v>14.094298245614</v>
      </c>
      <c r="Q57" s="990">
        <v>4499.8734191617496</v>
      </c>
      <c r="R57" s="990">
        <v>6217.0937679989602</v>
      </c>
      <c r="S57" s="624">
        <v>775.22496054126896</v>
      </c>
      <c r="T57" s="624">
        <v>336.30347360862299</v>
      </c>
      <c r="U57" s="990">
        <v>1111.52843414989</v>
      </c>
      <c r="V57" s="624">
        <v>1133</v>
      </c>
      <c r="W57" s="624">
        <v>19376.83910053235</v>
      </c>
    </row>
    <row r="58" spans="1:23" s="522" customFormat="1" ht="10.5">
      <c r="A58" s="281"/>
      <c r="B58" s="302" t="s">
        <v>91</v>
      </c>
      <c r="C58" s="270"/>
      <c r="D58" s="624">
        <v>70.038411758851296</v>
      </c>
      <c r="E58" s="624">
        <v>3027.8902151007401</v>
      </c>
      <c r="F58" s="624">
        <v>3097.9286268595902</v>
      </c>
      <c r="G58" s="624">
        <v>990.21810618339305</v>
      </c>
      <c r="H58" s="624">
        <v>355.03659149044</v>
      </c>
      <c r="I58" s="624">
        <v>30.201064146602999</v>
      </c>
      <c r="J58" s="624">
        <v>1375.4557618204401</v>
      </c>
      <c r="K58" s="624">
        <v>4473.3843886800296</v>
      </c>
      <c r="L58" s="624">
        <v>568.27400223103598</v>
      </c>
      <c r="M58" s="624">
        <v>1291.3027002700901</v>
      </c>
      <c r="N58" s="624">
        <v>414.84803745099998</v>
      </c>
      <c r="O58" s="624">
        <v>50.373160788493699</v>
      </c>
      <c r="P58" s="624">
        <v>7.6879385964912297</v>
      </c>
      <c r="Q58" s="990">
        <v>1764.2118371060801</v>
      </c>
      <c r="R58" s="990">
        <v>2332.4858393371101</v>
      </c>
      <c r="S58" s="624">
        <v>312.45106012244202</v>
      </c>
      <c r="T58" s="624">
        <v>129.375884878036</v>
      </c>
      <c r="U58" s="990">
        <v>441.82694500047802</v>
      </c>
      <c r="V58" s="624">
        <v>525.75</v>
      </c>
      <c r="W58" s="624">
        <v>7773.4471730176183</v>
      </c>
    </row>
    <row r="59" spans="1:23" s="522" customFormat="1" ht="10.5">
      <c r="A59" s="281"/>
      <c r="B59" s="302" t="s">
        <v>92</v>
      </c>
      <c r="C59" s="270">
        <v>3</v>
      </c>
      <c r="D59" s="624">
        <v>113.403624371726</v>
      </c>
      <c r="E59" s="624">
        <v>6630.6575572832398</v>
      </c>
      <c r="F59" s="624">
        <v>6744.0611816549699</v>
      </c>
      <c r="G59" s="624">
        <v>2243.6868630478798</v>
      </c>
      <c r="H59" s="624">
        <v>912.68047503349396</v>
      </c>
      <c r="I59" s="624">
        <v>88.790281114948897</v>
      </c>
      <c r="J59" s="624">
        <v>3245.15761919633</v>
      </c>
      <c r="K59" s="624">
        <v>9989.2188008513003</v>
      </c>
      <c r="L59" s="624">
        <v>2009.9225520575101</v>
      </c>
      <c r="M59" s="624">
        <v>4783.6451326055803</v>
      </c>
      <c r="N59" s="624">
        <v>1858.07852963189</v>
      </c>
      <c r="O59" s="624">
        <v>244.43913946540499</v>
      </c>
      <c r="P59" s="624">
        <v>31.792360655956699</v>
      </c>
      <c r="Q59" s="990">
        <v>6917.9551623588304</v>
      </c>
      <c r="R59" s="990">
        <v>8927.8777144163396</v>
      </c>
      <c r="S59" s="624">
        <v>801.46280889136005</v>
      </c>
      <c r="T59" s="624">
        <v>423.08213195228302</v>
      </c>
      <c r="U59" s="990">
        <v>1224.54494084364</v>
      </c>
      <c r="V59" s="624">
        <v>726.75</v>
      </c>
      <c r="W59" s="624">
        <v>20868.39145611128</v>
      </c>
    </row>
    <row r="60" spans="1:23" s="522" customFormat="1" ht="10.5">
      <c r="A60" s="282"/>
      <c r="B60" s="86"/>
      <c r="C60" s="84"/>
      <c r="D60" s="992"/>
      <c r="E60" s="996"/>
      <c r="F60" s="996"/>
      <c r="G60" s="996"/>
      <c r="H60" s="996"/>
      <c r="I60" s="996"/>
      <c r="J60" s="624"/>
      <c r="K60" s="624"/>
      <c r="L60" s="996"/>
      <c r="M60" s="996"/>
      <c r="N60" s="996"/>
      <c r="O60" s="996"/>
      <c r="P60" s="996"/>
      <c r="Q60" s="990"/>
      <c r="R60" s="990"/>
      <c r="S60" s="990"/>
      <c r="T60" s="990"/>
      <c r="U60" s="990"/>
      <c r="V60" s="990"/>
      <c r="W60" s="990"/>
    </row>
    <row r="61" spans="1:23" s="522" customFormat="1" ht="10.5">
      <c r="B61" s="1001" t="s">
        <v>93</v>
      </c>
      <c r="C61" s="84"/>
      <c r="D61" s="992"/>
      <c r="E61" s="87"/>
      <c r="F61" s="87"/>
      <c r="G61" s="87"/>
      <c r="H61" s="87"/>
      <c r="I61" s="87"/>
      <c r="J61" s="624"/>
      <c r="K61" s="624"/>
      <c r="L61" s="87"/>
      <c r="M61" s="87"/>
      <c r="N61" s="87"/>
      <c r="O61" s="87"/>
      <c r="P61" s="87"/>
      <c r="Q61" s="990"/>
      <c r="R61" s="990"/>
      <c r="S61" s="990"/>
      <c r="T61" s="990"/>
      <c r="U61" s="990"/>
      <c r="V61" s="990"/>
      <c r="W61" s="990"/>
    </row>
    <row r="62" spans="1:23" s="522" customFormat="1" ht="10">
      <c r="B62" s="528" t="s">
        <v>88</v>
      </c>
      <c r="C62" s="549">
        <v>1</v>
      </c>
      <c r="D62" s="624">
        <v>932.78500817627105</v>
      </c>
      <c r="E62" s="624">
        <v>96955.400646937996</v>
      </c>
      <c r="F62" s="624">
        <v>97888.185655114299</v>
      </c>
      <c r="G62" s="624">
        <v>34719.203135494499</v>
      </c>
      <c r="H62" s="624">
        <v>12698.1358376021</v>
      </c>
      <c r="I62" s="624">
        <v>592.63707938789196</v>
      </c>
      <c r="J62" s="624">
        <v>48009.976052484497</v>
      </c>
      <c r="K62" s="624">
        <v>145898.16170759901</v>
      </c>
      <c r="L62" s="624">
        <v>8498.4994186046497</v>
      </c>
      <c r="M62" s="624">
        <v>17978.7157520949</v>
      </c>
      <c r="N62" s="624">
        <v>7526.3310217948801</v>
      </c>
      <c r="O62" s="624">
        <v>640.29637111077295</v>
      </c>
      <c r="P62" s="624">
        <v>49.082355982357598</v>
      </c>
      <c r="Q62" s="990">
        <v>26194.425500982899</v>
      </c>
      <c r="R62" s="990">
        <v>34692.924919587596</v>
      </c>
      <c r="S62" s="624">
        <v>6117.9113841138096</v>
      </c>
      <c r="T62" s="624">
        <v>2670.98975076237</v>
      </c>
      <c r="U62" s="990">
        <v>8788.9011348761906</v>
      </c>
      <c r="V62" s="624">
        <v>22690</v>
      </c>
      <c r="W62" s="624">
        <v>212069.98776206278</v>
      </c>
    </row>
    <row r="63" spans="1:23" s="522" customFormat="1" ht="10.5">
      <c r="A63" s="281"/>
      <c r="B63" s="621" t="s">
        <v>89</v>
      </c>
      <c r="C63" s="270">
        <v>2</v>
      </c>
      <c r="D63" s="624">
        <v>24.168539325842701</v>
      </c>
      <c r="E63" s="624">
        <v>1183.6737525502399</v>
      </c>
      <c r="F63" s="624">
        <v>1207.84229187609</v>
      </c>
      <c r="G63" s="624">
        <v>564.01351463722006</v>
      </c>
      <c r="H63" s="624">
        <v>257.39809630790802</v>
      </c>
      <c r="I63" s="624">
        <v>49.661427863296801</v>
      </c>
      <c r="J63" s="624">
        <v>871.07303880842505</v>
      </c>
      <c r="K63" s="624">
        <v>2078.9153306845101</v>
      </c>
      <c r="L63" s="624">
        <v>495.22790697674401</v>
      </c>
      <c r="M63" s="624">
        <v>1311.68778163039</v>
      </c>
      <c r="N63" s="624">
        <v>754.30987226402397</v>
      </c>
      <c r="O63" s="624">
        <v>102.096267548261</v>
      </c>
      <c r="P63" s="624">
        <v>10.0138536134842</v>
      </c>
      <c r="Q63" s="990">
        <v>2178.1077750561599</v>
      </c>
      <c r="R63" s="990">
        <v>2673.33568203291</v>
      </c>
      <c r="S63" s="624">
        <v>212.07796187654199</v>
      </c>
      <c r="T63" s="624">
        <v>107.403846153846</v>
      </c>
      <c r="U63" s="990">
        <v>319.48180803038798</v>
      </c>
      <c r="V63" s="624">
        <v>396</v>
      </c>
      <c r="W63" s="624">
        <v>5467.7328207478076</v>
      </c>
    </row>
    <row r="64" spans="1:23" s="522" customFormat="1" ht="10.5">
      <c r="A64" s="281"/>
      <c r="B64" s="302" t="s">
        <v>90</v>
      </c>
      <c r="C64" s="270"/>
      <c r="D64" s="624">
        <v>908.61646885042796</v>
      </c>
      <c r="E64" s="624">
        <v>95771.726894387801</v>
      </c>
      <c r="F64" s="624">
        <v>96680.343363238193</v>
      </c>
      <c r="G64" s="624">
        <v>34155.189620857302</v>
      </c>
      <c r="H64" s="624">
        <v>12440.737741294201</v>
      </c>
      <c r="I64" s="624">
        <v>542.97565152459504</v>
      </c>
      <c r="J64" s="624">
        <v>47138.903013675997</v>
      </c>
      <c r="K64" s="624">
        <v>143819.246376914</v>
      </c>
      <c r="L64" s="624">
        <v>8003.2715116279096</v>
      </c>
      <c r="M64" s="624">
        <v>16667.0279704645</v>
      </c>
      <c r="N64" s="624">
        <v>6772.0211495308504</v>
      </c>
      <c r="O64" s="624">
        <v>538.20010356251203</v>
      </c>
      <c r="P64" s="624">
        <v>39.068502368873403</v>
      </c>
      <c r="Q64" s="990">
        <v>24016.317725926699</v>
      </c>
      <c r="R64" s="990">
        <v>32019.589237554599</v>
      </c>
      <c r="S64" s="624">
        <v>5905.8334222372696</v>
      </c>
      <c r="T64" s="624">
        <v>2563.5859046085302</v>
      </c>
      <c r="U64" s="990">
        <v>8469.4193268458002</v>
      </c>
      <c r="V64" s="624">
        <v>22294</v>
      </c>
      <c r="W64" s="624">
        <v>206602.2549413144</v>
      </c>
    </row>
    <row r="65" spans="1:24" s="522" customFormat="1" ht="10.5">
      <c r="A65" s="281"/>
      <c r="B65" s="302" t="s">
        <v>91</v>
      </c>
      <c r="C65" s="270"/>
      <c r="D65" s="624">
        <v>287.31050856438401</v>
      </c>
      <c r="E65" s="624">
        <v>21360.5963298272</v>
      </c>
      <c r="F65" s="624">
        <v>21647.906838391598</v>
      </c>
      <c r="G65" s="624">
        <v>7988.9876255605996</v>
      </c>
      <c r="H65" s="624">
        <v>3094.67101825295</v>
      </c>
      <c r="I65" s="624">
        <v>158.86446588734</v>
      </c>
      <c r="J65" s="624">
        <v>11242.5231097009</v>
      </c>
      <c r="K65" s="624">
        <v>32890.429948092496</v>
      </c>
      <c r="L65" s="624">
        <v>2958.4889284829001</v>
      </c>
      <c r="M65" s="624">
        <v>6801.2758826154004</v>
      </c>
      <c r="N65" s="624">
        <v>2969.8334275308398</v>
      </c>
      <c r="O65" s="624">
        <v>233.221957142321</v>
      </c>
      <c r="P65" s="624">
        <v>20.133072683629401</v>
      </c>
      <c r="Q65" s="990">
        <v>10024.464339972201</v>
      </c>
      <c r="R65" s="990">
        <v>12982.9532684551</v>
      </c>
      <c r="S65" s="624">
        <v>1751.4609781210199</v>
      </c>
      <c r="T65" s="624">
        <v>812.01263787124606</v>
      </c>
      <c r="U65" s="990">
        <v>2563.47361599227</v>
      </c>
      <c r="V65" s="624">
        <v>10339.270000000801</v>
      </c>
      <c r="W65" s="624">
        <v>58776.126832540671</v>
      </c>
    </row>
    <row r="66" spans="1:24" s="522" customFormat="1" ht="10.5">
      <c r="A66" s="281"/>
      <c r="B66" s="302" t="s">
        <v>92</v>
      </c>
      <c r="C66" s="270">
        <v>3</v>
      </c>
      <c r="D66" s="624">
        <v>311.489298763465</v>
      </c>
      <c r="E66" s="624">
        <v>22544.267964402999</v>
      </c>
      <c r="F66" s="624">
        <v>22855.757263166499</v>
      </c>
      <c r="G66" s="624">
        <v>8553.22424204665</v>
      </c>
      <c r="H66" s="624">
        <v>3352.0868058895298</v>
      </c>
      <c r="I66" s="624">
        <v>208.58416850337801</v>
      </c>
      <c r="J66" s="624">
        <v>12113.8952164396</v>
      </c>
      <c r="K66" s="624">
        <v>34969.652479606098</v>
      </c>
      <c r="L66" s="624">
        <v>3453.7507033961301</v>
      </c>
      <c r="M66" s="624">
        <v>8113.5682808449901</v>
      </c>
      <c r="N66" s="624">
        <v>3724.5871583922899</v>
      </c>
      <c r="O66" s="624">
        <v>335.327261011931</v>
      </c>
      <c r="P66" s="624">
        <v>30.146295369297299</v>
      </c>
      <c r="Q66" s="990">
        <v>12203.628995618499</v>
      </c>
      <c r="R66" s="990">
        <v>15657.3796990146</v>
      </c>
      <c r="S66" s="624">
        <v>1963.5021130862899</v>
      </c>
      <c r="T66" s="624">
        <v>919.41648402509202</v>
      </c>
      <c r="U66" s="990">
        <v>2882.9185971113902</v>
      </c>
      <c r="V66" s="624">
        <v>10735.270000000801</v>
      </c>
      <c r="W66" s="624">
        <v>64245.220775732887</v>
      </c>
      <c r="X66" s="529"/>
    </row>
    <row r="67" spans="1:24" s="522" customFormat="1" ht="10.5">
      <c r="A67" s="282"/>
      <c r="B67" s="86"/>
      <c r="C67" s="84"/>
      <c r="D67" s="992"/>
      <c r="E67" s="992"/>
      <c r="F67" s="992"/>
      <c r="G67" s="992"/>
      <c r="H67" s="992"/>
      <c r="I67" s="992"/>
      <c r="J67" s="624"/>
      <c r="K67" s="624"/>
      <c r="L67" s="992"/>
      <c r="M67" s="992"/>
      <c r="N67" s="992"/>
      <c r="O67" s="992"/>
      <c r="P67" s="992"/>
      <c r="Q67" s="990"/>
      <c r="R67" s="990"/>
      <c r="S67" s="990"/>
      <c r="T67" s="990"/>
      <c r="U67" s="990"/>
      <c r="V67" s="990"/>
      <c r="W67" s="990"/>
    </row>
    <row r="68" spans="1:24" s="522" customFormat="1" ht="10.5">
      <c r="A68" s="282"/>
      <c r="B68" s="1001" t="s">
        <v>94</v>
      </c>
      <c r="C68" s="84">
        <v>4</v>
      </c>
      <c r="D68" s="992"/>
      <c r="E68" s="992"/>
      <c r="F68" s="992"/>
      <c r="G68" s="992"/>
      <c r="H68" s="992"/>
      <c r="I68" s="992"/>
      <c r="J68" s="624"/>
      <c r="K68" s="624"/>
      <c r="L68" s="992"/>
      <c r="M68" s="992"/>
      <c r="N68" s="992"/>
      <c r="O68" s="992"/>
      <c r="P68" s="992"/>
      <c r="Q68" s="990"/>
      <c r="R68" s="990"/>
      <c r="S68" s="990"/>
      <c r="T68" s="990"/>
      <c r="U68" s="990"/>
      <c r="V68" s="990"/>
      <c r="W68" s="990"/>
    </row>
    <row r="69" spans="1:24" s="522" customFormat="1" ht="10">
      <c r="B69" s="528" t="s">
        <v>88</v>
      </c>
      <c r="C69" s="549">
        <v>1</v>
      </c>
      <c r="D69" s="624">
        <v>1118.9160604328599</v>
      </c>
      <c r="E69" s="624">
        <v>107964.40289917801</v>
      </c>
      <c r="F69" s="624">
        <v>109083.318959611</v>
      </c>
      <c r="G69" s="624">
        <v>38505.4227048393</v>
      </c>
      <c r="H69" s="624">
        <v>14128.445446378801</v>
      </c>
      <c r="I69" s="624">
        <v>720.02041299989901</v>
      </c>
      <c r="J69" s="624">
        <v>53353.888564217901</v>
      </c>
      <c r="K69" s="624">
        <v>162437.20752382901</v>
      </c>
      <c r="L69" s="624">
        <v>11658.3005813953</v>
      </c>
      <c r="M69" s="624">
        <v>24897.8588152845</v>
      </c>
      <c r="N69" s="624">
        <v>9920.55449351881</v>
      </c>
      <c r="O69" s="624">
        <v>945.06172669546697</v>
      </c>
      <c r="P69" s="624">
        <v>87.283325637805405</v>
      </c>
      <c r="Q69" s="992">
        <v>35850.758361136599</v>
      </c>
      <c r="R69" s="990">
        <v>47509.058942531898</v>
      </c>
      <c r="S69" s="624">
        <v>7382.0531945898501</v>
      </c>
      <c r="T69" s="624">
        <v>3301.1377605730499</v>
      </c>
      <c r="U69" s="990">
        <v>10683.1909551629</v>
      </c>
      <c r="V69" s="624">
        <v>24024</v>
      </c>
      <c r="W69" s="624">
        <v>244653.45742152381</v>
      </c>
    </row>
    <row r="70" spans="1:24" s="522" customFormat="1" ht="10.5">
      <c r="A70" s="281"/>
      <c r="B70" s="621" t="s">
        <v>89</v>
      </c>
      <c r="C70" s="270">
        <v>2</v>
      </c>
      <c r="D70" s="624">
        <v>67.499240813847607</v>
      </c>
      <c r="E70" s="624">
        <v>4786.45314085883</v>
      </c>
      <c r="F70" s="624">
        <v>4853.9523816726796</v>
      </c>
      <c r="G70" s="624">
        <v>1819.67357048906</v>
      </c>
      <c r="H70" s="624">
        <v>816.87770861113995</v>
      </c>
      <c r="I70" s="624">
        <v>108.19418979172499</v>
      </c>
      <c r="J70" s="624">
        <v>2744.7454688919202</v>
      </c>
      <c r="K70" s="624">
        <v>7598.6978505646002</v>
      </c>
      <c r="L70" s="624">
        <v>1937.80872093023</v>
      </c>
      <c r="M70" s="624">
        <v>4804.1088713857098</v>
      </c>
      <c r="N70" s="624">
        <v>2197.1971104730801</v>
      </c>
      <c r="O70" s="624">
        <v>296.11568505797999</v>
      </c>
      <c r="P70" s="624">
        <v>34.120525023317903</v>
      </c>
      <c r="Q70" s="992">
        <v>7331.5421919400796</v>
      </c>
      <c r="R70" s="990">
        <v>9269.3509128703208</v>
      </c>
      <c r="S70" s="624">
        <v>700.99481181130795</v>
      </c>
      <c r="T70" s="624">
        <v>401.248382355903</v>
      </c>
      <c r="U70" s="990">
        <v>1102.24319416721</v>
      </c>
      <c r="V70" s="624">
        <v>597</v>
      </c>
      <c r="W70" s="624">
        <v>18567.29195760213</v>
      </c>
    </row>
    <row r="71" spans="1:24" s="522" customFormat="1" ht="10.5">
      <c r="A71" s="281"/>
      <c r="B71" s="302" t="s">
        <v>90</v>
      </c>
      <c r="C71" s="270"/>
      <c r="D71" s="624">
        <v>1051.4168196190101</v>
      </c>
      <c r="E71" s="624">
        <v>103177.949758319</v>
      </c>
      <c r="F71" s="624">
        <v>104229.366577938</v>
      </c>
      <c r="G71" s="624">
        <v>36685.749134350197</v>
      </c>
      <c r="H71" s="624">
        <v>13311.5677377676</v>
      </c>
      <c r="I71" s="624">
        <v>611.82622320817404</v>
      </c>
      <c r="J71" s="624">
        <v>50609.143095325999</v>
      </c>
      <c r="K71" s="624">
        <v>154838.50967326399</v>
      </c>
      <c r="L71" s="624">
        <v>9720.4918604651193</v>
      </c>
      <c r="M71" s="624">
        <v>20093.749943898802</v>
      </c>
      <c r="N71" s="624">
        <v>7723.3573830457299</v>
      </c>
      <c r="O71" s="624">
        <v>648.94604163748704</v>
      </c>
      <c r="P71" s="624">
        <v>53.162800614487502</v>
      </c>
      <c r="Q71" s="992">
        <v>28519.216169196501</v>
      </c>
      <c r="R71" s="990">
        <v>38239.708029661597</v>
      </c>
      <c r="S71" s="624">
        <v>6681.0583827785404</v>
      </c>
      <c r="T71" s="624">
        <v>2899.8893782171499</v>
      </c>
      <c r="U71" s="990">
        <v>9580.9477609956903</v>
      </c>
      <c r="V71" s="624">
        <v>23427</v>
      </c>
      <c r="W71" s="624">
        <v>226086.16546392126</v>
      </c>
    </row>
    <row r="72" spans="1:24" s="522" customFormat="1" ht="10.5">
      <c r="A72" s="281"/>
      <c r="B72" s="302" t="s">
        <v>91</v>
      </c>
      <c r="C72" s="270"/>
      <c r="D72" s="624">
        <v>357.34892032323501</v>
      </c>
      <c r="E72" s="624">
        <v>24390.773501156898</v>
      </c>
      <c r="F72" s="624">
        <v>24748.122421480199</v>
      </c>
      <c r="G72" s="624">
        <v>8999.4885152491406</v>
      </c>
      <c r="H72" s="624">
        <v>3455.7087676381302</v>
      </c>
      <c r="I72" s="624">
        <v>189.50553003394299</v>
      </c>
      <c r="J72" s="624">
        <v>12644.702812921199</v>
      </c>
      <c r="K72" s="624">
        <v>37392.825234401404</v>
      </c>
      <c r="L72" s="624">
        <v>3526.76293071393</v>
      </c>
      <c r="M72" s="624">
        <v>8093.4660033952096</v>
      </c>
      <c r="N72" s="624">
        <v>3384.6814649818398</v>
      </c>
      <c r="O72" s="624">
        <v>283.59511793081498</v>
      </c>
      <c r="P72" s="624">
        <v>27.821011280120601</v>
      </c>
      <c r="Q72" s="992">
        <v>11789.563597588</v>
      </c>
      <c r="R72" s="990">
        <v>15316.326528301901</v>
      </c>
      <c r="S72" s="624">
        <v>2063.9120382434598</v>
      </c>
      <c r="T72" s="624">
        <v>941.38852274928195</v>
      </c>
      <c r="U72" s="990">
        <v>3005.30056099274</v>
      </c>
      <c r="V72" s="624">
        <v>10865.020000000801</v>
      </c>
      <c r="W72" s="990">
        <v>66579.472323696842</v>
      </c>
    </row>
    <row r="73" spans="1:24" s="522" customFormat="1" ht="10.5">
      <c r="A73" s="281"/>
      <c r="B73" s="302" t="s">
        <v>92</v>
      </c>
      <c r="C73" s="270">
        <v>3</v>
      </c>
      <c r="D73" s="624">
        <v>424.89292313519002</v>
      </c>
      <c r="E73" s="624">
        <v>29177.212477915298</v>
      </c>
      <c r="F73" s="624">
        <v>29602.105401050499</v>
      </c>
      <c r="G73" s="624">
        <v>10820.193888599701</v>
      </c>
      <c r="H73" s="624">
        <v>4272.7684388177604</v>
      </c>
      <c r="I73" s="624">
        <v>297.81444961832699</v>
      </c>
      <c r="J73" s="624">
        <v>15390.7767770358</v>
      </c>
      <c r="K73" s="624">
        <v>44992.882178086198</v>
      </c>
      <c r="L73" s="624">
        <v>5464.6732554536402</v>
      </c>
      <c r="M73" s="624">
        <v>12899.1283173296</v>
      </c>
      <c r="N73" s="624">
        <v>5582.6656880241799</v>
      </c>
      <c r="O73" s="624">
        <v>579.76640047733599</v>
      </c>
      <c r="P73" s="624">
        <v>61.938656025254097</v>
      </c>
      <c r="Q73" s="992">
        <v>19123.499061856401</v>
      </c>
      <c r="R73" s="990">
        <v>24588.17231731</v>
      </c>
      <c r="S73" s="624">
        <v>2764.9649219776502</v>
      </c>
      <c r="T73" s="624">
        <v>1342.49861597737</v>
      </c>
      <c r="U73" s="990">
        <v>4107.46353795503</v>
      </c>
      <c r="V73" s="624">
        <v>11462.020000000801</v>
      </c>
      <c r="W73" s="624">
        <v>85150.53803335203</v>
      </c>
      <c r="X73" s="529"/>
    </row>
    <row r="74" spans="1:24" s="522" customFormat="1" ht="10.5">
      <c r="A74" s="281"/>
      <c r="B74" s="302"/>
      <c r="C74" s="270"/>
      <c r="D74" s="993"/>
      <c r="E74" s="993"/>
      <c r="F74" s="993"/>
      <c r="G74" s="993"/>
      <c r="H74" s="993"/>
      <c r="I74" s="993"/>
      <c r="J74" s="993"/>
      <c r="K74" s="993"/>
      <c r="L74" s="993"/>
      <c r="M74" s="993"/>
      <c r="N74" s="993"/>
      <c r="O74" s="993"/>
      <c r="P74" s="993"/>
      <c r="Q74" s="993"/>
      <c r="R74" s="993"/>
      <c r="S74" s="993"/>
      <c r="T74" s="993"/>
      <c r="U74" s="993"/>
      <c r="V74" s="993"/>
      <c r="W74" s="993"/>
    </row>
    <row r="75" spans="1:24" s="522" customFormat="1" ht="10.5">
      <c r="A75" s="514"/>
      <c r="B75" s="301" t="s">
        <v>100</v>
      </c>
      <c r="C75" s="85">
        <v>5</v>
      </c>
      <c r="D75" s="624">
        <v>272</v>
      </c>
      <c r="E75" s="624">
        <v>18870</v>
      </c>
      <c r="F75" s="624">
        <v>19142</v>
      </c>
      <c r="G75" s="624">
        <v>4876</v>
      </c>
      <c r="H75" s="624">
        <v>2213</v>
      </c>
      <c r="I75" s="624">
        <v>241</v>
      </c>
      <c r="J75" s="624">
        <v>7330</v>
      </c>
      <c r="K75" s="624">
        <v>26472</v>
      </c>
      <c r="L75" s="624">
        <v>5175</v>
      </c>
      <c r="M75" s="624">
        <v>7987</v>
      </c>
      <c r="N75" s="624">
        <v>3681</v>
      </c>
      <c r="O75" s="624">
        <v>458</v>
      </c>
      <c r="P75" s="624">
        <v>138</v>
      </c>
      <c r="Q75" s="624">
        <v>12264</v>
      </c>
      <c r="R75" s="624">
        <v>17439</v>
      </c>
      <c r="S75" s="624">
        <v>3183</v>
      </c>
      <c r="T75" s="624">
        <v>1135</v>
      </c>
      <c r="U75" s="624">
        <v>4318</v>
      </c>
      <c r="V75" s="624">
        <v>45</v>
      </c>
      <c r="W75" s="624">
        <v>48274</v>
      </c>
    </row>
    <row r="76" spans="1:24" s="522" customFormat="1" ht="10.5">
      <c r="A76" s="514"/>
      <c r="B76" s="301"/>
      <c r="C76" s="85"/>
      <c r="D76" s="624"/>
      <c r="E76" s="624"/>
      <c r="F76" s="624"/>
      <c r="G76" s="624"/>
      <c r="H76" s="624"/>
      <c r="I76" s="624"/>
      <c r="J76" s="624"/>
      <c r="K76" s="624"/>
      <c r="L76" s="624"/>
      <c r="M76" s="624"/>
      <c r="N76" s="624"/>
      <c r="O76" s="624"/>
      <c r="P76" s="624"/>
      <c r="Q76" s="624"/>
      <c r="R76" s="624"/>
      <c r="S76" s="624"/>
      <c r="T76" s="624"/>
      <c r="U76" s="624"/>
      <c r="V76" s="624"/>
      <c r="W76" s="624"/>
    </row>
    <row r="77" spans="1:24" s="522" customFormat="1" ht="10.5">
      <c r="A77" s="514"/>
      <c r="B77" s="301" t="s">
        <v>462</v>
      </c>
      <c r="C77" s="85"/>
      <c r="D77" s="624">
        <v>392</v>
      </c>
      <c r="E77" s="624">
        <v>11518</v>
      </c>
      <c r="F77" s="624">
        <v>11910</v>
      </c>
      <c r="G77" s="624">
        <v>3671</v>
      </c>
      <c r="H77" s="624">
        <v>1413</v>
      </c>
      <c r="I77" s="624">
        <v>170</v>
      </c>
      <c r="J77" s="624">
        <v>5254</v>
      </c>
      <c r="K77" s="624">
        <v>17164</v>
      </c>
      <c r="L77" s="624">
        <v>873</v>
      </c>
      <c r="M77" s="624">
        <v>1553</v>
      </c>
      <c r="N77" s="624">
        <v>720</v>
      </c>
      <c r="O77" s="624">
        <v>194</v>
      </c>
      <c r="P77" s="624">
        <v>77</v>
      </c>
      <c r="Q77" s="624">
        <v>2544</v>
      </c>
      <c r="R77" s="624">
        <v>3417</v>
      </c>
      <c r="S77" s="624">
        <v>879</v>
      </c>
      <c r="T77" s="624">
        <v>452</v>
      </c>
      <c r="U77" s="624">
        <v>1331</v>
      </c>
      <c r="V77" s="624" t="s">
        <v>28</v>
      </c>
      <c r="W77" s="624">
        <v>21912</v>
      </c>
    </row>
    <row r="78" spans="1:24" s="522" customFormat="1" ht="10.5">
      <c r="A78" s="297"/>
      <c r="B78" s="296"/>
      <c r="C78" s="295"/>
      <c r="D78" s="294"/>
      <c r="E78" s="294"/>
      <c r="F78" s="294"/>
      <c r="G78" s="294"/>
      <c r="H78" s="294"/>
      <c r="I78" s="294"/>
      <c r="J78" s="294"/>
      <c r="K78" s="294"/>
      <c r="L78" s="294"/>
      <c r="M78" s="294"/>
      <c r="N78" s="294"/>
      <c r="O78" s="293"/>
      <c r="P78" s="293"/>
      <c r="Q78" s="650"/>
      <c r="R78" s="543"/>
      <c r="S78" s="543"/>
      <c r="T78" s="543"/>
      <c r="U78" s="543"/>
      <c r="V78" s="543"/>
      <c r="W78" s="543"/>
    </row>
    <row r="79" spans="1:24" s="522" customFormat="1">
      <c r="A79" s="279"/>
      <c r="B79" s="279"/>
      <c r="C79" s="280"/>
      <c r="D79" s="279"/>
      <c r="E79" s="278"/>
      <c r="F79" s="278"/>
      <c r="G79" s="278"/>
      <c r="H79" s="278"/>
      <c r="I79" s="277"/>
      <c r="J79" s="277"/>
      <c r="K79" s="277"/>
      <c r="L79" s="277"/>
      <c r="M79" s="277"/>
      <c r="N79" s="277"/>
      <c r="O79" s="277"/>
      <c r="Q79" s="651"/>
      <c r="W79" s="645" t="s">
        <v>47</v>
      </c>
    </row>
    <row r="80" spans="1:24" s="522" customFormat="1">
      <c r="A80" s="1210" t="s">
        <v>48</v>
      </c>
      <c r="B80" s="275"/>
      <c r="C80" s="276"/>
      <c r="D80" s="275"/>
      <c r="E80" s="274"/>
      <c r="F80" s="274"/>
      <c r="G80" s="274"/>
      <c r="H80" s="274"/>
      <c r="I80" s="273"/>
      <c r="J80" s="273"/>
      <c r="K80" s="273"/>
      <c r="L80" s="273"/>
      <c r="M80" s="273"/>
      <c r="N80" s="273"/>
      <c r="O80" s="273"/>
      <c r="P80" s="646"/>
      <c r="Q80" s="651"/>
    </row>
    <row r="81" spans="1:24" s="522" customFormat="1" ht="10">
      <c r="A81" s="89" t="str">
        <f>"1."</f>
        <v>1.</v>
      </c>
      <c r="B81" s="89" t="s">
        <v>102</v>
      </c>
      <c r="E81" s="89"/>
      <c r="F81" s="89"/>
      <c r="N81" s="535"/>
      <c r="Q81" s="535"/>
      <c r="R81" s="535"/>
      <c r="S81" s="535"/>
      <c r="T81" s="535"/>
      <c r="U81" s="535"/>
      <c r="V81" s="535"/>
      <c r="W81" s="535"/>
    </row>
    <row r="82" spans="1:24" s="522" customFormat="1" ht="10">
      <c r="A82" s="89" t="str">
        <f>"2."</f>
        <v>2.</v>
      </c>
      <c r="B82" s="89" t="s">
        <v>780</v>
      </c>
      <c r="E82" s="89"/>
      <c r="F82" s="89"/>
      <c r="N82" s="535"/>
      <c r="Q82" s="535"/>
      <c r="R82" s="535"/>
      <c r="S82" s="535"/>
      <c r="T82" s="535"/>
      <c r="U82" s="535"/>
      <c r="V82" s="535"/>
      <c r="W82" s="535"/>
    </row>
    <row r="83" spans="1:24" s="522" customFormat="1" ht="10">
      <c r="A83" s="89" t="str">
        <f>"3."</f>
        <v>3.</v>
      </c>
      <c r="B83" s="89" t="s">
        <v>103</v>
      </c>
      <c r="E83" s="89"/>
      <c r="F83" s="89"/>
      <c r="N83" s="535"/>
      <c r="Q83" s="535"/>
      <c r="R83" s="535"/>
      <c r="S83" s="535"/>
      <c r="T83" s="535"/>
      <c r="U83" s="535"/>
      <c r="V83" s="535"/>
      <c r="W83" s="535"/>
    </row>
    <row r="84" spans="1:24" s="522" customFormat="1" ht="10">
      <c r="A84" s="89" t="str">
        <f>"4."</f>
        <v>4.</v>
      </c>
      <c r="B84" s="89" t="s">
        <v>101</v>
      </c>
      <c r="E84" s="89"/>
      <c r="F84" s="89"/>
      <c r="N84" s="535"/>
      <c r="Q84" s="535"/>
      <c r="R84" s="535"/>
      <c r="S84" s="535"/>
      <c r="T84" s="535"/>
      <c r="U84" s="535"/>
      <c r="V84" s="535"/>
      <c r="W84" s="535"/>
    </row>
    <row r="85" spans="1:24" s="522" customFormat="1" ht="10">
      <c r="A85" s="89" t="s">
        <v>783</v>
      </c>
      <c r="B85" s="89"/>
      <c r="E85" s="89"/>
      <c r="F85" s="89"/>
      <c r="N85" s="535"/>
      <c r="Q85" s="535"/>
      <c r="R85" s="535"/>
      <c r="S85" s="535"/>
      <c r="T85" s="535"/>
      <c r="U85" s="535"/>
      <c r="V85" s="535"/>
      <c r="W85" s="535"/>
    </row>
    <row r="86" spans="1:24" s="522" customFormat="1" ht="10">
      <c r="A86" s="89" t="s">
        <v>784</v>
      </c>
      <c r="B86" s="89"/>
      <c r="E86" s="89"/>
      <c r="F86" s="89"/>
      <c r="N86" s="535"/>
      <c r="Q86" s="535"/>
      <c r="R86" s="535"/>
      <c r="S86" s="535"/>
      <c r="T86" s="535"/>
      <c r="U86" s="535"/>
      <c r="V86" s="535"/>
      <c r="W86" s="535"/>
    </row>
    <row r="87" spans="1:24" ht="10.4" customHeight="1">
      <c r="A87" s="1218" t="s">
        <v>513</v>
      </c>
      <c r="B87" s="522"/>
      <c r="C87" s="522"/>
      <c r="D87" s="522"/>
      <c r="E87" s="522"/>
      <c r="F87" s="522"/>
      <c r="G87" s="522"/>
      <c r="H87" s="522"/>
      <c r="I87" s="641"/>
      <c r="J87" s="522"/>
      <c r="K87" s="522"/>
      <c r="L87" s="522"/>
      <c r="M87" s="648"/>
      <c r="N87" s="647"/>
      <c r="Q87" s="557"/>
      <c r="R87" s="557"/>
    </row>
    <row r="88" spans="1:24" ht="10.4" customHeight="1">
      <c r="A88" s="849" t="s">
        <v>50</v>
      </c>
      <c r="B88" s="522"/>
      <c r="C88" s="522"/>
      <c r="D88" s="522"/>
      <c r="E88" s="522"/>
      <c r="F88" s="522"/>
      <c r="G88" s="522"/>
      <c r="H88" s="522"/>
      <c r="I88" s="522"/>
      <c r="J88" s="535"/>
      <c r="K88" s="535"/>
      <c r="L88" s="535"/>
      <c r="M88" s="522"/>
      <c r="N88" s="522"/>
      <c r="O88" s="647"/>
      <c r="P88" s="647"/>
      <c r="Q88" s="557"/>
      <c r="R88" s="557"/>
    </row>
    <row r="89" spans="1:24" ht="11.25" customHeight="1">
      <c r="A89" s="271"/>
      <c r="B89" s="522"/>
      <c r="C89" s="522"/>
      <c r="D89" s="522"/>
      <c r="E89" s="522"/>
      <c r="F89" s="522"/>
      <c r="G89" s="522"/>
      <c r="H89" s="522"/>
      <c r="I89" s="641"/>
      <c r="J89" s="641"/>
      <c r="K89" s="641"/>
      <c r="L89" s="641"/>
      <c r="M89" s="535"/>
      <c r="N89" s="535"/>
      <c r="O89" s="522"/>
      <c r="P89" s="522"/>
      <c r="Q89" s="557"/>
      <c r="R89" s="557"/>
    </row>
    <row r="90" spans="1:24" s="522" customFormat="1" ht="11.25" customHeight="1">
      <c r="A90" s="90"/>
      <c r="B90" s="647"/>
      <c r="C90" s="648"/>
      <c r="D90" s="647"/>
      <c r="E90" s="647"/>
      <c r="F90" s="647"/>
      <c r="G90" s="647"/>
      <c r="H90" s="647"/>
      <c r="I90" s="641"/>
      <c r="J90" s="641"/>
      <c r="K90" s="641"/>
      <c r="L90" s="641"/>
      <c r="M90" s="641"/>
      <c r="N90" s="641"/>
      <c r="O90" s="535"/>
      <c r="P90" s="535"/>
    </row>
    <row r="91" spans="1:24" s="522" customFormat="1" ht="11.25" customHeight="1">
      <c r="A91" s="269"/>
      <c r="B91" s="269"/>
      <c r="C91" s="270"/>
      <c r="D91" s="269"/>
      <c r="E91" s="269"/>
      <c r="F91" s="269"/>
      <c r="G91" s="269"/>
      <c r="H91" s="269"/>
      <c r="M91" s="641"/>
      <c r="N91" s="641"/>
      <c r="O91" s="641"/>
      <c r="P91" s="641"/>
    </row>
    <row r="92" spans="1:24" s="522" customFormat="1" ht="4.5" customHeight="1">
      <c r="A92" s="641"/>
      <c r="B92" s="641"/>
      <c r="C92" s="641"/>
      <c r="D92" s="641"/>
      <c r="E92" s="641"/>
      <c r="F92" s="641"/>
      <c r="G92" s="641"/>
      <c r="H92" s="641"/>
      <c r="O92" s="641"/>
      <c r="P92" s="641"/>
    </row>
    <row r="93" spans="1:24" s="522" customFormat="1" ht="11.25" customHeight="1">
      <c r="A93" s="269"/>
      <c r="B93" s="269"/>
      <c r="C93" s="270"/>
      <c r="D93" s="269"/>
      <c r="E93" s="269"/>
      <c r="F93" s="269"/>
      <c r="G93" s="269"/>
      <c r="H93" s="269"/>
    </row>
    <row r="94" spans="1:24" s="522" customFormat="1" ht="11.25" customHeight="1">
      <c r="A94" s="269"/>
      <c r="B94" s="269"/>
      <c r="C94" s="270"/>
      <c r="D94" s="269"/>
      <c r="E94" s="269"/>
      <c r="F94" s="269"/>
      <c r="G94" s="269"/>
      <c r="H94" s="269"/>
    </row>
    <row r="95" spans="1:24" ht="11.25" customHeight="1">
      <c r="I95" s="647"/>
      <c r="J95" s="647"/>
      <c r="K95" s="647"/>
      <c r="L95" s="647"/>
      <c r="M95" s="522"/>
      <c r="N95" s="522"/>
      <c r="O95" s="522"/>
      <c r="P95" s="522"/>
    </row>
    <row r="96" spans="1:24" ht="13">
      <c r="I96" s="641"/>
      <c r="J96" s="641"/>
      <c r="K96" s="641"/>
      <c r="L96" s="641"/>
      <c r="M96" s="647"/>
      <c r="N96" s="647"/>
      <c r="O96" s="522"/>
      <c r="P96" s="522"/>
      <c r="X96" s="66"/>
    </row>
    <row r="97" spans="1:24" ht="13">
      <c r="M97" s="641"/>
      <c r="N97" s="641"/>
      <c r="O97" s="647"/>
      <c r="X97" s="67"/>
    </row>
    <row r="98" spans="1:24">
      <c r="O98" s="641"/>
      <c r="P98" s="641"/>
      <c r="X98" s="67"/>
    </row>
    <row r="105" spans="1:24">
      <c r="A105" s="641"/>
      <c r="B105" s="641"/>
      <c r="C105" s="641"/>
      <c r="D105" s="641"/>
      <c r="E105" s="641"/>
      <c r="F105" s="641"/>
      <c r="G105" s="641"/>
      <c r="H105" s="641"/>
      <c r="I105" s="641"/>
      <c r="J105" s="641"/>
      <c r="K105" s="641"/>
      <c r="L105" s="641"/>
      <c r="M105" s="641"/>
      <c r="N105" s="641"/>
      <c r="O105" s="641"/>
      <c r="P105" s="641"/>
    </row>
    <row r="106" spans="1:24">
      <c r="A106" s="641"/>
      <c r="B106" s="641"/>
      <c r="C106" s="641"/>
      <c r="D106" s="641"/>
      <c r="E106" s="641"/>
      <c r="F106" s="641"/>
      <c r="G106" s="641"/>
      <c r="H106" s="641"/>
      <c r="I106" s="641"/>
      <c r="J106" s="641"/>
      <c r="K106" s="641"/>
      <c r="L106" s="641"/>
      <c r="M106" s="641"/>
      <c r="N106" s="641"/>
      <c r="O106" s="641"/>
      <c r="P106" s="641"/>
    </row>
    <row r="107" spans="1:24">
      <c r="A107" s="641"/>
      <c r="B107" s="641"/>
      <c r="C107" s="641"/>
      <c r="D107" s="641"/>
      <c r="E107" s="641"/>
      <c r="F107" s="641"/>
      <c r="G107" s="641"/>
      <c r="H107" s="641"/>
      <c r="I107" s="641"/>
      <c r="J107" s="641"/>
      <c r="K107" s="641"/>
      <c r="L107" s="641"/>
      <c r="M107" s="641"/>
      <c r="N107" s="641"/>
      <c r="O107" s="641"/>
      <c r="P107" s="641"/>
    </row>
    <row r="108" spans="1:24">
      <c r="A108" s="641"/>
      <c r="B108" s="641"/>
      <c r="C108" s="641"/>
      <c r="D108" s="641"/>
      <c r="E108" s="641"/>
      <c r="F108" s="641"/>
      <c r="G108" s="641"/>
      <c r="H108" s="641"/>
      <c r="I108" s="641"/>
      <c r="J108" s="641"/>
      <c r="K108" s="641"/>
      <c r="L108" s="641"/>
      <c r="M108" s="641"/>
      <c r="N108" s="641"/>
      <c r="O108" s="641"/>
      <c r="P108" s="641"/>
    </row>
    <row r="109" spans="1:24">
      <c r="A109" s="641"/>
      <c r="B109" s="641"/>
      <c r="C109" s="641"/>
      <c r="D109" s="641"/>
      <c r="E109" s="641"/>
      <c r="F109" s="641"/>
      <c r="G109" s="641"/>
      <c r="H109" s="641"/>
      <c r="I109" s="641"/>
      <c r="J109" s="641"/>
      <c r="K109" s="641"/>
      <c r="L109" s="641"/>
      <c r="M109" s="641"/>
      <c r="N109" s="641"/>
      <c r="O109" s="641"/>
      <c r="P109" s="641"/>
    </row>
    <row r="110" spans="1:24">
      <c r="A110" s="641"/>
      <c r="B110" s="641"/>
      <c r="C110" s="641"/>
      <c r="D110" s="641"/>
      <c r="E110" s="641"/>
      <c r="F110" s="641"/>
      <c r="G110" s="641"/>
      <c r="H110" s="641"/>
      <c r="I110" s="641"/>
      <c r="J110" s="641"/>
      <c r="K110" s="641"/>
      <c r="L110" s="641"/>
      <c r="M110" s="641"/>
      <c r="N110" s="641"/>
      <c r="O110" s="641"/>
      <c r="P110" s="641"/>
    </row>
    <row r="111" spans="1:24">
      <c r="A111" s="641"/>
      <c r="B111" s="641"/>
      <c r="C111" s="641"/>
      <c r="D111" s="641"/>
      <c r="E111" s="641"/>
      <c r="F111" s="641"/>
      <c r="G111" s="641"/>
      <c r="H111" s="641"/>
      <c r="I111" s="641"/>
      <c r="J111" s="641"/>
      <c r="K111" s="641"/>
      <c r="L111" s="641"/>
      <c r="M111" s="641"/>
      <c r="N111" s="641"/>
      <c r="O111" s="641"/>
      <c r="P111" s="641"/>
    </row>
    <row r="112" spans="1:24">
      <c r="A112" s="641"/>
      <c r="B112" s="641"/>
      <c r="C112" s="641"/>
      <c r="D112" s="641"/>
      <c r="E112" s="641"/>
      <c r="F112" s="641"/>
      <c r="G112" s="641"/>
      <c r="H112" s="641"/>
      <c r="I112" s="641"/>
      <c r="J112" s="641"/>
      <c r="K112" s="641"/>
      <c r="L112" s="641"/>
      <c r="M112" s="641"/>
      <c r="N112" s="641"/>
      <c r="O112" s="641"/>
      <c r="P112" s="641"/>
    </row>
    <row r="113" spans="1:16">
      <c r="A113" s="641"/>
      <c r="B113" s="641"/>
      <c r="C113" s="641"/>
      <c r="D113" s="641"/>
      <c r="E113" s="641"/>
      <c r="F113" s="641"/>
      <c r="G113" s="641"/>
      <c r="H113" s="641"/>
      <c r="I113" s="641"/>
      <c r="J113" s="641"/>
      <c r="K113" s="641"/>
      <c r="L113" s="641"/>
      <c r="M113" s="641"/>
      <c r="N113" s="641"/>
      <c r="O113" s="641"/>
      <c r="P113" s="641"/>
    </row>
    <row r="114" spans="1:16">
      <c r="A114" s="641"/>
      <c r="B114" s="641"/>
      <c r="C114" s="641"/>
      <c r="D114" s="641"/>
      <c r="E114" s="641"/>
      <c r="F114" s="641"/>
      <c r="G114" s="641"/>
      <c r="H114" s="641"/>
      <c r="I114" s="641"/>
      <c r="J114" s="641"/>
      <c r="K114" s="641"/>
      <c r="L114" s="641"/>
      <c r="M114" s="641"/>
      <c r="N114" s="641"/>
      <c r="O114" s="641"/>
      <c r="P114" s="641"/>
    </row>
    <row r="115" spans="1:16">
      <c r="A115" s="641"/>
      <c r="B115" s="641"/>
      <c r="C115" s="641"/>
      <c r="D115" s="641"/>
      <c r="E115" s="641"/>
      <c r="F115" s="641"/>
      <c r="G115" s="641"/>
      <c r="H115" s="641"/>
      <c r="I115" s="641"/>
      <c r="J115" s="641"/>
      <c r="K115" s="641"/>
      <c r="L115" s="641"/>
      <c r="M115" s="641"/>
      <c r="N115" s="641"/>
      <c r="O115" s="641"/>
      <c r="P115" s="641"/>
    </row>
    <row r="116" spans="1:16">
      <c r="A116" s="641"/>
      <c r="B116" s="641"/>
      <c r="C116" s="641"/>
      <c r="D116" s="641"/>
      <c r="E116" s="641"/>
      <c r="F116" s="641"/>
      <c r="G116" s="641"/>
      <c r="H116" s="641"/>
      <c r="I116" s="641"/>
      <c r="J116" s="641"/>
      <c r="K116" s="641"/>
      <c r="L116" s="641"/>
      <c r="M116" s="641"/>
      <c r="N116" s="641"/>
      <c r="O116" s="641"/>
      <c r="P116" s="641"/>
    </row>
    <row r="117" spans="1:16">
      <c r="A117" s="641"/>
      <c r="B117" s="641"/>
      <c r="C117" s="641"/>
      <c r="D117" s="641"/>
      <c r="E117" s="641"/>
      <c r="F117" s="641"/>
      <c r="G117" s="641"/>
      <c r="H117" s="641"/>
      <c r="I117" s="641"/>
      <c r="J117" s="641"/>
      <c r="K117" s="641"/>
      <c r="L117" s="641"/>
      <c r="M117" s="641"/>
      <c r="N117" s="641"/>
      <c r="O117" s="641"/>
      <c r="P117" s="641"/>
    </row>
    <row r="118" spans="1:16">
      <c r="A118" s="641"/>
      <c r="B118" s="641"/>
      <c r="C118" s="641"/>
      <c r="D118" s="641"/>
      <c r="E118" s="641"/>
      <c r="F118" s="641"/>
      <c r="G118" s="641"/>
      <c r="H118" s="641"/>
      <c r="I118" s="641"/>
      <c r="J118" s="641"/>
      <c r="K118" s="641"/>
      <c r="L118" s="641"/>
      <c r="M118" s="641"/>
      <c r="N118" s="641"/>
      <c r="O118" s="641"/>
      <c r="P118" s="641"/>
    </row>
    <row r="119" spans="1:16">
      <c r="A119" s="641"/>
      <c r="B119" s="641"/>
      <c r="C119" s="641"/>
      <c r="D119" s="641"/>
      <c r="E119" s="641"/>
      <c r="F119" s="641"/>
      <c r="G119" s="641"/>
      <c r="H119" s="641"/>
      <c r="I119" s="641"/>
      <c r="J119" s="641"/>
      <c r="K119" s="641"/>
      <c r="L119" s="641"/>
      <c r="M119" s="641"/>
      <c r="N119" s="641"/>
      <c r="O119" s="641"/>
      <c r="P119" s="641"/>
    </row>
    <row r="120" spans="1:16">
      <c r="A120" s="641"/>
      <c r="B120" s="641"/>
      <c r="C120" s="641"/>
      <c r="D120" s="641"/>
      <c r="E120" s="641"/>
      <c r="F120" s="641"/>
      <c r="G120" s="641"/>
      <c r="H120" s="641"/>
      <c r="I120" s="641"/>
      <c r="J120" s="641"/>
      <c r="K120" s="641"/>
      <c r="L120" s="641"/>
      <c r="M120" s="641"/>
      <c r="N120" s="641"/>
      <c r="O120" s="641"/>
      <c r="P120" s="641"/>
    </row>
    <row r="121" spans="1:16">
      <c r="A121" s="641"/>
      <c r="B121" s="641"/>
      <c r="C121" s="641"/>
      <c r="D121" s="641"/>
      <c r="E121" s="641"/>
      <c r="F121" s="641"/>
      <c r="G121" s="641"/>
      <c r="H121" s="641"/>
      <c r="I121" s="641"/>
      <c r="J121" s="641"/>
      <c r="K121" s="641"/>
      <c r="L121" s="641"/>
      <c r="M121" s="641"/>
      <c r="N121" s="641"/>
      <c r="O121" s="641"/>
      <c r="P121" s="641"/>
    </row>
    <row r="122" spans="1:16">
      <c r="A122" s="641"/>
      <c r="B122" s="641"/>
      <c r="C122" s="641"/>
      <c r="D122" s="641"/>
      <c r="E122" s="641"/>
      <c r="F122" s="641"/>
      <c r="G122" s="641"/>
      <c r="H122" s="641"/>
      <c r="I122" s="641"/>
      <c r="J122" s="641"/>
      <c r="K122" s="641"/>
      <c r="L122" s="641"/>
      <c r="M122" s="641"/>
      <c r="N122" s="641"/>
      <c r="O122" s="641"/>
      <c r="P122" s="641"/>
    </row>
    <row r="123" spans="1:16">
      <c r="A123" s="641"/>
      <c r="B123" s="641"/>
      <c r="C123" s="641"/>
      <c r="D123" s="641"/>
      <c r="E123" s="641"/>
      <c r="F123" s="641"/>
      <c r="G123" s="641"/>
      <c r="H123" s="641"/>
      <c r="I123" s="641"/>
      <c r="J123" s="641"/>
      <c r="K123" s="641"/>
      <c r="L123" s="641"/>
      <c r="M123" s="641"/>
      <c r="N123" s="641"/>
      <c r="O123" s="641"/>
      <c r="P123" s="641"/>
    </row>
    <row r="124" spans="1:16">
      <c r="A124" s="641"/>
      <c r="B124" s="641"/>
      <c r="C124" s="641"/>
      <c r="D124" s="641"/>
      <c r="E124" s="641"/>
      <c r="F124" s="641"/>
      <c r="G124" s="641"/>
      <c r="H124" s="641"/>
      <c r="I124" s="641"/>
      <c r="J124" s="641"/>
      <c r="K124" s="641"/>
      <c r="L124" s="641"/>
      <c r="M124" s="641"/>
      <c r="N124" s="641"/>
      <c r="O124" s="641"/>
      <c r="P124" s="641"/>
    </row>
    <row r="125" spans="1:16">
      <c r="A125" s="641"/>
      <c r="B125" s="641"/>
      <c r="C125" s="641"/>
      <c r="D125" s="641"/>
      <c r="E125" s="641"/>
      <c r="F125" s="641"/>
      <c r="G125" s="641"/>
      <c r="H125" s="641"/>
      <c r="I125" s="641"/>
      <c r="J125" s="641"/>
      <c r="K125" s="641"/>
      <c r="L125" s="641"/>
      <c r="M125" s="641"/>
      <c r="N125" s="641"/>
      <c r="O125" s="641"/>
      <c r="P125" s="641"/>
    </row>
    <row r="126" spans="1:16">
      <c r="A126" s="641"/>
      <c r="B126" s="641"/>
      <c r="C126" s="641"/>
      <c r="D126" s="641"/>
      <c r="E126" s="641"/>
      <c r="F126" s="641"/>
      <c r="G126" s="641"/>
      <c r="H126" s="641"/>
      <c r="I126" s="641"/>
      <c r="J126" s="641"/>
      <c r="K126" s="641"/>
      <c r="L126" s="641"/>
      <c r="M126" s="641"/>
      <c r="N126" s="641"/>
      <c r="O126" s="641"/>
      <c r="P126" s="641"/>
    </row>
    <row r="127" spans="1:16">
      <c r="A127" s="641"/>
      <c r="B127" s="641"/>
      <c r="C127" s="641"/>
      <c r="D127" s="641"/>
      <c r="E127" s="641"/>
      <c r="F127" s="641"/>
      <c r="G127" s="641"/>
      <c r="H127" s="641"/>
      <c r="I127" s="641"/>
      <c r="J127" s="641"/>
      <c r="K127" s="641"/>
      <c r="L127" s="641"/>
      <c r="M127" s="641"/>
      <c r="N127" s="641"/>
      <c r="O127" s="641"/>
      <c r="P127" s="641"/>
    </row>
    <row r="128" spans="1:16">
      <c r="A128" s="641"/>
      <c r="B128" s="641"/>
      <c r="C128" s="641"/>
      <c r="D128" s="641"/>
      <c r="E128" s="641"/>
      <c r="F128" s="641"/>
      <c r="G128" s="641"/>
      <c r="H128" s="641"/>
      <c r="I128" s="641"/>
      <c r="J128" s="641"/>
      <c r="K128" s="641"/>
      <c r="L128" s="641"/>
      <c r="M128" s="641"/>
      <c r="N128" s="641"/>
      <c r="O128" s="641"/>
      <c r="P128" s="641"/>
    </row>
    <row r="129" spans="1:16">
      <c r="A129" s="641"/>
      <c r="B129" s="641"/>
      <c r="C129" s="641"/>
      <c r="D129" s="641"/>
      <c r="E129" s="641"/>
      <c r="F129" s="641"/>
      <c r="G129" s="641"/>
      <c r="H129" s="641"/>
      <c r="I129" s="641"/>
      <c r="J129" s="641"/>
      <c r="K129" s="641"/>
      <c r="L129" s="641"/>
      <c r="M129" s="641"/>
      <c r="N129" s="641"/>
      <c r="O129" s="641"/>
      <c r="P129" s="641"/>
    </row>
    <row r="130" spans="1:16">
      <c r="A130" s="641"/>
      <c r="B130" s="641"/>
      <c r="C130" s="641"/>
      <c r="D130" s="641"/>
      <c r="E130" s="641"/>
      <c r="F130" s="641"/>
      <c r="G130" s="641"/>
      <c r="H130" s="641"/>
      <c r="I130" s="641"/>
      <c r="J130" s="641"/>
      <c r="K130" s="641"/>
      <c r="L130" s="641"/>
      <c r="M130" s="641"/>
      <c r="N130" s="641"/>
      <c r="O130" s="641"/>
      <c r="P130" s="641"/>
    </row>
    <row r="131" spans="1:16">
      <c r="A131" s="641"/>
      <c r="B131" s="641"/>
      <c r="C131" s="641"/>
      <c r="D131" s="641"/>
      <c r="E131" s="641"/>
      <c r="F131" s="641"/>
      <c r="G131" s="641"/>
      <c r="H131" s="641"/>
      <c r="I131" s="641"/>
      <c r="J131" s="641"/>
      <c r="K131" s="641"/>
      <c r="L131" s="641"/>
      <c r="M131" s="641"/>
      <c r="N131" s="641"/>
      <c r="O131" s="641"/>
      <c r="P131" s="641"/>
    </row>
    <row r="132" spans="1:16">
      <c r="A132" s="641"/>
      <c r="B132" s="641"/>
      <c r="C132" s="641"/>
      <c r="D132" s="641"/>
      <c r="E132" s="641"/>
      <c r="F132" s="641"/>
      <c r="G132" s="641"/>
      <c r="H132" s="641"/>
      <c r="I132" s="641"/>
      <c r="J132" s="641"/>
      <c r="K132" s="641"/>
      <c r="L132" s="641"/>
      <c r="M132" s="641"/>
      <c r="N132" s="641"/>
      <c r="O132" s="641"/>
      <c r="P132" s="641"/>
    </row>
    <row r="133" spans="1:16">
      <c r="A133" s="641"/>
      <c r="B133" s="641"/>
      <c r="C133" s="641"/>
      <c r="D133" s="641"/>
      <c r="E133" s="641"/>
      <c r="F133" s="641"/>
      <c r="G133" s="641"/>
      <c r="H133" s="641"/>
      <c r="I133" s="641"/>
      <c r="J133" s="641"/>
      <c r="K133" s="641"/>
      <c r="L133" s="641"/>
      <c r="M133" s="641"/>
      <c r="N133" s="641"/>
      <c r="O133" s="641"/>
      <c r="P133" s="641"/>
    </row>
    <row r="134" spans="1:16">
      <c r="A134" s="641"/>
      <c r="B134" s="641"/>
      <c r="C134" s="641"/>
      <c r="D134" s="641"/>
      <c r="E134" s="641"/>
      <c r="F134" s="641"/>
      <c r="G134" s="641"/>
      <c r="H134" s="641"/>
      <c r="I134" s="641"/>
      <c r="J134" s="641"/>
      <c r="K134" s="641"/>
      <c r="L134" s="641"/>
      <c r="M134" s="641"/>
      <c r="N134" s="641"/>
      <c r="O134" s="641"/>
      <c r="P134" s="641"/>
    </row>
    <row r="135" spans="1:16">
      <c r="A135" s="641"/>
      <c r="B135" s="641"/>
      <c r="C135" s="641"/>
      <c r="D135" s="641"/>
      <c r="E135" s="641"/>
      <c r="F135" s="641"/>
      <c r="G135" s="641"/>
      <c r="H135" s="641"/>
      <c r="I135" s="641"/>
      <c r="J135" s="641"/>
      <c r="K135" s="641"/>
      <c r="L135" s="641"/>
      <c r="M135" s="641"/>
      <c r="N135" s="641"/>
      <c r="O135" s="641"/>
      <c r="P135" s="641"/>
    </row>
    <row r="136" spans="1:16">
      <c r="A136" s="641"/>
      <c r="B136" s="641"/>
      <c r="C136" s="641"/>
      <c r="D136" s="641"/>
      <c r="E136" s="641"/>
      <c r="F136" s="641"/>
      <c r="G136" s="641"/>
      <c r="H136" s="641"/>
      <c r="I136" s="641"/>
      <c r="J136" s="641"/>
      <c r="K136" s="641"/>
      <c r="L136" s="641"/>
      <c r="M136" s="641"/>
      <c r="N136" s="641"/>
      <c r="O136" s="641"/>
      <c r="P136" s="641"/>
    </row>
    <row r="137" spans="1:16">
      <c r="A137" s="641"/>
      <c r="B137" s="641"/>
      <c r="C137" s="641"/>
      <c r="D137" s="641"/>
      <c r="E137" s="641"/>
      <c r="F137" s="641"/>
      <c r="G137" s="641"/>
      <c r="H137" s="641"/>
      <c r="I137" s="641"/>
      <c r="J137" s="641"/>
      <c r="K137" s="641"/>
      <c r="L137" s="641"/>
      <c r="M137" s="641"/>
      <c r="N137" s="641"/>
      <c r="O137" s="641"/>
      <c r="P137" s="641"/>
    </row>
    <row r="138" spans="1:16">
      <c r="A138" s="641"/>
      <c r="B138" s="641"/>
      <c r="C138" s="641"/>
      <c r="D138" s="641"/>
      <c r="E138" s="641"/>
      <c r="F138" s="641"/>
      <c r="G138" s="641"/>
      <c r="H138" s="641"/>
      <c r="I138" s="641"/>
      <c r="J138" s="641"/>
      <c r="K138" s="641"/>
      <c r="L138" s="641"/>
      <c r="M138" s="641"/>
      <c r="N138" s="641"/>
      <c r="O138" s="641"/>
      <c r="P138" s="641"/>
    </row>
    <row r="139" spans="1:16">
      <c r="A139" s="641"/>
      <c r="B139" s="641"/>
      <c r="C139" s="641"/>
      <c r="D139" s="641"/>
      <c r="E139" s="641"/>
      <c r="F139" s="641"/>
      <c r="G139" s="641"/>
      <c r="H139" s="641"/>
      <c r="I139" s="641"/>
      <c r="J139" s="641"/>
      <c r="K139" s="641"/>
      <c r="L139" s="641"/>
      <c r="M139" s="641"/>
      <c r="N139" s="641"/>
      <c r="O139" s="641"/>
      <c r="P139" s="641"/>
    </row>
    <row r="140" spans="1:16">
      <c r="A140" s="641"/>
      <c r="B140" s="641"/>
      <c r="C140" s="641"/>
      <c r="D140" s="641"/>
      <c r="E140" s="641"/>
      <c r="F140" s="641"/>
      <c r="G140" s="641"/>
      <c r="H140" s="641"/>
      <c r="I140" s="641"/>
      <c r="J140" s="641"/>
      <c r="K140" s="641"/>
      <c r="L140" s="641"/>
      <c r="M140" s="641"/>
      <c r="N140" s="641"/>
      <c r="O140" s="641"/>
      <c r="P140" s="641"/>
    </row>
    <row r="141" spans="1:16">
      <c r="A141" s="641"/>
      <c r="B141" s="641"/>
      <c r="C141" s="641"/>
      <c r="D141" s="641"/>
      <c r="E141" s="641"/>
      <c r="F141" s="641"/>
      <c r="G141" s="641"/>
      <c r="H141" s="641"/>
      <c r="I141" s="641"/>
      <c r="J141" s="641"/>
      <c r="K141" s="641"/>
      <c r="L141" s="641"/>
      <c r="M141" s="641"/>
      <c r="N141" s="641"/>
      <c r="O141" s="641"/>
      <c r="P141" s="641"/>
    </row>
    <row r="142" spans="1:16">
      <c r="A142" s="641"/>
      <c r="B142" s="641"/>
      <c r="C142" s="641"/>
      <c r="D142" s="641"/>
      <c r="E142" s="641"/>
      <c r="F142" s="641"/>
      <c r="G142" s="641"/>
      <c r="H142" s="641"/>
      <c r="I142" s="641"/>
      <c r="J142" s="641"/>
      <c r="K142" s="641"/>
      <c r="L142" s="641"/>
      <c r="M142" s="641"/>
      <c r="N142" s="641"/>
      <c r="O142" s="641"/>
      <c r="P142" s="641"/>
    </row>
    <row r="143" spans="1:16">
      <c r="A143" s="641"/>
      <c r="B143" s="641"/>
      <c r="C143" s="641"/>
      <c r="D143" s="641"/>
      <c r="E143" s="641"/>
      <c r="F143" s="641"/>
      <c r="G143" s="641"/>
      <c r="H143" s="641"/>
      <c r="I143" s="641"/>
      <c r="J143" s="641"/>
      <c r="K143" s="641"/>
      <c r="L143" s="641"/>
      <c r="M143" s="641"/>
      <c r="N143" s="641"/>
      <c r="O143" s="641"/>
      <c r="P143" s="641"/>
    </row>
    <row r="144" spans="1:16">
      <c r="A144" s="641"/>
      <c r="B144" s="641"/>
      <c r="C144" s="641"/>
      <c r="D144" s="641"/>
      <c r="E144" s="641"/>
      <c r="F144" s="641"/>
      <c r="G144" s="641"/>
      <c r="H144" s="641"/>
      <c r="I144" s="641"/>
      <c r="J144" s="641"/>
      <c r="K144" s="641"/>
      <c r="L144" s="641"/>
      <c r="M144" s="641"/>
      <c r="N144" s="641"/>
      <c r="O144" s="641"/>
      <c r="P144" s="641"/>
    </row>
    <row r="145" spans="1:16">
      <c r="A145" s="641"/>
      <c r="B145" s="641"/>
      <c r="C145" s="641"/>
      <c r="D145" s="641"/>
      <c r="E145" s="641"/>
      <c r="F145" s="641"/>
      <c r="G145" s="641"/>
      <c r="H145" s="641"/>
      <c r="I145" s="641"/>
      <c r="J145" s="641"/>
      <c r="K145" s="641"/>
      <c r="L145" s="641"/>
      <c r="M145" s="641"/>
      <c r="N145" s="641"/>
      <c r="O145" s="641"/>
      <c r="P145" s="641"/>
    </row>
    <row r="146" spans="1:16">
      <c r="A146" s="641"/>
      <c r="B146" s="641"/>
      <c r="C146" s="641"/>
      <c r="D146" s="641"/>
      <c r="E146" s="641"/>
      <c r="F146" s="641"/>
      <c r="G146" s="641"/>
      <c r="H146" s="641"/>
      <c r="I146" s="641"/>
      <c r="J146" s="641"/>
      <c r="K146" s="641"/>
      <c r="L146" s="641"/>
      <c r="M146" s="641"/>
      <c r="N146" s="641"/>
      <c r="O146" s="641"/>
      <c r="P146" s="641"/>
    </row>
    <row r="147" spans="1:16">
      <c r="A147" s="641"/>
      <c r="B147" s="641"/>
      <c r="C147" s="641"/>
      <c r="D147" s="641"/>
      <c r="E147" s="641"/>
      <c r="F147" s="641"/>
      <c r="G147" s="641"/>
      <c r="H147" s="641"/>
      <c r="I147" s="641"/>
      <c r="J147" s="641"/>
      <c r="K147" s="641"/>
      <c r="L147" s="641"/>
      <c r="M147" s="641"/>
      <c r="N147" s="641"/>
      <c r="O147" s="641"/>
      <c r="P147" s="641"/>
    </row>
    <row r="148" spans="1:16">
      <c r="A148" s="641"/>
      <c r="B148" s="641"/>
      <c r="C148" s="641"/>
      <c r="D148" s="641"/>
      <c r="E148" s="641"/>
      <c r="F148" s="641"/>
      <c r="G148" s="641"/>
      <c r="H148" s="641"/>
      <c r="I148" s="641"/>
      <c r="J148" s="641"/>
      <c r="K148" s="641"/>
      <c r="L148" s="641"/>
      <c r="M148" s="641"/>
      <c r="N148" s="641"/>
      <c r="O148" s="641"/>
      <c r="P148" s="641"/>
    </row>
    <row r="149" spans="1:16">
      <c r="A149" s="641"/>
      <c r="B149" s="641"/>
      <c r="C149" s="641"/>
      <c r="D149" s="641"/>
      <c r="E149" s="641"/>
      <c r="F149" s="641"/>
      <c r="G149" s="641"/>
      <c r="H149" s="641"/>
      <c r="I149" s="641"/>
      <c r="J149" s="641"/>
      <c r="K149" s="641"/>
      <c r="L149" s="641"/>
      <c r="M149" s="641"/>
      <c r="N149" s="641"/>
      <c r="O149" s="641"/>
      <c r="P149" s="641"/>
    </row>
    <row r="150" spans="1:16">
      <c r="A150" s="641"/>
      <c r="B150" s="641"/>
      <c r="C150" s="641"/>
      <c r="D150" s="641"/>
      <c r="E150" s="641"/>
      <c r="F150" s="641"/>
      <c r="G150" s="641"/>
      <c r="H150" s="641"/>
      <c r="I150" s="641"/>
      <c r="J150" s="641"/>
      <c r="K150" s="641"/>
      <c r="L150" s="641"/>
      <c r="M150" s="641"/>
      <c r="N150" s="641"/>
      <c r="O150" s="641"/>
      <c r="P150" s="641"/>
    </row>
    <row r="151" spans="1:16">
      <c r="A151" s="641"/>
      <c r="B151" s="641"/>
      <c r="C151" s="641"/>
      <c r="D151" s="641"/>
      <c r="E151" s="641"/>
      <c r="F151" s="641"/>
      <c r="G151" s="641"/>
      <c r="H151" s="641"/>
      <c r="I151" s="641"/>
      <c r="J151" s="641"/>
      <c r="K151" s="641"/>
      <c r="L151" s="641"/>
      <c r="M151" s="641"/>
      <c r="N151" s="641"/>
      <c r="O151" s="641"/>
      <c r="P151" s="641"/>
    </row>
    <row r="152" spans="1:16">
      <c r="A152" s="641"/>
      <c r="B152" s="641"/>
      <c r="C152" s="641"/>
      <c r="D152" s="641"/>
      <c r="E152" s="641"/>
      <c r="F152" s="641"/>
      <c r="G152" s="641"/>
      <c r="H152" s="641"/>
      <c r="I152" s="641"/>
      <c r="J152" s="641"/>
      <c r="K152" s="641"/>
      <c r="L152" s="641"/>
      <c r="M152" s="641"/>
      <c r="N152" s="641"/>
      <c r="O152" s="641"/>
      <c r="P152" s="641"/>
    </row>
    <row r="153" spans="1:16">
      <c r="A153" s="641"/>
      <c r="B153" s="641"/>
      <c r="C153" s="641"/>
      <c r="D153" s="641"/>
      <c r="E153" s="641"/>
      <c r="F153" s="641"/>
      <c r="G153" s="641"/>
      <c r="H153" s="641"/>
      <c r="I153" s="641"/>
      <c r="J153" s="641"/>
      <c r="K153" s="641"/>
      <c r="L153" s="641"/>
      <c r="M153" s="641"/>
      <c r="N153" s="641"/>
      <c r="O153" s="641"/>
      <c r="P153" s="641"/>
    </row>
    <row r="154" spans="1:16">
      <c r="A154" s="641"/>
      <c r="B154" s="641"/>
      <c r="C154" s="641"/>
      <c r="D154" s="641"/>
      <c r="E154" s="641"/>
      <c r="F154" s="641"/>
      <c r="G154" s="641"/>
      <c r="H154" s="641"/>
      <c r="I154" s="641"/>
      <c r="J154" s="641"/>
      <c r="K154" s="641"/>
      <c r="L154" s="641"/>
      <c r="M154" s="641"/>
      <c r="N154" s="641"/>
      <c r="O154" s="641"/>
      <c r="P154" s="641"/>
    </row>
    <row r="155" spans="1:16">
      <c r="A155" s="641"/>
      <c r="B155" s="641"/>
      <c r="C155" s="641"/>
      <c r="D155" s="641"/>
      <c r="E155" s="641"/>
      <c r="F155" s="641"/>
      <c r="G155" s="641"/>
      <c r="H155" s="641"/>
      <c r="I155" s="641"/>
      <c r="J155" s="641"/>
      <c r="K155" s="641"/>
      <c r="L155" s="641"/>
      <c r="M155" s="641"/>
      <c r="N155" s="641"/>
      <c r="O155" s="641"/>
      <c r="P155" s="641"/>
    </row>
    <row r="156" spans="1:16">
      <c r="A156" s="641"/>
      <c r="B156" s="641"/>
      <c r="C156" s="641"/>
      <c r="D156" s="641"/>
      <c r="E156" s="641"/>
      <c r="F156" s="641"/>
      <c r="G156" s="641"/>
      <c r="H156" s="641"/>
      <c r="I156" s="641"/>
      <c r="J156" s="641"/>
      <c r="K156" s="641"/>
      <c r="L156" s="641"/>
      <c r="M156" s="641"/>
      <c r="N156" s="641"/>
      <c r="O156" s="641"/>
      <c r="P156" s="641"/>
    </row>
    <row r="157" spans="1:16">
      <c r="A157" s="641"/>
      <c r="B157" s="641"/>
      <c r="C157" s="641"/>
      <c r="D157" s="641"/>
      <c r="E157" s="641"/>
      <c r="F157" s="641"/>
      <c r="G157" s="641"/>
      <c r="H157" s="641"/>
      <c r="I157" s="641"/>
      <c r="J157" s="641"/>
      <c r="K157" s="641"/>
      <c r="L157" s="641"/>
      <c r="M157" s="641"/>
      <c r="N157" s="641"/>
      <c r="O157" s="641"/>
      <c r="P157" s="641"/>
    </row>
    <row r="158" spans="1:16">
      <c r="A158" s="641"/>
      <c r="B158" s="641"/>
      <c r="C158" s="641"/>
      <c r="D158" s="641"/>
      <c r="E158" s="641"/>
      <c r="F158" s="641"/>
      <c r="G158" s="641"/>
      <c r="H158" s="641"/>
      <c r="I158" s="641"/>
      <c r="J158" s="641"/>
      <c r="K158" s="641"/>
      <c r="L158" s="641"/>
      <c r="M158" s="641"/>
      <c r="N158" s="641"/>
      <c r="O158" s="641"/>
      <c r="P158" s="641"/>
    </row>
    <row r="159" spans="1:16">
      <c r="A159" s="641"/>
      <c r="B159" s="641"/>
      <c r="C159" s="641"/>
      <c r="D159" s="641"/>
      <c r="E159" s="641"/>
      <c r="F159" s="641"/>
      <c r="G159" s="641"/>
      <c r="H159" s="641"/>
      <c r="I159" s="641"/>
      <c r="J159" s="641"/>
      <c r="K159" s="641"/>
      <c r="L159" s="641"/>
      <c r="M159" s="641"/>
      <c r="N159" s="641"/>
      <c r="O159" s="641"/>
      <c r="P159" s="641"/>
    </row>
    <row r="160" spans="1:16">
      <c r="A160" s="641"/>
      <c r="B160" s="641"/>
      <c r="C160" s="641"/>
      <c r="D160" s="641"/>
      <c r="E160" s="641"/>
      <c r="F160" s="641"/>
      <c r="G160" s="641"/>
      <c r="H160" s="641"/>
      <c r="I160" s="641"/>
      <c r="J160" s="641"/>
      <c r="K160" s="641"/>
      <c r="L160" s="641"/>
      <c r="M160" s="641"/>
      <c r="N160" s="641"/>
      <c r="O160" s="641"/>
      <c r="P160" s="641"/>
    </row>
    <row r="161" spans="1:16">
      <c r="A161" s="641"/>
      <c r="B161" s="641"/>
      <c r="C161" s="641"/>
      <c r="D161" s="641"/>
      <c r="E161" s="641"/>
      <c r="F161" s="641"/>
      <c r="G161" s="641"/>
      <c r="H161" s="641"/>
      <c r="I161" s="641"/>
      <c r="J161" s="641"/>
      <c r="K161" s="641"/>
      <c r="L161" s="641"/>
      <c r="M161" s="641"/>
      <c r="N161" s="641"/>
      <c r="O161" s="641"/>
      <c r="P161" s="641"/>
    </row>
    <row r="162" spans="1:16">
      <c r="A162" s="641"/>
      <c r="B162" s="641"/>
      <c r="C162" s="641"/>
      <c r="D162" s="641"/>
      <c r="E162" s="641"/>
      <c r="F162" s="641"/>
      <c r="G162" s="641"/>
      <c r="H162" s="641"/>
      <c r="I162" s="641"/>
      <c r="J162" s="641"/>
      <c r="K162" s="641"/>
      <c r="L162" s="641"/>
      <c r="M162" s="641"/>
      <c r="N162" s="641"/>
      <c r="O162" s="641"/>
      <c r="P162" s="641"/>
    </row>
    <row r="163" spans="1:16">
      <c r="A163" s="641"/>
      <c r="B163" s="641"/>
      <c r="C163" s="641"/>
      <c r="D163" s="641"/>
      <c r="E163" s="641"/>
      <c r="F163" s="641"/>
      <c r="G163" s="641"/>
      <c r="H163" s="641"/>
      <c r="I163" s="641"/>
      <c r="J163" s="641"/>
      <c r="K163" s="641"/>
      <c r="L163" s="641"/>
      <c r="M163" s="641"/>
      <c r="N163" s="641"/>
      <c r="O163" s="641"/>
      <c r="P163" s="641"/>
    </row>
    <row r="164" spans="1:16">
      <c r="A164" s="641"/>
      <c r="B164" s="641"/>
      <c r="C164" s="641"/>
      <c r="D164" s="641"/>
      <c r="E164" s="641"/>
      <c r="F164" s="641"/>
      <c r="G164" s="641"/>
      <c r="H164" s="641"/>
      <c r="I164" s="641"/>
      <c r="J164" s="641"/>
      <c r="K164" s="641"/>
      <c r="L164" s="641"/>
      <c r="M164" s="641"/>
      <c r="N164" s="641"/>
      <c r="O164" s="641"/>
      <c r="P164" s="641"/>
    </row>
    <row r="165" spans="1:16">
      <c r="A165" s="641"/>
      <c r="B165" s="641"/>
      <c r="C165" s="641"/>
      <c r="D165" s="641"/>
      <c r="E165" s="641"/>
      <c r="F165" s="641"/>
      <c r="G165" s="641"/>
      <c r="H165" s="641"/>
      <c r="I165" s="641"/>
      <c r="J165" s="641"/>
      <c r="K165" s="641"/>
      <c r="L165" s="641"/>
      <c r="M165" s="641"/>
      <c r="N165" s="641"/>
      <c r="O165" s="641"/>
      <c r="P165" s="641"/>
    </row>
    <row r="166" spans="1:16">
      <c r="A166" s="641"/>
      <c r="B166" s="641"/>
      <c r="C166" s="641"/>
      <c r="D166" s="641"/>
      <c r="E166" s="641"/>
      <c r="F166" s="641"/>
      <c r="G166" s="641"/>
      <c r="H166" s="641"/>
      <c r="I166" s="641"/>
      <c r="J166" s="641"/>
      <c r="K166" s="641"/>
      <c r="L166" s="641"/>
      <c r="M166" s="641"/>
      <c r="N166" s="641"/>
      <c r="O166" s="641"/>
      <c r="P166" s="641"/>
    </row>
    <row r="167" spans="1:16">
      <c r="A167" s="641"/>
      <c r="B167" s="641"/>
      <c r="C167" s="641"/>
      <c r="D167" s="641"/>
      <c r="E167" s="641"/>
      <c r="F167" s="641"/>
      <c r="G167" s="641"/>
      <c r="H167" s="641"/>
      <c r="I167" s="641"/>
      <c r="J167" s="641"/>
      <c r="K167" s="641"/>
      <c r="L167" s="641"/>
      <c r="M167" s="641"/>
      <c r="N167" s="641"/>
      <c r="O167" s="641"/>
      <c r="P167" s="641"/>
    </row>
    <row r="168" spans="1:16">
      <c r="A168" s="641"/>
      <c r="B168" s="641"/>
      <c r="C168" s="641"/>
      <c r="D168" s="641"/>
      <c r="E168" s="641"/>
      <c r="F168" s="641"/>
      <c r="G168" s="641"/>
      <c r="H168" s="641"/>
      <c r="I168" s="641"/>
      <c r="J168" s="641"/>
      <c r="K168" s="641"/>
      <c r="L168" s="641"/>
      <c r="M168" s="641"/>
      <c r="N168" s="641"/>
      <c r="O168" s="641"/>
      <c r="P168" s="641"/>
    </row>
    <row r="169" spans="1:16">
      <c r="A169" s="641"/>
      <c r="B169" s="641"/>
      <c r="C169" s="641"/>
      <c r="D169" s="641"/>
      <c r="E169" s="641"/>
      <c r="F169" s="641"/>
      <c r="G169" s="641"/>
      <c r="H169" s="641"/>
      <c r="I169" s="641"/>
      <c r="J169" s="641"/>
      <c r="K169" s="641"/>
      <c r="L169" s="641"/>
      <c r="M169" s="641"/>
      <c r="N169" s="641"/>
      <c r="O169" s="641"/>
      <c r="P169" s="641"/>
    </row>
    <row r="170" spans="1:16">
      <c r="A170" s="641"/>
      <c r="B170" s="641"/>
      <c r="C170" s="641"/>
      <c r="D170" s="641"/>
      <c r="E170" s="641"/>
      <c r="F170" s="641"/>
      <c r="G170" s="641"/>
      <c r="H170" s="641"/>
      <c r="I170" s="641"/>
      <c r="J170" s="641"/>
      <c r="K170" s="641"/>
      <c r="L170" s="641"/>
      <c r="M170" s="641"/>
      <c r="N170" s="641"/>
      <c r="O170" s="641"/>
      <c r="P170" s="641"/>
    </row>
    <row r="171" spans="1:16">
      <c r="A171" s="641"/>
      <c r="B171" s="641"/>
      <c r="C171" s="641"/>
      <c r="D171" s="641"/>
      <c r="E171" s="641"/>
      <c r="F171" s="641"/>
      <c r="G171" s="641"/>
      <c r="H171" s="641"/>
      <c r="I171" s="641"/>
      <c r="J171" s="641"/>
      <c r="K171" s="641"/>
      <c r="L171" s="641"/>
      <c r="M171" s="641"/>
      <c r="N171" s="641"/>
      <c r="O171" s="641"/>
      <c r="P171" s="641"/>
    </row>
    <row r="172" spans="1:16">
      <c r="A172" s="641"/>
      <c r="B172" s="641"/>
      <c r="C172" s="641"/>
      <c r="D172" s="641"/>
      <c r="E172" s="641"/>
      <c r="F172" s="641"/>
      <c r="G172" s="641"/>
      <c r="H172" s="641"/>
      <c r="I172" s="641"/>
      <c r="J172" s="641"/>
      <c r="K172" s="641"/>
      <c r="L172" s="641"/>
      <c r="M172" s="641"/>
      <c r="N172" s="641"/>
      <c r="O172" s="641"/>
      <c r="P172" s="641"/>
    </row>
    <row r="173" spans="1:16">
      <c r="A173" s="641"/>
      <c r="B173" s="641"/>
      <c r="C173" s="641"/>
      <c r="D173" s="641"/>
      <c r="E173" s="641"/>
      <c r="F173" s="641"/>
      <c r="G173" s="641"/>
      <c r="H173" s="641"/>
      <c r="I173" s="641"/>
      <c r="J173" s="641"/>
      <c r="K173" s="641"/>
      <c r="L173" s="641"/>
      <c r="M173" s="641"/>
      <c r="N173" s="641"/>
      <c r="O173" s="641"/>
      <c r="P173" s="641"/>
    </row>
    <row r="174" spans="1:16">
      <c r="A174" s="641"/>
      <c r="B174" s="641"/>
      <c r="C174" s="641"/>
      <c r="D174" s="641"/>
      <c r="E174" s="641"/>
      <c r="F174" s="641"/>
      <c r="G174" s="641"/>
      <c r="H174" s="641"/>
      <c r="I174" s="641"/>
      <c r="J174" s="641"/>
      <c r="K174" s="641"/>
      <c r="L174" s="641"/>
      <c r="M174" s="641"/>
      <c r="N174" s="641"/>
      <c r="O174" s="641"/>
      <c r="P174" s="641"/>
    </row>
    <row r="175" spans="1:16">
      <c r="A175" s="641"/>
      <c r="B175" s="641"/>
      <c r="C175" s="641"/>
      <c r="D175" s="641"/>
      <c r="E175" s="641"/>
      <c r="F175" s="641"/>
      <c r="G175" s="641"/>
      <c r="H175" s="641"/>
      <c r="I175" s="641"/>
      <c r="J175" s="641"/>
      <c r="K175" s="641"/>
      <c r="L175" s="641"/>
      <c r="M175" s="641"/>
      <c r="N175" s="641"/>
      <c r="O175" s="641"/>
      <c r="P175" s="641"/>
    </row>
    <row r="176" spans="1:16">
      <c r="A176" s="641"/>
      <c r="B176" s="641"/>
      <c r="C176" s="641"/>
      <c r="D176" s="641"/>
      <c r="E176" s="641"/>
      <c r="F176" s="641"/>
      <c r="G176" s="641"/>
      <c r="H176" s="641"/>
      <c r="I176" s="641"/>
      <c r="J176" s="641"/>
      <c r="K176" s="641"/>
      <c r="L176" s="641"/>
      <c r="M176" s="641"/>
      <c r="N176" s="641"/>
      <c r="O176" s="641"/>
      <c r="P176" s="641"/>
    </row>
    <row r="177" spans="1:16">
      <c r="A177" s="641"/>
      <c r="B177" s="641"/>
      <c r="C177" s="641"/>
      <c r="D177" s="641"/>
      <c r="E177" s="641"/>
      <c r="F177" s="641"/>
      <c r="G177" s="641"/>
      <c r="H177" s="641"/>
      <c r="I177" s="641"/>
      <c r="J177" s="641"/>
      <c r="K177" s="641"/>
      <c r="L177" s="641"/>
      <c r="M177" s="641"/>
      <c r="N177" s="641"/>
      <c r="O177" s="641"/>
      <c r="P177" s="641"/>
    </row>
    <row r="178" spans="1:16">
      <c r="A178" s="641"/>
      <c r="B178" s="641"/>
      <c r="C178" s="641"/>
      <c r="D178" s="641"/>
      <c r="E178" s="641"/>
      <c r="F178" s="641"/>
      <c r="G178" s="641"/>
      <c r="H178" s="641"/>
      <c r="I178" s="641"/>
      <c r="J178" s="641"/>
      <c r="K178" s="641"/>
      <c r="L178" s="641"/>
      <c r="M178" s="641"/>
      <c r="N178" s="641"/>
      <c r="O178" s="641"/>
      <c r="P178" s="641"/>
    </row>
    <row r="179" spans="1:16">
      <c r="A179" s="641"/>
      <c r="B179" s="641"/>
      <c r="C179" s="641"/>
      <c r="D179" s="641"/>
      <c r="E179" s="641"/>
      <c r="F179" s="641"/>
      <c r="G179" s="641"/>
      <c r="H179" s="641"/>
      <c r="I179" s="641"/>
      <c r="J179" s="641"/>
      <c r="K179" s="641"/>
      <c r="L179" s="641"/>
      <c r="M179" s="641"/>
      <c r="N179" s="641"/>
      <c r="O179" s="641"/>
      <c r="P179" s="641"/>
    </row>
    <row r="180" spans="1:16">
      <c r="A180" s="641"/>
      <c r="B180" s="641"/>
      <c r="C180" s="641"/>
      <c r="D180" s="641"/>
      <c r="E180" s="641"/>
      <c r="F180" s="641"/>
      <c r="G180" s="641"/>
      <c r="H180" s="641"/>
      <c r="I180" s="641"/>
      <c r="J180" s="641"/>
      <c r="K180" s="641"/>
      <c r="L180" s="641"/>
      <c r="M180" s="641"/>
      <c r="N180" s="641"/>
      <c r="O180" s="641"/>
      <c r="P180" s="641"/>
    </row>
    <row r="181" spans="1:16">
      <c r="A181" s="641"/>
      <c r="B181" s="641"/>
      <c r="C181" s="641"/>
      <c r="D181" s="641"/>
      <c r="E181" s="641"/>
      <c r="F181" s="641"/>
      <c r="G181" s="641"/>
      <c r="H181" s="641"/>
      <c r="I181" s="641"/>
      <c r="J181" s="641"/>
      <c r="K181" s="641"/>
      <c r="L181" s="641"/>
      <c r="M181" s="641"/>
      <c r="N181" s="641"/>
      <c r="O181" s="641"/>
      <c r="P181" s="641"/>
    </row>
    <row r="182" spans="1:16">
      <c r="A182" s="641"/>
      <c r="B182" s="641"/>
      <c r="C182" s="641"/>
      <c r="D182" s="641"/>
      <c r="E182" s="641"/>
      <c r="F182" s="641"/>
      <c r="G182" s="641"/>
      <c r="H182" s="641"/>
      <c r="I182" s="641"/>
      <c r="J182" s="641"/>
      <c r="K182" s="641"/>
      <c r="L182" s="641"/>
      <c r="M182" s="641"/>
      <c r="N182" s="641"/>
      <c r="O182" s="641"/>
      <c r="P182" s="641"/>
    </row>
    <row r="183" spans="1:16">
      <c r="A183" s="641"/>
      <c r="B183" s="641"/>
      <c r="C183" s="641"/>
      <c r="D183" s="641"/>
      <c r="E183" s="641"/>
      <c r="F183" s="641"/>
      <c r="G183" s="641"/>
      <c r="H183" s="641"/>
      <c r="I183" s="641"/>
      <c r="J183" s="641"/>
      <c r="K183" s="641"/>
      <c r="L183" s="641"/>
      <c r="M183" s="641"/>
      <c r="N183" s="641"/>
      <c r="O183" s="641"/>
      <c r="P183" s="641"/>
    </row>
    <row r="184" spans="1:16">
      <c r="A184" s="641"/>
      <c r="B184" s="641"/>
      <c r="C184" s="641"/>
      <c r="D184" s="641"/>
      <c r="E184" s="641"/>
      <c r="F184" s="641"/>
      <c r="G184" s="641"/>
      <c r="H184" s="641"/>
      <c r="I184" s="641"/>
      <c r="J184" s="641"/>
      <c r="K184" s="641"/>
      <c r="L184" s="641"/>
      <c r="M184" s="641"/>
      <c r="N184" s="641"/>
      <c r="O184" s="641"/>
      <c r="P184" s="641"/>
    </row>
    <row r="185" spans="1:16">
      <c r="A185" s="641"/>
      <c r="B185" s="641"/>
      <c r="C185" s="641"/>
      <c r="D185" s="641"/>
      <c r="E185" s="641"/>
      <c r="F185" s="641"/>
      <c r="G185" s="641"/>
      <c r="H185" s="641"/>
      <c r="I185" s="641"/>
      <c r="J185" s="641"/>
      <c r="K185" s="641"/>
      <c r="L185" s="641"/>
      <c r="M185" s="641"/>
      <c r="N185" s="641"/>
      <c r="O185" s="641"/>
      <c r="P185" s="641"/>
    </row>
    <row r="186" spans="1:16">
      <c r="A186" s="641"/>
      <c r="B186" s="641"/>
      <c r="C186" s="641"/>
      <c r="D186" s="641"/>
      <c r="E186" s="641"/>
      <c r="F186" s="641"/>
      <c r="G186" s="641"/>
      <c r="H186" s="641"/>
      <c r="I186" s="641"/>
      <c r="J186" s="641"/>
      <c r="K186" s="641"/>
      <c r="L186" s="641"/>
      <c r="M186" s="641"/>
      <c r="N186" s="641"/>
      <c r="O186" s="641"/>
      <c r="P186" s="641"/>
    </row>
    <row r="187" spans="1:16">
      <c r="A187" s="641"/>
      <c r="B187" s="641"/>
      <c r="C187" s="641"/>
      <c r="D187" s="641"/>
      <c r="E187" s="641"/>
      <c r="F187" s="641"/>
      <c r="G187" s="641"/>
      <c r="H187" s="641"/>
      <c r="I187" s="641"/>
      <c r="J187" s="641"/>
      <c r="K187" s="641"/>
      <c r="L187" s="641"/>
      <c r="M187" s="641"/>
      <c r="N187" s="641"/>
      <c r="O187" s="641"/>
      <c r="P187" s="641"/>
    </row>
    <row r="188" spans="1:16">
      <c r="A188" s="641"/>
      <c r="B188" s="641"/>
      <c r="C188" s="641"/>
      <c r="D188" s="641"/>
      <c r="E188" s="641"/>
      <c r="F188" s="641"/>
      <c r="G188" s="641"/>
      <c r="H188" s="641"/>
      <c r="I188" s="641"/>
      <c r="J188" s="641"/>
      <c r="K188" s="641"/>
      <c r="L188" s="641"/>
      <c r="M188" s="641"/>
      <c r="N188" s="641"/>
      <c r="O188" s="641"/>
      <c r="P188" s="641"/>
    </row>
    <row r="189" spans="1:16">
      <c r="A189" s="641"/>
      <c r="B189" s="641"/>
      <c r="C189" s="641"/>
      <c r="D189" s="641"/>
      <c r="E189" s="641"/>
      <c r="F189" s="641"/>
      <c r="G189" s="641"/>
      <c r="H189" s="641"/>
      <c r="I189" s="641"/>
      <c r="J189" s="641"/>
      <c r="K189" s="641"/>
      <c r="L189" s="641"/>
      <c r="M189" s="641"/>
      <c r="N189" s="641"/>
      <c r="O189" s="641"/>
      <c r="P189" s="641"/>
    </row>
    <row r="190" spans="1:16">
      <c r="A190" s="641"/>
      <c r="B190" s="641"/>
      <c r="C190" s="641"/>
      <c r="D190" s="641"/>
      <c r="E190" s="641"/>
      <c r="F190" s="641"/>
      <c r="G190" s="641"/>
      <c r="H190" s="641"/>
      <c r="I190" s="641"/>
      <c r="J190" s="641"/>
      <c r="K190" s="641"/>
      <c r="L190" s="641"/>
      <c r="M190" s="641"/>
      <c r="N190" s="641"/>
      <c r="O190" s="641"/>
      <c r="P190" s="641"/>
    </row>
    <row r="191" spans="1:16">
      <c r="A191" s="641"/>
      <c r="B191" s="641"/>
      <c r="C191" s="641"/>
      <c r="D191" s="641"/>
      <c r="E191" s="641"/>
      <c r="F191" s="641"/>
      <c r="G191" s="641"/>
      <c r="H191" s="641"/>
      <c r="I191" s="641"/>
      <c r="J191" s="641"/>
      <c r="K191" s="641"/>
      <c r="L191" s="641"/>
      <c r="M191" s="641"/>
      <c r="N191" s="641"/>
      <c r="O191" s="641"/>
      <c r="P191" s="641"/>
    </row>
  </sheetData>
  <mergeCells count="8">
    <mergeCell ref="A9:B9"/>
    <mergeCell ref="A31:B31"/>
    <mergeCell ref="A53:B53"/>
    <mergeCell ref="A1:W1"/>
    <mergeCell ref="D5:E5"/>
    <mergeCell ref="G5:J5"/>
    <mergeCell ref="M5:Q5"/>
    <mergeCell ref="D6:F6"/>
  </mergeCells>
  <pageMargins left="0.31496062992125984" right="0.11811023622047245" top="0.74803149606299213" bottom="0.74803149606299213" header="0.31496062992125984" footer="0.31496062992125984"/>
  <pageSetup paperSize="9" scale="72" fitToHeight="0" orientation="landscape"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203"/>
  <sheetViews>
    <sheetView showGridLines="0" zoomScaleNormal="100" workbookViewId="0">
      <selection sqref="A1:AA1"/>
    </sheetView>
  </sheetViews>
  <sheetFormatPr defaultColWidth="11.08984375" defaultRowHeight="12.5"/>
  <cols>
    <col min="1" max="1" width="2.36328125" style="654" customWidth="1"/>
    <col min="2" max="2" width="12.26953125" style="654" customWidth="1"/>
    <col min="3" max="3" width="4.7265625" style="653" customWidth="1"/>
    <col min="4" max="4" width="7.08984375" style="654" customWidth="1"/>
    <col min="5" max="5" width="7.26953125" style="654" customWidth="1"/>
    <col min="6" max="6" width="8.81640625" style="654" customWidth="1"/>
    <col min="7" max="7" width="6.7265625" style="654" customWidth="1"/>
    <col min="8" max="8" width="1.26953125" style="654" customWidth="1"/>
    <col min="9" max="9" width="5.26953125" style="654" customWidth="1"/>
    <col min="10" max="10" width="7.26953125" style="654" customWidth="1"/>
    <col min="11" max="11" width="8.26953125" style="654" customWidth="1"/>
    <col min="12" max="12" width="7.36328125" style="654" customWidth="1"/>
    <col min="13" max="13" width="0.81640625" style="654" customWidth="1"/>
    <col min="14" max="14" width="6.26953125" style="654" customWidth="1"/>
    <col min="15" max="15" width="7.26953125" style="654" customWidth="1"/>
    <col min="16" max="16" width="8.26953125" style="654" customWidth="1"/>
    <col min="17" max="17" width="6.26953125" style="654" customWidth="1"/>
    <col min="18" max="18" width="2.36328125" style="654" customWidth="1"/>
    <col min="19" max="19" width="7.08984375" style="654" customWidth="1"/>
    <col min="20" max="20" width="7.26953125" style="654" customWidth="1"/>
    <col min="21" max="21" width="8.81640625" style="654" customWidth="1"/>
    <col min="22" max="22" width="6.6328125" style="654" customWidth="1"/>
    <col min="23" max="23" width="1.26953125" style="654" customWidth="1"/>
    <col min="24" max="24" width="5.26953125" style="654" customWidth="1"/>
    <col min="25" max="25" width="7.26953125" style="654" customWidth="1"/>
    <col min="26" max="26" width="8.26953125" style="654" customWidth="1"/>
    <col min="27" max="27" width="7.36328125" style="654" customWidth="1"/>
    <col min="28" max="16384" width="11.08984375" style="654"/>
  </cols>
  <sheetData>
    <row r="1" spans="1:27" s="652" customFormat="1" ht="22.15" customHeight="1">
      <c r="A1" s="1438" t="s">
        <v>328</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row>
    <row r="2" spans="1:27" ht="16.149999999999999" customHeight="1">
      <c r="A2" s="1002" t="str">
        <f>"November 2018"</f>
        <v>November 2018</v>
      </c>
      <c r="B2" s="1002"/>
      <c r="D2" s="1002"/>
      <c r="E2" s="1002"/>
      <c r="F2" s="1002"/>
      <c r="G2" s="1002"/>
      <c r="H2" s="1002"/>
      <c r="I2" s="1002"/>
      <c r="J2" s="1002"/>
      <c r="K2" s="1002"/>
      <c r="M2" s="1004"/>
      <c r="N2" s="1002"/>
      <c r="O2" s="1002"/>
      <c r="P2" s="1002"/>
      <c r="R2" s="1002"/>
      <c r="S2" s="1002"/>
      <c r="T2" s="1002"/>
      <c r="U2" s="1002"/>
      <c r="V2" s="1002"/>
      <c r="W2" s="1002"/>
      <c r="X2" s="1002"/>
      <c r="Y2" s="1002"/>
      <c r="Z2" s="1002"/>
      <c r="AA2" s="1004"/>
    </row>
    <row r="3" spans="1:27" ht="16.149999999999999" customHeight="1">
      <c r="A3" s="1439" t="s">
        <v>0</v>
      </c>
      <c r="B3" s="1439"/>
      <c r="C3" s="1439"/>
      <c r="D3" s="1439"/>
      <c r="E3" s="1002"/>
      <c r="F3" s="1002"/>
      <c r="G3" s="1002"/>
      <c r="H3" s="1002"/>
      <c r="I3" s="1002"/>
      <c r="J3" s="1002"/>
      <c r="K3" s="1002"/>
      <c r="L3" s="1002"/>
      <c r="M3" s="1002"/>
      <c r="N3" s="1002"/>
      <c r="O3" s="1002"/>
      <c r="P3" s="1002"/>
      <c r="Q3" s="1002"/>
      <c r="R3" s="1439"/>
      <c r="S3" s="1439"/>
      <c r="T3" s="1002"/>
      <c r="U3" s="1002"/>
      <c r="V3" s="1002"/>
      <c r="W3" s="1002"/>
      <c r="X3" s="1002"/>
      <c r="Y3" s="1002"/>
      <c r="Z3" s="1002"/>
      <c r="AA3" s="1002"/>
    </row>
    <row r="4" spans="1:27" s="659" customFormat="1" ht="16.5" customHeight="1">
      <c r="A4" s="655"/>
      <c r="B4" s="655"/>
      <c r="C4" s="656"/>
      <c r="D4" s="1436" t="s">
        <v>297</v>
      </c>
      <c r="E4" s="1437"/>
      <c r="F4" s="1437"/>
      <c r="G4" s="1437"/>
      <c r="H4" s="655"/>
      <c r="I4" s="1436" t="s">
        <v>169</v>
      </c>
      <c r="J4" s="1437"/>
      <c r="K4" s="1437"/>
      <c r="L4" s="1437"/>
      <c r="M4" s="657"/>
      <c r="N4" s="1440" t="s">
        <v>44</v>
      </c>
      <c r="O4" s="1441"/>
      <c r="P4" s="1441"/>
      <c r="Q4" s="1441"/>
      <c r="R4" s="655"/>
      <c r="S4" s="1440" t="s">
        <v>45</v>
      </c>
      <c r="T4" s="1440"/>
      <c r="U4" s="1440"/>
      <c r="V4" s="1440"/>
      <c r="W4" s="658"/>
      <c r="X4" s="1440" t="s">
        <v>46</v>
      </c>
      <c r="Y4" s="1440"/>
      <c r="Z4" s="1440"/>
      <c r="AA4" s="1440"/>
    </row>
    <row r="5" spans="1:27" s="659" customFormat="1" ht="43.9" customHeight="1">
      <c r="A5" s="655"/>
      <c r="B5" s="655"/>
      <c r="D5" s="660" t="s">
        <v>105</v>
      </c>
      <c r="E5" s="661" t="s">
        <v>106</v>
      </c>
      <c r="F5" s="661" t="s">
        <v>107</v>
      </c>
      <c r="G5" s="660" t="s">
        <v>65</v>
      </c>
      <c r="H5" s="662"/>
      <c r="I5" s="660" t="s">
        <v>105</v>
      </c>
      <c r="J5" s="661" t="s">
        <v>106</v>
      </c>
      <c r="K5" s="661" t="s">
        <v>107</v>
      </c>
      <c r="L5" s="660" t="s">
        <v>65</v>
      </c>
      <c r="M5" s="663"/>
      <c r="N5" s="660" t="s">
        <v>105</v>
      </c>
      <c r="O5" s="661" t="s">
        <v>106</v>
      </c>
      <c r="P5" s="661" t="s">
        <v>107</v>
      </c>
      <c r="Q5" s="660" t="s">
        <v>65</v>
      </c>
      <c r="R5" s="655"/>
      <c r="S5" s="660" t="s">
        <v>105</v>
      </c>
      <c r="T5" s="661" t="s">
        <v>106</v>
      </c>
      <c r="U5" s="661" t="s">
        <v>107</v>
      </c>
      <c r="V5" s="660" t="s">
        <v>65</v>
      </c>
      <c r="W5" s="662"/>
      <c r="X5" s="660" t="s">
        <v>105</v>
      </c>
      <c r="Y5" s="661" t="s">
        <v>106</v>
      </c>
      <c r="Z5" s="661" t="s">
        <v>107</v>
      </c>
      <c r="AA5" s="660" t="s">
        <v>65</v>
      </c>
    </row>
    <row r="6" spans="1:27" s="659" customFormat="1" ht="11.25" customHeight="1">
      <c r="A6" s="655"/>
      <c r="B6" s="655"/>
      <c r="C6" s="656" t="s">
        <v>14</v>
      </c>
      <c r="D6" s="660"/>
      <c r="E6" s="664" t="s">
        <v>20</v>
      </c>
      <c r="F6" s="664" t="s">
        <v>21</v>
      </c>
      <c r="G6" s="660"/>
      <c r="H6" s="655"/>
      <c r="I6" s="660"/>
      <c r="J6" s="664" t="s">
        <v>20</v>
      </c>
      <c r="K6" s="664" t="s">
        <v>21</v>
      </c>
      <c r="L6" s="665"/>
      <c r="M6" s="666"/>
      <c r="N6" s="660"/>
      <c r="O6" s="664" t="s">
        <v>20</v>
      </c>
      <c r="P6" s="664" t="s">
        <v>21</v>
      </c>
      <c r="Q6" s="660"/>
      <c r="R6" s="655"/>
      <c r="S6" s="660"/>
      <c r="T6" s="664" t="s">
        <v>20</v>
      </c>
      <c r="U6" s="664" t="s">
        <v>21</v>
      </c>
      <c r="V6" s="665"/>
      <c r="W6" s="655"/>
      <c r="X6" s="660"/>
      <c r="Y6" s="664" t="s">
        <v>20</v>
      </c>
      <c r="Z6" s="664" t="s">
        <v>21</v>
      </c>
      <c r="AA6" s="660"/>
    </row>
    <row r="7" spans="1:27" s="659" customFormat="1" ht="11.25" customHeight="1">
      <c r="A7" s="1433" t="s">
        <v>108</v>
      </c>
      <c r="B7" s="1434"/>
      <c r="C7" s="653"/>
      <c r="D7" s="655"/>
      <c r="E7" s="655"/>
      <c r="F7" s="655"/>
      <c r="G7" s="655"/>
      <c r="H7" s="666"/>
      <c r="I7" s="666"/>
      <c r="J7" s="666"/>
      <c r="K7" s="666"/>
      <c r="L7" s="666"/>
      <c r="M7" s="666"/>
      <c r="R7" s="1003"/>
      <c r="S7" s="655"/>
      <c r="T7" s="655"/>
      <c r="U7" s="655"/>
      <c r="V7" s="655"/>
      <c r="W7" s="667"/>
      <c r="X7" s="667"/>
      <c r="Y7" s="667"/>
      <c r="Z7" s="667"/>
      <c r="AA7" s="666"/>
    </row>
    <row r="8" spans="1:27" s="659" customFormat="1" ht="11.25" customHeight="1">
      <c r="A8" s="668"/>
      <c r="B8" s="669" t="s">
        <v>27</v>
      </c>
      <c r="C8" s="670"/>
      <c r="D8" s="1075">
        <v>0</v>
      </c>
      <c r="E8" s="1075">
        <v>2.73</v>
      </c>
      <c r="F8" s="1075">
        <v>2005.30899072438</v>
      </c>
      <c r="G8" s="1075">
        <v>2008.03899072438</v>
      </c>
      <c r="H8" s="1075"/>
      <c r="I8" s="1075">
        <v>0</v>
      </c>
      <c r="J8" s="1075">
        <v>3.0714285714285698</v>
      </c>
      <c r="K8" s="1075">
        <v>3156.4024392414299</v>
      </c>
      <c r="L8" s="1075">
        <v>3159.4738678128583</v>
      </c>
      <c r="M8" s="1075">
        <v>0</v>
      </c>
      <c r="N8" s="1075">
        <v>0</v>
      </c>
      <c r="O8" s="1075">
        <v>0</v>
      </c>
      <c r="P8" s="1075">
        <v>90.764132548742694</v>
      </c>
      <c r="Q8" s="1075">
        <v>90.764132548742694</v>
      </c>
      <c r="R8" s="1076"/>
      <c r="S8" s="1075">
        <v>0</v>
      </c>
      <c r="T8" s="1075">
        <v>0</v>
      </c>
      <c r="U8" s="1075">
        <v>12.45</v>
      </c>
      <c r="V8" s="1075">
        <v>12.45</v>
      </c>
      <c r="W8" s="310"/>
      <c r="X8" s="1075">
        <v>0</v>
      </c>
      <c r="Y8" s="1075">
        <v>5.8014285714285698</v>
      </c>
      <c r="Z8" s="1075">
        <v>5264.9255625145524</v>
      </c>
      <c r="AA8" s="1075">
        <v>5270.7269910859814</v>
      </c>
    </row>
    <row r="9" spans="1:27" s="659" customFormat="1" ht="11.25" customHeight="1">
      <c r="A9" s="668"/>
      <c r="B9" s="669" t="s">
        <v>924</v>
      </c>
      <c r="C9" s="670"/>
      <c r="D9" s="1075">
        <v>24.518678913799199</v>
      </c>
      <c r="E9" s="1075">
        <v>237.242161839294</v>
      </c>
      <c r="F9" s="1075">
        <v>6495.26370715956</v>
      </c>
      <c r="G9" s="1075">
        <v>6757.0245479126534</v>
      </c>
      <c r="H9" s="1075"/>
      <c r="I9" s="1075">
        <v>2.2000000000000002</v>
      </c>
      <c r="J9" s="1075">
        <v>178.890925939666</v>
      </c>
      <c r="K9" s="1075">
        <v>10830.3559706127</v>
      </c>
      <c r="L9" s="1075">
        <v>11011.446896552367</v>
      </c>
      <c r="M9" s="1075">
        <v>0</v>
      </c>
      <c r="N9" s="1075">
        <v>1.9</v>
      </c>
      <c r="O9" s="1075">
        <v>18.676190476190499</v>
      </c>
      <c r="P9" s="1075">
        <v>629.39641696471801</v>
      </c>
      <c r="Q9" s="1075">
        <v>649.97260744090852</v>
      </c>
      <c r="R9" s="1076"/>
      <c r="S9" s="1075">
        <v>0</v>
      </c>
      <c r="T9" s="1075">
        <v>2.6</v>
      </c>
      <c r="U9" s="1075">
        <v>32.51</v>
      </c>
      <c r="V9" s="1075">
        <v>35.11</v>
      </c>
      <c r="W9" s="310"/>
      <c r="X9" s="1075">
        <v>28.618678913799197</v>
      </c>
      <c r="Y9" s="1075">
        <v>437.40927825515053</v>
      </c>
      <c r="Z9" s="1075">
        <v>17987.526094736975</v>
      </c>
      <c r="AA9" s="1075">
        <v>18453.554051905929</v>
      </c>
    </row>
    <row r="10" spans="1:27" s="659" customFormat="1" ht="11.25" customHeight="1">
      <c r="A10" s="668"/>
      <c r="B10" s="669" t="s">
        <v>925</v>
      </c>
      <c r="C10" s="670"/>
      <c r="D10" s="1075">
        <v>177.30400554320599</v>
      </c>
      <c r="E10" s="1075">
        <v>969.94045921160898</v>
      </c>
      <c r="F10" s="1075">
        <v>5914.8294997417697</v>
      </c>
      <c r="G10" s="1075">
        <v>7062.0739644965852</v>
      </c>
      <c r="H10" s="1075"/>
      <c r="I10" s="1075">
        <v>33.278000027613103</v>
      </c>
      <c r="J10" s="1075">
        <v>1149.9211089580699</v>
      </c>
      <c r="K10" s="1075">
        <v>11873.346638819899</v>
      </c>
      <c r="L10" s="1075">
        <v>13056.545747805583</v>
      </c>
      <c r="M10" s="1075">
        <v>0</v>
      </c>
      <c r="N10" s="1075">
        <v>16.628571428571401</v>
      </c>
      <c r="O10" s="1075">
        <v>124.676478963907</v>
      </c>
      <c r="P10" s="1075">
        <v>934.11406601975102</v>
      </c>
      <c r="Q10" s="1075">
        <v>1075.4191164122294</v>
      </c>
      <c r="R10" s="1076"/>
      <c r="S10" s="1075">
        <v>0</v>
      </c>
      <c r="T10" s="1075">
        <v>7.8</v>
      </c>
      <c r="U10" s="1075">
        <v>63.4</v>
      </c>
      <c r="V10" s="1075">
        <v>71.2</v>
      </c>
      <c r="W10" s="310"/>
      <c r="X10" s="1075">
        <v>227.2105769993905</v>
      </c>
      <c r="Y10" s="1075">
        <v>2252.3380471335859</v>
      </c>
      <c r="Z10" s="1075">
        <v>18785.690204581424</v>
      </c>
      <c r="AA10" s="1075">
        <v>21265.238828714402</v>
      </c>
    </row>
    <row r="11" spans="1:27" s="659" customFormat="1" ht="11.25" customHeight="1">
      <c r="A11" s="668"/>
      <c r="B11" s="669" t="s">
        <v>926</v>
      </c>
      <c r="C11" s="670"/>
      <c r="D11" s="1075">
        <v>625.25175332175195</v>
      </c>
      <c r="E11" s="1075">
        <v>1208.80547341239</v>
      </c>
      <c r="F11" s="1075">
        <v>3624.2726696741902</v>
      </c>
      <c r="G11" s="1075">
        <v>5458.3298964083324</v>
      </c>
      <c r="H11" s="1075"/>
      <c r="I11" s="1075">
        <v>229.136016306984</v>
      </c>
      <c r="J11" s="1075">
        <v>2229.4939008526298</v>
      </c>
      <c r="K11" s="1075">
        <v>10825.081664220301</v>
      </c>
      <c r="L11" s="1075">
        <v>13283.711581379914</v>
      </c>
      <c r="M11" s="1075">
        <v>0</v>
      </c>
      <c r="N11" s="1075">
        <v>50.353537520943</v>
      </c>
      <c r="O11" s="1075">
        <v>223.955075285433</v>
      </c>
      <c r="P11" s="1075">
        <v>787.54474898092803</v>
      </c>
      <c r="Q11" s="1075">
        <v>1061.853361787304</v>
      </c>
      <c r="R11" s="1076"/>
      <c r="S11" s="1075">
        <v>1</v>
      </c>
      <c r="T11" s="1075">
        <v>15.6</v>
      </c>
      <c r="U11" s="1075">
        <v>87.59</v>
      </c>
      <c r="V11" s="1075">
        <v>104.19</v>
      </c>
      <c r="W11" s="310"/>
      <c r="X11" s="1075">
        <v>905.74130714967885</v>
      </c>
      <c r="Y11" s="1075">
        <v>3677.8544495504525</v>
      </c>
      <c r="Z11" s="1075">
        <v>15324.48908287542</v>
      </c>
      <c r="AA11" s="1075">
        <v>19908.084839575549</v>
      </c>
    </row>
    <row r="12" spans="1:27" s="659" customFormat="1" ht="11.25" customHeight="1">
      <c r="A12" s="668"/>
      <c r="B12" s="669" t="s">
        <v>927</v>
      </c>
      <c r="C12" s="670"/>
      <c r="D12" s="1075">
        <v>995.76922862895697</v>
      </c>
      <c r="E12" s="1075">
        <v>843.69602789526095</v>
      </c>
      <c r="F12" s="1075">
        <v>2618.95296460708</v>
      </c>
      <c r="G12" s="1075">
        <v>4458.4182211312982</v>
      </c>
      <c r="H12" s="1075"/>
      <c r="I12" s="1075">
        <v>468.73373350781202</v>
      </c>
      <c r="J12" s="1075">
        <v>2037.91051823354</v>
      </c>
      <c r="K12" s="1075">
        <v>8436.1068834649195</v>
      </c>
      <c r="L12" s="1075">
        <v>10942.751135206272</v>
      </c>
      <c r="M12" s="1075">
        <v>0</v>
      </c>
      <c r="N12" s="1075">
        <v>91.351930154055196</v>
      </c>
      <c r="O12" s="1075">
        <v>177.69098991202901</v>
      </c>
      <c r="P12" s="1075">
        <v>693.30460479944497</v>
      </c>
      <c r="Q12" s="1075">
        <v>962.34752486552918</v>
      </c>
      <c r="R12" s="1076"/>
      <c r="S12" s="1075">
        <v>2</v>
      </c>
      <c r="T12" s="1075">
        <v>23.71</v>
      </c>
      <c r="U12" s="1075">
        <v>81.510000000000005</v>
      </c>
      <c r="V12" s="1075">
        <v>107.22</v>
      </c>
      <c r="W12" s="310"/>
      <c r="X12" s="1075">
        <v>1557.8548922908242</v>
      </c>
      <c r="Y12" s="1075">
        <v>3083.00753604083</v>
      </c>
      <c r="Z12" s="1075">
        <v>11829.874452871445</v>
      </c>
      <c r="AA12" s="1075">
        <v>16470.736881203098</v>
      </c>
    </row>
    <row r="13" spans="1:27" s="659" customFormat="1" ht="11.25" customHeight="1">
      <c r="A13" s="668"/>
      <c r="B13" s="669" t="s">
        <v>928</v>
      </c>
      <c r="C13" s="670"/>
      <c r="D13" s="1075">
        <v>1195.4380516925701</v>
      </c>
      <c r="E13" s="1075">
        <v>638.85753061806395</v>
      </c>
      <c r="F13" s="1075">
        <v>2053.0493615191799</v>
      </c>
      <c r="G13" s="1075">
        <v>3887.3449438298139</v>
      </c>
      <c r="H13" s="1075"/>
      <c r="I13" s="1075">
        <v>667.31545573149106</v>
      </c>
      <c r="J13" s="1075">
        <v>1884.9611639623099</v>
      </c>
      <c r="K13" s="1075">
        <v>7881.9685397737003</v>
      </c>
      <c r="L13" s="1075">
        <v>10434.2451594675</v>
      </c>
      <c r="M13" s="1075">
        <v>0</v>
      </c>
      <c r="N13" s="1075">
        <v>132.47531449082399</v>
      </c>
      <c r="O13" s="1075">
        <v>179.258947435192</v>
      </c>
      <c r="P13" s="1075">
        <v>663.06814947816599</v>
      </c>
      <c r="Q13" s="1075">
        <v>974.80241140418195</v>
      </c>
      <c r="R13" s="1076"/>
      <c r="S13" s="1075">
        <v>5</v>
      </c>
      <c r="T13" s="1075">
        <v>20.71</v>
      </c>
      <c r="U13" s="1075">
        <v>97.53</v>
      </c>
      <c r="V13" s="1075">
        <v>123.24000000000001</v>
      </c>
      <c r="W13" s="310"/>
      <c r="X13" s="1075">
        <v>2000.2288219148852</v>
      </c>
      <c r="Y13" s="1075">
        <v>2723.7876420155658</v>
      </c>
      <c r="Z13" s="1075">
        <v>10695.616050771047</v>
      </c>
      <c r="AA13" s="1075">
        <v>15419.632514701496</v>
      </c>
    </row>
    <row r="14" spans="1:27" s="659" customFormat="1" ht="11.25" customHeight="1">
      <c r="A14" s="668"/>
      <c r="B14" s="669" t="s">
        <v>929</v>
      </c>
      <c r="C14" s="670"/>
      <c r="D14" s="1075">
        <v>911.10166713031595</v>
      </c>
      <c r="E14" s="1075">
        <v>412.44194680573702</v>
      </c>
      <c r="F14" s="1075">
        <v>1483.48668269422</v>
      </c>
      <c r="G14" s="1075">
        <v>2807.0302966302729</v>
      </c>
      <c r="H14" s="1075"/>
      <c r="I14" s="1075">
        <v>486.97435729996403</v>
      </c>
      <c r="J14" s="1075">
        <v>1014.88337647305</v>
      </c>
      <c r="K14" s="1075">
        <v>6211.4851124951301</v>
      </c>
      <c r="L14" s="1075">
        <v>7713.3428462681441</v>
      </c>
      <c r="M14" s="1075">
        <v>0</v>
      </c>
      <c r="N14" s="1075">
        <v>117.81773873324801</v>
      </c>
      <c r="O14" s="1075">
        <v>126.503719627018</v>
      </c>
      <c r="P14" s="1075">
        <v>581.32320732656297</v>
      </c>
      <c r="Q14" s="1075">
        <v>825.64466568682894</v>
      </c>
      <c r="R14" s="1076"/>
      <c r="S14" s="1075">
        <v>4.2</v>
      </c>
      <c r="T14" s="1075">
        <v>39.130000000000003</v>
      </c>
      <c r="U14" s="1075">
        <v>87.66</v>
      </c>
      <c r="V14" s="1075">
        <v>130.99</v>
      </c>
      <c r="W14" s="310"/>
      <c r="X14" s="1075">
        <v>1520.0937631635281</v>
      </c>
      <c r="Y14" s="1075">
        <v>1592.9590429058051</v>
      </c>
      <c r="Z14" s="1075">
        <v>8363.9550025159133</v>
      </c>
      <c r="AA14" s="1075">
        <v>11477.007808585246</v>
      </c>
    </row>
    <row r="15" spans="1:27" s="659" customFormat="1" ht="11.25" customHeight="1">
      <c r="A15" s="668"/>
      <c r="B15" s="669" t="s">
        <v>930</v>
      </c>
      <c r="C15" s="670"/>
      <c r="D15" s="1075">
        <v>439.02022063827201</v>
      </c>
      <c r="E15" s="1075">
        <v>159.99486653879401</v>
      </c>
      <c r="F15" s="1075">
        <v>814.41237675807997</v>
      </c>
      <c r="G15" s="1075">
        <v>1413.4274639351461</v>
      </c>
      <c r="H15" s="1075"/>
      <c r="I15" s="1075">
        <v>303.60269748804802</v>
      </c>
      <c r="J15" s="1075">
        <v>560.75702117302797</v>
      </c>
      <c r="K15" s="1075">
        <v>3877.4243420672201</v>
      </c>
      <c r="L15" s="1075">
        <v>4741.784060728296</v>
      </c>
      <c r="M15" s="1075">
        <v>0</v>
      </c>
      <c r="N15" s="1075">
        <v>76.384969495285603</v>
      </c>
      <c r="O15" s="1075">
        <v>103.202144526577</v>
      </c>
      <c r="P15" s="1075">
        <v>406.40152195684198</v>
      </c>
      <c r="Q15" s="1075">
        <v>585.98863597870456</v>
      </c>
      <c r="R15" s="1076"/>
      <c r="S15" s="1075">
        <v>3</v>
      </c>
      <c r="T15" s="1075">
        <v>31.87</v>
      </c>
      <c r="U15" s="1075">
        <v>101.04</v>
      </c>
      <c r="V15" s="1075">
        <v>135.91000000000003</v>
      </c>
      <c r="W15" s="310"/>
      <c r="X15" s="1075">
        <v>822.00788762160562</v>
      </c>
      <c r="Y15" s="1075">
        <v>855.8240322383989</v>
      </c>
      <c r="Z15" s="1075">
        <v>5199.2782407821414</v>
      </c>
      <c r="AA15" s="1075">
        <v>6877.1101606421462</v>
      </c>
    </row>
    <row r="16" spans="1:27" s="659" customFormat="1" ht="11.25" customHeight="1">
      <c r="A16" s="668"/>
      <c r="B16" s="669" t="s">
        <v>37</v>
      </c>
      <c r="C16" s="670"/>
      <c r="D16" s="1075">
        <v>137.24293820066001</v>
      </c>
      <c r="E16" s="1075">
        <v>31.588238614227301</v>
      </c>
      <c r="F16" s="1075">
        <v>301.33512244434303</v>
      </c>
      <c r="G16" s="1075">
        <v>470.1662992592303</v>
      </c>
      <c r="H16" s="1075"/>
      <c r="I16" s="1075">
        <v>100.440806126726</v>
      </c>
      <c r="J16" s="1075">
        <v>106.193113394173</v>
      </c>
      <c r="K16" s="1075">
        <v>1420.65796297222</v>
      </c>
      <c r="L16" s="1075">
        <v>1627.2918824931189</v>
      </c>
      <c r="M16" s="1075">
        <v>0</v>
      </c>
      <c r="N16" s="1075">
        <v>46.057529137529102</v>
      </c>
      <c r="O16" s="1075">
        <v>27.2967832212159</v>
      </c>
      <c r="P16" s="1075">
        <v>226.96139544120601</v>
      </c>
      <c r="Q16" s="1075">
        <v>300.31570779995104</v>
      </c>
      <c r="R16" s="1076"/>
      <c r="S16" s="1075">
        <v>1</v>
      </c>
      <c r="T16" s="1075">
        <v>16.89</v>
      </c>
      <c r="U16" s="1075">
        <v>68.150000000000006</v>
      </c>
      <c r="V16" s="1075">
        <v>86.04</v>
      </c>
      <c r="W16" s="310"/>
      <c r="X16" s="1075">
        <v>284.74127346491514</v>
      </c>
      <c r="Y16" s="1075">
        <v>181.96813522961617</v>
      </c>
      <c r="Z16" s="1075">
        <v>2017.1044808577692</v>
      </c>
      <c r="AA16" s="1075">
        <v>2483.8138895523007</v>
      </c>
    </row>
    <row r="17" spans="1:28" s="659" customFormat="1" ht="11.25" customHeight="1">
      <c r="A17" s="668"/>
      <c r="B17" s="669" t="s">
        <v>38</v>
      </c>
      <c r="C17" s="670">
        <v>5</v>
      </c>
      <c r="D17" s="1075">
        <v>4505.6465440695201</v>
      </c>
      <c r="E17" s="1075">
        <v>4505.2967049353801</v>
      </c>
      <c r="F17" s="1075">
        <v>25310.911375322601</v>
      </c>
      <c r="G17" s="1075">
        <v>34321.854624327505</v>
      </c>
      <c r="H17" s="1075"/>
      <c r="I17" s="1075">
        <v>2291.6810664886302</v>
      </c>
      <c r="J17" s="1075">
        <v>9166.0825575579092</v>
      </c>
      <c r="K17" s="1075">
        <v>64512.8295536679</v>
      </c>
      <c r="L17" s="1075">
        <v>75970.593177714443</v>
      </c>
      <c r="M17" s="1075">
        <v>0</v>
      </c>
      <c r="N17" s="1075">
        <v>532.96959096045703</v>
      </c>
      <c r="O17" s="1075">
        <v>981.26032944756298</v>
      </c>
      <c r="P17" s="1075">
        <v>5012.8782435163603</v>
      </c>
      <c r="Q17" s="1075">
        <v>6527.1081639243803</v>
      </c>
      <c r="R17" s="1076"/>
      <c r="S17" s="1075">
        <v>16.2</v>
      </c>
      <c r="T17" s="1075">
        <v>158.31</v>
      </c>
      <c r="U17" s="1075">
        <v>631.84</v>
      </c>
      <c r="V17" s="1075">
        <v>806.35</v>
      </c>
      <c r="W17" s="310"/>
      <c r="X17" s="1075">
        <v>7346.4972015186067</v>
      </c>
      <c r="Y17" s="1075">
        <v>14810.949591940853</v>
      </c>
      <c r="Z17" s="1075">
        <v>95468.45917250686</v>
      </c>
      <c r="AA17" s="1075">
        <v>117625.90596596633</v>
      </c>
    </row>
    <row r="18" spans="1:28" s="659" customFormat="1" ht="11.25" customHeight="1">
      <c r="A18" s="668"/>
      <c r="B18" s="668"/>
      <c r="C18" s="653"/>
      <c r="D18" s="1077"/>
      <c r="E18" s="1077"/>
      <c r="F18" s="1077"/>
      <c r="G18" s="1077"/>
      <c r="H18" s="1075"/>
      <c r="I18" s="1077"/>
      <c r="J18" s="1077"/>
      <c r="K18" s="1077"/>
      <c r="L18" s="1077"/>
      <c r="M18" s="1075"/>
      <c r="N18" s="1077"/>
      <c r="O18" s="1077"/>
      <c r="P18" s="1077"/>
      <c r="Q18" s="1077"/>
      <c r="R18" s="1076"/>
      <c r="S18" s="1077"/>
      <c r="T18" s="1077"/>
      <c r="U18" s="1077"/>
      <c r="V18" s="1077"/>
      <c r="W18" s="310"/>
      <c r="X18" s="1077"/>
      <c r="Y18" s="1077"/>
      <c r="Z18" s="1077"/>
      <c r="AA18" s="1077"/>
    </row>
    <row r="19" spans="1:28" s="659" customFormat="1" ht="11.25" customHeight="1">
      <c r="A19" s="1435" t="s">
        <v>109</v>
      </c>
      <c r="B19" s="1434"/>
      <c r="C19" s="653"/>
      <c r="D19" s="1075"/>
      <c r="E19" s="1075"/>
      <c r="F19" s="1075"/>
      <c r="G19" s="1075"/>
      <c r="H19" s="1075"/>
      <c r="I19" s="1075"/>
      <c r="J19" s="1075"/>
      <c r="K19" s="1075"/>
      <c r="L19" s="1075"/>
      <c r="M19" s="1075"/>
      <c r="N19" s="1075"/>
      <c r="O19" s="1075"/>
      <c r="P19" s="1075"/>
      <c r="Q19" s="1075"/>
      <c r="R19" s="1078"/>
      <c r="S19" s="1075"/>
      <c r="T19" s="1075"/>
      <c r="U19" s="1075"/>
      <c r="V19" s="1075"/>
      <c r="W19" s="310"/>
      <c r="X19" s="1075"/>
      <c r="Y19" s="1075"/>
      <c r="Z19" s="1079"/>
      <c r="AA19" s="1079"/>
    </row>
    <row r="20" spans="1:28" s="659" customFormat="1" ht="11.25" customHeight="1">
      <c r="A20" s="668"/>
      <c r="B20" s="669" t="s">
        <v>27</v>
      </c>
      <c r="C20" s="670"/>
      <c r="D20" s="1075">
        <v>0.8</v>
      </c>
      <c r="E20" s="1075">
        <v>7.0496448281196198</v>
      </c>
      <c r="F20" s="1075">
        <v>14158.661428039301</v>
      </c>
      <c r="G20" s="1075">
        <v>14166.511072867421</v>
      </c>
      <c r="H20" s="1075"/>
      <c r="I20" s="1075">
        <v>0</v>
      </c>
      <c r="J20" s="1075">
        <v>1</v>
      </c>
      <c r="K20" s="1075">
        <v>7011.1512666387798</v>
      </c>
      <c r="L20" s="1075">
        <v>7012.1512666387798</v>
      </c>
      <c r="M20" s="1075">
        <v>0</v>
      </c>
      <c r="N20" s="1075">
        <v>0</v>
      </c>
      <c r="O20" s="1075">
        <v>1.21</v>
      </c>
      <c r="P20" s="1075">
        <v>502.932129729096</v>
      </c>
      <c r="Q20" s="1075">
        <v>504.14212972909598</v>
      </c>
      <c r="R20" s="1076"/>
      <c r="S20" s="1075">
        <v>0</v>
      </c>
      <c r="T20" s="1075">
        <v>1</v>
      </c>
      <c r="U20" s="1075">
        <v>11.78</v>
      </c>
      <c r="V20" s="1075">
        <v>12.78</v>
      </c>
      <c r="W20" s="310"/>
      <c r="X20" s="1075">
        <v>0.8</v>
      </c>
      <c r="Y20" s="1075">
        <v>10.259644828119619</v>
      </c>
      <c r="Z20" s="1075">
        <v>21684.524824407174</v>
      </c>
      <c r="AA20" s="1075">
        <v>21695.584469235295</v>
      </c>
    </row>
    <row r="21" spans="1:28" s="659" customFormat="1" ht="11.25" customHeight="1">
      <c r="A21" s="668"/>
      <c r="B21" s="669" t="s">
        <v>924</v>
      </c>
      <c r="C21" s="670"/>
      <c r="D21" s="1075">
        <v>25.7301112851978</v>
      </c>
      <c r="E21" s="1075">
        <v>742.88487797285802</v>
      </c>
      <c r="F21" s="1075">
        <v>36052.306055797701</v>
      </c>
      <c r="G21" s="1075">
        <v>36820.921045055758</v>
      </c>
      <c r="H21" s="1075"/>
      <c r="I21" s="1075">
        <v>3</v>
      </c>
      <c r="J21" s="1075">
        <v>245.715890834916</v>
      </c>
      <c r="K21" s="1075">
        <v>22277.337604788601</v>
      </c>
      <c r="L21" s="1075">
        <v>22526.053495623517</v>
      </c>
      <c r="M21" s="1075">
        <v>0</v>
      </c>
      <c r="N21" s="1075">
        <v>1</v>
      </c>
      <c r="O21" s="1075">
        <v>47.532703366285503</v>
      </c>
      <c r="P21" s="1075">
        <v>2202.8247005716198</v>
      </c>
      <c r="Q21" s="1075">
        <v>2251.3574039379055</v>
      </c>
      <c r="R21" s="1076"/>
      <c r="S21" s="1075">
        <v>0</v>
      </c>
      <c r="T21" s="1075">
        <v>8.4</v>
      </c>
      <c r="U21" s="1075">
        <v>59.76</v>
      </c>
      <c r="V21" s="1075">
        <v>68.16</v>
      </c>
      <c r="W21" s="310"/>
      <c r="X21" s="1075">
        <v>29.7301112851978</v>
      </c>
      <c r="Y21" s="1075">
        <v>1044.5334721740596</v>
      </c>
      <c r="Z21" s="1075">
        <v>60592.228361157919</v>
      </c>
      <c r="AA21" s="1075">
        <v>61666.491944617184</v>
      </c>
    </row>
    <row r="22" spans="1:28" s="659" customFormat="1" ht="11.25" customHeight="1">
      <c r="A22" s="668"/>
      <c r="B22" s="669" t="s">
        <v>925</v>
      </c>
      <c r="C22" s="670"/>
      <c r="D22" s="1075">
        <v>314.12059423001801</v>
      </c>
      <c r="E22" s="1075">
        <v>3258.1577181749299</v>
      </c>
      <c r="F22" s="1075">
        <v>28044.078678980401</v>
      </c>
      <c r="G22" s="1075">
        <v>31616.35699138535</v>
      </c>
      <c r="H22" s="1075"/>
      <c r="I22" s="1075">
        <v>21.040507871020001</v>
      </c>
      <c r="J22" s="1075">
        <v>1291.6606832099901</v>
      </c>
      <c r="K22" s="1075">
        <v>22537.8067632782</v>
      </c>
      <c r="L22" s="1075">
        <v>23850.507954359211</v>
      </c>
      <c r="M22" s="1075">
        <v>0</v>
      </c>
      <c r="N22" s="1075">
        <v>18.912775150481501</v>
      </c>
      <c r="O22" s="1075">
        <v>213.318163035678</v>
      </c>
      <c r="P22" s="1075">
        <v>2356.1051115948899</v>
      </c>
      <c r="Q22" s="1075">
        <v>2588.3360497810495</v>
      </c>
      <c r="R22" s="1076"/>
      <c r="S22" s="1075">
        <v>0</v>
      </c>
      <c r="T22" s="1075">
        <v>22.61</v>
      </c>
      <c r="U22" s="1075">
        <v>152.65</v>
      </c>
      <c r="V22" s="1075">
        <v>175.26</v>
      </c>
      <c r="W22" s="310"/>
      <c r="X22" s="1075">
        <v>354.07387725151949</v>
      </c>
      <c r="Y22" s="1075">
        <v>4785.7465644205977</v>
      </c>
      <c r="Z22" s="1075">
        <v>53090.640553853489</v>
      </c>
      <c r="AA22" s="1075">
        <v>58230.460995525609</v>
      </c>
    </row>
    <row r="23" spans="1:28" s="659" customFormat="1" ht="11.25" customHeight="1">
      <c r="A23" s="668"/>
      <c r="B23" s="669" t="s">
        <v>926</v>
      </c>
      <c r="C23" s="670"/>
      <c r="D23" s="1075">
        <v>1188.1501531240399</v>
      </c>
      <c r="E23" s="1075">
        <v>4243.9111026334103</v>
      </c>
      <c r="F23" s="1075">
        <v>20451.322708465701</v>
      </c>
      <c r="G23" s="1075">
        <v>25883.383964223151</v>
      </c>
      <c r="H23" s="1075"/>
      <c r="I23" s="1075">
        <v>102.50873273251599</v>
      </c>
      <c r="J23" s="1075">
        <v>2285.2923511162498</v>
      </c>
      <c r="K23" s="1075">
        <v>18991.838931493599</v>
      </c>
      <c r="L23" s="1075">
        <v>21379.640015342364</v>
      </c>
      <c r="M23" s="1075">
        <v>0</v>
      </c>
      <c r="N23" s="1075">
        <v>61.590909090909101</v>
      </c>
      <c r="O23" s="1075">
        <v>422.02111426900001</v>
      </c>
      <c r="P23" s="1075">
        <v>2024.12596578737</v>
      </c>
      <c r="Q23" s="1075">
        <v>2507.7379891472792</v>
      </c>
      <c r="R23" s="1076"/>
      <c r="S23" s="1075">
        <v>5.2</v>
      </c>
      <c r="T23" s="1075">
        <v>69.3</v>
      </c>
      <c r="U23" s="1075">
        <v>256.79000000000002</v>
      </c>
      <c r="V23" s="1075">
        <v>331.29</v>
      </c>
      <c r="W23" s="310"/>
      <c r="X23" s="1075">
        <v>1357.4497949474649</v>
      </c>
      <c r="Y23" s="1075">
        <v>7020.5245680186608</v>
      </c>
      <c r="Z23" s="1075">
        <v>41724.077605746672</v>
      </c>
      <c r="AA23" s="1075">
        <v>50102.051968712796</v>
      </c>
    </row>
    <row r="24" spans="1:28" s="659" customFormat="1" ht="11.25" customHeight="1">
      <c r="A24" s="668"/>
      <c r="B24" s="669" t="s">
        <v>927</v>
      </c>
      <c r="C24" s="670"/>
      <c r="D24" s="1075">
        <v>2197.9693976383801</v>
      </c>
      <c r="E24" s="1075">
        <v>3879.5303636192598</v>
      </c>
      <c r="F24" s="1075">
        <v>18147.0762025734</v>
      </c>
      <c r="G24" s="1075">
        <v>24224.575963831041</v>
      </c>
      <c r="H24" s="1075"/>
      <c r="I24" s="1075">
        <v>245.36239187688901</v>
      </c>
      <c r="J24" s="1075">
        <v>2205.4982794224002</v>
      </c>
      <c r="K24" s="1075">
        <v>14821.1562084833</v>
      </c>
      <c r="L24" s="1075">
        <v>17272.01687978259</v>
      </c>
      <c r="M24" s="1075">
        <v>0</v>
      </c>
      <c r="N24" s="1075">
        <v>132.34091243995499</v>
      </c>
      <c r="O24" s="1075">
        <v>386.79256281364297</v>
      </c>
      <c r="P24" s="1075">
        <v>1797.6127856012799</v>
      </c>
      <c r="Q24" s="1075">
        <v>2316.7462608548776</v>
      </c>
      <c r="R24" s="1076"/>
      <c r="S24" s="1075">
        <v>5.56</v>
      </c>
      <c r="T24" s="1075">
        <v>115.23</v>
      </c>
      <c r="U24" s="1075">
        <v>295.99</v>
      </c>
      <c r="V24" s="1075">
        <v>416.78000000000003</v>
      </c>
      <c r="W24" s="310"/>
      <c r="X24" s="1075">
        <v>2581.232701955224</v>
      </c>
      <c r="Y24" s="1075">
        <v>6587.0512058553022</v>
      </c>
      <c r="Z24" s="1075">
        <v>35061.835196657979</v>
      </c>
      <c r="AA24" s="1075">
        <v>44230.119104468511</v>
      </c>
    </row>
    <row r="25" spans="1:28" s="659" customFormat="1" ht="11.25" customHeight="1">
      <c r="A25" s="668"/>
      <c r="B25" s="669" t="s">
        <v>928</v>
      </c>
      <c r="C25" s="670"/>
      <c r="D25" s="1075">
        <v>3036.65387808473</v>
      </c>
      <c r="E25" s="1075">
        <v>3559.798128036</v>
      </c>
      <c r="F25" s="1075">
        <v>16397.07323315</v>
      </c>
      <c r="G25" s="1075">
        <v>22993.52523927073</v>
      </c>
      <c r="H25" s="1075"/>
      <c r="I25" s="1075">
        <v>392.444277088479</v>
      </c>
      <c r="J25" s="1075">
        <v>1993.0912005692801</v>
      </c>
      <c r="K25" s="1075">
        <v>12941.6946049994</v>
      </c>
      <c r="L25" s="1075">
        <v>15327.230082657159</v>
      </c>
      <c r="M25" s="1075">
        <v>0</v>
      </c>
      <c r="N25" s="1075">
        <v>181.415748785603</v>
      </c>
      <c r="O25" s="1075">
        <v>398.59021347717902</v>
      </c>
      <c r="P25" s="1075">
        <v>1856.9866581808301</v>
      </c>
      <c r="Q25" s="1075">
        <v>2436.9926204436124</v>
      </c>
      <c r="R25" s="1076"/>
      <c r="S25" s="1075">
        <v>13</v>
      </c>
      <c r="T25" s="1075">
        <v>140.47</v>
      </c>
      <c r="U25" s="1075">
        <v>409.72000000000099</v>
      </c>
      <c r="V25" s="1075">
        <v>563.19000000000096</v>
      </c>
      <c r="W25" s="310"/>
      <c r="X25" s="1075">
        <v>3623.5139039588121</v>
      </c>
      <c r="Y25" s="1075">
        <v>6091.9495420824587</v>
      </c>
      <c r="Z25" s="1075">
        <v>31605.474496330233</v>
      </c>
      <c r="AA25" s="1075">
        <v>41320.937942371507</v>
      </c>
    </row>
    <row r="26" spans="1:28" s="659" customFormat="1" ht="11.25" customHeight="1">
      <c r="A26" s="668"/>
      <c r="B26" s="669" t="s">
        <v>929</v>
      </c>
      <c r="C26" s="670"/>
      <c r="D26" s="1075">
        <v>3040.7703092541801</v>
      </c>
      <c r="E26" s="1075">
        <v>2537.4720768541501</v>
      </c>
      <c r="F26" s="1075">
        <v>12630.690126965201</v>
      </c>
      <c r="G26" s="1075">
        <v>18208.932513073531</v>
      </c>
      <c r="H26" s="1075"/>
      <c r="I26" s="1075">
        <v>337.68173246434401</v>
      </c>
      <c r="J26" s="1075">
        <v>1182.1185477901299</v>
      </c>
      <c r="K26" s="1075">
        <v>9598.3695191631105</v>
      </c>
      <c r="L26" s="1075">
        <v>11118.169799417585</v>
      </c>
      <c r="M26" s="1075">
        <v>0</v>
      </c>
      <c r="N26" s="1075">
        <v>220.591782363871</v>
      </c>
      <c r="O26" s="1075">
        <v>399.38748876704801</v>
      </c>
      <c r="P26" s="1075">
        <v>1688.8026617451701</v>
      </c>
      <c r="Q26" s="1075">
        <v>2308.7819328760888</v>
      </c>
      <c r="R26" s="1076"/>
      <c r="S26" s="1075">
        <v>12.68</v>
      </c>
      <c r="T26" s="1075">
        <v>186.78</v>
      </c>
      <c r="U26" s="1075">
        <v>475.91000000000099</v>
      </c>
      <c r="V26" s="1075">
        <v>675.37000000000103</v>
      </c>
      <c r="W26" s="310"/>
      <c r="X26" s="1075">
        <v>3611.7238240823949</v>
      </c>
      <c r="Y26" s="1075">
        <v>4305.7581134113279</v>
      </c>
      <c r="Z26" s="1075">
        <v>24393.772307873482</v>
      </c>
      <c r="AA26" s="1075">
        <v>32311.254245367207</v>
      </c>
    </row>
    <row r="27" spans="1:28" s="659" customFormat="1" ht="11.25" customHeight="1">
      <c r="A27" s="668"/>
      <c r="B27" s="669" t="s">
        <v>930</v>
      </c>
      <c r="C27" s="670"/>
      <c r="D27" s="1075">
        <v>1889.68561759616</v>
      </c>
      <c r="E27" s="1075">
        <v>1312.07989269583</v>
      </c>
      <c r="F27" s="1075">
        <v>6907.4873464146003</v>
      </c>
      <c r="G27" s="1075">
        <v>10109.252856706589</v>
      </c>
      <c r="H27" s="1075"/>
      <c r="I27" s="1075">
        <v>265.71959670447399</v>
      </c>
      <c r="J27" s="1075">
        <v>736.81554923520503</v>
      </c>
      <c r="K27" s="1075">
        <v>5765.0277720147196</v>
      </c>
      <c r="L27" s="1075">
        <v>6767.5629179543985</v>
      </c>
      <c r="M27" s="1075">
        <v>0</v>
      </c>
      <c r="N27" s="1075">
        <v>183.05706203703201</v>
      </c>
      <c r="O27" s="1075">
        <v>230.85805962093499</v>
      </c>
      <c r="P27" s="1075">
        <v>1104.77895000751</v>
      </c>
      <c r="Q27" s="1075">
        <v>1518.6940716654772</v>
      </c>
      <c r="R27" s="1076"/>
      <c r="S27" s="1075">
        <v>16.100000000000001</v>
      </c>
      <c r="T27" s="1075">
        <v>153.32</v>
      </c>
      <c r="U27" s="1075">
        <v>365.37</v>
      </c>
      <c r="V27" s="1075">
        <v>534.79</v>
      </c>
      <c r="W27" s="310"/>
      <c r="X27" s="1075">
        <v>2354.5622763376659</v>
      </c>
      <c r="Y27" s="1075">
        <v>2433.0735015519699</v>
      </c>
      <c r="Z27" s="1075">
        <v>14142.664068436832</v>
      </c>
      <c r="AA27" s="1075">
        <v>18930.299846326467</v>
      </c>
    </row>
    <row r="28" spans="1:28" s="659" customFormat="1" ht="11.25" customHeight="1">
      <c r="A28" s="668"/>
      <c r="B28" s="669" t="s">
        <v>37</v>
      </c>
      <c r="C28" s="670"/>
      <c r="D28" s="1075">
        <v>692.17429880900295</v>
      </c>
      <c r="E28" s="1075">
        <v>407.56106094829698</v>
      </c>
      <c r="F28" s="1075">
        <v>2605.8645962525202</v>
      </c>
      <c r="G28" s="1075">
        <v>3705.5999560098198</v>
      </c>
      <c r="H28" s="1075"/>
      <c r="I28" s="1075">
        <v>86.439170485591802</v>
      </c>
      <c r="J28" s="1075">
        <v>197.84099443820699</v>
      </c>
      <c r="K28" s="1075">
        <v>2152.0389896985298</v>
      </c>
      <c r="L28" s="1075">
        <v>2436.3191546223288</v>
      </c>
      <c r="M28" s="1075">
        <v>0</v>
      </c>
      <c r="N28" s="1075">
        <v>80.744981456276093</v>
      </c>
      <c r="O28" s="1075">
        <v>122.271358995219</v>
      </c>
      <c r="P28" s="1075">
        <v>554.04218259886795</v>
      </c>
      <c r="Q28" s="1075">
        <v>757.05852305036308</v>
      </c>
      <c r="R28" s="1076"/>
      <c r="S28" s="1075">
        <v>10.6</v>
      </c>
      <c r="T28" s="1075">
        <v>80.180000000000007</v>
      </c>
      <c r="U28" s="1075">
        <v>188.12</v>
      </c>
      <c r="V28" s="1075">
        <v>278.89999999999998</v>
      </c>
      <c r="W28" s="310"/>
      <c r="X28" s="1075">
        <v>869.95845075087084</v>
      </c>
      <c r="Y28" s="1075">
        <v>807.85341438172304</v>
      </c>
      <c r="Z28" s="1075">
        <v>5500.0657685499173</v>
      </c>
      <c r="AA28" s="1075">
        <v>7177.8776336825113</v>
      </c>
    </row>
    <row r="29" spans="1:28" s="659" customFormat="1" ht="11.25" customHeight="1">
      <c r="A29" s="668"/>
      <c r="B29" s="669" t="s">
        <v>38</v>
      </c>
      <c r="C29" s="670">
        <v>5</v>
      </c>
      <c r="D29" s="1075">
        <v>12386.054360021801</v>
      </c>
      <c r="E29" s="1075">
        <v>19948.4448657625</v>
      </c>
      <c r="F29" s="1075">
        <v>155395.56037665601</v>
      </c>
      <c r="G29" s="1075">
        <v>187730.05960244031</v>
      </c>
      <c r="H29" s="1075"/>
      <c r="I29" s="1075">
        <v>1454.19640922331</v>
      </c>
      <c r="J29" s="1075">
        <v>10139.033496616399</v>
      </c>
      <c r="K29" s="1075">
        <v>116096.42166056301</v>
      </c>
      <c r="L29" s="1075">
        <v>127689.65156640271</v>
      </c>
      <c r="M29" s="1075">
        <v>0</v>
      </c>
      <c r="N29" s="1075">
        <v>879.65417132412904</v>
      </c>
      <c r="O29" s="1075">
        <v>2221.9816643449799</v>
      </c>
      <c r="P29" s="1075">
        <v>14088.2111458167</v>
      </c>
      <c r="Q29" s="1075">
        <v>17189.846981485811</v>
      </c>
      <c r="R29" s="1076"/>
      <c r="S29" s="1075">
        <v>63.14</v>
      </c>
      <c r="T29" s="1075">
        <v>777.29</v>
      </c>
      <c r="U29" s="1075">
        <v>2216.09</v>
      </c>
      <c r="V29" s="1075">
        <v>3056.52</v>
      </c>
      <c r="W29" s="310"/>
      <c r="X29" s="1075">
        <v>14783.04494056924</v>
      </c>
      <c r="Y29" s="1075">
        <v>33086.750026723879</v>
      </c>
      <c r="Z29" s="1075">
        <v>287796.28318303573</v>
      </c>
      <c r="AA29" s="1075">
        <v>335666.07815032883</v>
      </c>
    </row>
    <row r="30" spans="1:28" s="659" customFormat="1" ht="11.25" customHeight="1">
      <c r="A30" s="668"/>
      <c r="B30" s="668"/>
      <c r="C30" s="653"/>
      <c r="D30" s="1077"/>
      <c r="E30" s="1077"/>
      <c r="F30" s="1077"/>
      <c r="G30" s="1077"/>
      <c r="H30" s="1075"/>
      <c r="I30" s="1077"/>
      <c r="J30" s="1077"/>
      <c r="K30" s="1077"/>
      <c r="L30" s="1077"/>
      <c r="M30" s="1075"/>
      <c r="N30" s="1077"/>
      <c r="O30" s="1077"/>
      <c r="P30" s="1077"/>
      <c r="Q30" s="1077"/>
      <c r="R30" s="1076"/>
      <c r="S30" s="1077"/>
      <c r="T30" s="1077"/>
      <c r="U30" s="1077"/>
      <c r="V30" s="1077"/>
      <c r="W30" s="310"/>
      <c r="X30" s="1077"/>
      <c r="Y30" s="1077"/>
      <c r="Z30" s="1077"/>
      <c r="AA30" s="1077"/>
    </row>
    <row r="31" spans="1:28" s="659" customFormat="1" ht="13.5" customHeight="1">
      <c r="A31" s="1435" t="s">
        <v>110</v>
      </c>
      <c r="B31" s="1434"/>
      <c r="C31" s="653">
        <v>5</v>
      </c>
      <c r="D31" s="1075"/>
      <c r="E31" s="1075"/>
      <c r="F31" s="1075"/>
      <c r="G31" s="1075"/>
      <c r="H31" s="1075"/>
      <c r="I31" s="1075"/>
      <c r="J31" s="1080"/>
      <c r="K31" s="1075"/>
      <c r="L31" s="1075"/>
      <c r="M31" s="1075"/>
      <c r="N31" s="1075"/>
      <c r="O31" s="1080"/>
      <c r="P31" s="1075"/>
      <c r="Q31" s="1080"/>
      <c r="R31" s="1078"/>
      <c r="S31" s="1075"/>
      <c r="T31" s="1080"/>
      <c r="U31" s="1075"/>
      <c r="V31" s="1080"/>
      <c r="W31" s="310"/>
      <c r="X31" s="1075"/>
      <c r="Y31" s="1080"/>
      <c r="Z31" s="1079"/>
      <c r="AA31" s="1079"/>
    </row>
    <row r="32" spans="1:28" s="659" customFormat="1" ht="11.25" customHeight="1">
      <c r="A32" s="668"/>
      <c r="B32" s="669" t="s">
        <v>27</v>
      </c>
      <c r="C32" s="670"/>
      <c r="D32" s="1075">
        <v>0.8</v>
      </c>
      <c r="E32" s="1075">
        <v>9.7796448281196202</v>
      </c>
      <c r="F32" s="1075">
        <v>16171.6506637851</v>
      </c>
      <c r="G32" s="1075">
        <v>16182.23030861322</v>
      </c>
      <c r="H32" s="1075"/>
      <c r="I32" s="1075">
        <v>0</v>
      </c>
      <c r="J32" s="1075">
        <v>4.0714285714285703</v>
      </c>
      <c r="K32" s="1075">
        <v>10177.2542937567</v>
      </c>
      <c r="L32" s="1075">
        <v>10181.325722328129</v>
      </c>
      <c r="M32" s="1075">
        <v>0</v>
      </c>
      <c r="N32" s="1075">
        <v>0</v>
      </c>
      <c r="O32" s="1075">
        <v>1.21</v>
      </c>
      <c r="P32" s="1075">
        <v>593.69626227783897</v>
      </c>
      <c r="Q32" s="1075">
        <v>594.90626227783901</v>
      </c>
      <c r="R32" s="1076"/>
      <c r="S32" s="1075">
        <v>0</v>
      </c>
      <c r="T32" s="1075">
        <v>1</v>
      </c>
      <c r="U32" s="1075">
        <v>24.23</v>
      </c>
      <c r="V32" s="1075">
        <v>25.23</v>
      </c>
      <c r="W32" s="310"/>
      <c r="X32" s="1075">
        <v>0.8</v>
      </c>
      <c r="Y32" s="1075">
        <v>16.061073399548192</v>
      </c>
      <c r="Z32" s="1075">
        <v>26966.831219819636</v>
      </c>
      <c r="AA32" s="1075">
        <v>26983.692293219188</v>
      </c>
      <c r="AB32" s="671"/>
    </row>
    <row r="33" spans="1:28" s="659" customFormat="1" ht="11.25" customHeight="1">
      <c r="A33" s="668"/>
      <c r="B33" s="669" t="s">
        <v>924</v>
      </c>
      <c r="C33" s="670"/>
      <c r="D33" s="1075">
        <v>50.248790198997</v>
      </c>
      <c r="E33" s="1075">
        <v>982.32703981215195</v>
      </c>
      <c r="F33" s="1075">
        <v>42573.991454500101</v>
      </c>
      <c r="G33" s="1075">
        <v>43606.567284511249</v>
      </c>
      <c r="H33" s="1075"/>
      <c r="I33" s="1075">
        <v>5.2</v>
      </c>
      <c r="J33" s="1075">
        <v>424.60681677458098</v>
      </c>
      <c r="K33" s="1075">
        <v>33109.802619328897</v>
      </c>
      <c r="L33" s="1075">
        <v>33539.609436103477</v>
      </c>
      <c r="M33" s="1075">
        <v>0</v>
      </c>
      <c r="N33" s="1075">
        <v>2.9</v>
      </c>
      <c r="O33" s="1075">
        <v>66.208893842475902</v>
      </c>
      <c r="P33" s="1075">
        <v>2833.22111753634</v>
      </c>
      <c r="Q33" s="1075">
        <v>2902.3300113788159</v>
      </c>
      <c r="R33" s="1076"/>
      <c r="S33" s="1075">
        <v>0</v>
      </c>
      <c r="T33" s="1075">
        <v>11</v>
      </c>
      <c r="U33" s="1075">
        <v>92.27</v>
      </c>
      <c r="V33" s="1075">
        <v>103.27</v>
      </c>
      <c r="W33" s="310"/>
      <c r="X33" s="1075">
        <v>58.348790198997001</v>
      </c>
      <c r="Y33" s="1075">
        <v>1484.1427504292087</v>
      </c>
      <c r="Z33" s="1075">
        <v>78609.285191365329</v>
      </c>
      <c r="AA33" s="1075">
        <v>80151.776731993537</v>
      </c>
    </row>
    <row r="34" spans="1:28" s="659" customFormat="1" ht="11.25" customHeight="1">
      <c r="A34" s="668"/>
      <c r="B34" s="669" t="s">
        <v>925</v>
      </c>
      <c r="C34" s="670"/>
      <c r="D34" s="1075">
        <v>491.42459977322397</v>
      </c>
      <c r="E34" s="1075">
        <v>4228.0981773865497</v>
      </c>
      <c r="F34" s="1075">
        <v>33972.3564281648</v>
      </c>
      <c r="G34" s="1075">
        <v>38691.879205324571</v>
      </c>
      <c r="H34" s="1075"/>
      <c r="I34" s="1075">
        <v>54.318507898633101</v>
      </c>
      <c r="J34" s="1075">
        <v>2442.58179216805</v>
      </c>
      <c r="K34" s="1075">
        <v>34412.153402097902</v>
      </c>
      <c r="L34" s="1075">
        <v>36909.053702164587</v>
      </c>
      <c r="M34" s="1075">
        <v>0</v>
      </c>
      <c r="N34" s="1075">
        <v>35.541346579052998</v>
      </c>
      <c r="O34" s="1075">
        <v>337.99464199958499</v>
      </c>
      <c r="P34" s="1075">
        <v>3290.2191776146301</v>
      </c>
      <c r="Q34" s="1075">
        <v>3663.755166193268</v>
      </c>
      <c r="R34" s="1076"/>
      <c r="S34" s="1075">
        <v>0</v>
      </c>
      <c r="T34" s="1075">
        <v>30.41</v>
      </c>
      <c r="U34" s="1075">
        <v>216.05</v>
      </c>
      <c r="V34" s="1075">
        <v>246.46</v>
      </c>
      <c r="W34" s="310"/>
      <c r="X34" s="1075">
        <v>581.28445425091002</v>
      </c>
      <c r="Y34" s="1075">
        <v>7039.0846115541844</v>
      </c>
      <c r="Z34" s="1075">
        <v>71890.77900787734</v>
      </c>
      <c r="AA34" s="1075">
        <v>79511.148073682431</v>
      </c>
    </row>
    <row r="35" spans="1:28" s="659" customFormat="1" ht="11.25" customHeight="1">
      <c r="A35" s="668"/>
      <c r="B35" s="669" t="s">
        <v>926</v>
      </c>
      <c r="C35" s="670"/>
      <c r="D35" s="1075">
        <v>1813.40190644579</v>
      </c>
      <c r="E35" s="1075">
        <v>5455.6165760458298</v>
      </c>
      <c r="F35" s="1075">
        <v>24084.205904455499</v>
      </c>
      <c r="G35" s="1075">
        <v>31353.22438694712</v>
      </c>
      <c r="H35" s="1075"/>
      <c r="I35" s="1075">
        <v>331.64474903950003</v>
      </c>
      <c r="J35" s="1075">
        <v>4514.7862519688797</v>
      </c>
      <c r="K35" s="1075">
        <v>29820.570595713802</v>
      </c>
      <c r="L35" s="1075">
        <v>34667.001596722184</v>
      </c>
      <c r="M35" s="1075">
        <v>0</v>
      </c>
      <c r="N35" s="1075">
        <v>111.944446611852</v>
      </c>
      <c r="O35" s="1075">
        <v>645.97618955443295</v>
      </c>
      <c r="P35" s="1075">
        <v>2811.6707147683001</v>
      </c>
      <c r="Q35" s="1075">
        <v>3569.5913509345851</v>
      </c>
      <c r="R35" s="1076"/>
      <c r="S35" s="1075">
        <v>6.2</v>
      </c>
      <c r="T35" s="1075">
        <v>84.9</v>
      </c>
      <c r="U35" s="1075">
        <v>344.38</v>
      </c>
      <c r="V35" s="1075">
        <v>435.48</v>
      </c>
      <c r="W35" s="310"/>
      <c r="X35" s="1075">
        <v>2263.191102097142</v>
      </c>
      <c r="Y35" s="1075">
        <v>10701.279017569143</v>
      </c>
      <c r="Z35" s="1075">
        <v>57060.827214937599</v>
      </c>
      <c r="AA35" s="1075">
        <v>70025.297334603893</v>
      </c>
    </row>
    <row r="36" spans="1:28" s="659" customFormat="1" ht="11.25" customHeight="1">
      <c r="A36" s="668"/>
      <c r="B36" s="669" t="s">
        <v>927</v>
      </c>
      <c r="C36" s="670"/>
      <c r="D36" s="1075">
        <v>3194.7386262673399</v>
      </c>
      <c r="E36" s="1075">
        <v>4724.2263915145404</v>
      </c>
      <c r="F36" s="1075">
        <v>20774.095385422701</v>
      </c>
      <c r="G36" s="1075">
        <v>28693.060403204581</v>
      </c>
      <c r="H36" s="1075"/>
      <c r="I36" s="1075">
        <v>715.09612538470196</v>
      </c>
      <c r="J36" s="1075">
        <v>4244.4087976559404</v>
      </c>
      <c r="K36" s="1075">
        <v>23258.288238917201</v>
      </c>
      <c r="L36" s="1075">
        <v>28217.793161957845</v>
      </c>
      <c r="M36" s="1075">
        <v>0</v>
      </c>
      <c r="N36" s="1075">
        <v>223.69284259401101</v>
      </c>
      <c r="O36" s="1075">
        <v>564.48355272567198</v>
      </c>
      <c r="P36" s="1075">
        <v>2490.9173904007198</v>
      </c>
      <c r="Q36" s="1075">
        <v>3279.0937857204026</v>
      </c>
      <c r="R36" s="1076"/>
      <c r="S36" s="1075">
        <v>7.56</v>
      </c>
      <c r="T36" s="1075">
        <v>138.94</v>
      </c>
      <c r="U36" s="1075">
        <v>377.5</v>
      </c>
      <c r="V36" s="1075">
        <v>524</v>
      </c>
      <c r="W36" s="310"/>
      <c r="X36" s="1075">
        <v>4141.0875942460534</v>
      </c>
      <c r="Y36" s="1075">
        <v>9672.0587418961532</v>
      </c>
      <c r="Z36" s="1075">
        <v>46900.801014740617</v>
      </c>
      <c r="AA36" s="1075">
        <v>60713.947350882831</v>
      </c>
    </row>
    <row r="37" spans="1:28" s="659" customFormat="1" ht="11.25" customHeight="1">
      <c r="A37" s="668"/>
      <c r="B37" s="669" t="s">
        <v>928</v>
      </c>
      <c r="C37" s="670"/>
      <c r="D37" s="1075">
        <v>4233.0919297772998</v>
      </c>
      <c r="E37" s="1075">
        <v>4200.6556586540601</v>
      </c>
      <c r="F37" s="1075">
        <v>18455.122594669101</v>
      </c>
      <c r="G37" s="1075">
        <v>26888.870183100462</v>
      </c>
      <c r="H37" s="1075"/>
      <c r="I37" s="1075">
        <v>1059.7597328199699</v>
      </c>
      <c r="J37" s="1075">
        <v>3878.0523645315802</v>
      </c>
      <c r="K37" s="1075">
        <v>20825.0058370806</v>
      </c>
      <c r="L37" s="1075">
        <v>25762.817934432151</v>
      </c>
      <c r="M37" s="1075">
        <v>0</v>
      </c>
      <c r="N37" s="1075">
        <v>313.89106327642799</v>
      </c>
      <c r="O37" s="1075">
        <v>577.84916091237096</v>
      </c>
      <c r="P37" s="1075">
        <v>2521.0548076589998</v>
      </c>
      <c r="Q37" s="1075">
        <v>3412.7950318477988</v>
      </c>
      <c r="R37" s="1076"/>
      <c r="S37" s="1075">
        <v>18</v>
      </c>
      <c r="T37" s="1075">
        <v>161.18</v>
      </c>
      <c r="U37" s="1075">
        <v>507.25000000000102</v>
      </c>
      <c r="V37" s="1075">
        <v>686.43000000000097</v>
      </c>
      <c r="W37" s="310"/>
      <c r="X37" s="1075">
        <v>5624.742725873698</v>
      </c>
      <c r="Y37" s="1075">
        <v>8817.7371840980104</v>
      </c>
      <c r="Z37" s="1075">
        <v>42308.433239408703</v>
      </c>
      <c r="AA37" s="1075">
        <v>56750.913149380409</v>
      </c>
    </row>
    <row r="38" spans="1:28" s="659" customFormat="1" ht="11.25" customHeight="1">
      <c r="A38" s="668"/>
      <c r="B38" s="669" t="s">
        <v>929</v>
      </c>
      <c r="C38" s="670"/>
      <c r="D38" s="1075">
        <v>3953.8719763844902</v>
      </c>
      <c r="E38" s="1075">
        <v>2951.9140236598801</v>
      </c>
      <c r="F38" s="1075">
        <v>14118.776809659401</v>
      </c>
      <c r="G38" s="1075">
        <v>21024.56280970377</v>
      </c>
      <c r="H38" s="1075"/>
      <c r="I38" s="1075">
        <v>824.65608976430894</v>
      </c>
      <c r="J38" s="1075">
        <v>2197.0019242631702</v>
      </c>
      <c r="K38" s="1075">
        <v>15811.879778627301</v>
      </c>
      <c r="L38" s="1075">
        <v>18833.537792654781</v>
      </c>
      <c r="M38" s="1075">
        <v>0</v>
      </c>
      <c r="N38" s="1075">
        <v>338.40952109711901</v>
      </c>
      <c r="O38" s="1075">
        <v>525.89120839406598</v>
      </c>
      <c r="P38" s="1075">
        <v>2270.12586907173</v>
      </c>
      <c r="Q38" s="1075">
        <v>3134.4265985629149</v>
      </c>
      <c r="R38" s="1076"/>
      <c r="S38" s="1075">
        <v>16.88</v>
      </c>
      <c r="T38" s="1075">
        <v>225.91</v>
      </c>
      <c r="U38" s="1075">
        <v>563.57000000000096</v>
      </c>
      <c r="V38" s="1075">
        <v>806.36000000000092</v>
      </c>
      <c r="W38" s="310"/>
      <c r="X38" s="1075">
        <v>5133.8175872459187</v>
      </c>
      <c r="Y38" s="1075">
        <v>5900.717156317116</v>
      </c>
      <c r="Z38" s="1075">
        <v>32764.352457358429</v>
      </c>
      <c r="AA38" s="1075">
        <v>43798.887200921468</v>
      </c>
    </row>
    <row r="39" spans="1:28" s="659" customFormat="1" ht="11.25" customHeight="1">
      <c r="A39" s="668"/>
      <c r="B39" s="669" t="s">
        <v>930</v>
      </c>
      <c r="C39" s="670"/>
      <c r="D39" s="1075">
        <v>2328.7058382344298</v>
      </c>
      <c r="E39" s="1075">
        <v>1472.0747592346199</v>
      </c>
      <c r="F39" s="1075">
        <v>7723.7055075840899</v>
      </c>
      <c r="G39" s="1075">
        <v>11524.48610505314</v>
      </c>
      <c r="H39" s="1075"/>
      <c r="I39" s="1075">
        <v>569.32229419252201</v>
      </c>
      <c r="J39" s="1075">
        <v>1298.5725704082299</v>
      </c>
      <c r="K39" s="1075">
        <v>9643.6598063896308</v>
      </c>
      <c r="L39" s="1075">
        <v>11511.554670990383</v>
      </c>
      <c r="M39" s="1075">
        <v>0</v>
      </c>
      <c r="N39" s="1075">
        <v>259.44203153231803</v>
      </c>
      <c r="O39" s="1075">
        <v>334.06020414751202</v>
      </c>
      <c r="P39" s="1075">
        <v>1511.1804719643501</v>
      </c>
      <c r="Q39" s="1075">
        <v>2104.68270764418</v>
      </c>
      <c r="R39" s="1076"/>
      <c r="S39" s="1075">
        <v>19.100000000000001</v>
      </c>
      <c r="T39" s="1075">
        <v>185.19</v>
      </c>
      <c r="U39" s="1075">
        <v>466.41</v>
      </c>
      <c r="V39" s="1075">
        <v>670.7</v>
      </c>
      <c r="W39" s="310"/>
      <c r="X39" s="1075">
        <v>3176.5701639592698</v>
      </c>
      <c r="Y39" s="1075">
        <v>3289.8975337903621</v>
      </c>
      <c r="Z39" s="1075">
        <v>19344.955785938073</v>
      </c>
      <c r="AA39" s="1075">
        <v>25811.423483687704</v>
      </c>
    </row>
    <row r="40" spans="1:28" s="659" customFormat="1" ht="11.25" customHeight="1">
      <c r="A40" s="668"/>
      <c r="B40" s="669" t="s">
        <v>37</v>
      </c>
      <c r="C40" s="670"/>
      <c r="D40" s="1075">
        <v>829.41723700966304</v>
      </c>
      <c r="E40" s="1075">
        <v>439.14929956252502</v>
      </c>
      <c r="F40" s="1075">
        <v>2908.2011647997101</v>
      </c>
      <c r="G40" s="1075">
        <v>4176.7677013718985</v>
      </c>
      <c r="H40" s="1075"/>
      <c r="I40" s="1075">
        <v>186.87997661231799</v>
      </c>
      <c r="J40" s="1075">
        <v>304.03410783238002</v>
      </c>
      <c r="K40" s="1075">
        <v>3572.6969526707499</v>
      </c>
      <c r="L40" s="1075">
        <v>4063.6110371154477</v>
      </c>
      <c r="M40" s="1075">
        <v>0</v>
      </c>
      <c r="N40" s="1075">
        <v>126.802510593805</v>
      </c>
      <c r="O40" s="1075">
        <v>149.56814221643501</v>
      </c>
      <c r="P40" s="1075">
        <v>781.00357804007297</v>
      </c>
      <c r="Q40" s="1075">
        <v>1057.3742308503129</v>
      </c>
      <c r="R40" s="1076"/>
      <c r="S40" s="1075">
        <v>11.6</v>
      </c>
      <c r="T40" s="1075">
        <v>97.07</v>
      </c>
      <c r="U40" s="1075">
        <v>256.27</v>
      </c>
      <c r="V40" s="1075">
        <v>364.93999999999994</v>
      </c>
      <c r="W40" s="310"/>
      <c r="X40" s="1075">
        <v>1154.6997242157859</v>
      </c>
      <c r="Y40" s="1075">
        <v>989.82154961134006</v>
      </c>
      <c r="Z40" s="1075">
        <v>7518.171695510533</v>
      </c>
      <c r="AA40" s="1075">
        <v>9662.6929693376605</v>
      </c>
      <c r="AB40" s="671"/>
    </row>
    <row r="41" spans="1:28" s="659" customFormat="1" ht="11.25" customHeight="1">
      <c r="A41" s="668"/>
      <c r="B41" s="669" t="s">
        <v>38</v>
      </c>
      <c r="C41" s="670">
        <v>5</v>
      </c>
      <c r="D41" s="1075">
        <v>16895.700904091402</v>
      </c>
      <c r="E41" s="1075">
        <v>24463.841570697601</v>
      </c>
      <c r="F41" s="1075">
        <v>180783.30591306</v>
      </c>
      <c r="G41" s="1075">
        <v>222142.84838784899</v>
      </c>
      <c r="H41" s="1075"/>
      <c r="I41" s="1075">
        <v>3746.8774757119299</v>
      </c>
      <c r="J41" s="1075">
        <v>19308.116054174101</v>
      </c>
      <c r="K41" s="1075">
        <v>180631.31152458399</v>
      </c>
      <c r="L41" s="1075">
        <v>203686.30505447002</v>
      </c>
      <c r="M41" s="1075">
        <v>0</v>
      </c>
      <c r="N41" s="1075">
        <v>1412.6237622845899</v>
      </c>
      <c r="O41" s="1075">
        <v>3203.2419937925501</v>
      </c>
      <c r="P41" s="1075">
        <v>19103.089389332901</v>
      </c>
      <c r="Q41" s="1075">
        <v>23718.95514541004</v>
      </c>
      <c r="R41" s="1076"/>
      <c r="S41" s="1075">
        <v>79.34</v>
      </c>
      <c r="T41" s="1075">
        <v>935.6</v>
      </c>
      <c r="U41" s="1075">
        <v>2847.93</v>
      </c>
      <c r="V41" s="1075">
        <v>3862.87</v>
      </c>
      <c r="W41" s="310"/>
      <c r="X41" s="1075">
        <v>22134.542142087921</v>
      </c>
      <c r="Y41" s="1075">
        <v>47910.799618664256</v>
      </c>
      <c r="Z41" s="1075">
        <v>383365.6368269769</v>
      </c>
      <c r="AA41" s="1075">
        <v>453410.97858772904</v>
      </c>
    </row>
    <row r="42" spans="1:28" s="659" customFormat="1" ht="11.25" customHeight="1">
      <c r="A42" s="672"/>
      <c r="B42" s="673"/>
      <c r="C42" s="674"/>
      <c r="D42" s="1081"/>
      <c r="E42" s="1081"/>
      <c r="F42" s="1081"/>
      <c r="G42" s="1081"/>
      <c r="H42" s="675"/>
      <c r="I42" s="1081"/>
      <c r="J42" s="1081"/>
      <c r="K42" s="1081"/>
      <c r="L42" s="1081"/>
      <c r="M42" s="676"/>
      <c r="N42" s="1081"/>
      <c r="O42" s="1081"/>
      <c r="P42" s="1081"/>
      <c r="Q42" s="1081"/>
      <c r="R42" s="672"/>
      <c r="S42" s="1082"/>
      <c r="T42" s="1082"/>
      <c r="U42" s="1082"/>
      <c r="V42" s="1082"/>
      <c r="W42" s="677"/>
      <c r="X42" s="1082"/>
      <c r="Y42" s="1082"/>
      <c r="Z42" s="1082"/>
      <c r="AA42" s="1082"/>
    </row>
    <row r="43" spans="1:28" s="659" customFormat="1" ht="11.25" customHeight="1">
      <c r="A43" s="655"/>
      <c r="B43" s="666"/>
      <c r="C43" s="678"/>
      <c r="D43" s="679"/>
      <c r="E43" s="679"/>
      <c r="F43" s="679"/>
      <c r="G43" s="679"/>
      <c r="H43" s="680"/>
      <c r="I43" s="679"/>
      <c r="J43" s="679"/>
      <c r="K43" s="679"/>
      <c r="M43" s="681"/>
      <c r="Q43" s="681"/>
      <c r="S43" s="682"/>
      <c r="T43" s="682"/>
      <c r="U43" s="682"/>
      <c r="X43" s="683"/>
      <c r="Y43" s="683"/>
      <c r="AA43" s="684" t="s">
        <v>47</v>
      </c>
    </row>
    <row r="44" spans="1:28" s="652" customFormat="1" ht="11.25" customHeight="1">
      <c r="A44" s="1211" t="s">
        <v>48</v>
      </c>
      <c r="B44" s="659"/>
      <c r="C44" s="653"/>
      <c r="D44" s="682"/>
      <c r="E44" s="682"/>
      <c r="F44" s="682"/>
      <c r="G44" s="682"/>
      <c r="H44" s="682"/>
      <c r="I44" s="682"/>
      <c r="J44" s="682"/>
      <c r="K44" s="682"/>
      <c r="L44" s="682"/>
      <c r="M44" s="682"/>
      <c r="N44" s="654"/>
      <c r="O44" s="654"/>
      <c r="P44" s="654"/>
      <c r="Q44" s="654"/>
      <c r="R44" s="654"/>
      <c r="S44" s="654"/>
      <c r="T44" s="654"/>
      <c r="U44" s="654"/>
      <c r="V44" s="654"/>
      <c r="W44" s="654"/>
      <c r="X44" s="654"/>
      <c r="Y44" s="654"/>
      <c r="Z44" s="654"/>
      <c r="AA44" s="682"/>
    </row>
    <row r="45" spans="1:28" ht="11.25" customHeight="1">
      <c r="A45" s="685" t="str">
        <f>"1."</f>
        <v>1.</v>
      </c>
      <c r="B45" s="685" t="s">
        <v>785</v>
      </c>
      <c r="C45" s="685"/>
      <c r="D45" s="685"/>
      <c r="E45" s="685"/>
      <c r="F45" s="685"/>
      <c r="H45" s="659"/>
      <c r="J45" s="685"/>
      <c r="K45" s="685"/>
      <c r="L45" s="682"/>
      <c r="M45" s="682"/>
      <c r="P45" s="659"/>
      <c r="AA45" s="682"/>
    </row>
    <row r="46" spans="1:28" s="659" customFormat="1" ht="11.25" customHeight="1">
      <c r="A46" s="685" t="str">
        <f>"2."</f>
        <v>2.</v>
      </c>
      <c r="B46" s="89" t="s">
        <v>329</v>
      </c>
      <c r="C46" s="686"/>
      <c r="D46" s="686"/>
      <c r="E46" s="686"/>
      <c r="F46" s="686"/>
      <c r="H46" s="685"/>
      <c r="I46" s="654"/>
      <c r="J46" s="686"/>
      <c r="K46" s="686"/>
      <c r="L46" s="682"/>
      <c r="M46" s="682"/>
      <c r="N46" s="654"/>
      <c r="P46" s="685"/>
      <c r="Q46" s="654"/>
      <c r="R46" s="654"/>
      <c r="S46" s="654"/>
      <c r="T46" s="654"/>
      <c r="U46" s="654"/>
      <c r="V46" s="654"/>
      <c r="W46" s="654"/>
      <c r="X46" s="654"/>
      <c r="Y46" s="654"/>
      <c r="Z46" s="654"/>
      <c r="AA46" s="682"/>
    </row>
    <row r="47" spans="1:28" s="659" customFormat="1" ht="11.25" customHeight="1">
      <c r="A47" s="685" t="str">
        <f>"3."</f>
        <v>3.</v>
      </c>
      <c r="B47" s="89" t="s">
        <v>529</v>
      </c>
      <c r="C47" s="89"/>
      <c r="D47" s="89"/>
      <c r="E47" s="89"/>
      <c r="F47" s="89"/>
      <c r="H47" s="654"/>
      <c r="I47" s="654"/>
      <c r="J47" s="89"/>
      <c r="K47" s="89"/>
      <c r="L47" s="89"/>
      <c r="M47" s="89"/>
      <c r="N47" s="654"/>
      <c r="Q47" s="654"/>
      <c r="R47" s="654"/>
      <c r="S47" s="654"/>
      <c r="T47" s="654"/>
      <c r="U47" s="654"/>
      <c r="V47" s="654"/>
      <c r="W47" s="654"/>
      <c r="X47" s="654"/>
      <c r="Y47" s="654"/>
      <c r="Z47" s="654"/>
      <c r="AA47" s="89"/>
    </row>
    <row r="48" spans="1:28" s="659" customFormat="1" ht="11.25" customHeight="1">
      <c r="A48" s="685" t="str">
        <f>"4."</f>
        <v>4.</v>
      </c>
      <c r="B48" s="685" t="s">
        <v>786</v>
      </c>
      <c r="C48" s="89"/>
      <c r="D48" s="89"/>
      <c r="E48" s="89"/>
      <c r="F48" s="89"/>
      <c r="H48" s="654"/>
      <c r="I48" s="654"/>
      <c r="J48" s="89"/>
      <c r="K48" s="89"/>
      <c r="L48" s="89"/>
      <c r="M48" s="89"/>
      <c r="N48" s="654"/>
      <c r="Q48" s="654"/>
      <c r="R48" s="654"/>
      <c r="S48" s="654"/>
      <c r="T48" s="654"/>
      <c r="U48" s="654"/>
      <c r="V48" s="654"/>
      <c r="W48" s="654"/>
      <c r="X48" s="654"/>
      <c r="Y48" s="654"/>
      <c r="Z48" s="654"/>
      <c r="AA48" s="89"/>
    </row>
    <row r="49" spans="1:27" s="659" customFormat="1" ht="11.25" customHeight="1">
      <c r="A49" s="685" t="s">
        <v>473</v>
      </c>
      <c r="C49" s="89"/>
      <c r="D49" s="89"/>
      <c r="E49" s="89"/>
      <c r="F49" s="89"/>
      <c r="H49" s="654"/>
      <c r="I49" s="654"/>
      <c r="J49" s="89"/>
      <c r="K49" s="89"/>
      <c r="L49" s="89"/>
      <c r="M49" s="89"/>
      <c r="N49" s="654"/>
      <c r="O49" s="654"/>
      <c r="Q49" s="654"/>
      <c r="R49" s="654"/>
      <c r="S49" s="654"/>
      <c r="T49" s="654"/>
      <c r="U49" s="654"/>
      <c r="V49" s="654"/>
      <c r="W49" s="654"/>
      <c r="X49" s="654"/>
      <c r="Y49" s="654"/>
      <c r="Z49" s="654"/>
      <c r="AA49" s="89"/>
    </row>
    <row r="50" spans="1:27" s="659" customFormat="1" ht="11.25" customHeight="1">
      <c r="C50" s="653"/>
      <c r="D50" s="685"/>
      <c r="E50" s="685"/>
      <c r="F50" s="685"/>
      <c r="H50" s="654"/>
      <c r="I50" s="685"/>
      <c r="J50" s="685"/>
      <c r="K50" s="685"/>
      <c r="L50" s="685"/>
      <c r="M50" s="685"/>
      <c r="N50" s="654"/>
      <c r="O50" s="654"/>
      <c r="P50" s="654"/>
      <c r="R50" s="654"/>
      <c r="S50" s="654"/>
      <c r="T50" s="654"/>
      <c r="U50" s="654"/>
      <c r="V50" s="654"/>
      <c r="W50" s="654"/>
      <c r="X50" s="654"/>
      <c r="Y50" s="654"/>
      <c r="Z50" s="654"/>
      <c r="AA50" s="89"/>
    </row>
    <row r="51" spans="1:27" s="659" customFormat="1" ht="11.25" customHeight="1">
      <c r="A51" s="1219" t="s">
        <v>513</v>
      </c>
      <c r="B51" s="685"/>
      <c r="C51" s="89"/>
      <c r="D51" s="89"/>
      <c r="E51" s="89"/>
      <c r="F51" s="89"/>
      <c r="H51" s="654"/>
      <c r="I51" s="89"/>
      <c r="J51" s="89"/>
      <c r="K51" s="89"/>
      <c r="L51" s="89"/>
      <c r="M51" s="89"/>
      <c r="N51" s="654"/>
      <c r="P51" s="654"/>
      <c r="Q51" s="654"/>
      <c r="R51" s="654"/>
      <c r="S51" s="654"/>
      <c r="T51" s="654"/>
      <c r="U51" s="654"/>
      <c r="V51" s="654"/>
      <c r="W51" s="654"/>
      <c r="X51" s="654"/>
      <c r="Y51" s="654"/>
      <c r="Z51" s="654"/>
      <c r="AA51" s="685"/>
    </row>
    <row r="52" spans="1:27" s="659" customFormat="1" ht="11.25" customHeight="1">
      <c r="A52" s="523" t="s">
        <v>534</v>
      </c>
      <c r="C52" s="89"/>
      <c r="D52" s="89"/>
      <c r="E52" s="89"/>
      <c r="F52" s="89"/>
      <c r="H52" s="654"/>
      <c r="I52" s="89"/>
      <c r="J52" s="89"/>
      <c r="K52" s="89"/>
      <c r="L52" s="89"/>
      <c r="M52" s="89"/>
      <c r="O52" s="654"/>
      <c r="P52" s="654"/>
      <c r="Q52" s="654"/>
      <c r="R52" s="654"/>
      <c r="S52" s="654"/>
      <c r="T52" s="654"/>
      <c r="U52" s="654"/>
      <c r="V52" s="654"/>
      <c r="W52" s="654"/>
      <c r="X52" s="654"/>
      <c r="Y52" s="654"/>
      <c r="Z52" s="654"/>
      <c r="AA52" s="685"/>
    </row>
    <row r="53" spans="1:27" s="659" customFormat="1" ht="11.25" customHeight="1">
      <c r="B53" s="633"/>
      <c r="C53" s="1083"/>
      <c r="D53" s="685"/>
      <c r="E53" s="685"/>
      <c r="F53" s="685"/>
      <c r="G53" s="654"/>
      <c r="H53" s="654"/>
      <c r="I53" s="685"/>
      <c r="J53" s="685"/>
      <c r="K53" s="685"/>
      <c r="L53" s="685"/>
      <c r="M53" s="685"/>
      <c r="N53" s="654"/>
      <c r="O53" s="654"/>
      <c r="P53" s="654"/>
      <c r="Q53" s="654"/>
      <c r="R53" s="654"/>
      <c r="S53" s="654"/>
      <c r="T53" s="654"/>
      <c r="U53" s="654"/>
      <c r="V53" s="654"/>
      <c r="W53" s="654"/>
      <c r="X53" s="654"/>
      <c r="Y53" s="654"/>
      <c r="Z53" s="654"/>
      <c r="AA53" s="685"/>
    </row>
    <row r="54" spans="1:27" s="659" customFormat="1" ht="11.25" customHeight="1">
      <c r="A54" s="654"/>
      <c r="B54" s="633"/>
      <c r="C54" s="1083"/>
      <c r="D54" s="685"/>
      <c r="E54" s="685"/>
      <c r="F54" s="685"/>
      <c r="G54" s="654"/>
      <c r="H54" s="654"/>
      <c r="I54" s="685"/>
      <c r="J54" s="685"/>
      <c r="K54" s="685"/>
      <c r="L54" s="685"/>
      <c r="M54" s="685"/>
      <c r="N54" s="654"/>
      <c r="O54" s="654"/>
      <c r="P54" s="654"/>
      <c r="Q54" s="654"/>
      <c r="R54" s="654"/>
      <c r="S54" s="654"/>
      <c r="T54" s="654"/>
      <c r="U54" s="654"/>
      <c r="V54" s="654"/>
      <c r="W54" s="654"/>
      <c r="X54" s="654"/>
      <c r="Y54" s="654"/>
      <c r="Z54" s="654"/>
      <c r="AA54" s="685"/>
    </row>
    <row r="55" spans="1:27" s="659" customFormat="1" ht="11.25" customHeight="1">
      <c r="A55" s="654"/>
      <c r="B55" s="633"/>
      <c r="C55" s="1083"/>
      <c r="D55" s="685"/>
      <c r="E55" s="685"/>
      <c r="F55" s="1002"/>
      <c r="G55" s="1002"/>
      <c r="H55" s="685"/>
      <c r="I55" s="685"/>
      <c r="J55" s="685"/>
      <c r="K55" s="685"/>
      <c r="L55" s="685"/>
      <c r="M55" s="685"/>
      <c r="N55" s="654"/>
      <c r="O55" s="654"/>
      <c r="P55" s="654"/>
      <c r="Q55" s="654"/>
      <c r="R55" s="654"/>
      <c r="S55" s="654"/>
      <c r="T55" s="654"/>
      <c r="U55" s="654"/>
      <c r="V55" s="654"/>
      <c r="W55" s="654"/>
      <c r="X55" s="654"/>
      <c r="Y55" s="654"/>
      <c r="Z55" s="654"/>
      <c r="AA55" s="685"/>
    </row>
    <row r="56" spans="1:27" s="659" customFormat="1" ht="11.25" customHeight="1">
      <c r="A56" s="654"/>
      <c r="B56" s="654"/>
      <c r="C56" s="653"/>
      <c r="D56" s="685"/>
      <c r="E56" s="685"/>
      <c r="F56" s="1002"/>
      <c r="G56" s="1002"/>
      <c r="H56" s="685"/>
      <c r="I56" s="685"/>
      <c r="J56" s="685"/>
      <c r="K56" s="685"/>
      <c r="L56" s="685"/>
      <c r="M56" s="685"/>
      <c r="N56" s="654"/>
      <c r="O56" s="654"/>
      <c r="P56" s="654"/>
      <c r="Q56" s="654"/>
      <c r="R56" s="654"/>
      <c r="S56" s="654"/>
      <c r="T56" s="654"/>
      <c r="U56" s="654"/>
      <c r="V56" s="654"/>
      <c r="W56" s="654"/>
      <c r="X56" s="654"/>
      <c r="Y56" s="654"/>
      <c r="Z56" s="654"/>
      <c r="AA56" s="97"/>
    </row>
    <row r="57" spans="1:27" s="659" customFormat="1" ht="11.25" customHeight="1">
      <c r="A57" s="654"/>
      <c r="B57" s="654"/>
      <c r="C57" s="653"/>
      <c r="D57" s="685"/>
      <c r="E57" s="685"/>
      <c r="F57" s="1002"/>
      <c r="G57" s="1002"/>
      <c r="H57" s="685"/>
      <c r="I57" s="685"/>
      <c r="J57" s="685"/>
      <c r="K57" s="685"/>
      <c r="L57" s="685"/>
      <c r="M57" s="685"/>
      <c r="N57" s="654"/>
      <c r="O57" s="654"/>
      <c r="P57" s="654"/>
      <c r="Q57" s="654"/>
      <c r="R57" s="654"/>
      <c r="S57" s="654"/>
      <c r="T57" s="654"/>
      <c r="U57" s="654"/>
      <c r="V57" s="654"/>
      <c r="W57" s="654"/>
      <c r="X57" s="654"/>
      <c r="Y57" s="654"/>
      <c r="Z57" s="654"/>
      <c r="AA57" s="97"/>
    </row>
    <row r="58" spans="1:27" s="659" customFormat="1" ht="11.25" customHeight="1">
      <c r="A58" s="654"/>
      <c r="B58" s="654"/>
      <c r="C58" s="653"/>
      <c r="D58" s="685"/>
      <c r="E58" s="685"/>
      <c r="F58" s="1002"/>
      <c r="G58" s="1002"/>
      <c r="H58" s="685"/>
      <c r="I58" s="685"/>
      <c r="J58" s="685"/>
      <c r="K58" s="685"/>
      <c r="L58" s="685"/>
      <c r="M58" s="685"/>
      <c r="N58" s="654"/>
      <c r="O58" s="654"/>
      <c r="P58" s="654"/>
      <c r="Q58" s="654"/>
      <c r="R58" s="654"/>
      <c r="S58" s="654"/>
      <c r="T58" s="654"/>
      <c r="U58" s="654"/>
      <c r="V58" s="654"/>
      <c r="W58" s="654"/>
      <c r="X58" s="654"/>
      <c r="Y58" s="654"/>
      <c r="Z58" s="654"/>
      <c r="AA58" s="97"/>
    </row>
    <row r="59" spans="1:27" s="659" customFormat="1" ht="11.25" customHeight="1">
      <c r="A59" s="654"/>
      <c r="B59" s="654"/>
      <c r="C59" s="687"/>
      <c r="D59" s="688"/>
      <c r="E59" s="688"/>
      <c r="F59" s="688"/>
      <c r="G59" s="688"/>
      <c r="H59" s="688"/>
      <c r="I59" s="97"/>
      <c r="J59" s="97"/>
      <c r="K59" s="97"/>
      <c r="L59" s="97"/>
      <c r="M59" s="97"/>
      <c r="N59" s="654"/>
      <c r="O59" s="654"/>
      <c r="P59" s="654"/>
      <c r="Q59" s="654"/>
      <c r="R59" s="654"/>
      <c r="S59" s="654"/>
      <c r="T59" s="654"/>
      <c r="U59" s="654"/>
      <c r="V59" s="654"/>
      <c r="W59" s="654"/>
      <c r="X59" s="654"/>
      <c r="Y59" s="654"/>
      <c r="Z59" s="654"/>
      <c r="AA59" s="97"/>
    </row>
    <row r="60" spans="1:27" s="659" customFormat="1" ht="11.25" customHeight="1">
      <c r="A60" s="654"/>
      <c r="B60" s="654"/>
      <c r="C60" s="687"/>
      <c r="D60" s="688"/>
      <c r="E60" s="688"/>
      <c r="F60" s="688"/>
      <c r="G60" s="688"/>
      <c r="H60" s="688"/>
      <c r="I60" s="97"/>
      <c r="J60" s="97"/>
      <c r="K60" s="97"/>
      <c r="L60" s="97"/>
      <c r="M60" s="97"/>
      <c r="N60" s="654"/>
      <c r="O60" s="654"/>
      <c r="P60" s="654"/>
      <c r="Q60" s="654"/>
      <c r="R60" s="654"/>
      <c r="S60" s="654"/>
      <c r="T60" s="654"/>
      <c r="U60" s="654"/>
      <c r="V60" s="654"/>
      <c r="W60" s="654"/>
      <c r="X60" s="654"/>
      <c r="Y60" s="654"/>
      <c r="Z60" s="654"/>
      <c r="AA60" s="97"/>
    </row>
    <row r="61" spans="1:27" s="659" customFormat="1" ht="11.25" customHeight="1">
      <c r="A61" s="685"/>
      <c r="B61" s="654"/>
      <c r="C61" s="687"/>
      <c r="D61" s="688"/>
      <c r="E61" s="688"/>
      <c r="F61" s="688"/>
      <c r="G61" s="688"/>
      <c r="H61" s="688"/>
      <c r="I61" s="97"/>
      <c r="J61" s="97"/>
      <c r="K61" s="97"/>
      <c r="L61" s="97"/>
      <c r="M61" s="97"/>
      <c r="N61" s="654"/>
      <c r="O61" s="654"/>
      <c r="P61" s="654"/>
      <c r="Q61" s="654"/>
      <c r="R61" s="654"/>
      <c r="S61" s="654"/>
      <c r="T61" s="654"/>
      <c r="U61" s="654"/>
      <c r="V61" s="654"/>
      <c r="W61" s="654"/>
      <c r="X61" s="654"/>
      <c r="Y61" s="654"/>
      <c r="Z61" s="654"/>
      <c r="AA61" s="97"/>
    </row>
    <row r="62" spans="1:27" s="659" customFormat="1" ht="11.25" customHeight="1">
      <c r="A62" s="685"/>
      <c r="B62" s="654"/>
      <c r="C62" s="687"/>
      <c r="D62" s="688"/>
      <c r="E62" s="688"/>
      <c r="F62" s="688"/>
      <c r="G62" s="688"/>
      <c r="H62" s="688"/>
      <c r="I62" s="97"/>
      <c r="J62" s="97"/>
      <c r="K62" s="97"/>
      <c r="L62" s="97"/>
      <c r="M62" s="97"/>
      <c r="N62" s="654"/>
      <c r="O62" s="654"/>
      <c r="P62" s="654"/>
      <c r="Q62" s="654"/>
      <c r="R62" s="654"/>
      <c r="S62" s="654"/>
      <c r="T62" s="654"/>
      <c r="U62" s="654"/>
      <c r="V62" s="654"/>
      <c r="W62" s="654"/>
      <c r="X62" s="654"/>
      <c r="Y62" s="654"/>
      <c r="Z62" s="654"/>
      <c r="AA62" s="97"/>
    </row>
    <row r="63" spans="1:27" s="659" customFormat="1" ht="11.25" customHeight="1">
      <c r="A63" s="654"/>
      <c r="B63" s="654"/>
      <c r="C63" s="687"/>
      <c r="D63" s="688"/>
      <c r="E63" s="688"/>
      <c r="F63" s="688"/>
      <c r="G63" s="688"/>
      <c r="H63" s="688"/>
      <c r="I63" s="97"/>
      <c r="J63" s="97"/>
      <c r="K63" s="97"/>
      <c r="L63" s="97"/>
      <c r="M63" s="97"/>
      <c r="N63" s="654"/>
      <c r="O63" s="654"/>
      <c r="P63" s="654"/>
      <c r="Q63" s="654"/>
      <c r="R63" s="654"/>
      <c r="S63" s="654"/>
      <c r="T63" s="654"/>
      <c r="U63" s="654"/>
      <c r="V63" s="654"/>
      <c r="W63" s="654"/>
      <c r="X63" s="654"/>
      <c r="Y63" s="654"/>
      <c r="Z63" s="654"/>
      <c r="AA63" s="654"/>
    </row>
    <row r="64" spans="1:27" s="659" customFormat="1" ht="11.25" customHeight="1">
      <c r="A64" s="654"/>
      <c r="B64" s="654"/>
      <c r="C64" s="687"/>
      <c r="D64" s="688"/>
      <c r="E64" s="688"/>
      <c r="F64" s="688"/>
      <c r="G64" s="688"/>
      <c r="H64" s="688"/>
      <c r="I64" s="97"/>
      <c r="J64" s="97"/>
      <c r="K64" s="97"/>
      <c r="L64" s="97"/>
      <c r="M64" s="97"/>
      <c r="N64" s="654"/>
      <c r="O64" s="654"/>
      <c r="P64" s="654"/>
      <c r="Q64" s="654"/>
      <c r="R64" s="654"/>
      <c r="S64" s="654"/>
      <c r="T64" s="654"/>
      <c r="U64" s="654"/>
      <c r="V64" s="654"/>
      <c r="W64" s="654"/>
      <c r="X64" s="654"/>
      <c r="Y64" s="654"/>
      <c r="Z64" s="654"/>
      <c r="AA64" s="654"/>
    </row>
    <row r="65" spans="1:27" s="659" customFormat="1" ht="11.25" customHeight="1">
      <c r="A65" s="685"/>
      <c r="B65" s="654"/>
      <c r="C65" s="687"/>
      <c r="D65" s="688"/>
      <c r="E65" s="688"/>
      <c r="F65" s="688"/>
      <c r="G65" s="688"/>
      <c r="H65" s="688"/>
      <c r="I65" s="97"/>
      <c r="J65" s="97"/>
      <c r="K65" s="97"/>
      <c r="L65" s="97"/>
      <c r="M65" s="97"/>
      <c r="N65" s="654"/>
      <c r="O65" s="654"/>
      <c r="P65" s="654"/>
      <c r="Q65" s="654"/>
      <c r="R65" s="654"/>
      <c r="S65" s="654"/>
      <c r="T65" s="654"/>
      <c r="U65" s="654"/>
      <c r="V65" s="654"/>
      <c r="W65" s="654"/>
      <c r="X65" s="654"/>
      <c r="Y65" s="654"/>
      <c r="Z65" s="654"/>
      <c r="AA65" s="654"/>
    </row>
    <row r="66" spans="1:27" s="659" customFormat="1" ht="11.25" customHeight="1">
      <c r="A66" s="654"/>
      <c r="B66" s="654"/>
      <c r="C66" s="653"/>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row>
    <row r="67" spans="1:27" s="659" customFormat="1" ht="11.25" customHeight="1">
      <c r="A67" s="654"/>
      <c r="B67" s="654"/>
      <c r="C67" s="654"/>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row>
    <row r="68" spans="1:27" s="659" customFormat="1" ht="11.25" customHeight="1">
      <c r="A68" s="65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row>
    <row r="69" spans="1:27" s="659" customFormat="1" ht="11.25" customHeight="1">
      <c r="A69" s="65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row>
    <row r="70" spans="1:27" s="659" customFormat="1" ht="13.5" customHeight="1">
      <c r="A70" s="65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row>
    <row r="71" spans="1:27" s="659" customFormat="1" ht="11.25" customHeight="1">
      <c r="A71" s="65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row>
    <row r="72" spans="1:27" s="659" customFormat="1" ht="11.25" customHeight="1">
      <c r="A72" s="654"/>
      <c r="B72" s="654"/>
      <c r="C72" s="654"/>
      <c r="D72" s="654"/>
      <c r="E72" s="654"/>
      <c r="F72" s="654"/>
      <c r="G72" s="654"/>
      <c r="H72" s="654"/>
      <c r="I72" s="654"/>
      <c r="J72" s="654"/>
      <c r="K72" s="654"/>
      <c r="L72" s="654"/>
      <c r="M72" s="654"/>
      <c r="N72" s="654"/>
      <c r="O72" s="654"/>
      <c r="P72" s="654"/>
      <c r="Q72" s="654"/>
      <c r="R72" s="654"/>
      <c r="S72" s="654"/>
      <c r="T72" s="654"/>
      <c r="U72" s="654"/>
      <c r="V72" s="654"/>
      <c r="W72" s="654"/>
      <c r="X72" s="654"/>
      <c r="Y72" s="654"/>
      <c r="Z72" s="654"/>
      <c r="AA72" s="654"/>
    </row>
    <row r="73" spans="1:27" s="659" customFormat="1" ht="11.25" customHeight="1">
      <c r="A73" s="654"/>
      <c r="B73" s="654"/>
      <c r="C73" s="654"/>
      <c r="D73" s="654"/>
      <c r="E73" s="654"/>
      <c r="F73" s="654"/>
      <c r="G73" s="654"/>
      <c r="H73" s="654"/>
      <c r="I73" s="654"/>
      <c r="J73" s="654"/>
      <c r="K73" s="654"/>
      <c r="L73" s="654"/>
      <c r="M73" s="654"/>
      <c r="N73" s="654"/>
      <c r="O73" s="654"/>
      <c r="P73" s="654"/>
      <c r="Q73" s="654"/>
      <c r="R73" s="654"/>
      <c r="S73" s="654"/>
      <c r="T73" s="654"/>
      <c r="U73" s="654"/>
      <c r="V73" s="654"/>
      <c r="W73" s="654"/>
      <c r="X73" s="654"/>
      <c r="Y73" s="654"/>
      <c r="Z73" s="654"/>
      <c r="AA73" s="654"/>
    </row>
    <row r="74" spans="1:27" s="659" customFormat="1" ht="11.25" customHeight="1">
      <c r="A74" s="654"/>
      <c r="B74" s="654"/>
      <c r="C74" s="654"/>
      <c r="D74" s="654"/>
      <c r="E74" s="654"/>
      <c r="F74" s="654"/>
      <c r="G74" s="654"/>
      <c r="H74" s="654"/>
      <c r="I74" s="654"/>
      <c r="J74" s="654"/>
      <c r="K74" s="654"/>
      <c r="L74" s="654"/>
      <c r="M74" s="654"/>
      <c r="N74" s="654"/>
      <c r="O74" s="654"/>
      <c r="P74" s="654"/>
      <c r="Q74" s="654"/>
      <c r="R74" s="654"/>
      <c r="S74" s="654"/>
      <c r="T74" s="654"/>
      <c r="U74" s="654"/>
      <c r="V74" s="654"/>
      <c r="W74" s="654"/>
      <c r="X74" s="654"/>
      <c r="Y74" s="654"/>
      <c r="Z74" s="654"/>
      <c r="AA74" s="654"/>
    </row>
    <row r="75" spans="1:27" s="659" customFormat="1" ht="11.25" customHeight="1">
      <c r="A75" s="654"/>
      <c r="B75" s="654"/>
      <c r="C75" s="654"/>
      <c r="D75" s="654"/>
      <c r="E75" s="654"/>
      <c r="F75" s="654"/>
      <c r="G75" s="654"/>
      <c r="H75" s="654"/>
      <c r="I75" s="654"/>
      <c r="J75" s="654"/>
      <c r="K75" s="654"/>
      <c r="L75" s="654"/>
      <c r="M75" s="654"/>
      <c r="N75" s="654"/>
      <c r="O75" s="654"/>
      <c r="P75" s="654"/>
      <c r="Q75" s="654"/>
      <c r="R75" s="654"/>
      <c r="S75" s="654"/>
      <c r="T75" s="654"/>
      <c r="U75" s="654"/>
      <c r="V75" s="654"/>
      <c r="W75" s="654"/>
      <c r="X75" s="654"/>
      <c r="Y75" s="654"/>
      <c r="Z75" s="654"/>
      <c r="AA75" s="654"/>
    </row>
    <row r="76" spans="1:27" s="659" customFormat="1" ht="11.25" customHeight="1">
      <c r="A76" s="654"/>
      <c r="B76" s="654"/>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row>
    <row r="77" spans="1:27" s="659" customFormat="1" ht="11.25" customHeight="1">
      <c r="A77" s="654"/>
      <c r="B77" s="654"/>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row>
    <row r="78" spans="1:27" s="659" customFormat="1" ht="11.25" customHeight="1">
      <c r="A78" s="654"/>
      <c r="B78" s="654"/>
      <c r="C78" s="654"/>
      <c r="D78" s="654"/>
      <c r="E78" s="654"/>
      <c r="F78" s="654"/>
      <c r="G78" s="654"/>
      <c r="H78" s="654"/>
      <c r="I78" s="654"/>
      <c r="J78" s="654"/>
      <c r="K78" s="654"/>
      <c r="L78" s="654"/>
      <c r="M78" s="654"/>
      <c r="N78" s="654"/>
      <c r="O78" s="654"/>
      <c r="P78" s="654"/>
      <c r="Q78" s="654"/>
      <c r="R78" s="654"/>
      <c r="S78" s="654"/>
      <c r="T78" s="654"/>
      <c r="U78" s="654"/>
      <c r="V78" s="654"/>
      <c r="W78" s="654"/>
      <c r="X78" s="654"/>
      <c r="Y78" s="654"/>
      <c r="Z78" s="654"/>
      <c r="AA78" s="654"/>
    </row>
    <row r="79" spans="1:27" s="659" customFormat="1" ht="11.25" customHeight="1">
      <c r="A79" s="654"/>
      <c r="B79" s="654"/>
      <c r="C79" s="654"/>
      <c r="D79" s="654"/>
      <c r="E79" s="654"/>
      <c r="F79" s="654"/>
      <c r="G79" s="654"/>
      <c r="H79" s="654"/>
      <c r="I79" s="654"/>
      <c r="J79" s="654"/>
      <c r="K79" s="654"/>
      <c r="L79" s="654"/>
      <c r="M79" s="654"/>
      <c r="N79" s="654"/>
      <c r="O79" s="654"/>
      <c r="P79" s="654"/>
      <c r="Q79" s="654"/>
      <c r="R79" s="654"/>
      <c r="S79" s="654"/>
      <c r="T79" s="654"/>
      <c r="U79" s="654"/>
      <c r="V79" s="654"/>
      <c r="W79" s="654"/>
      <c r="X79" s="654"/>
      <c r="Y79" s="654"/>
      <c r="Z79" s="654"/>
      <c r="AA79" s="654"/>
    </row>
    <row r="80" spans="1:27" s="659" customFormat="1" ht="11.25" customHeight="1">
      <c r="A80" s="654"/>
      <c r="B80" s="654"/>
      <c r="C80" s="654"/>
      <c r="D80" s="654"/>
      <c r="E80" s="654"/>
      <c r="F80" s="654"/>
      <c r="G80" s="654"/>
      <c r="H80" s="654"/>
      <c r="I80" s="654"/>
      <c r="J80" s="654"/>
      <c r="K80" s="654"/>
      <c r="L80" s="654"/>
      <c r="M80" s="654"/>
      <c r="N80" s="654"/>
      <c r="O80" s="654"/>
      <c r="P80" s="654"/>
      <c r="Q80" s="654"/>
      <c r="R80" s="654"/>
      <c r="S80" s="654"/>
      <c r="T80" s="654"/>
      <c r="U80" s="654"/>
      <c r="V80" s="654"/>
      <c r="W80" s="654"/>
      <c r="X80" s="654"/>
      <c r="Y80" s="654"/>
      <c r="Z80" s="654"/>
      <c r="AA80" s="654"/>
    </row>
    <row r="81" spans="1:27" s="659" customFormat="1" ht="10.9" customHeight="1">
      <c r="A81" s="654"/>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row>
    <row r="82" spans="1:27" s="659" customFormat="1" ht="11.25" customHeight="1">
      <c r="A82" s="654"/>
      <c r="B82" s="654"/>
      <c r="C82" s="654"/>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row>
    <row r="83" spans="1:27" ht="11.15" customHeight="1">
      <c r="C83" s="654"/>
    </row>
    <row r="84" spans="1:27" ht="11.15" customHeight="1">
      <c r="C84" s="654"/>
    </row>
    <row r="85" spans="1:27" ht="11.15" customHeight="1">
      <c r="C85" s="654"/>
    </row>
    <row r="86" spans="1:27" ht="11.15" customHeight="1">
      <c r="C86" s="654"/>
    </row>
    <row r="87" spans="1:27" ht="11.15" customHeight="1">
      <c r="C87" s="654"/>
    </row>
    <row r="88" spans="1:27" ht="11.15" customHeight="1">
      <c r="C88" s="654"/>
    </row>
    <row r="89" spans="1:27" ht="11.15" customHeight="1">
      <c r="C89" s="654"/>
    </row>
    <row r="90" spans="1:27" ht="11.15" customHeight="1">
      <c r="C90" s="654"/>
    </row>
    <row r="91" spans="1:27" ht="11.15" customHeight="1">
      <c r="C91" s="654"/>
    </row>
    <row r="92" spans="1:27" ht="11.15" customHeight="1">
      <c r="C92" s="654"/>
    </row>
    <row r="93" spans="1:27" s="659" customFormat="1" ht="10.15" customHeight="1">
      <c r="A93" s="654"/>
      <c r="B93" s="654"/>
      <c r="C93" s="654"/>
      <c r="D93" s="654"/>
      <c r="E93" s="654"/>
      <c r="F93" s="654"/>
      <c r="G93" s="654"/>
      <c r="H93" s="654"/>
      <c r="I93" s="654"/>
      <c r="J93" s="654"/>
      <c r="K93" s="654"/>
      <c r="L93" s="654"/>
      <c r="M93" s="654"/>
      <c r="N93" s="654"/>
      <c r="O93" s="654"/>
      <c r="P93" s="654"/>
      <c r="Q93" s="654"/>
      <c r="R93" s="654"/>
      <c r="S93" s="654"/>
      <c r="T93" s="654"/>
      <c r="U93" s="654"/>
      <c r="V93" s="654"/>
      <c r="W93" s="654"/>
      <c r="X93" s="654"/>
      <c r="Y93" s="654"/>
      <c r="Z93" s="654"/>
      <c r="AA93" s="654"/>
    </row>
    <row r="94" spans="1:27" ht="11.15" customHeight="1">
      <c r="C94" s="654"/>
    </row>
    <row r="95" spans="1:27" ht="11.15" customHeight="1">
      <c r="C95" s="654"/>
    </row>
    <row r="96" spans="1:27" ht="11.15" customHeight="1">
      <c r="C96" s="654"/>
    </row>
    <row r="97" spans="3:3" ht="11.15" customHeight="1">
      <c r="C97" s="654"/>
    </row>
    <row r="98" spans="3:3" ht="11.15" customHeight="1">
      <c r="C98" s="654"/>
    </row>
    <row r="99" spans="3:3" ht="11.15" customHeight="1">
      <c r="C99" s="654"/>
    </row>
    <row r="100" spans="3:3" ht="10.9" customHeight="1">
      <c r="C100" s="654"/>
    </row>
    <row r="101" spans="3:3" ht="11.15" customHeight="1">
      <c r="C101" s="654"/>
    </row>
    <row r="102" spans="3:3" ht="11.15" customHeight="1">
      <c r="C102" s="654"/>
    </row>
    <row r="103" spans="3:3" ht="11.15" customHeight="1">
      <c r="C103" s="654"/>
    </row>
    <row r="104" spans="3:3" ht="11.15" customHeight="1">
      <c r="C104" s="654"/>
    </row>
    <row r="105" spans="3:3" ht="11.15" customHeight="1">
      <c r="C105" s="654"/>
    </row>
    <row r="106" spans="3:3" ht="11.15" customHeight="1">
      <c r="C106" s="654"/>
    </row>
    <row r="107" spans="3:3">
      <c r="C107" s="654"/>
    </row>
    <row r="108" spans="3:3">
      <c r="C108" s="654"/>
    </row>
    <row r="109" spans="3:3">
      <c r="C109" s="654"/>
    </row>
    <row r="110" spans="3:3">
      <c r="C110" s="654"/>
    </row>
    <row r="111" spans="3:3">
      <c r="C111" s="654"/>
    </row>
    <row r="112" spans="3:3">
      <c r="C112" s="654"/>
    </row>
    <row r="113" spans="3:3">
      <c r="C113" s="654"/>
    </row>
    <row r="114" spans="3:3">
      <c r="C114" s="654"/>
    </row>
    <row r="115" spans="3:3">
      <c r="C115" s="654"/>
    </row>
    <row r="116" spans="3:3">
      <c r="C116" s="654"/>
    </row>
    <row r="117" spans="3:3">
      <c r="C117" s="654"/>
    </row>
    <row r="118" spans="3:3">
      <c r="C118" s="654"/>
    </row>
    <row r="119" spans="3:3">
      <c r="C119" s="654"/>
    </row>
    <row r="120" spans="3:3">
      <c r="C120" s="654"/>
    </row>
    <row r="121" spans="3:3">
      <c r="C121" s="654"/>
    </row>
    <row r="122" spans="3:3">
      <c r="C122" s="654"/>
    </row>
    <row r="123" spans="3:3">
      <c r="C123" s="654"/>
    </row>
    <row r="124" spans="3:3">
      <c r="C124" s="654"/>
    </row>
    <row r="125" spans="3:3">
      <c r="C125" s="654"/>
    </row>
    <row r="126" spans="3:3">
      <c r="C126" s="654"/>
    </row>
    <row r="127" spans="3:3">
      <c r="C127" s="654"/>
    </row>
    <row r="128" spans="3:3">
      <c r="C128" s="654"/>
    </row>
    <row r="129" spans="3:3">
      <c r="C129" s="654"/>
    </row>
    <row r="130" spans="3:3">
      <c r="C130" s="654"/>
    </row>
    <row r="131" spans="3:3">
      <c r="C131" s="654"/>
    </row>
    <row r="132" spans="3:3">
      <c r="C132" s="654"/>
    </row>
    <row r="133" spans="3:3">
      <c r="C133" s="654"/>
    </row>
    <row r="134" spans="3:3">
      <c r="C134" s="654"/>
    </row>
    <row r="135" spans="3:3">
      <c r="C135" s="654"/>
    </row>
    <row r="136" spans="3:3">
      <c r="C136" s="654"/>
    </row>
    <row r="137" spans="3:3">
      <c r="C137" s="654"/>
    </row>
    <row r="138" spans="3:3">
      <c r="C138" s="654"/>
    </row>
    <row r="139" spans="3:3">
      <c r="C139" s="654"/>
    </row>
    <row r="140" spans="3:3">
      <c r="C140" s="654"/>
    </row>
    <row r="141" spans="3:3">
      <c r="C141" s="654"/>
    </row>
    <row r="142" spans="3:3">
      <c r="C142" s="654"/>
    </row>
    <row r="143" spans="3:3">
      <c r="C143" s="654"/>
    </row>
    <row r="144" spans="3:3">
      <c r="C144" s="654"/>
    </row>
    <row r="145" spans="3:3">
      <c r="C145" s="654"/>
    </row>
    <row r="146" spans="3:3">
      <c r="C146" s="654"/>
    </row>
    <row r="147" spans="3:3">
      <c r="C147" s="654"/>
    </row>
    <row r="148" spans="3:3">
      <c r="C148" s="654"/>
    </row>
    <row r="149" spans="3:3">
      <c r="C149" s="654"/>
    </row>
    <row r="150" spans="3:3">
      <c r="C150" s="654"/>
    </row>
    <row r="151" spans="3:3">
      <c r="C151" s="654"/>
    </row>
    <row r="152" spans="3:3">
      <c r="C152" s="654"/>
    </row>
    <row r="153" spans="3:3">
      <c r="C153" s="654"/>
    </row>
    <row r="154" spans="3:3">
      <c r="C154" s="654"/>
    </row>
    <row r="155" spans="3:3">
      <c r="C155" s="654"/>
    </row>
    <row r="156" spans="3:3">
      <c r="C156" s="654"/>
    </row>
    <row r="157" spans="3:3">
      <c r="C157" s="654"/>
    </row>
    <row r="158" spans="3:3">
      <c r="C158" s="654"/>
    </row>
    <row r="160" spans="3:3">
      <c r="C160" s="654"/>
    </row>
    <row r="161" spans="3:3">
      <c r="C161" s="654"/>
    </row>
    <row r="162" spans="3:3">
      <c r="C162" s="654"/>
    </row>
    <row r="163" spans="3:3">
      <c r="C163" s="654"/>
    </row>
    <row r="164" spans="3:3">
      <c r="C164" s="654"/>
    </row>
    <row r="165" spans="3:3">
      <c r="C165" s="654"/>
    </row>
    <row r="166" spans="3:3">
      <c r="C166" s="654"/>
    </row>
    <row r="167" spans="3:3">
      <c r="C167" s="654"/>
    </row>
    <row r="168" spans="3:3">
      <c r="C168" s="654"/>
    </row>
    <row r="169" spans="3:3">
      <c r="C169" s="654"/>
    </row>
    <row r="170" spans="3:3">
      <c r="C170" s="654"/>
    </row>
    <row r="171" spans="3:3">
      <c r="C171" s="654"/>
    </row>
    <row r="172" spans="3:3">
      <c r="C172" s="654"/>
    </row>
    <row r="173" spans="3:3">
      <c r="C173" s="654"/>
    </row>
    <row r="174" spans="3:3">
      <c r="C174" s="654"/>
    </row>
    <row r="175" spans="3:3">
      <c r="C175" s="654"/>
    </row>
    <row r="176" spans="3:3">
      <c r="C176" s="654"/>
    </row>
    <row r="177" spans="3:3">
      <c r="C177" s="654"/>
    </row>
    <row r="178" spans="3:3">
      <c r="C178" s="654"/>
    </row>
    <row r="179" spans="3:3">
      <c r="C179" s="654"/>
    </row>
    <row r="180" spans="3:3">
      <c r="C180" s="654"/>
    </row>
    <row r="181" spans="3:3">
      <c r="C181" s="654"/>
    </row>
    <row r="182" spans="3:3">
      <c r="C182" s="654"/>
    </row>
    <row r="183" spans="3:3">
      <c r="C183" s="654"/>
    </row>
    <row r="184" spans="3:3">
      <c r="C184" s="654"/>
    </row>
    <row r="185" spans="3:3">
      <c r="C185" s="654"/>
    </row>
    <row r="186" spans="3:3">
      <c r="C186" s="654"/>
    </row>
    <row r="187" spans="3:3">
      <c r="C187" s="654"/>
    </row>
    <row r="188" spans="3:3">
      <c r="C188" s="654"/>
    </row>
    <row r="189" spans="3:3">
      <c r="C189" s="654"/>
    </row>
    <row r="190" spans="3:3">
      <c r="C190" s="654"/>
    </row>
    <row r="191" spans="3:3">
      <c r="C191" s="654"/>
    </row>
    <row r="192" spans="3:3">
      <c r="C192" s="654"/>
    </row>
    <row r="193" spans="3:3">
      <c r="C193" s="654"/>
    </row>
    <row r="194" spans="3:3">
      <c r="C194" s="654"/>
    </row>
    <row r="195" spans="3:3">
      <c r="C195" s="654"/>
    </row>
    <row r="196" spans="3:3">
      <c r="C196" s="654"/>
    </row>
    <row r="197" spans="3:3">
      <c r="C197" s="654"/>
    </row>
    <row r="198" spans="3:3">
      <c r="C198" s="654"/>
    </row>
    <row r="199" spans="3:3">
      <c r="C199" s="654"/>
    </row>
    <row r="200" spans="3:3">
      <c r="C200" s="654"/>
    </row>
    <row r="201" spans="3:3">
      <c r="C201" s="654"/>
    </row>
    <row r="202" spans="3:3">
      <c r="C202" s="654"/>
    </row>
    <row r="203" spans="3:3">
      <c r="C203" s="654"/>
    </row>
  </sheetData>
  <mergeCells count="11">
    <mergeCell ref="A1:AA1"/>
    <mergeCell ref="R3:S3"/>
    <mergeCell ref="X4:AA4"/>
    <mergeCell ref="S4:V4"/>
    <mergeCell ref="N4:Q4"/>
    <mergeCell ref="A3:D3"/>
    <mergeCell ref="A7:B7"/>
    <mergeCell ref="A19:B19"/>
    <mergeCell ref="A31:B31"/>
    <mergeCell ref="D4:G4"/>
    <mergeCell ref="I4:L4"/>
  </mergeCells>
  <printOptions horizontalCentered="1" verticalCentered="1"/>
  <pageMargins left="0.51181102362204722" right="0.31496062992125984" top="0.35433070866141736" bottom="0.35433070866141736" header="0.31496062992125984" footer="0.31496062992125984"/>
  <pageSetup paperSize="9" scale="8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pageSetUpPr fitToPage="1"/>
  </sheetPr>
  <dimension ref="A1:AF90"/>
  <sheetViews>
    <sheetView showGridLines="0" zoomScaleNormal="100" workbookViewId="0">
      <selection sqref="A1:AF1"/>
    </sheetView>
  </sheetViews>
  <sheetFormatPr defaultColWidth="11.08984375" defaultRowHeight="12.5"/>
  <cols>
    <col min="1" max="1" width="1.81640625" style="319" customWidth="1"/>
    <col min="2" max="2" width="22.6328125" style="319" customWidth="1"/>
    <col min="3" max="3" width="3.26953125" style="318" customWidth="1"/>
    <col min="4" max="4" width="5.26953125" style="319" customWidth="1"/>
    <col min="5" max="5" width="8.36328125" style="319" customWidth="1"/>
    <col min="6" max="6" width="8.81640625" style="319" customWidth="1"/>
    <col min="7" max="7" width="7.36328125" style="319" customWidth="1"/>
    <col min="8" max="8" width="10.08984375" style="319" customWidth="1"/>
    <col min="9" max="9" width="1.36328125" style="319" customWidth="1"/>
    <col min="10" max="10" width="5.08984375" style="319" customWidth="1"/>
    <col min="11" max="11" width="7.7265625" style="319" customWidth="1"/>
    <col min="12" max="12" width="8.7265625" style="319" customWidth="1"/>
    <col min="13" max="13" width="7.6328125" style="319" customWidth="1"/>
    <col min="14" max="14" width="9.7265625" style="319" customWidth="1"/>
    <col min="15" max="15" width="1.7265625" style="319" customWidth="1"/>
    <col min="16" max="16" width="5.36328125" style="319" customWidth="1"/>
    <col min="17" max="17" width="8.08984375" style="319" customWidth="1"/>
    <col min="18" max="18" width="8.7265625" style="319" customWidth="1"/>
    <col min="19" max="19" width="6" style="319" customWidth="1"/>
    <col min="20" max="20" width="9.81640625" style="319" customWidth="1"/>
    <col min="21" max="21" width="1.7265625" style="319" customWidth="1"/>
    <col min="22" max="22" width="5.36328125" style="319" customWidth="1"/>
    <col min="23" max="23" width="8" style="319" customWidth="1"/>
    <col min="24" max="24" width="8.26953125" style="319" customWidth="1"/>
    <col min="25" max="25" width="6" style="319" customWidth="1"/>
    <col min="26" max="26" width="9.81640625" style="319" customWidth="1"/>
    <col min="27" max="27" width="1.7265625" style="319" customWidth="1"/>
    <col min="28" max="28" width="6.81640625" style="319" customWidth="1"/>
    <col min="29" max="29" width="8.36328125" style="319" customWidth="1"/>
    <col min="30" max="30" width="8.26953125" style="319" customWidth="1"/>
    <col min="31" max="31" width="8.36328125" style="319" customWidth="1"/>
    <col min="32" max="32" width="9.81640625" style="319" customWidth="1"/>
    <col min="33" max="16384" width="11.08984375" style="319"/>
  </cols>
  <sheetData>
    <row r="1" spans="1:32" s="689" customFormat="1" ht="25.5" customHeight="1">
      <c r="A1" s="1447" t="s">
        <v>331</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row>
    <row r="2" spans="1:32" ht="16.399999999999999" customHeight="1">
      <c r="A2" s="317" t="str">
        <f>"November 2018"</f>
        <v>November 2018</v>
      </c>
      <c r="B2" s="317"/>
      <c r="D2" s="318"/>
      <c r="E2" s="317"/>
      <c r="F2" s="317"/>
      <c r="G2" s="317"/>
      <c r="H2" s="317"/>
      <c r="I2" s="317"/>
      <c r="J2" s="317"/>
      <c r="K2" s="317"/>
      <c r="L2" s="317"/>
      <c r="M2" s="317"/>
      <c r="O2" s="317"/>
      <c r="P2" s="317"/>
      <c r="Q2" s="317"/>
      <c r="R2" s="317"/>
      <c r="S2" s="317"/>
      <c r="U2" s="317"/>
      <c r="V2" s="317"/>
      <c r="W2" s="317"/>
      <c r="X2" s="317"/>
      <c r="Y2" s="317"/>
      <c r="AA2" s="317"/>
      <c r="AB2" s="317"/>
      <c r="AC2" s="317"/>
      <c r="AD2" s="317"/>
      <c r="AE2" s="317"/>
      <c r="AF2" s="320" t="s">
        <v>111</v>
      </c>
    </row>
    <row r="3" spans="1:32" ht="16.399999999999999" customHeight="1">
      <c r="A3" s="317" t="s">
        <v>0</v>
      </c>
      <c r="B3" s="317"/>
      <c r="D3" s="322"/>
      <c r="E3" s="690"/>
      <c r="F3" s="690"/>
      <c r="G3" s="690"/>
      <c r="H3" s="690"/>
      <c r="I3" s="690"/>
      <c r="J3" s="690"/>
      <c r="K3" s="690"/>
      <c r="L3" s="690"/>
      <c r="M3" s="690"/>
      <c r="N3" s="690"/>
      <c r="O3" s="317"/>
      <c r="P3" s="317"/>
      <c r="Q3" s="317"/>
      <c r="R3" s="317"/>
      <c r="S3" s="317"/>
      <c r="T3" s="317"/>
      <c r="U3" s="690"/>
      <c r="V3" s="317"/>
      <c r="W3" s="317"/>
      <c r="X3" s="317"/>
      <c r="Y3" s="317"/>
      <c r="Z3" s="317"/>
      <c r="AA3" s="690"/>
      <c r="AB3" s="317"/>
      <c r="AC3" s="317"/>
      <c r="AD3" s="317"/>
      <c r="AE3" s="317"/>
      <c r="AF3" s="317"/>
    </row>
    <row r="4" spans="1:32" s="326" customFormat="1" ht="21.75" customHeight="1">
      <c r="A4" s="332"/>
      <c r="B4" s="332"/>
      <c r="C4" s="322"/>
      <c r="D4" s="1444" t="s">
        <v>297</v>
      </c>
      <c r="E4" s="1444"/>
      <c r="F4" s="1444"/>
      <c r="G4" s="1444"/>
      <c r="H4" s="1444"/>
      <c r="I4" s="332"/>
      <c r="J4" s="1444" t="s">
        <v>169</v>
      </c>
      <c r="K4" s="1444"/>
      <c r="L4" s="1444"/>
      <c r="M4" s="1444"/>
      <c r="N4" s="1444"/>
      <c r="P4" s="1444" t="s">
        <v>44</v>
      </c>
      <c r="Q4" s="1444"/>
      <c r="R4" s="1444"/>
      <c r="S4" s="1444"/>
      <c r="T4" s="1444"/>
      <c r="V4" s="1444" t="s">
        <v>45</v>
      </c>
      <c r="W4" s="1444"/>
      <c r="X4" s="1444"/>
      <c r="Y4" s="1444"/>
      <c r="Z4" s="1444"/>
      <c r="AB4" s="1444" t="s">
        <v>46</v>
      </c>
      <c r="AC4" s="1444"/>
      <c r="AD4" s="1444"/>
      <c r="AE4" s="1444"/>
      <c r="AF4" s="1444"/>
    </row>
    <row r="5" spans="1:32" s="326" customFormat="1" ht="2.25" customHeight="1">
      <c r="A5" s="332"/>
      <c r="B5" s="332"/>
      <c r="C5" s="322"/>
      <c r="D5" s="1445" t="s">
        <v>105</v>
      </c>
      <c r="E5" s="1442" t="s">
        <v>659</v>
      </c>
      <c r="F5" s="1442" t="s">
        <v>660</v>
      </c>
      <c r="G5" s="1442" t="s">
        <v>201</v>
      </c>
      <c r="H5" s="1442" t="s">
        <v>661</v>
      </c>
      <c r="I5" s="339"/>
      <c r="J5" s="1448" t="s">
        <v>105</v>
      </c>
      <c r="K5" s="1442" t="s">
        <v>659</v>
      </c>
      <c r="L5" s="1442" t="s">
        <v>660</v>
      </c>
      <c r="M5" s="1442" t="s">
        <v>201</v>
      </c>
      <c r="N5" s="1442" t="s">
        <v>661</v>
      </c>
      <c r="P5" s="1445" t="s">
        <v>105</v>
      </c>
      <c r="Q5" s="1442" t="s">
        <v>659</v>
      </c>
      <c r="R5" s="1442" t="s">
        <v>660</v>
      </c>
      <c r="S5" s="1442" t="s">
        <v>201</v>
      </c>
      <c r="T5" s="1442" t="s">
        <v>661</v>
      </c>
      <c r="V5" s="1445" t="s">
        <v>105</v>
      </c>
      <c r="W5" s="1442" t="s">
        <v>659</v>
      </c>
      <c r="X5" s="1442" t="s">
        <v>660</v>
      </c>
      <c r="Y5" s="1442" t="s">
        <v>201</v>
      </c>
      <c r="Z5" s="1442" t="s">
        <v>661</v>
      </c>
      <c r="AB5" s="1445" t="s">
        <v>105</v>
      </c>
      <c r="AC5" s="1442" t="s">
        <v>659</v>
      </c>
      <c r="AD5" s="1442" t="s">
        <v>660</v>
      </c>
      <c r="AE5" s="1442" t="s">
        <v>201</v>
      </c>
      <c r="AF5" s="1442" t="s">
        <v>661</v>
      </c>
    </row>
    <row r="6" spans="1:32" s="326" customFormat="1" ht="31.15" customHeight="1">
      <c r="A6" s="332"/>
      <c r="B6" s="332"/>
      <c r="D6" s="1446"/>
      <c r="E6" s="1443"/>
      <c r="F6" s="1443"/>
      <c r="G6" s="1443"/>
      <c r="H6" s="1443"/>
      <c r="I6" s="355"/>
      <c r="J6" s="1449"/>
      <c r="K6" s="1443"/>
      <c r="L6" s="1443"/>
      <c r="M6" s="1443"/>
      <c r="N6" s="1443"/>
      <c r="P6" s="1446"/>
      <c r="Q6" s="1443"/>
      <c r="R6" s="1443"/>
      <c r="S6" s="1443"/>
      <c r="T6" s="1443"/>
      <c r="V6" s="1446"/>
      <c r="W6" s="1443"/>
      <c r="X6" s="1443"/>
      <c r="Y6" s="1443"/>
      <c r="Z6" s="1443"/>
      <c r="AB6" s="1446"/>
      <c r="AC6" s="1443"/>
      <c r="AD6" s="1443"/>
      <c r="AE6" s="1443"/>
      <c r="AF6" s="1443"/>
    </row>
    <row r="7" spans="1:32" s="326" customFormat="1" ht="12" customHeight="1">
      <c r="A7" s="332"/>
      <c r="B7" s="332"/>
      <c r="C7" s="322" t="s">
        <v>14</v>
      </c>
      <c r="D7" s="202" t="s">
        <v>20</v>
      </c>
      <c r="E7" s="202" t="s">
        <v>517</v>
      </c>
      <c r="F7" s="691" t="s">
        <v>662</v>
      </c>
      <c r="G7" s="202" t="s">
        <v>20</v>
      </c>
      <c r="H7" s="692"/>
      <c r="I7" s="332"/>
      <c r="J7" s="202" t="s">
        <v>20</v>
      </c>
      <c r="K7" s="202" t="s">
        <v>517</v>
      </c>
      <c r="L7" s="691" t="s">
        <v>662</v>
      </c>
      <c r="M7" s="202" t="s">
        <v>20</v>
      </c>
      <c r="N7" s="692"/>
      <c r="P7" s="202" t="s">
        <v>20</v>
      </c>
      <c r="Q7" s="202" t="s">
        <v>517</v>
      </c>
      <c r="R7" s="691" t="s">
        <v>662</v>
      </c>
      <c r="S7" s="202" t="s">
        <v>20</v>
      </c>
      <c r="T7" s="692"/>
      <c r="V7" s="202" t="s">
        <v>20</v>
      </c>
      <c r="W7" s="202" t="s">
        <v>517</v>
      </c>
      <c r="X7" s="691" t="s">
        <v>662</v>
      </c>
      <c r="Y7" s="202" t="s">
        <v>20</v>
      </c>
      <c r="Z7" s="692"/>
      <c r="AB7" s="202" t="s">
        <v>20</v>
      </c>
      <c r="AC7" s="202" t="s">
        <v>517</v>
      </c>
      <c r="AD7" s="691" t="s">
        <v>662</v>
      </c>
      <c r="AE7" s="202" t="s">
        <v>20</v>
      </c>
      <c r="AF7" s="692"/>
    </row>
    <row r="8" spans="1:32" s="326" customFormat="1" ht="12" customHeight="1">
      <c r="B8" s="693" t="s">
        <v>108</v>
      </c>
      <c r="C8" s="318"/>
      <c r="D8" s="332"/>
      <c r="E8" s="332"/>
      <c r="F8" s="332"/>
      <c r="G8" s="332"/>
      <c r="H8" s="96"/>
      <c r="I8" s="694"/>
      <c r="J8" s="694"/>
      <c r="K8" s="694"/>
      <c r="L8" s="694"/>
      <c r="M8" s="694"/>
    </row>
    <row r="9" spans="1:32" s="326" customFormat="1" ht="12" customHeight="1">
      <c r="B9" s="355" t="s">
        <v>112</v>
      </c>
      <c r="C9" s="322"/>
      <c r="D9" s="98">
        <v>93.7</v>
      </c>
      <c r="E9" s="98">
        <v>92.4</v>
      </c>
      <c r="F9" s="98">
        <v>89.1</v>
      </c>
      <c r="G9" s="98">
        <v>90.1</v>
      </c>
      <c r="H9" s="1084">
        <v>29830.6</v>
      </c>
      <c r="I9" s="695"/>
      <c r="J9" s="98">
        <v>91.8</v>
      </c>
      <c r="K9" s="98">
        <v>89.4</v>
      </c>
      <c r="L9" s="98">
        <v>83.1</v>
      </c>
      <c r="M9" s="98">
        <v>84.1</v>
      </c>
      <c r="N9" s="1084">
        <v>60778.1</v>
      </c>
      <c r="O9" s="585"/>
      <c r="P9" s="98">
        <v>92.7</v>
      </c>
      <c r="Q9" s="98">
        <v>87.1</v>
      </c>
      <c r="R9" s="98">
        <v>82.7</v>
      </c>
      <c r="S9" s="98">
        <v>84.2</v>
      </c>
      <c r="T9" s="1084">
        <v>5304.4</v>
      </c>
      <c r="U9" s="585"/>
      <c r="V9" s="98">
        <v>80</v>
      </c>
      <c r="W9" s="98">
        <v>90.8</v>
      </c>
      <c r="X9" s="98">
        <v>92.1</v>
      </c>
      <c r="Y9" s="98">
        <v>91.6</v>
      </c>
      <c r="Z9" s="1084">
        <v>732</v>
      </c>
      <c r="AA9" s="585"/>
      <c r="AB9" s="98">
        <v>93</v>
      </c>
      <c r="AC9" s="98">
        <v>90.2</v>
      </c>
      <c r="AD9" s="98">
        <v>84.7</v>
      </c>
      <c r="AE9" s="98">
        <v>85.9</v>
      </c>
      <c r="AF9" s="1084">
        <v>96645</v>
      </c>
    </row>
    <row r="10" spans="1:32" s="326" customFormat="1" ht="12" customHeight="1">
      <c r="B10" s="355" t="s">
        <v>113</v>
      </c>
      <c r="C10" s="322"/>
      <c r="D10" s="98">
        <v>1.8</v>
      </c>
      <c r="E10" s="98">
        <v>1.6</v>
      </c>
      <c r="F10" s="98">
        <v>1.7</v>
      </c>
      <c r="G10" s="98">
        <v>1.7</v>
      </c>
      <c r="H10" s="1084">
        <v>551.6</v>
      </c>
      <c r="I10" s="695"/>
      <c r="J10" s="98">
        <v>2.7</v>
      </c>
      <c r="K10" s="98">
        <v>2.1</v>
      </c>
      <c r="L10" s="98">
        <v>2.1</v>
      </c>
      <c r="M10" s="98">
        <v>2.1</v>
      </c>
      <c r="N10" s="1084">
        <v>1513.4</v>
      </c>
      <c r="O10" s="585"/>
      <c r="P10" s="98">
        <v>2.4</v>
      </c>
      <c r="Q10" s="98">
        <v>2.1</v>
      </c>
      <c r="R10" s="98">
        <v>1.5</v>
      </c>
      <c r="S10" s="98">
        <v>1.7</v>
      </c>
      <c r="T10" s="1084">
        <v>106.3</v>
      </c>
      <c r="U10" s="585"/>
      <c r="V10" s="98">
        <v>6.7</v>
      </c>
      <c r="W10" s="98">
        <v>0</v>
      </c>
      <c r="X10" s="98">
        <v>1.1000000000000001</v>
      </c>
      <c r="Y10" s="98">
        <v>1</v>
      </c>
      <c r="Z10" s="1084">
        <v>8</v>
      </c>
      <c r="AA10" s="585"/>
      <c r="AB10" s="98">
        <v>2.1</v>
      </c>
      <c r="AC10" s="98">
        <v>1.9</v>
      </c>
      <c r="AD10" s="98">
        <v>1.9</v>
      </c>
      <c r="AE10" s="98">
        <v>1.9</v>
      </c>
      <c r="AF10" s="1084">
        <v>2179.3000000000002</v>
      </c>
    </row>
    <row r="11" spans="1:32" s="326" customFormat="1" ht="12" customHeight="1">
      <c r="B11" s="355" t="s">
        <v>114</v>
      </c>
      <c r="C11" s="322"/>
      <c r="D11" s="98">
        <v>2.1</v>
      </c>
      <c r="E11" s="98">
        <v>2.4</v>
      </c>
      <c r="F11" s="98">
        <v>2.9</v>
      </c>
      <c r="G11" s="98">
        <v>2.7</v>
      </c>
      <c r="H11" s="1084">
        <v>907.4</v>
      </c>
      <c r="I11" s="695"/>
      <c r="J11" s="98">
        <v>1.8</v>
      </c>
      <c r="K11" s="98">
        <v>2</v>
      </c>
      <c r="L11" s="98">
        <v>3.7</v>
      </c>
      <c r="M11" s="98">
        <v>3.4</v>
      </c>
      <c r="N11" s="1084">
        <v>2489.4</v>
      </c>
      <c r="O11" s="585"/>
      <c r="P11" s="98">
        <v>1.6</v>
      </c>
      <c r="Q11" s="98">
        <v>4.5999999999999996</v>
      </c>
      <c r="R11" s="98">
        <v>5.7</v>
      </c>
      <c r="S11" s="98">
        <v>5.2</v>
      </c>
      <c r="T11" s="1084">
        <v>329.5</v>
      </c>
      <c r="U11" s="585"/>
      <c r="V11" s="98">
        <v>6.7</v>
      </c>
      <c r="W11" s="98">
        <v>4.5999999999999996</v>
      </c>
      <c r="X11" s="98">
        <v>2.2000000000000002</v>
      </c>
      <c r="Y11" s="98">
        <v>2.8</v>
      </c>
      <c r="Z11" s="1084">
        <v>22</v>
      </c>
      <c r="AA11" s="585"/>
      <c r="AB11" s="98">
        <v>2</v>
      </c>
      <c r="AC11" s="98">
        <v>2.2999999999999998</v>
      </c>
      <c r="AD11" s="98">
        <v>3.6</v>
      </c>
      <c r="AE11" s="98">
        <v>3.3</v>
      </c>
      <c r="AF11" s="1084">
        <v>3748.4</v>
      </c>
    </row>
    <row r="12" spans="1:32" s="326" customFormat="1" ht="12" customHeight="1">
      <c r="B12" s="355" t="s">
        <v>115</v>
      </c>
      <c r="C12" s="322"/>
      <c r="D12" s="98">
        <v>0.1</v>
      </c>
      <c r="E12" s="98">
        <v>0.3</v>
      </c>
      <c r="F12" s="98">
        <v>0.4</v>
      </c>
      <c r="G12" s="98">
        <v>0.4</v>
      </c>
      <c r="H12" s="1084">
        <v>118.3</v>
      </c>
      <c r="I12" s="695"/>
      <c r="J12" s="98">
        <v>0.1</v>
      </c>
      <c r="K12" s="98">
        <v>0.2</v>
      </c>
      <c r="L12" s="98">
        <v>0.3</v>
      </c>
      <c r="M12" s="98">
        <v>0.3</v>
      </c>
      <c r="N12" s="1084">
        <v>215.3</v>
      </c>
      <c r="O12" s="585"/>
      <c r="P12" s="98">
        <v>0.4</v>
      </c>
      <c r="Q12" s="98">
        <v>0.5</v>
      </c>
      <c r="R12" s="98">
        <v>0.6</v>
      </c>
      <c r="S12" s="98">
        <v>0.5</v>
      </c>
      <c r="T12" s="1084">
        <v>34.5</v>
      </c>
      <c r="U12" s="585"/>
      <c r="V12" s="98">
        <v>0</v>
      </c>
      <c r="W12" s="98">
        <v>0</v>
      </c>
      <c r="X12" s="98">
        <v>0.2</v>
      </c>
      <c r="Y12" s="98">
        <v>0.1</v>
      </c>
      <c r="Z12" s="1084">
        <v>1</v>
      </c>
      <c r="AA12" s="585"/>
      <c r="AB12" s="98">
        <v>0.1</v>
      </c>
      <c r="AC12" s="98">
        <v>0.2</v>
      </c>
      <c r="AD12" s="98">
        <v>0.4</v>
      </c>
      <c r="AE12" s="98">
        <v>0.3</v>
      </c>
      <c r="AF12" s="1084">
        <v>369.1</v>
      </c>
    </row>
    <row r="13" spans="1:32" s="326" customFormat="1" ht="12" customHeight="1">
      <c r="B13" s="355" t="s">
        <v>116</v>
      </c>
      <c r="C13" s="322"/>
      <c r="D13" s="98">
        <v>0</v>
      </c>
      <c r="E13" s="98">
        <v>0.1</v>
      </c>
      <c r="F13" s="98">
        <v>0.2</v>
      </c>
      <c r="G13" s="98">
        <v>0.1</v>
      </c>
      <c r="H13" s="1084">
        <v>46.4</v>
      </c>
      <c r="I13" s="695"/>
      <c r="J13" s="98">
        <v>0.1</v>
      </c>
      <c r="K13" s="98">
        <v>0.1</v>
      </c>
      <c r="L13" s="98">
        <v>0.2</v>
      </c>
      <c r="M13" s="98">
        <v>0.2</v>
      </c>
      <c r="N13" s="1084">
        <v>118.1</v>
      </c>
      <c r="O13" s="585"/>
      <c r="P13" s="98">
        <v>0</v>
      </c>
      <c r="Q13" s="98">
        <v>0.1</v>
      </c>
      <c r="R13" s="98">
        <v>0.2</v>
      </c>
      <c r="S13" s="98">
        <v>0.2</v>
      </c>
      <c r="T13" s="1084">
        <v>12</v>
      </c>
      <c r="U13" s="585"/>
      <c r="V13" s="98">
        <v>0</v>
      </c>
      <c r="W13" s="98">
        <v>0</v>
      </c>
      <c r="X13" s="98">
        <v>0.3</v>
      </c>
      <c r="Y13" s="98">
        <v>0.3</v>
      </c>
      <c r="Z13" s="1084">
        <v>2</v>
      </c>
      <c r="AA13" s="585"/>
      <c r="AB13" s="98">
        <v>0</v>
      </c>
      <c r="AC13" s="98">
        <v>0.1</v>
      </c>
      <c r="AD13" s="98">
        <v>0.2</v>
      </c>
      <c r="AE13" s="98">
        <v>0.2</v>
      </c>
      <c r="AF13" s="1084">
        <v>178.5</v>
      </c>
    </row>
    <row r="14" spans="1:32" s="326" customFormat="1" ht="12" customHeight="1">
      <c r="B14" s="355" t="s">
        <v>117</v>
      </c>
      <c r="C14" s="322"/>
      <c r="D14" s="98">
        <v>0.3</v>
      </c>
      <c r="E14" s="98">
        <v>0.3</v>
      </c>
      <c r="F14" s="98">
        <v>0.4</v>
      </c>
      <c r="G14" s="98">
        <v>0.4</v>
      </c>
      <c r="H14" s="1084">
        <v>135.30000000000001</v>
      </c>
      <c r="I14" s="695"/>
      <c r="J14" s="98">
        <v>0.4</v>
      </c>
      <c r="K14" s="98">
        <v>0.4</v>
      </c>
      <c r="L14" s="98">
        <v>0.4</v>
      </c>
      <c r="M14" s="98">
        <v>0.4</v>
      </c>
      <c r="N14" s="1084">
        <v>293.39999999999998</v>
      </c>
      <c r="O14" s="585"/>
      <c r="P14" s="98">
        <v>0</v>
      </c>
      <c r="Q14" s="98">
        <v>0.3</v>
      </c>
      <c r="R14" s="98">
        <v>0.4</v>
      </c>
      <c r="S14" s="98">
        <v>0.4</v>
      </c>
      <c r="T14" s="1084">
        <v>23.8</v>
      </c>
      <c r="U14" s="585"/>
      <c r="V14" s="98">
        <v>0</v>
      </c>
      <c r="W14" s="98">
        <v>0.7</v>
      </c>
      <c r="X14" s="98">
        <v>0.5</v>
      </c>
      <c r="Y14" s="98">
        <v>0.5</v>
      </c>
      <c r="Z14" s="1084">
        <v>4</v>
      </c>
      <c r="AA14" s="585"/>
      <c r="AB14" s="98">
        <v>0.3</v>
      </c>
      <c r="AC14" s="98">
        <v>0.4</v>
      </c>
      <c r="AD14" s="98">
        <v>0.4</v>
      </c>
      <c r="AE14" s="98">
        <v>0.4</v>
      </c>
      <c r="AF14" s="1084">
        <v>456.6</v>
      </c>
    </row>
    <row r="15" spans="1:32" s="326" customFormat="1" ht="12" customHeight="1">
      <c r="B15" s="355" t="s">
        <v>118</v>
      </c>
      <c r="C15" s="322"/>
      <c r="D15" s="98">
        <v>0.2</v>
      </c>
      <c r="E15" s="98">
        <v>0.4</v>
      </c>
      <c r="F15" s="98">
        <v>0.5</v>
      </c>
      <c r="G15" s="98">
        <v>0.4</v>
      </c>
      <c r="H15" s="1084">
        <v>138.9</v>
      </c>
      <c r="I15" s="695"/>
      <c r="J15" s="98">
        <v>0.1</v>
      </c>
      <c r="K15" s="98">
        <v>0.2</v>
      </c>
      <c r="L15" s="98">
        <v>0.5</v>
      </c>
      <c r="M15" s="98">
        <v>0.4</v>
      </c>
      <c r="N15" s="1084">
        <v>323.7</v>
      </c>
      <c r="O15" s="585"/>
      <c r="P15" s="98">
        <v>0</v>
      </c>
      <c r="Q15" s="98">
        <v>0.5</v>
      </c>
      <c r="R15" s="98">
        <v>0.8</v>
      </c>
      <c r="S15" s="98">
        <v>0.7</v>
      </c>
      <c r="T15" s="1084">
        <v>41.5</v>
      </c>
      <c r="U15" s="585"/>
      <c r="V15" s="98">
        <v>0</v>
      </c>
      <c r="W15" s="98">
        <v>0</v>
      </c>
      <c r="X15" s="98">
        <v>0.5</v>
      </c>
      <c r="Y15" s="98">
        <v>0.4</v>
      </c>
      <c r="Z15" s="1084">
        <v>3</v>
      </c>
      <c r="AA15" s="585"/>
      <c r="AB15" s="98">
        <v>0.1</v>
      </c>
      <c r="AC15" s="98">
        <v>0.3</v>
      </c>
      <c r="AD15" s="98">
        <v>0.5</v>
      </c>
      <c r="AE15" s="98">
        <v>0.5</v>
      </c>
      <c r="AF15" s="1084">
        <v>507.2</v>
      </c>
    </row>
    <row r="16" spans="1:32" s="326" customFormat="1" ht="12" customHeight="1">
      <c r="B16" s="355" t="s">
        <v>530</v>
      </c>
      <c r="C16" s="322"/>
      <c r="D16" s="98">
        <v>0.4</v>
      </c>
      <c r="E16" s="98">
        <v>0.6</v>
      </c>
      <c r="F16" s="98">
        <v>1</v>
      </c>
      <c r="G16" s="98">
        <v>0.8</v>
      </c>
      <c r="H16" s="1084">
        <v>279</v>
      </c>
      <c r="I16" s="695"/>
      <c r="J16" s="98">
        <v>1</v>
      </c>
      <c r="K16" s="98">
        <v>1.7</v>
      </c>
      <c r="L16" s="98">
        <v>1.9</v>
      </c>
      <c r="M16" s="98">
        <v>1.9</v>
      </c>
      <c r="N16" s="1084">
        <v>1352.9</v>
      </c>
      <c r="O16" s="585"/>
      <c r="P16" s="98">
        <v>0.2</v>
      </c>
      <c r="Q16" s="98">
        <v>0.5</v>
      </c>
      <c r="R16" s="98">
        <v>1</v>
      </c>
      <c r="S16" s="98">
        <v>0.9</v>
      </c>
      <c r="T16" s="1084">
        <v>54.2</v>
      </c>
      <c r="U16" s="585"/>
      <c r="V16" s="98">
        <v>0</v>
      </c>
      <c r="W16" s="98">
        <v>1.3</v>
      </c>
      <c r="X16" s="98">
        <v>0.5</v>
      </c>
      <c r="Y16" s="98">
        <v>0.6</v>
      </c>
      <c r="Z16" s="1084">
        <v>5</v>
      </c>
      <c r="AA16" s="585"/>
      <c r="AB16" s="98">
        <v>0.6</v>
      </c>
      <c r="AC16" s="98">
        <v>1.3</v>
      </c>
      <c r="AD16" s="98">
        <v>1.6</v>
      </c>
      <c r="AE16" s="98">
        <v>1.5</v>
      </c>
      <c r="AF16" s="1084">
        <v>1691.1</v>
      </c>
    </row>
    <row r="17" spans="1:32" s="326" customFormat="1" ht="12" customHeight="1">
      <c r="B17" s="355" t="s">
        <v>120</v>
      </c>
      <c r="C17" s="322"/>
      <c r="D17" s="98">
        <v>0.4</v>
      </c>
      <c r="E17" s="98">
        <v>0.3</v>
      </c>
      <c r="F17" s="98">
        <v>0.7</v>
      </c>
      <c r="G17" s="98">
        <v>0.6</v>
      </c>
      <c r="H17" s="1084">
        <v>193.9</v>
      </c>
      <c r="I17" s="695"/>
      <c r="J17" s="98">
        <v>0.4</v>
      </c>
      <c r="K17" s="98">
        <v>0.9</v>
      </c>
      <c r="L17" s="98">
        <v>1.5</v>
      </c>
      <c r="M17" s="98">
        <v>1.4</v>
      </c>
      <c r="N17" s="1084">
        <v>1025.0999999999999</v>
      </c>
      <c r="O17" s="585"/>
      <c r="P17" s="98">
        <v>0</v>
      </c>
      <c r="Q17" s="98">
        <v>0.2</v>
      </c>
      <c r="R17" s="98">
        <v>0.7</v>
      </c>
      <c r="S17" s="98">
        <v>0.6</v>
      </c>
      <c r="T17" s="1084">
        <v>36.4</v>
      </c>
      <c r="U17" s="585"/>
      <c r="V17" s="98">
        <v>0</v>
      </c>
      <c r="W17" s="98">
        <v>0</v>
      </c>
      <c r="X17" s="98">
        <v>0.5</v>
      </c>
      <c r="Y17" s="98">
        <v>0.4</v>
      </c>
      <c r="Z17" s="1084">
        <v>3</v>
      </c>
      <c r="AA17" s="585"/>
      <c r="AB17" s="98">
        <v>0.3</v>
      </c>
      <c r="AC17" s="98">
        <v>0.6</v>
      </c>
      <c r="AD17" s="98">
        <v>1.3</v>
      </c>
      <c r="AE17" s="98">
        <v>1.1000000000000001</v>
      </c>
      <c r="AF17" s="1084">
        <v>1258.3</v>
      </c>
    </row>
    <row r="18" spans="1:32" s="326" customFormat="1" ht="12" customHeight="1">
      <c r="B18" s="355" t="s">
        <v>121</v>
      </c>
      <c r="C18" s="322"/>
      <c r="D18" s="98">
        <v>0.1</v>
      </c>
      <c r="E18" s="98">
        <v>0.3</v>
      </c>
      <c r="F18" s="98">
        <v>0.5</v>
      </c>
      <c r="G18" s="98">
        <v>0.4</v>
      </c>
      <c r="H18" s="1084">
        <v>140.69999999999999</v>
      </c>
      <c r="I18" s="695"/>
      <c r="J18" s="98">
        <v>0.1</v>
      </c>
      <c r="K18" s="98">
        <v>0.4</v>
      </c>
      <c r="L18" s="98">
        <v>0.8</v>
      </c>
      <c r="M18" s="98">
        <v>0.8</v>
      </c>
      <c r="N18" s="1084">
        <v>548.29999999999995</v>
      </c>
      <c r="O18" s="585"/>
      <c r="P18" s="98">
        <v>0</v>
      </c>
      <c r="Q18" s="98">
        <v>0.2</v>
      </c>
      <c r="R18" s="98">
        <v>0.3</v>
      </c>
      <c r="S18" s="98">
        <v>0.3</v>
      </c>
      <c r="T18" s="1084">
        <v>16</v>
      </c>
      <c r="U18" s="585"/>
      <c r="V18" s="98">
        <v>0</v>
      </c>
      <c r="W18" s="98">
        <v>0.7</v>
      </c>
      <c r="X18" s="98">
        <v>0.5</v>
      </c>
      <c r="Y18" s="98">
        <v>0.5</v>
      </c>
      <c r="Z18" s="1084">
        <v>4</v>
      </c>
      <c r="AA18" s="585"/>
      <c r="AB18" s="98">
        <v>0.1</v>
      </c>
      <c r="AC18" s="98">
        <v>0.3</v>
      </c>
      <c r="AD18" s="98">
        <v>0.7</v>
      </c>
      <c r="AE18" s="98">
        <v>0.6</v>
      </c>
      <c r="AF18" s="1084">
        <v>709</v>
      </c>
    </row>
    <row r="19" spans="1:32" s="326" customFormat="1" ht="12" customHeight="1">
      <c r="B19" s="355" t="s">
        <v>122</v>
      </c>
      <c r="C19" s="322"/>
      <c r="D19" s="98">
        <v>0.2</v>
      </c>
      <c r="E19" s="98">
        <v>0.3</v>
      </c>
      <c r="F19" s="98">
        <v>0.4</v>
      </c>
      <c r="G19" s="98">
        <v>0.4</v>
      </c>
      <c r="H19" s="1084">
        <v>127.7</v>
      </c>
      <c r="I19" s="695"/>
      <c r="J19" s="98">
        <v>0.3</v>
      </c>
      <c r="K19" s="98">
        <v>0.4</v>
      </c>
      <c r="L19" s="98">
        <v>1</v>
      </c>
      <c r="M19" s="98">
        <v>0.9</v>
      </c>
      <c r="N19" s="1084">
        <v>640.9</v>
      </c>
      <c r="O19" s="585"/>
      <c r="P19" s="98">
        <v>0.2</v>
      </c>
      <c r="Q19" s="98">
        <v>0.1</v>
      </c>
      <c r="R19" s="98">
        <v>0.5</v>
      </c>
      <c r="S19" s="98">
        <v>0.5</v>
      </c>
      <c r="T19" s="1084">
        <v>28.5</v>
      </c>
      <c r="U19" s="585"/>
      <c r="V19" s="98">
        <v>0</v>
      </c>
      <c r="W19" s="98">
        <v>0</v>
      </c>
      <c r="X19" s="98">
        <v>0.2</v>
      </c>
      <c r="Y19" s="98">
        <v>0.1</v>
      </c>
      <c r="Z19" s="1084">
        <v>1</v>
      </c>
      <c r="AA19" s="585"/>
      <c r="AB19" s="98">
        <v>0.2</v>
      </c>
      <c r="AC19" s="98">
        <v>0.4</v>
      </c>
      <c r="AD19" s="98">
        <v>0.8</v>
      </c>
      <c r="AE19" s="98">
        <v>0.7</v>
      </c>
      <c r="AF19" s="1084">
        <v>798.1</v>
      </c>
    </row>
    <row r="20" spans="1:32" s="326" customFormat="1" ht="12" customHeight="1">
      <c r="B20" s="355" t="s">
        <v>123</v>
      </c>
      <c r="C20" s="322"/>
      <c r="D20" s="98">
        <v>0.5</v>
      </c>
      <c r="E20" s="98">
        <v>0.3</v>
      </c>
      <c r="F20" s="98">
        <v>0.8</v>
      </c>
      <c r="G20" s="98">
        <v>0.7</v>
      </c>
      <c r="H20" s="1084">
        <v>238.5</v>
      </c>
      <c r="I20" s="695"/>
      <c r="J20" s="98">
        <v>0.6</v>
      </c>
      <c r="K20" s="98">
        <v>0.8</v>
      </c>
      <c r="L20" s="98">
        <v>1.1000000000000001</v>
      </c>
      <c r="M20" s="98">
        <v>1</v>
      </c>
      <c r="N20" s="1084">
        <v>740.6</v>
      </c>
      <c r="O20" s="585"/>
      <c r="P20" s="98">
        <v>1.2</v>
      </c>
      <c r="Q20" s="98">
        <v>1.6</v>
      </c>
      <c r="R20" s="98">
        <v>2</v>
      </c>
      <c r="S20" s="98">
        <v>1.9</v>
      </c>
      <c r="T20" s="1084">
        <v>118.2</v>
      </c>
      <c r="U20" s="585"/>
      <c r="V20" s="98">
        <v>0</v>
      </c>
      <c r="W20" s="98">
        <v>0</v>
      </c>
      <c r="X20" s="98">
        <v>0.8</v>
      </c>
      <c r="Y20" s="98">
        <v>0.6</v>
      </c>
      <c r="Z20" s="1084">
        <v>5</v>
      </c>
      <c r="AA20" s="585"/>
      <c r="AB20" s="98">
        <v>0.6</v>
      </c>
      <c r="AC20" s="98">
        <v>0.7</v>
      </c>
      <c r="AD20" s="98">
        <v>1.1000000000000001</v>
      </c>
      <c r="AE20" s="98">
        <v>1</v>
      </c>
      <c r="AF20" s="1084">
        <v>1102.4000000000001</v>
      </c>
    </row>
    <row r="21" spans="1:32" s="326" customFormat="1" ht="12" customHeight="1">
      <c r="B21" s="355" t="s">
        <v>124</v>
      </c>
      <c r="C21" s="322"/>
      <c r="D21" s="98">
        <v>0.1</v>
      </c>
      <c r="E21" s="98">
        <v>0.2</v>
      </c>
      <c r="F21" s="98">
        <v>0.6</v>
      </c>
      <c r="G21" s="98">
        <v>0.5</v>
      </c>
      <c r="H21" s="1084">
        <v>158.30000000000001</v>
      </c>
      <c r="I21" s="695"/>
      <c r="J21" s="98">
        <v>0.2</v>
      </c>
      <c r="K21" s="98">
        <v>0.6</v>
      </c>
      <c r="L21" s="98">
        <v>1.9</v>
      </c>
      <c r="M21" s="98">
        <v>1.7</v>
      </c>
      <c r="N21" s="1084">
        <v>1242.8</v>
      </c>
      <c r="O21" s="585"/>
      <c r="P21" s="98">
        <v>0.4</v>
      </c>
      <c r="Q21" s="98">
        <v>1</v>
      </c>
      <c r="R21" s="98">
        <v>2.1</v>
      </c>
      <c r="S21" s="98">
        <v>1.8</v>
      </c>
      <c r="T21" s="1084">
        <v>110.8</v>
      </c>
      <c r="U21" s="585"/>
      <c r="V21" s="98">
        <v>0</v>
      </c>
      <c r="W21" s="98">
        <v>0</v>
      </c>
      <c r="X21" s="98">
        <v>0.3</v>
      </c>
      <c r="Y21" s="98">
        <v>0.3</v>
      </c>
      <c r="Z21" s="1084">
        <v>2</v>
      </c>
      <c r="AA21" s="585"/>
      <c r="AB21" s="98">
        <v>0.2</v>
      </c>
      <c r="AC21" s="98">
        <v>0.5</v>
      </c>
      <c r="AD21" s="98">
        <v>1.6</v>
      </c>
      <c r="AE21" s="98">
        <v>1.3</v>
      </c>
      <c r="AF21" s="1084">
        <v>1513.8</v>
      </c>
    </row>
    <row r="22" spans="1:32" s="326" customFormat="1" ht="12" customHeight="1">
      <c r="B22" s="355" t="s">
        <v>125</v>
      </c>
      <c r="C22" s="322"/>
      <c r="D22" s="98">
        <v>0.1</v>
      </c>
      <c r="E22" s="98">
        <v>0.1</v>
      </c>
      <c r="F22" s="98">
        <v>0.3</v>
      </c>
      <c r="G22" s="98">
        <v>0.2</v>
      </c>
      <c r="H22" s="1084">
        <v>72.400000000000006</v>
      </c>
      <c r="I22" s="695"/>
      <c r="J22" s="98">
        <v>0.1</v>
      </c>
      <c r="K22" s="98">
        <v>0.2</v>
      </c>
      <c r="L22" s="98">
        <v>0.5</v>
      </c>
      <c r="M22" s="98">
        <v>0.5</v>
      </c>
      <c r="N22" s="1084">
        <v>328.7</v>
      </c>
      <c r="O22" s="585"/>
      <c r="P22" s="98">
        <v>0.6</v>
      </c>
      <c r="Q22" s="98">
        <v>0.4</v>
      </c>
      <c r="R22" s="98">
        <v>0.6</v>
      </c>
      <c r="S22" s="98">
        <v>0.6</v>
      </c>
      <c r="T22" s="1084">
        <v>38.4</v>
      </c>
      <c r="U22" s="585"/>
      <c r="V22" s="98">
        <v>0</v>
      </c>
      <c r="W22" s="98">
        <v>0.7</v>
      </c>
      <c r="X22" s="98">
        <v>0.5</v>
      </c>
      <c r="Y22" s="98">
        <v>0.5</v>
      </c>
      <c r="Z22" s="1084">
        <v>4</v>
      </c>
      <c r="AA22" s="585"/>
      <c r="AB22" s="98">
        <v>0.1</v>
      </c>
      <c r="AC22" s="98">
        <v>0.2</v>
      </c>
      <c r="AD22" s="98">
        <v>0.4</v>
      </c>
      <c r="AE22" s="98">
        <v>0.4</v>
      </c>
      <c r="AF22" s="1084">
        <v>443.5</v>
      </c>
    </row>
    <row r="23" spans="1:32" s="326" customFormat="1" ht="12" customHeight="1">
      <c r="B23" s="355" t="s">
        <v>126</v>
      </c>
      <c r="C23" s="322"/>
      <c r="D23" s="98">
        <v>0</v>
      </c>
      <c r="E23" s="98">
        <v>0</v>
      </c>
      <c r="F23" s="98">
        <v>0.1</v>
      </c>
      <c r="G23" s="98">
        <v>0.1</v>
      </c>
      <c r="H23" s="1084">
        <v>25.1</v>
      </c>
      <c r="I23" s="695"/>
      <c r="J23" s="98">
        <v>0.1</v>
      </c>
      <c r="K23" s="98">
        <v>0.1</v>
      </c>
      <c r="L23" s="98">
        <v>0.2</v>
      </c>
      <c r="M23" s="98">
        <v>0.2</v>
      </c>
      <c r="N23" s="1084">
        <v>154.4</v>
      </c>
      <c r="O23" s="585"/>
      <c r="P23" s="98">
        <v>0</v>
      </c>
      <c r="Q23" s="98">
        <v>0</v>
      </c>
      <c r="R23" s="98">
        <v>0.1</v>
      </c>
      <c r="S23" s="98">
        <v>0.1</v>
      </c>
      <c r="T23" s="1084">
        <v>7</v>
      </c>
      <c r="U23" s="585"/>
      <c r="V23" s="98">
        <v>6.7</v>
      </c>
      <c r="W23" s="98">
        <v>0</v>
      </c>
      <c r="X23" s="98">
        <v>0</v>
      </c>
      <c r="Y23" s="98">
        <v>0.1</v>
      </c>
      <c r="Z23" s="1084">
        <v>1</v>
      </c>
      <c r="AA23" s="585"/>
      <c r="AB23" s="98">
        <v>0.1</v>
      </c>
      <c r="AC23" s="98">
        <v>0.1</v>
      </c>
      <c r="AD23" s="98">
        <v>0.2</v>
      </c>
      <c r="AE23" s="98">
        <v>0.2</v>
      </c>
      <c r="AF23" s="1084">
        <v>187.5</v>
      </c>
    </row>
    <row r="24" spans="1:32" s="326" customFormat="1" ht="12" customHeight="1">
      <c r="B24" s="355" t="s">
        <v>127</v>
      </c>
      <c r="C24" s="322"/>
      <c r="D24" s="98">
        <v>0.2</v>
      </c>
      <c r="E24" s="98">
        <v>0.3</v>
      </c>
      <c r="F24" s="98">
        <v>0.5</v>
      </c>
      <c r="G24" s="98">
        <v>0.4</v>
      </c>
      <c r="H24" s="1084">
        <v>139.6</v>
      </c>
      <c r="I24" s="695"/>
      <c r="J24" s="98">
        <v>0.2</v>
      </c>
      <c r="K24" s="98">
        <v>0.5</v>
      </c>
      <c r="L24" s="98">
        <v>0.8</v>
      </c>
      <c r="M24" s="98">
        <v>0.7</v>
      </c>
      <c r="N24" s="1084">
        <v>514.20000000000005</v>
      </c>
      <c r="O24" s="585"/>
      <c r="P24" s="98">
        <v>0.2</v>
      </c>
      <c r="Q24" s="98">
        <v>0.6</v>
      </c>
      <c r="R24" s="98">
        <v>0.7</v>
      </c>
      <c r="S24" s="98">
        <v>0.6</v>
      </c>
      <c r="T24" s="1084">
        <v>40.200000000000003</v>
      </c>
      <c r="U24" s="585"/>
      <c r="V24" s="98">
        <v>0</v>
      </c>
      <c r="W24" s="98">
        <v>1.3</v>
      </c>
      <c r="X24" s="98">
        <v>0</v>
      </c>
      <c r="Y24" s="98">
        <v>0.3</v>
      </c>
      <c r="Z24" s="1084">
        <v>2</v>
      </c>
      <c r="AA24" s="585"/>
      <c r="AB24" s="98">
        <v>0.2</v>
      </c>
      <c r="AC24" s="98">
        <v>0.5</v>
      </c>
      <c r="AD24" s="98">
        <v>0.7</v>
      </c>
      <c r="AE24" s="98">
        <v>0.6</v>
      </c>
      <c r="AF24" s="1084">
        <v>696</v>
      </c>
    </row>
    <row r="25" spans="1:32" s="326" customFormat="1" ht="12" customHeight="1">
      <c r="B25" s="355" t="s">
        <v>128</v>
      </c>
      <c r="C25" s="322"/>
      <c r="D25" s="98">
        <v>94.6</v>
      </c>
      <c r="E25" s="98">
        <v>95.2</v>
      </c>
      <c r="F25" s="98">
        <v>92.7</v>
      </c>
      <c r="G25" s="98">
        <v>93.3</v>
      </c>
      <c r="H25" s="1084">
        <v>33103.699999999997</v>
      </c>
      <c r="I25" s="695"/>
      <c r="J25" s="98">
        <v>94.4</v>
      </c>
      <c r="K25" s="98">
        <v>93.8</v>
      </c>
      <c r="L25" s="98">
        <v>92</v>
      </c>
      <c r="M25" s="98">
        <v>92.2</v>
      </c>
      <c r="N25" s="1084">
        <v>72279.199999999997</v>
      </c>
      <c r="O25" s="585"/>
      <c r="P25" s="98">
        <v>92.5</v>
      </c>
      <c r="Q25" s="98">
        <v>95.3</v>
      </c>
      <c r="R25" s="98">
        <v>92.5</v>
      </c>
      <c r="S25" s="98">
        <v>92.9</v>
      </c>
      <c r="T25" s="1084">
        <v>6301.8</v>
      </c>
      <c r="U25" s="585"/>
      <c r="V25" s="98">
        <v>93.8</v>
      </c>
      <c r="W25" s="98">
        <v>87.9</v>
      </c>
      <c r="X25" s="98">
        <v>74.099999999999994</v>
      </c>
      <c r="Y25" s="98">
        <v>76.7</v>
      </c>
      <c r="Z25" s="1084">
        <v>799</v>
      </c>
      <c r="AA25" s="585"/>
      <c r="AB25" s="98">
        <v>94.4</v>
      </c>
      <c r="AC25" s="98">
        <v>94.2</v>
      </c>
      <c r="AD25" s="98">
        <v>92</v>
      </c>
      <c r="AE25" s="98">
        <v>92.5</v>
      </c>
      <c r="AF25" s="1084">
        <v>112483.7</v>
      </c>
    </row>
    <row r="26" spans="1:32" s="326" customFormat="1" ht="12" customHeight="1">
      <c r="B26" s="355" t="s">
        <v>129</v>
      </c>
      <c r="C26" s="322"/>
      <c r="D26" s="98">
        <v>0.4</v>
      </c>
      <c r="E26" s="98">
        <v>0.3</v>
      </c>
      <c r="F26" s="98">
        <v>0.6</v>
      </c>
      <c r="G26" s="98">
        <v>0.6</v>
      </c>
      <c r="H26" s="1084">
        <v>198.5</v>
      </c>
      <c r="I26" s="695"/>
      <c r="J26" s="98">
        <v>0.6</v>
      </c>
      <c r="K26" s="98">
        <v>0.8</v>
      </c>
      <c r="L26" s="98">
        <v>1.1000000000000001</v>
      </c>
      <c r="M26" s="98">
        <v>1</v>
      </c>
      <c r="N26" s="1084">
        <v>806.8</v>
      </c>
      <c r="O26" s="585"/>
      <c r="P26" s="98">
        <v>0.8</v>
      </c>
      <c r="Q26" s="98">
        <v>0.3</v>
      </c>
      <c r="R26" s="98">
        <v>0.6</v>
      </c>
      <c r="S26" s="98">
        <v>0.5</v>
      </c>
      <c r="T26" s="1084">
        <v>37.299999999999997</v>
      </c>
      <c r="U26" s="585"/>
      <c r="V26" s="98">
        <v>0</v>
      </c>
      <c r="W26" s="98">
        <v>4</v>
      </c>
      <c r="X26" s="98">
        <v>4.3</v>
      </c>
      <c r="Y26" s="98">
        <v>4.2</v>
      </c>
      <c r="Z26" s="1084">
        <v>44</v>
      </c>
      <c r="AA26" s="585"/>
      <c r="AB26" s="98">
        <v>0.5</v>
      </c>
      <c r="AC26" s="98">
        <v>0.7</v>
      </c>
      <c r="AD26" s="98">
        <v>1</v>
      </c>
      <c r="AE26" s="98">
        <v>0.9</v>
      </c>
      <c r="AF26" s="1084">
        <v>1086.5999999999999</v>
      </c>
    </row>
    <row r="27" spans="1:32" s="326" customFormat="1" ht="12" customHeight="1">
      <c r="B27" s="355" t="s">
        <v>130</v>
      </c>
      <c r="C27" s="322"/>
      <c r="D27" s="98">
        <v>4.9000000000000004</v>
      </c>
      <c r="E27" s="98">
        <v>4.5</v>
      </c>
      <c r="F27" s="98">
        <v>6.7</v>
      </c>
      <c r="G27" s="98">
        <v>6.2</v>
      </c>
      <c r="H27" s="1084">
        <v>2187.6</v>
      </c>
      <c r="I27" s="695"/>
      <c r="J27" s="98">
        <v>5</v>
      </c>
      <c r="K27" s="98">
        <v>5.4</v>
      </c>
      <c r="L27" s="98">
        <v>7</v>
      </c>
      <c r="M27" s="98">
        <v>6.7</v>
      </c>
      <c r="N27" s="1084">
        <v>5266.7</v>
      </c>
      <c r="O27" s="585"/>
      <c r="P27" s="98">
        <v>6.7</v>
      </c>
      <c r="Q27" s="98">
        <v>4.4000000000000004</v>
      </c>
      <c r="R27" s="98">
        <v>6.9</v>
      </c>
      <c r="S27" s="98">
        <v>6.5</v>
      </c>
      <c r="T27" s="1084">
        <v>444.1</v>
      </c>
      <c r="U27" s="585"/>
      <c r="V27" s="98">
        <v>6.3</v>
      </c>
      <c r="W27" s="98">
        <v>8</v>
      </c>
      <c r="X27" s="98">
        <v>21.6</v>
      </c>
      <c r="Y27" s="98">
        <v>19.100000000000001</v>
      </c>
      <c r="Z27" s="1084">
        <v>199</v>
      </c>
      <c r="AA27" s="585"/>
      <c r="AB27" s="98">
        <v>5.0999999999999996</v>
      </c>
      <c r="AC27" s="98">
        <v>5.0999999999999996</v>
      </c>
      <c r="AD27" s="98">
        <v>7</v>
      </c>
      <c r="AE27" s="98">
        <v>6.7</v>
      </c>
      <c r="AF27" s="1084">
        <v>8097.4</v>
      </c>
    </row>
    <row r="28" spans="1:32" s="326" customFormat="1" ht="12" customHeight="1">
      <c r="B28" s="327" t="s">
        <v>661</v>
      </c>
      <c r="C28" s="692"/>
      <c r="D28" s="1084">
        <v>4528</v>
      </c>
      <c r="E28" s="1084">
        <v>4549.1000000000004</v>
      </c>
      <c r="F28" s="1084">
        <v>26412.7</v>
      </c>
      <c r="G28" s="1084">
        <v>35489.800000000003</v>
      </c>
      <c r="H28" s="1084"/>
      <c r="I28" s="910"/>
      <c r="J28" s="1084">
        <v>2304.5</v>
      </c>
      <c r="K28" s="1084">
        <v>9209.1</v>
      </c>
      <c r="L28" s="1084">
        <v>66839</v>
      </c>
      <c r="M28" s="1084">
        <v>78352.7</v>
      </c>
      <c r="N28" s="699"/>
      <c r="O28" s="699"/>
      <c r="P28" s="1084">
        <v>535.4</v>
      </c>
      <c r="Q28" s="1084">
        <v>992.2</v>
      </c>
      <c r="R28" s="1084">
        <v>5255.5</v>
      </c>
      <c r="S28" s="1084">
        <v>6783.2</v>
      </c>
      <c r="T28" s="699"/>
      <c r="U28" s="699"/>
      <c r="V28" s="1084">
        <v>16</v>
      </c>
      <c r="W28" s="1084">
        <v>174</v>
      </c>
      <c r="X28" s="1084">
        <v>852</v>
      </c>
      <c r="Y28" s="1084">
        <v>1042</v>
      </c>
      <c r="Z28" s="699"/>
      <c r="AA28" s="699"/>
      <c r="AB28" s="1084">
        <v>7384</v>
      </c>
      <c r="AC28" s="1084">
        <v>14924.5</v>
      </c>
      <c r="AD28" s="1084">
        <v>99359.2</v>
      </c>
      <c r="AE28" s="1084">
        <v>121667.7</v>
      </c>
      <c r="AF28" s="699"/>
    </row>
    <row r="29" spans="1:32" s="326" customFormat="1" ht="11.15" customHeight="1">
      <c r="C29" s="318"/>
      <c r="D29" s="696"/>
      <c r="E29" s="696"/>
      <c r="F29" s="696"/>
      <c r="G29" s="696"/>
      <c r="H29" s="910"/>
      <c r="I29" s="696"/>
      <c r="J29" s="696"/>
      <c r="K29" s="333"/>
      <c r="L29" s="333"/>
      <c r="M29" s="333"/>
      <c r="N29" s="818"/>
      <c r="O29" s="585"/>
      <c r="P29" s="585"/>
      <c r="Q29" s="585"/>
      <c r="R29" s="585"/>
      <c r="S29" s="585"/>
      <c r="T29" s="699"/>
      <c r="U29" s="585"/>
      <c r="V29" s="585"/>
      <c r="W29" s="585"/>
      <c r="X29" s="585"/>
      <c r="Y29" s="585"/>
      <c r="Z29" s="699"/>
      <c r="AA29" s="585"/>
      <c r="AB29" s="585"/>
      <c r="AC29" s="585"/>
      <c r="AD29" s="585"/>
      <c r="AE29" s="585"/>
      <c r="AF29" s="699"/>
    </row>
    <row r="30" spans="1:32" s="326" customFormat="1" ht="12" customHeight="1">
      <c r="B30" s="336" t="s">
        <v>109</v>
      </c>
      <c r="C30" s="318"/>
      <c r="D30" s="93"/>
      <c r="E30" s="93"/>
      <c r="F30" s="93"/>
      <c r="G30" s="93"/>
      <c r="H30" s="1084"/>
      <c r="I30" s="696"/>
      <c r="J30" s="696"/>
      <c r="K30" s="696"/>
      <c r="L30" s="696"/>
      <c r="M30" s="696"/>
      <c r="N30" s="818"/>
      <c r="O30" s="585"/>
      <c r="P30" s="585"/>
      <c r="Q30" s="585"/>
      <c r="R30" s="585"/>
      <c r="S30" s="585"/>
      <c r="T30" s="699"/>
      <c r="U30" s="585"/>
      <c r="V30" s="585"/>
      <c r="W30" s="585"/>
      <c r="X30" s="585"/>
      <c r="Y30" s="585"/>
      <c r="Z30" s="699"/>
      <c r="AA30" s="585"/>
      <c r="AB30" s="585"/>
      <c r="AC30" s="585"/>
      <c r="AD30" s="585"/>
      <c r="AE30" s="585"/>
      <c r="AF30" s="699"/>
    </row>
    <row r="31" spans="1:32" s="326" customFormat="1" ht="12" customHeight="1">
      <c r="A31" s="340"/>
      <c r="B31" s="355" t="s">
        <v>112</v>
      </c>
      <c r="C31" s="322"/>
      <c r="D31" s="98">
        <v>93.3</v>
      </c>
      <c r="E31" s="98">
        <v>90.3</v>
      </c>
      <c r="F31" s="98">
        <v>87.9</v>
      </c>
      <c r="G31" s="98">
        <v>88.5</v>
      </c>
      <c r="H31" s="1084">
        <v>178098.4</v>
      </c>
      <c r="I31" s="695"/>
      <c r="J31" s="98">
        <v>89.8</v>
      </c>
      <c r="K31" s="98">
        <v>87.6</v>
      </c>
      <c r="L31" s="98">
        <v>81.2</v>
      </c>
      <c r="M31" s="98">
        <v>81.8</v>
      </c>
      <c r="N31" s="1084">
        <v>106199.3</v>
      </c>
      <c r="O31" s="585"/>
      <c r="P31" s="98">
        <v>90.6</v>
      </c>
      <c r="Q31" s="98">
        <v>90.6</v>
      </c>
      <c r="R31" s="98">
        <v>86.2</v>
      </c>
      <c r="S31" s="98">
        <v>86.9</v>
      </c>
      <c r="T31" s="1084">
        <v>15342</v>
      </c>
      <c r="U31" s="585"/>
      <c r="V31" s="98">
        <v>95.2</v>
      </c>
      <c r="W31" s="98">
        <v>90</v>
      </c>
      <c r="X31" s="98">
        <v>89.6</v>
      </c>
      <c r="Y31" s="98">
        <v>89.8</v>
      </c>
      <c r="Z31" s="1084">
        <v>2929</v>
      </c>
      <c r="AA31" s="585"/>
      <c r="AB31" s="98">
        <v>92.8</v>
      </c>
      <c r="AC31" s="98">
        <v>89.5</v>
      </c>
      <c r="AD31" s="98">
        <v>85.2</v>
      </c>
      <c r="AE31" s="98">
        <v>85.9</v>
      </c>
      <c r="AF31" s="1084">
        <v>302568.7</v>
      </c>
    </row>
    <row r="32" spans="1:32" s="326" customFormat="1" ht="12" customHeight="1">
      <c r="A32" s="340"/>
      <c r="B32" s="355" t="s">
        <v>113</v>
      </c>
      <c r="C32" s="322"/>
      <c r="D32" s="98">
        <v>1.5</v>
      </c>
      <c r="E32" s="98">
        <v>1.4</v>
      </c>
      <c r="F32" s="98">
        <v>1.2</v>
      </c>
      <c r="G32" s="98">
        <v>1.3</v>
      </c>
      <c r="H32" s="1084">
        <v>2529.1</v>
      </c>
      <c r="I32" s="695"/>
      <c r="J32" s="98">
        <v>2.8</v>
      </c>
      <c r="K32" s="98">
        <v>2.2000000000000002</v>
      </c>
      <c r="L32" s="98">
        <v>1.7</v>
      </c>
      <c r="M32" s="98">
        <v>1.8</v>
      </c>
      <c r="N32" s="1084">
        <v>2290.5</v>
      </c>
      <c r="O32" s="585"/>
      <c r="P32" s="98">
        <v>1.7</v>
      </c>
      <c r="Q32" s="98">
        <v>1.4</v>
      </c>
      <c r="R32" s="98">
        <v>1.3</v>
      </c>
      <c r="S32" s="98">
        <v>1.3</v>
      </c>
      <c r="T32" s="1084">
        <v>233</v>
      </c>
      <c r="U32" s="585"/>
      <c r="V32" s="98">
        <v>0</v>
      </c>
      <c r="W32" s="98">
        <v>1.9</v>
      </c>
      <c r="X32" s="98">
        <v>0.9</v>
      </c>
      <c r="Y32" s="98">
        <v>1.1000000000000001</v>
      </c>
      <c r="Z32" s="1084">
        <v>36</v>
      </c>
      <c r="AA32" s="585"/>
      <c r="AB32" s="98">
        <v>1.6</v>
      </c>
      <c r="AC32" s="98">
        <v>1.6</v>
      </c>
      <c r="AD32" s="98">
        <v>1.4</v>
      </c>
      <c r="AE32" s="98">
        <v>1.4</v>
      </c>
      <c r="AF32" s="1084">
        <v>5088.7</v>
      </c>
    </row>
    <row r="33" spans="1:32" s="326" customFormat="1" ht="12" customHeight="1">
      <c r="A33" s="340"/>
      <c r="B33" s="355" t="s">
        <v>114</v>
      </c>
      <c r="C33" s="322"/>
      <c r="D33" s="98">
        <v>1.5</v>
      </c>
      <c r="E33" s="98">
        <v>2.2000000000000002</v>
      </c>
      <c r="F33" s="98">
        <v>3.2</v>
      </c>
      <c r="G33" s="98">
        <v>3</v>
      </c>
      <c r="H33" s="1084">
        <v>6007.7</v>
      </c>
      <c r="I33" s="695"/>
      <c r="J33" s="98">
        <v>2.2999999999999998</v>
      </c>
      <c r="K33" s="98">
        <v>2.9</v>
      </c>
      <c r="L33" s="98">
        <v>5.7</v>
      </c>
      <c r="M33" s="98">
        <v>5.5</v>
      </c>
      <c r="N33" s="1084">
        <v>7116.9</v>
      </c>
      <c r="O33" s="585"/>
      <c r="P33" s="98">
        <v>3.4</v>
      </c>
      <c r="Q33" s="98">
        <v>3.6</v>
      </c>
      <c r="R33" s="98">
        <v>5.9</v>
      </c>
      <c r="S33" s="98">
        <v>5.5</v>
      </c>
      <c r="T33" s="1084">
        <v>964.8</v>
      </c>
      <c r="U33" s="585"/>
      <c r="V33" s="98">
        <v>1.6</v>
      </c>
      <c r="W33" s="98">
        <v>3.3</v>
      </c>
      <c r="X33" s="98">
        <v>4.8</v>
      </c>
      <c r="Y33" s="98">
        <v>4.4000000000000004</v>
      </c>
      <c r="Z33" s="1084">
        <v>142</v>
      </c>
      <c r="AA33" s="585"/>
      <c r="AB33" s="98">
        <v>1.7</v>
      </c>
      <c r="AC33" s="98">
        <v>2.5</v>
      </c>
      <c r="AD33" s="98">
        <v>4.3</v>
      </c>
      <c r="AE33" s="98">
        <v>4</v>
      </c>
      <c r="AF33" s="1084">
        <v>14231.4</v>
      </c>
    </row>
    <row r="34" spans="1:32" s="326" customFormat="1" ht="12" customHeight="1">
      <c r="A34" s="340"/>
      <c r="B34" s="355" t="s">
        <v>115</v>
      </c>
      <c r="C34" s="322"/>
      <c r="D34" s="98">
        <v>0.2</v>
      </c>
      <c r="E34" s="98">
        <v>0.3</v>
      </c>
      <c r="F34" s="98">
        <v>0.4</v>
      </c>
      <c r="G34" s="98">
        <v>0.3</v>
      </c>
      <c r="H34" s="1084">
        <v>701.1</v>
      </c>
      <c r="I34" s="695"/>
      <c r="J34" s="98">
        <v>0.5</v>
      </c>
      <c r="K34" s="98">
        <v>0.3</v>
      </c>
      <c r="L34" s="98">
        <v>0.4</v>
      </c>
      <c r="M34" s="98">
        <v>0.4</v>
      </c>
      <c r="N34" s="1084">
        <v>523.4</v>
      </c>
      <c r="O34" s="585"/>
      <c r="P34" s="98">
        <v>0.6</v>
      </c>
      <c r="Q34" s="98">
        <v>0.5</v>
      </c>
      <c r="R34" s="98">
        <v>0.4</v>
      </c>
      <c r="S34" s="98">
        <v>0.4</v>
      </c>
      <c r="T34" s="1084">
        <v>77.5</v>
      </c>
      <c r="U34" s="585"/>
      <c r="V34" s="98">
        <v>0</v>
      </c>
      <c r="W34" s="98">
        <v>0.1</v>
      </c>
      <c r="X34" s="98">
        <v>0.4</v>
      </c>
      <c r="Y34" s="98">
        <v>0.3</v>
      </c>
      <c r="Z34" s="1084">
        <v>11</v>
      </c>
      <c r="AA34" s="585"/>
      <c r="AB34" s="98">
        <v>0.3</v>
      </c>
      <c r="AC34" s="98">
        <v>0.3</v>
      </c>
      <c r="AD34" s="98">
        <v>0.4</v>
      </c>
      <c r="AE34" s="98">
        <v>0.4</v>
      </c>
      <c r="AF34" s="1084">
        <v>1313</v>
      </c>
    </row>
    <row r="35" spans="1:32" s="326" customFormat="1" ht="12" customHeight="1">
      <c r="A35" s="340"/>
      <c r="B35" s="355" t="s">
        <v>116</v>
      </c>
      <c r="C35" s="322"/>
      <c r="D35" s="98">
        <v>0.1</v>
      </c>
      <c r="E35" s="98">
        <v>0.1</v>
      </c>
      <c r="F35" s="98">
        <v>0.1</v>
      </c>
      <c r="G35" s="98">
        <v>0.1</v>
      </c>
      <c r="H35" s="1084">
        <v>196.7</v>
      </c>
      <c r="I35" s="695"/>
      <c r="J35" s="98">
        <v>0.1</v>
      </c>
      <c r="K35" s="98">
        <v>0.1</v>
      </c>
      <c r="L35" s="98">
        <v>0.2</v>
      </c>
      <c r="M35" s="98">
        <v>0.2</v>
      </c>
      <c r="N35" s="1084">
        <v>197.9</v>
      </c>
      <c r="O35" s="585"/>
      <c r="P35" s="98">
        <v>0.1</v>
      </c>
      <c r="Q35" s="98">
        <v>0.1</v>
      </c>
      <c r="R35" s="98">
        <v>0.1</v>
      </c>
      <c r="S35" s="98">
        <v>0.1</v>
      </c>
      <c r="T35" s="1084">
        <v>21.2</v>
      </c>
      <c r="U35" s="585"/>
      <c r="V35" s="98">
        <v>0</v>
      </c>
      <c r="W35" s="98">
        <v>0.1</v>
      </c>
      <c r="X35" s="98">
        <v>0.1</v>
      </c>
      <c r="Y35" s="98">
        <v>0.1</v>
      </c>
      <c r="Z35" s="1084">
        <v>3</v>
      </c>
      <c r="AA35" s="585"/>
      <c r="AB35" s="98">
        <v>0.1</v>
      </c>
      <c r="AC35" s="98">
        <v>0.1</v>
      </c>
      <c r="AD35" s="98">
        <v>0.1</v>
      </c>
      <c r="AE35" s="98">
        <v>0.1</v>
      </c>
      <c r="AF35" s="1084">
        <v>418.7</v>
      </c>
    </row>
    <row r="36" spans="1:32" s="326" customFormat="1" ht="12" customHeight="1">
      <c r="A36" s="340"/>
      <c r="B36" s="355" t="s">
        <v>117</v>
      </c>
      <c r="C36" s="322"/>
      <c r="D36" s="98">
        <v>0.2</v>
      </c>
      <c r="E36" s="98">
        <v>0.3</v>
      </c>
      <c r="F36" s="98">
        <v>0.3</v>
      </c>
      <c r="G36" s="98">
        <v>0.3</v>
      </c>
      <c r="H36" s="1084">
        <v>626.5</v>
      </c>
      <c r="I36" s="695"/>
      <c r="J36" s="98">
        <v>0.4</v>
      </c>
      <c r="K36" s="98">
        <v>0.4</v>
      </c>
      <c r="L36" s="98">
        <v>0.4</v>
      </c>
      <c r="M36" s="98">
        <v>0.4</v>
      </c>
      <c r="N36" s="1084">
        <v>476.1</v>
      </c>
      <c r="O36" s="585"/>
      <c r="P36" s="98">
        <v>0.2</v>
      </c>
      <c r="Q36" s="98">
        <v>0.1</v>
      </c>
      <c r="R36" s="98">
        <v>0.3</v>
      </c>
      <c r="S36" s="98">
        <v>0.2</v>
      </c>
      <c r="T36" s="1084">
        <v>42.5</v>
      </c>
      <c r="U36" s="585"/>
      <c r="V36" s="98">
        <v>1.6</v>
      </c>
      <c r="W36" s="98">
        <v>0</v>
      </c>
      <c r="X36" s="98">
        <v>0.4</v>
      </c>
      <c r="Y36" s="98">
        <v>0.3</v>
      </c>
      <c r="Z36" s="1084">
        <v>10</v>
      </c>
      <c r="AA36" s="585"/>
      <c r="AB36" s="98">
        <v>0.2</v>
      </c>
      <c r="AC36" s="98">
        <v>0.3</v>
      </c>
      <c r="AD36" s="98">
        <v>0.3</v>
      </c>
      <c r="AE36" s="98">
        <v>0.3</v>
      </c>
      <c r="AF36" s="1084">
        <v>1155.0999999999999</v>
      </c>
    </row>
    <row r="37" spans="1:32" s="326" customFormat="1" ht="12" customHeight="1">
      <c r="A37" s="340"/>
      <c r="B37" s="355" t="s">
        <v>118</v>
      </c>
      <c r="C37" s="322"/>
      <c r="D37" s="98">
        <v>0.3</v>
      </c>
      <c r="E37" s="98">
        <v>0.5</v>
      </c>
      <c r="F37" s="98">
        <v>0.5</v>
      </c>
      <c r="G37" s="98">
        <v>0.5</v>
      </c>
      <c r="H37" s="1084">
        <v>980.7</v>
      </c>
      <c r="I37" s="695"/>
      <c r="J37" s="98">
        <v>0</v>
      </c>
      <c r="K37" s="98">
        <v>0.4</v>
      </c>
      <c r="L37" s="98">
        <v>0.6</v>
      </c>
      <c r="M37" s="98">
        <v>0.6</v>
      </c>
      <c r="N37" s="1084">
        <v>766.5</v>
      </c>
      <c r="O37" s="585"/>
      <c r="P37" s="98">
        <v>0.5</v>
      </c>
      <c r="Q37" s="98">
        <v>0.5</v>
      </c>
      <c r="R37" s="98">
        <v>0.4</v>
      </c>
      <c r="S37" s="98">
        <v>0.5</v>
      </c>
      <c r="T37" s="1084">
        <v>80.5</v>
      </c>
      <c r="U37" s="585"/>
      <c r="V37" s="98">
        <v>0</v>
      </c>
      <c r="W37" s="98">
        <v>0.8</v>
      </c>
      <c r="X37" s="98">
        <v>0.5</v>
      </c>
      <c r="Y37" s="98">
        <v>0.6</v>
      </c>
      <c r="Z37" s="1084">
        <v>18</v>
      </c>
      <c r="AA37" s="585"/>
      <c r="AB37" s="98">
        <v>0.3</v>
      </c>
      <c r="AC37" s="98">
        <v>0.5</v>
      </c>
      <c r="AD37" s="98">
        <v>0.5</v>
      </c>
      <c r="AE37" s="98">
        <v>0.5</v>
      </c>
      <c r="AF37" s="1084">
        <v>1845.8</v>
      </c>
    </row>
    <row r="38" spans="1:32" s="326" customFormat="1" ht="12" customHeight="1">
      <c r="A38" s="340"/>
      <c r="B38" s="355" t="s">
        <v>530</v>
      </c>
      <c r="C38" s="322"/>
      <c r="D38" s="98">
        <v>0.9</v>
      </c>
      <c r="E38" s="98">
        <v>1.7</v>
      </c>
      <c r="F38" s="98">
        <v>1.9</v>
      </c>
      <c r="G38" s="98">
        <v>1.8</v>
      </c>
      <c r="H38" s="1084">
        <v>3633.4</v>
      </c>
      <c r="I38" s="695"/>
      <c r="J38" s="98">
        <v>1</v>
      </c>
      <c r="K38" s="98">
        <v>1.8</v>
      </c>
      <c r="L38" s="98">
        <v>2.6</v>
      </c>
      <c r="M38" s="98">
        <v>2.5</v>
      </c>
      <c r="N38" s="1084">
        <v>3297.9</v>
      </c>
      <c r="O38" s="585"/>
      <c r="P38" s="98">
        <v>0.6</v>
      </c>
      <c r="Q38" s="98">
        <v>0.9</v>
      </c>
      <c r="R38" s="98">
        <v>1.1000000000000001</v>
      </c>
      <c r="S38" s="98">
        <v>1.1000000000000001</v>
      </c>
      <c r="T38" s="1084">
        <v>192.2</v>
      </c>
      <c r="U38" s="585"/>
      <c r="V38" s="98">
        <v>0</v>
      </c>
      <c r="W38" s="98">
        <v>0.9</v>
      </c>
      <c r="X38" s="98">
        <v>1.1000000000000001</v>
      </c>
      <c r="Y38" s="98">
        <v>1</v>
      </c>
      <c r="Z38" s="1084">
        <v>34</v>
      </c>
      <c r="AA38" s="585"/>
      <c r="AB38" s="98">
        <v>0.9</v>
      </c>
      <c r="AC38" s="98">
        <v>1.6</v>
      </c>
      <c r="AD38" s="98">
        <v>2.1</v>
      </c>
      <c r="AE38" s="98">
        <v>2</v>
      </c>
      <c r="AF38" s="1084">
        <v>7157.5</v>
      </c>
    </row>
    <row r="39" spans="1:32" s="326" customFormat="1" ht="12" customHeight="1">
      <c r="A39" s="340"/>
      <c r="B39" s="355" t="s">
        <v>120</v>
      </c>
      <c r="C39" s="322"/>
      <c r="D39" s="98">
        <v>0.4</v>
      </c>
      <c r="E39" s="98">
        <v>0.8</v>
      </c>
      <c r="F39" s="98">
        <v>1.2</v>
      </c>
      <c r="G39" s="98">
        <v>1.1000000000000001</v>
      </c>
      <c r="H39" s="1084">
        <v>2252</v>
      </c>
      <c r="I39" s="695"/>
      <c r="J39" s="98">
        <v>0.7</v>
      </c>
      <c r="K39" s="98">
        <v>0.8</v>
      </c>
      <c r="L39" s="98">
        <v>1.5</v>
      </c>
      <c r="M39" s="98">
        <v>1.4</v>
      </c>
      <c r="N39" s="1084">
        <v>1865.6</v>
      </c>
      <c r="O39" s="585"/>
      <c r="P39" s="98">
        <v>0</v>
      </c>
      <c r="Q39" s="98">
        <v>0.3</v>
      </c>
      <c r="R39" s="98">
        <v>0.5</v>
      </c>
      <c r="S39" s="98">
        <v>0.4</v>
      </c>
      <c r="T39" s="1084">
        <v>73.5</v>
      </c>
      <c r="U39" s="585"/>
      <c r="V39" s="98">
        <v>0</v>
      </c>
      <c r="W39" s="98">
        <v>0.3</v>
      </c>
      <c r="X39" s="98">
        <v>0.6</v>
      </c>
      <c r="Y39" s="98">
        <v>0.5</v>
      </c>
      <c r="Z39" s="1084">
        <v>16</v>
      </c>
      <c r="AA39" s="585"/>
      <c r="AB39" s="98">
        <v>0.4</v>
      </c>
      <c r="AC39" s="98">
        <v>0.8</v>
      </c>
      <c r="AD39" s="98">
        <v>1.3</v>
      </c>
      <c r="AE39" s="98">
        <v>1.2</v>
      </c>
      <c r="AF39" s="1084">
        <v>4207.2</v>
      </c>
    </row>
    <row r="40" spans="1:32" s="326" customFormat="1" ht="12" customHeight="1">
      <c r="A40" s="340"/>
      <c r="B40" s="355" t="s">
        <v>121</v>
      </c>
      <c r="C40" s="322"/>
      <c r="D40" s="98">
        <v>0</v>
      </c>
      <c r="E40" s="98">
        <v>0.3</v>
      </c>
      <c r="F40" s="98">
        <v>0.6</v>
      </c>
      <c r="G40" s="98">
        <v>0.6</v>
      </c>
      <c r="H40" s="1084">
        <v>1113</v>
      </c>
      <c r="I40" s="695"/>
      <c r="J40" s="98">
        <v>0</v>
      </c>
      <c r="K40" s="98">
        <v>0.2</v>
      </c>
      <c r="L40" s="98">
        <v>0.7</v>
      </c>
      <c r="M40" s="98">
        <v>0.7</v>
      </c>
      <c r="N40" s="1084">
        <v>875.7</v>
      </c>
      <c r="O40" s="585"/>
      <c r="P40" s="98">
        <v>0</v>
      </c>
      <c r="Q40" s="98">
        <v>0</v>
      </c>
      <c r="R40" s="98">
        <v>0.3</v>
      </c>
      <c r="S40" s="98">
        <v>0.2</v>
      </c>
      <c r="T40" s="1084">
        <v>38.4</v>
      </c>
      <c r="U40" s="585"/>
      <c r="V40" s="98">
        <v>0</v>
      </c>
      <c r="W40" s="98">
        <v>0</v>
      </c>
      <c r="X40" s="98">
        <v>0.2</v>
      </c>
      <c r="Y40" s="98">
        <v>0.2</v>
      </c>
      <c r="Z40" s="1084">
        <v>5</v>
      </c>
      <c r="AA40" s="585"/>
      <c r="AB40" s="98">
        <v>0</v>
      </c>
      <c r="AC40" s="98">
        <v>0.2</v>
      </c>
      <c r="AD40" s="98">
        <v>0.6</v>
      </c>
      <c r="AE40" s="98">
        <v>0.6</v>
      </c>
      <c r="AF40" s="1084">
        <v>2032.1</v>
      </c>
    </row>
    <row r="41" spans="1:32" s="326" customFormat="1" ht="12" customHeight="1">
      <c r="A41" s="340"/>
      <c r="B41" s="355" t="s">
        <v>122</v>
      </c>
      <c r="C41" s="322"/>
      <c r="D41" s="98">
        <v>0.2</v>
      </c>
      <c r="E41" s="98">
        <v>0.4</v>
      </c>
      <c r="F41" s="98">
        <v>0.5</v>
      </c>
      <c r="G41" s="98">
        <v>0.5</v>
      </c>
      <c r="H41" s="1084">
        <v>999.3</v>
      </c>
      <c r="I41" s="695"/>
      <c r="J41" s="98">
        <v>0.4</v>
      </c>
      <c r="K41" s="98">
        <v>0.5</v>
      </c>
      <c r="L41" s="98">
        <v>0.9</v>
      </c>
      <c r="M41" s="98">
        <v>0.9</v>
      </c>
      <c r="N41" s="1084">
        <v>1170.2</v>
      </c>
      <c r="O41" s="585"/>
      <c r="P41" s="98">
        <v>0.2</v>
      </c>
      <c r="Q41" s="98">
        <v>0.1</v>
      </c>
      <c r="R41" s="98">
        <v>0.5</v>
      </c>
      <c r="S41" s="98">
        <v>0.4</v>
      </c>
      <c r="T41" s="1084">
        <v>73.7</v>
      </c>
      <c r="U41" s="585"/>
      <c r="V41" s="98">
        <v>0</v>
      </c>
      <c r="W41" s="98">
        <v>0.4</v>
      </c>
      <c r="X41" s="98">
        <v>0.3</v>
      </c>
      <c r="Y41" s="98">
        <v>0.3</v>
      </c>
      <c r="Z41" s="1084">
        <v>11</v>
      </c>
      <c r="AA41" s="585"/>
      <c r="AB41" s="98">
        <v>0.2</v>
      </c>
      <c r="AC41" s="98">
        <v>0.4</v>
      </c>
      <c r="AD41" s="98">
        <v>0.7</v>
      </c>
      <c r="AE41" s="98">
        <v>0.6</v>
      </c>
      <c r="AF41" s="1084">
        <v>2254.1999999999998</v>
      </c>
    </row>
    <row r="42" spans="1:32" s="326" customFormat="1" ht="12" customHeight="1">
      <c r="A42" s="340"/>
      <c r="B42" s="355" t="s">
        <v>123</v>
      </c>
      <c r="C42" s="322"/>
      <c r="D42" s="98">
        <v>0.8</v>
      </c>
      <c r="E42" s="98">
        <v>1</v>
      </c>
      <c r="F42" s="98">
        <v>0.9</v>
      </c>
      <c r="G42" s="98">
        <v>0.9</v>
      </c>
      <c r="H42" s="1084">
        <v>1759.2</v>
      </c>
      <c r="I42" s="695"/>
      <c r="J42" s="98">
        <v>0.9</v>
      </c>
      <c r="K42" s="98">
        <v>1.3</v>
      </c>
      <c r="L42" s="98">
        <v>1.3</v>
      </c>
      <c r="M42" s="98">
        <v>1.3</v>
      </c>
      <c r="N42" s="1084">
        <v>1729.4</v>
      </c>
      <c r="O42" s="585"/>
      <c r="P42" s="98">
        <v>0.9</v>
      </c>
      <c r="Q42" s="98">
        <v>1.2</v>
      </c>
      <c r="R42" s="98">
        <v>1.3</v>
      </c>
      <c r="S42" s="98">
        <v>1.2</v>
      </c>
      <c r="T42" s="1084">
        <v>216</v>
      </c>
      <c r="U42" s="585"/>
      <c r="V42" s="98">
        <v>0</v>
      </c>
      <c r="W42" s="98">
        <v>1.4</v>
      </c>
      <c r="X42" s="98">
        <v>0.4</v>
      </c>
      <c r="Y42" s="98">
        <v>0.6</v>
      </c>
      <c r="Z42" s="1084">
        <v>20</v>
      </c>
      <c r="AA42" s="585"/>
      <c r="AB42" s="98">
        <v>0.8</v>
      </c>
      <c r="AC42" s="98">
        <v>1.1000000000000001</v>
      </c>
      <c r="AD42" s="98">
        <v>1.1000000000000001</v>
      </c>
      <c r="AE42" s="98">
        <v>1.1000000000000001</v>
      </c>
      <c r="AF42" s="1084">
        <v>3724.6</v>
      </c>
    </row>
    <row r="43" spans="1:32" s="326" customFormat="1" ht="12" customHeight="1">
      <c r="A43" s="340"/>
      <c r="B43" s="355" t="s">
        <v>124</v>
      </c>
      <c r="C43" s="322"/>
      <c r="D43" s="98">
        <v>0.1</v>
      </c>
      <c r="E43" s="98">
        <v>0.3</v>
      </c>
      <c r="F43" s="98">
        <v>0.5</v>
      </c>
      <c r="G43" s="98">
        <v>0.5</v>
      </c>
      <c r="H43" s="1084">
        <v>907.6</v>
      </c>
      <c r="I43" s="695"/>
      <c r="J43" s="98">
        <v>0.2</v>
      </c>
      <c r="K43" s="98">
        <v>0.6</v>
      </c>
      <c r="L43" s="98">
        <v>1.2</v>
      </c>
      <c r="M43" s="98">
        <v>1.1000000000000001</v>
      </c>
      <c r="N43" s="1084">
        <v>1450.1</v>
      </c>
      <c r="O43" s="585"/>
      <c r="P43" s="98">
        <v>0.5</v>
      </c>
      <c r="Q43" s="98">
        <v>0.1</v>
      </c>
      <c r="R43" s="98">
        <v>0.8</v>
      </c>
      <c r="S43" s="98">
        <v>0.7</v>
      </c>
      <c r="T43" s="1084">
        <v>128.1</v>
      </c>
      <c r="U43" s="585"/>
      <c r="V43" s="98">
        <v>0</v>
      </c>
      <c r="W43" s="98">
        <v>0.3</v>
      </c>
      <c r="X43" s="98">
        <v>0.1</v>
      </c>
      <c r="Y43" s="98">
        <v>0.1</v>
      </c>
      <c r="Z43" s="1084">
        <v>4</v>
      </c>
      <c r="AA43" s="585"/>
      <c r="AB43" s="98">
        <v>0.2</v>
      </c>
      <c r="AC43" s="98">
        <v>0.4</v>
      </c>
      <c r="AD43" s="98">
        <v>0.8</v>
      </c>
      <c r="AE43" s="98">
        <v>0.7</v>
      </c>
      <c r="AF43" s="1084">
        <v>2489.9</v>
      </c>
    </row>
    <row r="44" spans="1:32" s="326" customFormat="1" ht="12" customHeight="1">
      <c r="A44" s="340"/>
      <c r="B44" s="355" t="s">
        <v>125</v>
      </c>
      <c r="C44" s="322"/>
      <c r="D44" s="98">
        <v>0.1</v>
      </c>
      <c r="E44" s="98">
        <v>0.2</v>
      </c>
      <c r="F44" s="98">
        <v>0.2</v>
      </c>
      <c r="G44" s="98">
        <v>0.2</v>
      </c>
      <c r="H44" s="1084">
        <v>450</v>
      </c>
      <c r="I44" s="695"/>
      <c r="J44" s="98">
        <v>0.2</v>
      </c>
      <c r="K44" s="98">
        <v>0.3</v>
      </c>
      <c r="L44" s="98">
        <v>0.4</v>
      </c>
      <c r="M44" s="98">
        <v>0.4</v>
      </c>
      <c r="N44" s="1084">
        <v>524.20000000000005</v>
      </c>
      <c r="O44" s="585"/>
      <c r="P44" s="98">
        <v>0.2</v>
      </c>
      <c r="Q44" s="98">
        <v>0.2</v>
      </c>
      <c r="R44" s="98">
        <v>0.3</v>
      </c>
      <c r="S44" s="98">
        <v>0.3</v>
      </c>
      <c r="T44" s="1084">
        <v>53.7</v>
      </c>
      <c r="U44" s="585"/>
      <c r="V44" s="98">
        <v>1.6</v>
      </c>
      <c r="W44" s="98">
        <v>0.4</v>
      </c>
      <c r="X44" s="98">
        <v>0</v>
      </c>
      <c r="Y44" s="98">
        <v>0.1</v>
      </c>
      <c r="Z44" s="1084">
        <v>4</v>
      </c>
      <c r="AA44" s="585"/>
      <c r="AB44" s="98">
        <v>0.1</v>
      </c>
      <c r="AC44" s="98">
        <v>0.2</v>
      </c>
      <c r="AD44" s="98">
        <v>0.3</v>
      </c>
      <c r="AE44" s="98">
        <v>0.3</v>
      </c>
      <c r="AF44" s="1084">
        <v>1031.8</v>
      </c>
    </row>
    <row r="45" spans="1:32" s="326" customFormat="1" ht="12" customHeight="1">
      <c r="A45" s="340"/>
      <c r="B45" s="355" t="s">
        <v>126</v>
      </c>
      <c r="C45" s="322"/>
      <c r="D45" s="98">
        <v>0</v>
      </c>
      <c r="E45" s="98">
        <v>0.1</v>
      </c>
      <c r="F45" s="98">
        <v>0.1</v>
      </c>
      <c r="G45" s="98">
        <v>0.1</v>
      </c>
      <c r="H45" s="1084">
        <v>244.7</v>
      </c>
      <c r="I45" s="695"/>
      <c r="J45" s="98">
        <v>0.1</v>
      </c>
      <c r="K45" s="98">
        <v>0.1</v>
      </c>
      <c r="L45" s="98">
        <v>0.3</v>
      </c>
      <c r="M45" s="98">
        <v>0.3</v>
      </c>
      <c r="N45" s="1084">
        <v>345.3</v>
      </c>
      <c r="O45" s="585"/>
      <c r="P45" s="98">
        <v>0.1</v>
      </c>
      <c r="Q45" s="98">
        <v>0</v>
      </c>
      <c r="R45" s="98">
        <v>0.1</v>
      </c>
      <c r="S45" s="98">
        <v>0.1</v>
      </c>
      <c r="T45" s="1084">
        <v>18.100000000000001</v>
      </c>
      <c r="U45" s="585"/>
      <c r="V45" s="98">
        <v>0</v>
      </c>
      <c r="W45" s="98">
        <v>0</v>
      </c>
      <c r="X45" s="98">
        <v>0.1</v>
      </c>
      <c r="Y45" s="98">
        <v>0.1</v>
      </c>
      <c r="Z45" s="1084">
        <v>2</v>
      </c>
      <c r="AA45" s="585"/>
      <c r="AB45" s="98">
        <v>0.1</v>
      </c>
      <c r="AC45" s="98">
        <v>0.1</v>
      </c>
      <c r="AD45" s="98">
        <v>0.2</v>
      </c>
      <c r="AE45" s="98">
        <v>0.2</v>
      </c>
      <c r="AF45" s="1084">
        <v>610.20000000000005</v>
      </c>
    </row>
    <row r="46" spans="1:32" s="326" customFormat="1" ht="12" customHeight="1">
      <c r="A46" s="340"/>
      <c r="B46" s="355" t="s">
        <v>127</v>
      </c>
      <c r="C46" s="322"/>
      <c r="D46" s="98">
        <v>0.2</v>
      </c>
      <c r="E46" s="98">
        <v>0.4</v>
      </c>
      <c r="F46" s="98">
        <v>0.4</v>
      </c>
      <c r="G46" s="98">
        <v>0.4</v>
      </c>
      <c r="H46" s="1084">
        <v>848.9</v>
      </c>
      <c r="I46" s="695"/>
      <c r="J46" s="98">
        <v>0.4</v>
      </c>
      <c r="K46" s="98">
        <v>0.4</v>
      </c>
      <c r="L46" s="98">
        <v>0.9</v>
      </c>
      <c r="M46" s="98">
        <v>0.8</v>
      </c>
      <c r="N46" s="1084">
        <v>1058.5</v>
      </c>
      <c r="O46" s="585"/>
      <c r="P46" s="98">
        <v>0.4</v>
      </c>
      <c r="Q46" s="98">
        <v>0.3</v>
      </c>
      <c r="R46" s="98">
        <v>0.6</v>
      </c>
      <c r="S46" s="98">
        <v>0.5</v>
      </c>
      <c r="T46" s="1084">
        <v>96.1</v>
      </c>
      <c r="U46" s="585"/>
      <c r="V46" s="98">
        <v>0</v>
      </c>
      <c r="W46" s="98">
        <v>0.1</v>
      </c>
      <c r="X46" s="98">
        <v>0.6</v>
      </c>
      <c r="Y46" s="98">
        <v>0.5</v>
      </c>
      <c r="Z46" s="1084">
        <v>16</v>
      </c>
      <c r="AA46" s="585"/>
      <c r="AB46" s="98">
        <v>0.2</v>
      </c>
      <c r="AC46" s="98">
        <v>0.4</v>
      </c>
      <c r="AD46" s="98">
        <v>0.6</v>
      </c>
      <c r="AE46" s="98">
        <v>0.6</v>
      </c>
      <c r="AF46" s="1084">
        <v>2019.5</v>
      </c>
    </row>
    <row r="47" spans="1:32" s="326" customFormat="1" ht="12" customHeight="1">
      <c r="A47" s="340"/>
      <c r="B47" s="355" t="s">
        <v>128</v>
      </c>
      <c r="C47" s="322"/>
      <c r="D47" s="98">
        <v>95.1</v>
      </c>
      <c r="E47" s="98">
        <v>95.2</v>
      </c>
      <c r="F47" s="98">
        <v>93.7</v>
      </c>
      <c r="G47" s="98">
        <v>93.9</v>
      </c>
      <c r="H47" s="1084">
        <v>201348.6</v>
      </c>
      <c r="I47" s="695"/>
      <c r="J47" s="98">
        <v>94.5</v>
      </c>
      <c r="K47" s="98">
        <v>93.9</v>
      </c>
      <c r="L47" s="98">
        <v>92</v>
      </c>
      <c r="M47" s="98">
        <v>92.2</v>
      </c>
      <c r="N47" s="1084">
        <v>129887.6</v>
      </c>
      <c r="O47" s="585"/>
      <c r="P47" s="98">
        <v>93.6</v>
      </c>
      <c r="Q47" s="98">
        <v>94.8</v>
      </c>
      <c r="R47" s="98">
        <v>92.9</v>
      </c>
      <c r="S47" s="98">
        <v>93.1</v>
      </c>
      <c r="T47" s="1084">
        <v>17651.3</v>
      </c>
      <c r="U47" s="585"/>
      <c r="V47" s="98">
        <v>95.4</v>
      </c>
      <c r="W47" s="98">
        <v>83.8</v>
      </c>
      <c r="X47" s="98">
        <v>81.599999999999994</v>
      </c>
      <c r="Y47" s="98">
        <v>82.3</v>
      </c>
      <c r="Z47" s="1084">
        <v>3261</v>
      </c>
      <c r="AA47" s="585"/>
      <c r="AB47" s="98">
        <v>95</v>
      </c>
      <c r="AC47" s="98">
        <v>94.5</v>
      </c>
      <c r="AD47" s="98">
        <v>92.9</v>
      </c>
      <c r="AE47" s="98">
        <v>93.1</v>
      </c>
      <c r="AF47" s="1084">
        <v>352148.5</v>
      </c>
    </row>
    <row r="48" spans="1:32" s="326" customFormat="1" ht="12" customHeight="1">
      <c r="A48" s="340"/>
      <c r="B48" s="355" t="s">
        <v>129</v>
      </c>
      <c r="C48" s="322"/>
      <c r="D48" s="98">
        <v>0.5</v>
      </c>
      <c r="E48" s="98">
        <v>0.4</v>
      </c>
      <c r="F48" s="98">
        <v>0.5</v>
      </c>
      <c r="G48" s="98">
        <v>0.5</v>
      </c>
      <c r="H48" s="1084">
        <v>1043.5999999999999</v>
      </c>
      <c r="I48" s="695"/>
      <c r="J48" s="98">
        <v>0.7</v>
      </c>
      <c r="K48" s="98">
        <v>0.9</v>
      </c>
      <c r="L48" s="98">
        <v>1.1000000000000001</v>
      </c>
      <c r="M48" s="98">
        <v>1</v>
      </c>
      <c r="N48" s="1084">
        <v>1456.9</v>
      </c>
      <c r="O48" s="585"/>
      <c r="P48" s="98">
        <v>0.1</v>
      </c>
      <c r="Q48" s="98">
        <v>0.4</v>
      </c>
      <c r="R48" s="98">
        <v>0.5</v>
      </c>
      <c r="S48" s="98">
        <v>0.5</v>
      </c>
      <c r="T48" s="1084">
        <v>86.4</v>
      </c>
      <c r="U48" s="585"/>
      <c r="V48" s="98">
        <v>1.5</v>
      </c>
      <c r="W48" s="98">
        <v>4.3</v>
      </c>
      <c r="X48" s="98">
        <v>3.9</v>
      </c>
      <c r="Y48" s="98">
        <v>4</v>
      </c>
      <c r="Z48" s="1084">
        <v>157</v>
      </c>
      <c r="AA48" s="585"/>
      <c r="AB48" s="98">
        <v>0.5</v>
      </c>
      <c r="AC48" s="98">
        <v>0.6</v>
      </c>
      <c r="AD48" s="98">
        <v>0.7</v>
      </c>
      <c r="AE48" s="98">
        <v>0.7</v>
      </c>
      <c r="AF48" s="1084">
        <v>2743.9</v>
      </c>
    </row>
    <row r="49" spans="1:32" s="326" customFormat="1" ht="12" customHeight="1">
      <c r="A49" s="340"/>
      <c r="B49" s="355" t="s">
        <v>130</v>
      </c>
      <c r="C49" s="322"/>
      <c r="D49" s="98">
        <v>4.4000000000000004</v>
      </c>
      <c r="E49" s="98">
        <v>4.4000000000000004</v>
      </c>
      <c r="F49" s="98">
        <v>5.8</v>
      </c>
      <c r="G49" s="98">
        <v>5.6</v>
      </c>
      <c r="H49" s="1084">
        <v>11982.6</v>
      </c>
      <c r="I49" s="695"/>
      <c r="J49" s="98">
        <v>4.8</v>
      </c>
      <c r="K49" s="98">
        <v>5.2</v>
      </c>
      <c r="L49" s="98">
        <v>6.9</v>
      </c>
      <c r="M49" s="98">
        <v>6.8</v>
      </c>
      <c r="N49" s="1084">
        <v>9544</v>
      </c>
      <c r="O49" s="585"/>
      <c r="P49" s="98">
        <v>6.3</v>
      </c>
      <c r="Q49" s="98">
        <v>4.8</v>
      </c>
      <c r="R49" s="98">
        <v>6.7</v>
      </c>
      <c r="S49" s="98">
        <v>6.4</v>
      </c>
      <c r="T49" s="1084">
        <v>1214.7</v>
      </c>
      <c r="U49" s="585"/>
      <c r="V49" s="98">
        <v>3.1</v>
      </c>
      <c r="W49" s="98">
        <v>11.9</v>
      </c>
      <c r="X49" s="98">
        <v>14.5</v>
      </c>
      <c r="Y49" s="98">
        <v>13.7</v>
      </c>
      <c r="Z49" s="1084">
        <v>542</v>
      </c>
      <c r="AA49" s="585"/>
      <c r="AB49" s="98">
        <v>4.5</v>
      </c>
      <c r="AC49" s="98">
        <v>4.9000000000000004</v>
      </c>
      <c r="AD49" s="98">
        <v>6.4</v>
      </c>
      <c r="AE49" s="98">
        <v>6.2</v>
      </c>
      <c r="AF49" s="1084">
        <v>23283.3</v>
      </c>
    </row>
    <row r="50" spans="1:32" s="326" customFormat="1" ht="12" customHeight="1">
      <c r="B50" s="327" t="s">
        <v>661</v>
      </c>
      <c r="C50" s="350"/>
      <c r="D50" s="1084">
        <v>12578.8</v>
      </c>
      <c r="E50" s="1084">
        <v>20955.900000000001</v>
      </c>
      <c r="F50" s="1084">
        <v>180840.1</v>
      </c>
      <c r="G50" s="1084">
        <v>214374.8</v>
      </c>
      <c r="H50" s="1084"/>
      <c r="I50" s="910"/>
      <c r="J50" s="1084">
        <v>1464.7</v>
      </c>
      <c r="K50" s="1084">
        <v>10386.200000000001</v>
      </c>
      <c r="L50" s="1084">
        <v>129037.5</v>
      </c>
      <c r="M50" s="1084">
        <v>140888.4</v>
      </c>
      <c r="N50" s="699"/>
      <c r="O50" s="699"/>
      <c r="P50" s="1084">
        <v>889</v>
      </c>
      <c r="Q50" s="1084">
        <v>2304.1999999999998</v>
      </c>
      <c r="R50" s="1084">
        <v>15759.3</v>
      </c>
      <c r="S50" s="1084">
        <v>18952.5</v>
      </c>
      <c r="T50" s="699"/>
      <c r="U50" s="699"/>
      <c r="V50" s="1084">
        <v>65</v>
      </c>
      <c r="W50" s="1084">
        <v>930</v>
      </c>
      <c r="X50" s="1084">
        <v>2965</v>
      </c>
      <c r="Y50" s="1084">
        <v>3960</v>
      </c>
      <c r="Z50" s="699"/>
      <c r="AA50" s="699"/>
      <c r="AB50" s="1084">
        <v>14997.5</v>
      </c>
      <c r="AC50" s="1084">
        <v>34576.300000000003</v>
      </c>
      <c r="AD50" s="1084">
        <v>328601.90000000002</v>
      </c>
      <c r="AE50" s="1084">
        <v>378175.7</v>
      </c>
      <c r="AF50" s="699"/>
    </row>
    <row r="51" spans="1:32" s="326" customFormat="1" ht="11.15" customHeight="1">
      <c r="B51" s="331"/>
      <c r="C51" s="350"/>
      <c r="D51" s="93"/>
      <c r="E51" s="93"/>
      <c r="F51" s="93"/>
      <c r="G51" s="93"/>
      <c r="H51" s="1084"/>
      <c r="I51" s="695"/>
      <c r="J51" s="93"/>
      <c r="K51" s="93"/>
      <c r="L51" s="93"/>
      <c r="M51" s="93"/>
      <c r="N51" s="1084"/>
      <c r="O51" s="585"/>
      <c r="P51" s="585"/>
      <c r="Q51" s="585"/>
      <c r="R51" s="585"/>
      <c r="S51" s="585"/>
      <c r="T51" s="699"/>
      <c r="U51" s="585"/>
      <c r="V51" s="585"/>
      <c r="W51" s="585"/>
      <c r="X51" s="585"/>
      <c r="Y51" s="585"/>
      <c r="Z51" s="699"/>
      <c r="AA51" s="585"/>
      <c r="AB51" s="585"/>
      <c r="AC51" s="585"/>
      <c r="AD51" s="585"/>
      <c r="AE51" s="585"/>
      <c r="AF51" s="699"/>
    </row>
    <row r="52" spans="1:32" s="326" customFormat="1" ht="11.15" customHeight="1">
      <c r="B52" s="336" t="s">
        <v>110</v>
      </c>
      <c r="C52" s="318">
        <v>6</v>
      </c>
      <c r="D52" s="93"/>
      <c r="E52" s="93"/>
      <c r="F52" s="93"/>
      <c r="G52" s="93"/>
      <c r="H52" s="1084"/>
      <c r="I52" s="696"/>
      <c r="J52" s="93"/>
      <c r="K52" s="93"/>
      <c r="L52" s="93"/>
      <c r="M52" s="93"/>
      <c r="N52" s="1084"/>
      <c r="O52" s="585"/>
      <c r="P52" s="585"/>
      <c r="Q52" s="585"/>
      <c r="R52" s="585"/>
      <c r="S52" s="585"/>
      <c r="T52" s="699"/>
      <c r="U52" s="585"/>
      <c r="V52" s="585"/>
      <c r="W52" s="585"/>
      <c r="X52" s="585"/>
      <c r="Y52" s="585"/>
      <c r="Z52" s="699"/>
      <c r="AA52" s="585"/>
      <c r="AB52" s="585"/>
      <c r="AC52" s="585"/>
      <c r="AD52" s="585"/>
      <c r="AE52" s="585"/>
      <c r="AF52" s="699"/>
    </row>
    <row r="53" spans="1:32" s="326" customFormat="1" ht="12" customHeight="1">
      <c r="A53" s="340"/>
      <c r="B53" s="355" t="s">
        <v>112</v>
      </c>
      <c r="C53" s="322"/>
      <c r="D53" s="98">
        <v>93.4</v>
      </c>
      <c r="E53" s="98">
        <v>90.7</v>
      </c>
      <c r="F53" s="98">
        <v>88</v>
      </c>
      <c r="G53" s="98">
        <v>88.7</v>
      </c>
      <c r="H53" s="1084">
        <v>207954.2</v>
      </c>
      <c r="I53" s="696"/>
      <c r="J53" s="98">
        <v>91</v>
      </c>
      <c r="K53" s="98">
        <v>88.5</v>
      </c>
      <c r="L53" s="98">
        <v>81.8</v>
      </c>
      <c r="M53" s="98">
        <v>82.6</v>
      </c>
      <c r="N53" s="1084">
        <v>166991.6</v>
      </c>
      <c r="O53" s="585"/>
      <c r="P53" s="98">
        <v>91.4</v>
      </c>
      <c r="Q53" s="98">
        <v>89.5</v>
      </c>
      <c r="R53" s="98">
        <v>85.3</v>
      </c>
      <c r="S53" s="98">
        <v>86.2</v>
      </c>
      <c r="T53" s="1084">
        <v>20647.3</v>
      </c>
      <c r="U53" s="585"/>
      <c r="V53" s="98">
        <v>92.2</v>
      </c>
      <c r="W53" s="98">
        <v>90.1</v>
      </c>
      <c r="X53" s="98">
        <v>90.1</v>
      </c>
      <c r="Y53" s="98">
        <v>90.2</v>
      </c>
      <c r="Z53" s="1084">
        <v>3661</v>
      </c>
      <c r="AA53" s="585"/>
      <c r="AB53" s="98">
        <v>92.9</v>
      </c>
      <c r="AC53" s="98">
        <v>89.7</v>
      </c>
      <c r="AD53" s="98">
        <v>85.1</v>
      </c>
      <c r="AE53" s="98">
        <v>85.9</v>
      </c>
      <c r="AF53" s="1084">
        <v>399254.2</v>
      </c>
    </row>
    <row r="54" spans="1:32" s="326" customFormat="1" ht="12" customHeight="1">
      <c r="A54" s="340"/>
      <c r="B54" s="355" t="s">
        <v>113</v>
      </c>
      <c r="C54" s="322"/>
      <c r="D54" s="98">
        <v>1.6</v>
      </c>
      <c r="E54" s="98">
        <v>1.4</v>
      </c>
      <c r="F54" s="98">
        <v>1.3</v>
      </c>
      <c r="G54" s="98">
        <v>1.3</v>
      </c>
      <c r="H54" s="1084">
        <v>3080.7</v>
      </c>
      <c r="I54" s="696"/>
      <c r="J54" s="98">
        <v>2.8</v>
      </c>
      <c r="K54" s="98">
        <v>2.1</v>
      </c>
      <c r="L54" s="98">
        <v>1.8</v>
      </c>
      <c r="M54" s="98">
        <v>1.9</v>
      </c>
      <c r="N54" s="1084">
        <v>3807</v>
      </c>
      <c r="O54" s="585"/>
      <c r="P54" s="98">
        <v>2</v>
      </c>
      <c r="Q54" s="98">
        <v>1.6</v>
      </c>
      <c r="R54" s="98">
        <v>1.4</v>
      </c>
      <c r="S54" s="98">
        <v>1.4</v>
      </c>
      <c r="T54" s="1084">
        <v>339.3</v>
      </c>
      <c r="U54" s="585"/>
      <c r="V54" s="98">
        <v>1.3</v>
      </c>
      <c r="W54" s="98">
        <v>1.6</v>
      </c>
      <c r="X54" s="98">
        <v>0.9</v>
      </c>
      <c r="Y54" s="98">
        <v>1.1000000000000001</v>
      </c>
      <c r="Z54" s="1084">
        <v>44</v>
      </c>
      <c r="AA54" s="585"/>
      <c r="AB54" s="98">
        <v>1.8</v>
      </c>
      <c r="AC54" s="98">
        <v>1.7</v>
      </c>
      <c r="AD54" s="98">
        <v>1.5</v>
      </c>
      <c r="AE54" s="98">
        <v>1.6</v>
      </c>
      <c r="AF54" s="1084">
        <v>7271.1</v>
      </c>
    </row>
    <row r="55" spans="1:32" s="326" customFormat="1" ht="12" customHeight="1">
      <c r="A55" s="340"/>
      <c r="B55" s="355" t="s">
        <v>114</v>
      </c>
      <c r="C55" s="322"/>
      <c r="D55" s="98">
        <v>1.7</v>
      </c>
      <c r="E55" s="98">
        <v>2.2000000000000002</v>
      </c>
      <c r="F55" s="98">
        <v>3.1</v>
      </c>
      <c r="G55" s="98">
        <v>2.9</v>
      </c>
      <c r="H55" s="1084">
        <v>6916.2</v>
      </c>
      <c r="I55" s="696"/>
      <c r="J55" s="98">
        <v>2</v>
      </c>
      <c r="K55" s="98">
        <v>2.5</v>
      </c>
      <c r="L55" s="98">
        <v>5</v>
      </c>
      <c r="M55" s="98">
        <v>4.8</v>
      </c>
      <c r="N55" s="1084">
        <v>9607.2999999999993</v>
      </c>
      <c r="O55" s="585"/>
      <c r="P55" s="98">
        <v>2.7</v>
      </c>
      <c r="Q55" s="98">
        <v>3.9</v>
      </c>
      <c r="R55" s="98">
        <v>5.8</v>
      </c>
      <c r="S55" s="98">
        <v>5.4</v>
      </c>
      <c r="T55" s="1084">
        <v>1294.4000000000001</v>
      </c>
      <c r="U55" s="585"/>
      <c r="V55" s="98">
        <v>2.6</v>
      </c>
      <c r="W55" s="98">
        <v>3.5</v>
      </c>
      <c r="X55" s="98">
        <v>4.2</v>
      </c>
      <c r="Y55" s="98">
        <v>4</v>
      </c>
      <c r="Z55" s="1084">
        <v>164</v>
      </c>
      <c r="AA55" s="585"/>
      <c r="AB55" s="98">
        <v>1.8</v>
      </c>
      <c r="AC55" s="98">
        <v>2.5</v>
      </c>
      <c r="AD55" s="98">
        <v>4.0999999999999996</v>
      </c>
      <c r="AE55" s="98">
        <v>3.9</v>
      </c>
      <c r="AF55" s="1084">
        <v>17981.8</v>
      </c>
    </row>
    <row r="56" spans="1:32" s="326" customFormat="1" ht="12" customHeight="1">
      <c r="A56" s="340"/>
      <c r="B56" s="355" t="s">
        <v>115</v>
      </c>
      <c r="C56" s="322"/>
      <c r="D56" s="98">
        <v>0.2</v>
      </c>
      <c r="E56" s="98">
        <v>0.3</v>
      </c>
      <c r="F56" s="98">
        <v>0.4</v>
      </c>
      <c r="G56" s="98">
        <v>0.3</v>
      </c>
      <c r="H56" s="1084">
        <v>820.4</v>
      </c>
      <c r="I56" s="696"/>
      <c r="J56" s="98">
        <v>0.3</v>
      </c>
      <c r="K56" s="98">
        <v>0.2</v>
      </c>
      <c r="L56" s="98">
        <v>0.4</v>
      </c>
      <c r="M56" s="98">
        <v>0.4</v>
      </c>
      <c r="N56" s="1084">
        <v>739.7</v>
      </c>
      <c r="O56" s="585"/>
      <c r="P56" s="98">
        <v>0.5</v>
      </c>
      <c r="Q56" s="98">
        <v>0.5</v>
      </c>
      <c r="R56" s="98">
        <v>0.5</v>
      </c>
      <c r="S56" s="98">
        <v>0.5</v>
      </c>
      <c r="T56" s="1084">
        <v>112</v>
      </c>
      <c r="U56" s="585"/>
      <c r="V56" s="98">
        <v>0</v>
      </c>
      <c r="W56" s="98">
        <v>0.1</v>
      </c>
      <c r="X56" s="98">
        <v>0.4</v>
      </c>
      <c r="Y56" s="98">
        <v>0.3</v>
      </c>
      <c r="Z56" s="1084">
        <v>12</v>
      </c>
      <c r="AA56" s="585"/>
      <c r="AB56" s="98">
        <v>0.2</v>
      </c>
      <c r="AC56" s="98">
        <v>0.3</v>
      </c>
      <c r="AD56" s="98">
        <v>0.4</v>
      </c>
      <c r="AE56" s="98">
        <v>0.4</v>
      </c>
      <c r="AF56" s="1084">
        <v>1684.1</v>
      </c>
    </row>
    <row r="57" spans="1:32" s="326" customFormat="1" ht="12" customHeight="1">
      <c r="A57" s="340"/>
      <c r="B57" s="355" t="s">
        <v>116</v>
      </c>
      <c r="C57" s="322"/>
      <c r="D57" s="98">
        <v>0</v>
      </c>
      <c r="E57" s="98">
        <v>0.1</v>
      </c>
      <c r="F57" s="98">
        <v>0.1</v>
      </c>
      <c r="G57" s="98">
        <v>0.1</v>
      </c>
      <c r="H57" s="1084">
        <v>243</v>
      </c>
      <c r="I57" s="696"/>
      <c r="J57" s="98">
        <v>0.1</v>
      </c>
      <c r="K57" s="98">
        <v>0.1</v>
      </c>
      <c r="L57" s="98">
        <v>0.2</v>
      </c>
      <c r="M57" s="98">
        <v>0.2</v>
      </c>
      <c r="N57" s="1084">
        <v>317</v>
      </c>
      <c r="O57" s="585"/>
      <c r="P57" s="98">
        <v>0.1</v>
      </c>
      <c r="Q57" s="98">
        <v>0.1</v>
      </c>
      <c r="R57" s="98">
        <v>0.1</v>
      </c>
      <c r="S57" s="98">
        <v>0.1</v>
      </c>
      <c r="T57" s="1084">
        <v>33.200000000000003</v>
      </c>
      <c r="U57" s="585"/>
      <c r="V57" s="98">
        <v>0</v>
      </c>
      <c r="W57" s="98">
        <v>0.1</v>
      </c>
      <c r="X57" s="98">
        <v>0.1</v>
      </c>
      <c r="Y57" s="98">
        <v>0.1</v>
      </c>
      <c r="Z57" s="1084">
        <v>5</v>
      </c>
      <c r="AA57" s="585"/>
      <c r="AB57" s="98">
        <v>0.1</v>
      </c>
      <c r="AC57" s="98">
        <v>0.1</v>
      </c>
      <c r="AD57" s="98">
        <v>0.1</v>
      </c>
      <c r="AE57" s="98">
        <v>0.1</v>
      </c>
      <c r="AF57" s="1084">
        <v>598.20000000000005</v>
      </c>
    </row>
    <row r="58" spans="1:32" s="326" customFormat="1" ht="12" customHeight="1">
      <c r="A58" s="340"/>
      <c r="B58" s="355" t="s">
        <v>117</v>
      </c>
      <c r="C58" s="322"/>
      <c r="D58" s="98">
        <v>0.2</v>
      </c>
      <c r="E58" s="98">
        <v>0.3</v>
      </c>
      <c r="F58" s="98">
        <v>0.3</v>
      </c>
      <c r="G58" s="98">
        <v>0.3</v>
      </c>
      <c r="H58" s="1084">
        <v>761.9</v>
      </c>
      <c r="I58" s="696"/>
      <c r="J58" s="98">
        <v>0.4</v>
      </c>
      <c r="K58" s="98">
        <v>0.4</v>
      </c>
      <c r="L58" s="98">
        <v>0.4</v>
      </c>
      <c r="M58" s="98">
        <v>0.4</v>
      </c>
      <c r="N58" s="1084">
        <v>770.5</v>
      </c>
      <c r="O58" s="585"/>
      <c r="P58" s="98">
        <v>0.2</v>
      </c>
      <c r="Q58" s="98">
        <v>0.2</v>
      </c>
      <c r="R58" s="98">
        <v>0.3</v>
      </c>
      <c r="S58" s="98">
        <v>0.3</v>
      </c>
      <c r="T58" s="1084">
        <v>66.3</v>
      </c>
      <c r="U58" s="585"/>
      <c r="V58" s="98">
        <v>1.3</v>
      </c>
      <c r="W58" s="98">
        <v>0.1</v>
      </c>
      <c r="X58" s="98">
        <v>0.4</v>
      </c>
      <c r="Y58" s="98">
        <v>0.3</v>
      </c>
      <c r="Z58" s="1084">
        <v>14</v>
      </c>
      <c r="AA58" s="585"/>
      <c r="AB58" s="98">
        <v>0.3</v>
      </c>
      <c r="AC58" s="98">
        <v>0.3</v>
      </c>
      <c r="AD58" s="98">
        <v>0.4</v>
      </c>
      <c r="AE58" s="98">
        <v>0.3</v>
      </c>
      <c r="AF58" s="1084">
        <v>1612.7</v>
      </c>
    </row>
    <row r="59" spans="1:32" s="326" customFormat="1" ht="12" customHeight="1">
      <c r="A59" s="340"/>
      <c r="B59" s="355" t="s">
        <v>118</v>
      </c>
      <c r="C59" s="322"/>
      <c r="D59" s="98">
        <v>0.3</v>
      </c>
      <c r="E59" s="98">
        <v>0.5</v>
      </c>
      <c r="F59" s="98">
        <v>0.5</v>
      </c>
      <c r="G59" s="98">
        <v>0.5</v>
      </c>
      <c r="H59" s="1084">
        <v>1119.5999999999999</v>
      </c>
      <c r="I59" s="696"/>
      <c r="J59" s="98">
        <v>0.1</v>
      </c>
      <c r="K59" s="98">
        <v>0.3</v>
      </c>
      <c r="L59" s="98">
        <v>0.6</v>
      </c>
      <c r="M59" s="98">
        <v>0.5</v>
      </c>
      <c r="N59" s="1084">
        <v>1091.3</v>
      </c>
      <c r="O59" s="585"/>
      <c r="P59" s="98">
        <v>0.3</v>
      </c>
      <c r="Q59" s="98">
        <v>0.5</v>
      </c>
      <c r="R59" s="98">
        <v>0.5</v>
      </c>
      <c r="S59" s="98">
        <v>0.5</v>
      </c>
      <c r="T59" s="1084">
        <v>122.1</v>
      </c>
      <c r="U59" s="585"/>
      <c r="V59" s="98">
        <v>0</v>
      </c>
      <c r="W59" s="98">
        <v>0.6</v>
      </c>
      <c r="X59" s="98">
        <v>0.5</v>
      </c>
      <c r="Y59" s="98">
        <v>0.5</v>
      </c>
      <c r="Z59" s="1084">
        <v>21</v>
      </c>
      <c r="AA59" s="585"/>
      <c r="AB59" s="98">
        <v>0.2</v>
      </c>
      <c r="AC59" s="98">
        <v>0.4</v>
      </c>
      <c r="AD59" s="98">
        <v>0.5</v>
      </c>
      <c r="AE59" s="98">
        <v>0.5</v>
      </c>
      <c r="AF59" s="1084">
        <v>2354</v>
      </c>
    </row>
    <row r="60" spans="1:32" s="326" customFormat="1" ht="12" customHeight="1">
      <c r="A60" s="340"/>
      <c r="B60" s="355" t="s">
        <v>530</v>
      </c>
      <c r="C60" s="322"/>
      <c r="D60" s="98">
        <v>0.8</v>
      </c>
      <c r="E60" s="98">
        <v>1.5</v>
      </c>
      <c r="F60" s="98">
        <v>1.8</v>
      </c>
      <c r="G60" s="98">
        <v>1.7</v>
      </c>
      <c r="H60" s="1084">
        <v>3913.4</v>
      </c>
      <c r="I60" s="696"/>
      <c r="J60" s="98">
        <v>1</v>
      </c>
      <c r="K60" s="98">
        <v>1.7</v>
      </c>
      <c r="L60" s="98">
        <v>2.4</v>
      </c>
      <c r="M60" s="98">
        <v>2.2999999999999998</v>
      </c>
      <c r="N60" s="1084">
        <v>4652.8</v>
      </c>
      <c r="O60" s="585"/>
      <c r="P60" s="98">
        <v>0.5</v>
      </c>
      <c r="Q60" s="98">
        <v>0.8</v>
      </c>
      <c r="R60" s="98">
        <v>1.1000000000000001</v>
      </c>
      <c r="S60" s="98">
        <v>1</v>
      </c>
      <c r="T60" s="1084">
        <v>246.4</v>
      </c>
      <c r="U60" s="585"/>
      <c r="V60" s="98">
        <v>0</v>
      </c>
      <c r="W60" s="98">
        <v>1</v>
      </c>
      <c r="X60" s="98">
        <v>1</v>
      </c>
      <c r="Y60" s="98">
        <v>1</v>
      </c>
      <c r="Z60" s="1084">
        <v>39</v>
      </c>
      <c r="AA60" s="585"/>
      <c r="AB60" s="98">
        <v>0.8</v>
      </c>
      <c r="AC60" s="98">
        <v>1.5</v>
      </c>
      <c r="AD60" s="98">
        <v>2</v>
      </c>
      <c r="AE60" s="98">
        <v>1.9</v>
      </c>
      <c r="AF60" s="1084">
        <v>8851.6</v>
      </c>
    </row>
    <row r="61" spans="1:32" s="326" customFormat="1" ht="12" customHeight="1">
      <c r="A61" s="340"/>
      <c r="B61" s="355" t="s">
        <v>120</v>
      </c>
      <c r="C61" s="322"/>
      <c r="D61" s="98">
        <v>0.4</v>
      </c>
      <c r="E61" s="98">
        <v>0.7</v>
      </c>
      <c r="F61" s="98">
        <v>1.1000000000000001</v>
      </c>
      <c r="G61" s="98">
        <v>1</v>
      </c>
      <c r="H61" s="1084">
        <v>2445.9</v>
      </c>
      <c r="I61" s="696"/>
      <c r="J61" s="98">
        <v>0.5</v>
      </c>
      <c r="K61" s="98">
        <v>0.8</v>
      </c>
      <c r="L61" s="98">
        <v>1.5</v>
      </c>
      <c r="M61" s="98">
        <v>1.4</v>
      </c>
      <c r="N61" s="1084">
        <v>2891.7</v>
      </c>
      <c r="O61" s="585"/>
      <c r="P61" s="98">
        <v>0</v>
      </c>
      <c r="Q61" s="98">
        <v>0.3</v>
      </c>
      <c r="R61" s="98">
        <v>0.5</v>
      </c>
      <c r="S61" s="98">
        <v>0.5</v>
      </c>
      <c r="T61" s="1084">
        <v>109.9</v>
      </c>
      <c r="U61" s="585"/>
      <c r="V61" s="98">
        <v>0</v>
      </c>
      <c r="W61" s="98">
        <v>0.2</v>
      </c>
      <c r="X61" s="98">
        <v>0.6</v>
      </c>
      <c r="Y61" s="98">
        <v>0.5</v>
      </c>
      <c r="Z61" s="1084">
        <v>19</v>
      </c>
      <c r="AA61" s="585"/>
      <c r="AB61" s="98">
        <v>0.4</v>
      </c>
      <c r="AC61" s="98">
        <v>0.7</v>
      </c>
      <c r="AD61" s="98">
        <v>1.3</v>
      </c>
      <c r="AE61" s="98">
        <v>1.2</v>
      </c>
      <c r="AF61" s="1084">
        <v>5466.5</v>
      </c>
    </row>
    <row r="62" spans="1:32" s="326" customFormat="1" ht="12" customHeight="1">
      <c r="A62" s="340"/>
      <c r="B62" s="355" t="s">
        <v>121</v>
      </c>
      <c r="C62" s="322"/>
      <c r="D62" s="98">
        <v>0</v>
      </c>
      <c r="E62" s="98">
        <v>0.3</v>
      </c>
      <c r="F62" s="98">
        <v>0.6</v>
      </c>
      <c r="G62" s="98">
        <v>0.5</v>
      </c>
      <c r="H62" s="1084">
        <v>1253.8</v>
      </c>
      <c r="I62" s="696"/>
      <c r="J62" s="98">
        <v>0.1</v>
      </c>
      <c r="K62" s="98">
        <v>0.3</v>
      </c>
      <c r="L62" s="98">
        <v>0.8</v>
      </c>
      <c r="M62" s="98">
        <v>0.7</v>
      </c>
      <c r="N62" s="1084">
        <v>1424</v>
      </c>
      <c r="O62" s="585"/>
      <c r="P62" s="98">
        <v>0</v>
      </c>
      <c r="Q62" s="98">
        <v>0.1</v>
      </c>
      <c r="R62" s="98">
        <v>0.3</v>
      </c>
      <c r="S62" s="98">
        <v>0.2</v>
      </c>
      <c r="T62" s="1084">
        <v>54.4</v>
      </c>
      <c r="U62" s="585"/>
      <c r="V62" s="98">
        <v>0</v>
      </c>
      <c r="W62" s="98">
        <v>0.1</v>
      </c>
      <c r="X62" s="98">
        <v>0.3</v>
      </c>
      <c r="Y62" s="98">
        <v>0.2</v>
      </c>
      <c r="Z62" s="1084">
        <v>9</v>
      </c>
      <c r="AA62" s="585"/>
      <c r="AB62" s="98">
        <v>0</v>
      </c>
      <c r="AC62" s="98">
        <v>0.3</v>
      </c>
      <c r="AD62" s="98">
        <v>0.7</v>
      </c>
      <c r="AE62" s="98">
        <v>0.6</v>
      </c>
      <c r="AF62" s="1084">
        <v>2741.1</v>
      </c>
    </row>
    <row r="63" spans="1:32" s="326" customFormat="1" ht="12" customHeight="1">
      <c r="A63" s="340"/>
      <c r="B63" s="355" t="s">
        <v>122</v>
      </c>
      <c r="C63" s="322"/>
      <c r="D63" s="98">
        <v>0.2</v>
      </c>
      <c r="E63" s="98">
        <v>0.3</v>
      </c>
      <c r="F63" s="98">
        <v>0.5</v>
      </c>
      <c r="G63" s="98">
        <v>0.5</v>
      </c>
      <c r="H63" s="1084">
        <v>1128</v>
      </c>
      <c r="I63" s="696"/>
      <c r="J63" s="98">
        <v>0.3</v>
      </c>
      <c r="K63" s="98">
        <v>0.5</v>
      </c>
      <c r="L63" s="98">
        <v>0.9</v>
      </c>
      <c r="M63" s="98">
        <v>0.9</v>
      </c>
      <c r="N63" s="1084">
        <v>1811.1</v>
      </c>
      <c r="O63" s="585"/>
      <c r="P63" s="98">
        <v>0.2</v>
      </c>
      <c r="Q63" s="98">
        <v>0.1</v>
      </c>
      <c r="R63" s="98">
        <v>0.5</v>
      </c>
      <c r="S63" s="98">
        <v>0.4</v>
      </c>
      <c r="T63" s="1084">
        <v>102.2</v>
      </c>
      <c r="U63" s="585"/>
      <c r="V63" s="98">
        <v>0</v>
      </c>
      <c r="W63" s="98">
        <v>0.3</v>
      </c>
      <c r="X63" s="98">
        <v>0.3</v>
      </c>
      <c r="Y63" s="98">
        <v>0.3</v>
      </c>
      <c r="Z63" s="1084">
        <v>12</v>
      </c>
      <c r="AA63" s="585"/>
      <c r="AB63" s="98">
        <v>0.2</v>
      </c>
      <c r="AC63" s="98">
        <v>0.4</v>
      </c>
      <c r="AD63" s="98">
        <v>0.7</v>
      </c>
      <c r="AE63" s="98">
        <v>0.7</v>
      </c>
      <c r="AF63" s="1084">
        <v>3053.3</v>
      </c>
    </row>
    <row r="64" spans="1:32" s="326" customFormat="1" ht="12" customHeight="1">
      <c r="A64" s="340"/>
      <c r="B64" s="355" t="s">
        <v>123</v>
      </c>
      <c r="C64" s="322"/>
      <c r="D64" s="98">
        <v>0.7</v>
      </c>
      <c r="E64" s="98">
        <v>0.9</v>
      </c>
      <c r="F64" s="98">
        <v>0.9</v>
      </c>
      <c r="G64" s="98">
        <v>0.9</v>
      </c>
      <c r="H64" s="1084">
        <v>1997.7</v>
      </c>
      <c r="I64" s="696"/>
      <c r="J64" s="98">
        <v>0.7</v>
      </c>
      <c r="K64" s="98">
        <v>1.1000000000000001</v>
      </c>
      <c r="L64" s="98">
        <v>1.2</v>
      </c>
      <c r="M64" s="98">
        <v>1.2</v>
      </c>
      <c r="N64" s="1084">
        <v>2470</v>
      </c>
      <c r="O64" s="585"/>
      <c r="P64" s="98">
        <v>1</v>
      </c>
      <c r="Q64" s="98">
        <v>1.3</v>
      </c>
      <c r="R64" s="98">
        <v>1.4</v>
      </c>
      <c r="S64" s="98">
        <v>1.4</v>
      </c>
      <c r="T64" s="1084">
        <v>334.2</v>
      </c>
      <c r="U64" s="585"/>
      <c r="V64" s="98">
        <v>0</v>
      </c>
      <c r="W64" s="98">
        <v>1.2</v>
      </c>
      <c r="X64" s="98">
        <v>0.5</v>
      </c>
      <c r="Y64" s="98">
        <v>0.6</v>
      </c>
      <c r="Z64" s="1084">
        <v>25</v>
      </c>
      <c r="AA64" s="585"/>
      <c r="AB64" s="98">
        <v>0.7</v>
      </c>
      <c r="AC64" s="98">
        <v>1</v>
      </c>
      <c r="AD64" s="98">
        <v>1.1000000000000001</v>
      </c>
      <c r="AE64" s="98">
        <v>1</v>
      </c>
      <c r="AF64" s="1084">
        <v>4827</v>
      </c>
    </row>
    <row r="65" spans="1:32" s="326" customFormat="1" ht="12" customHeight="1">
      <c r="A65" s="340"/>
      <c r="B65" s="355" t="s">
        <v>124</v>
      </c>
      <c r="C65" s="322"/>
      <c r="D65" s="98">
        <v>0.1</v>
      </c>
      <c r="E65" s="98">
        <v>0.3</v>
      </c>
      <c r="F65" s="98">
        <v>0.5</v>
      </c>
      <c r="G65" s="98">
        <v>0.5</v>
      </c>
      <c r="H65" s="1084">
        <v>1065.9000000000001</v>
      </c>
      <c r="I65" s="696"/>
      <c r="J65" s="98">
        <v>0.2</v>
      </c>
      <c r="K65" s="98">
        <v>0.6</v>
      </c>
      <c r="L65" s="98">
        <v>1.4</v>
      </c>
      <c r="M65" s="98">
        <v>1.3</v>
      </c>
      <c r="N65" s="1084">
        <v>2692.9</v>
      </c>
      <c r="O65" s="585"/>
      <c r="P65" s="98">
        <v>0.5</v>
      </c>
      <c r="Q65" s="98">
        <v>0.4</v>
      </c>
      <c r="R65" s="98">
        <v>1.1000000000000001</v>
      </c>
      <c r="S65" s="98">
        <v>1</v>
      </c>
      <c r="T65" s="1084">
        <v>238.9</v>
      </c>
      <c r="U65" s="585"/>
      <c r="V65" s="98">
        <v>0</v>
      </c>
      <c r="W65" s="98">
        <v>0.2</v>
      </c>
      <c r="X65" s="98">
        <v>0.1</v>
      </c>
      <c r="Y65" s="98">
        <v>0.1</v>
      </c>
      <c r="Z65" s="1084">
        <v>6</v>
      </c>
      <c r="AA65" s="585"/>
      <c r="AB65" s="98">
        <v>0.2</v>
      </c>
      <c r="AC65" s="98">
        <v>0.4</v>
      </c>
      <c r="AD65" s="98">
        <v>0.9</v>
      </c>
      <c r="AE65" s="98">
        <v>0.9</v>
      </c>
      <c r="AF65" s="1084">
        <v>4003.7</v>
      </c>
    </row>
    <row r="66" spans="1:32" s="326" customFormat="1" ht="12" customHeight="1">
      <c r="A66" s="340"/>
      <c r="B66" s="355" t="s">
        <v>125</v>
      </c>
      <c r="C66" s="322"/>
      <c r="D66" s="98">
        <v>0.1</v>
      </c>
      <c r="E66" s="98">
        <v>0.2</v>
      </c>
      <c r="F66" s="98">
        <v>0.2</v>
      </c>
      <c r="G66" s="98">
        <v>0.2</v>
      </c>
      <c r="H66" s="1084">
        <v>522.4</v>
      </c>
      <c r="I66" s="696"/>
      <c r="J66" s="98">
        <v>0.2</v>
      </c>
      <c r="K66" s="98">
        <v>0.3</v>
      </c>
      <c r="L66" s="98">
        <v>0.4</v>
      </c>
      <c r="M66" s="98">
        <v>0.4</v>
      </c>
      <c r="N66" s="1084">
        <v>852.8</v>
      </c>
      <c r="O66" s="585"/>
      <c r="P66" s="98">
        <v>0.4</v>
      </c>
      <c r="Q66" s="98">
        <v>0.3</v>
      </c>
      <c r="R66" s="98">
        <v>0.4</v>
      </c>
      <c r="S66" s="98">
        <v>0.4</v>
      </c>
      <c r="T66" s="1084">
        <v>92.1</v>
      </c>
      <c r="U66" s="585"/>
      <c r="V66" s="98">
        <v>1.3</v>
      </c>
      <c r="W66" s="98">
        <v>0.4</v>
      </c>
      <c r="X66" s="98">
        <v>0.1</v>
      </c>
      <c r="Y66" s="98">
        <v>0.2</v>
      </c>
      <c r="Z66" s="1084">
        <v>8</v>
      </c>
      <c r="AA66" s="585"/>
      <c r="AB66" s="98">
        <v>0.1</v>
      </c>
      <c r="AC66" s="98">
        <v>0.2</v>
      </c>
      <c r="AD66" s="98">
        <v>0.3</v>
      </c>
      <c r="AE66" s="98">
        <v>0.3</v>
      </c>
      <c r="AF66" s="1084">
        <v>1475.3</v>
      </c>
    </row>
    <row r="67" spans="1:32" s="326" customFormat="1" ht="12" customHeight="1">
      <c r="A67" s="340"/>
      <c r="B67" s="355" t="s">
        <v>126</v>
      </c>
      <c r="C67" s="322"/>
      <c r="D67" s="98">
        <v>0</v>
      </c>
      <c r="E67" s="98">
        <v>0.1</v>
      </c>
      <c r="F67" s="98">
        <v>0.1</v>
      </c>
      <c r="G67" s="98">
        <v>0.1</v>
      </c>
      <c r="H67" s="1084">
        <v>269.89999999999998</v>
      </c>
      <c r="I67" s="696"/>
      <c r="J67" s="98">
        <v>0.1</v>
      </c>
      <c r="K67" s="98">
        <v>0.1</v>
      </c>
      <c r="L67" s="98">
        <v>0.3</v>
      </c>
      <c r="M67" s="98">
        <v>0.2</v>
      </c>
      <c r="N67" s="1084">
        <v>500.7</v>
      </c>
      <c r="O67" s="585"/>
      <c r="P67" s="98">
        <v>0.1</v>
      </c>
      <c r="Q67" s="98">
        <v>0</v>
      </c>
      <c r="R67" s="98">
        <v>0.1</v>
      </c>
      <c r="S67" s="98">
        <v>0.1</v>
      </c>
      <c r="T67" s="1084">
        <v>25.1</v>
      </c>
      <c r="U67" s="585"/>
      <c r="V67" s="98">
        <v>1.3</v>
      </c>
      <c r="W67" s="98">
        <v>0</v>
      </c>
      <c r="X67" s="98">
        <v>0.1</v>
      </c>
      <c r="Y67" s="98">
        <v>0.1</v>
      </c>
      <c r="Z67" s="1084">
        <v>3</v>
      </c>
      <c r="AA67" s="585"/>
      <c r="AB67" s="98">
        <v>0.1</v>
      </c>
      <c r="AC67" s="98">
        <v>0.1</v>
      </c>
      <c r="AD67" s="98">
        <v>0.2</v>
      </c>
      <c r="AE67" s="98">
        <v>0.2</v>
      </c>
      <c r="AF67" s="1084">
        <v>798.7</v>
      </c>
    </row>
    <row r="68" spans="1:32" s="326" customFormat="1" ht="12" customHeight="1">
      <c r="A68" s="340"/>
      <c r="B68" s="355" t="s">
        <v>127</v>
      </c>
      <c r="C68" s="322"/>
      <c r="D68" s="98">
        <v>0.2</v>
      </c>
      <c r="E68" s="98">
        <v>0.4</v>
      </c>
      <c r="F68" s="98">
        <v>0.4</v>
      </c>
      <c r="G68" s="98">
        <v>0.4</v>
      </c>
      <c r="H68" s="1084">
        <v>988.5</v>
      </c>
      <c r="I68" s="696"/>
      <c r="J68" s="98">
        <v>0.3</v>
      </c>
      <c r="K68" s="98">
        <v>0.5</v>
      </c>
      <c r="L68" s="98">
        <v>0.8</v>
      </c>
      <c r="M68" s="98">
        <v>0.8</v>
      </c>
      <c r="N68" s="1084">
        <v>1572.7</v>
      </c>
      <c r="O68" s="585"/>
      <c r="P68" s="98">
        <v>0.3</v>
      </c>
      <c r="Q68" s="98">
        <v>0.4</v>
      </c>
      <c r="R68" s="98">
        <v>0.6</v>
      </c>
      <c r="S68" s="98">
        <v>0.6</v>
      </c>
      <c r="T68" s="1084">
        <v>136.4</v>
      </c>
      <c r="U68" s="585"/>
      <c r="V68" s="98">
        <v>0</v>
      </c>
      <c r="W68" s="98">
        <v>0.3</v>
      </c>
      <c r="X68" s="98">
        <v>0.5</v>
      </c>
      <c r="Y68" s="98">
        <v>0.4</v>
      </c>
      <c r="Z68" s="1084">
        <v>18</v>
      </c>
      <c r="AA68" s="585"/>
      <c r="AB68" s="98">
        <v>0.2</v>
      </c>
      <c r="AC68" s="98">
        <v>0.4</v>
      </c>
      <c r="AD68" s="98">
        <v>0.6</v>
      </c>
      <c r="AE68" s="98">
        <v>0.6</v>
      </c>
      <c r="AF68" s="1084">
        <v>2715.5</v>
      </c>
    </row>
    <row r="69" spans="1:32" s="326" customFormat="1" ht="12" customHeight="1">
      <c r="A69" s="340"/>
      <c r="B69" s="355" t="s">
        <v>128</v>
      </c>
      <c r="C69" s="322"/>
      <c r="D69" s="98">
        <v>95</v>
      </c>
      <c r="E69" s="98">
        <v>95.2</v>
      </c>
      <c r="F69" s="98">
        <v>93.5</v>
      </c>
      <c r="G69" s="98">
        <v>93.8</v>
      </c>
      <c r="H69" s="1084">
        <v>234481.6</v>
      </c>
      <c r="I69" s="696"/>
      <c r="J69" s="98">
        <v>94.4</v>
      </c>
      <c r="K69" s="98">
        <v>93.8</v>
      </c>
      <c r="L69" s="98">
        <v>92</v>
      </c>
      <c r="M69" s="98">
        <v>92.2</v>
      </c>
      <c r="N69" s="1084">
        <v>202193.1</v>
      </c>
      <c r="O69" s="585"/>
      <c r="P69" s="98">
        <v>93.2</v>
      </c>
      <c r="Q69" s="98">
        <v>95</v>
      </c>
      <c r="R69" s="98">
        <v>92.8</v>
      </c>
      <c r="S69" s="98">
        <v>93.1</v>
      </c>
      <c r="T69" s="1084">
        <v>23954.1</v>
      </c>
      <c r="U69" s="585"/>
      <c r="V69" s="98">
        <v>95.1</v>
      </c>
      <c r="W69" s="98">
        <v>84.4</v>
      </c>
      <c r="X69" s="98">
        <v>79.900000000000006</v>
      </c>
      <c r="Y69" s="98">
        <v>81.2</v>
      </c>
      <c r="Z69" s="1084">
        <v>4060</v>
      </c>
      <c r="AA69" s="585"/>
      <c r="AB69" s="98">
        <v>94.8</v>
      </c>
      <c r="AC69" s="98">
        <v>94.4</v>
      </c>
      <c r="AD69" s="98">
        <v>92.7</v>
      </c>
      <c r="AE69" s="98">
        <v>92.9</v>
      </c>
      <c r="AF69" s="1084">
        <v>464688.8</v>
      </c>
    </row>
    <row r="70" spans="1:32" s="326" customFormat="1" ht="12" customHeight="1">
      <c r="A70" s="340"/>
      <c r="B70" s="355" t="s">
        <v>129</v>
      </c>
      <c r="C70" s="322"/>
      <c r="D70" s="98">
        <v>0.5</v>
      </c>
      <c r="E70" s="98">
        <v>0.4</v>
      </c>
      <c r="F70" s="98">
        <v>0.5</v>
      </c>
      <c r="G70" s="98">
        <v>0.5</v>
      </c>
      <c r="H70" s="1084">
        <v>1242.0999999999999</v>
      </c>
      <c r="I70" s="696"/>
      <c r="J70" s="98">
        <v>0.6</v>
      </c>
      <c r="K70" s="98">
        <v>0.8</v>
      </c>
      <c r="L70" s="98">
        <v>1.1000000000000001</v>
      </c>
      <c r="M70" s="98">
        <v>1</v>
      </c>
      <c r="N70" s="1084">
        <v>2265.6999999999998</v>
      </c>
      <c r="O70" s="585"/>
      <c r="P70" s="98">
        <v>0.4</v>
      </c>
      <c r="Q70" s="98">
        <v>0.4</v>
      </c>
      <c r="R70" s="98">
        <v>0.5</v>
      </c>
      <c r="S70" s="98">
        <v>0.5</v>
      </c>
      <c r="T70" s="1084">
        <v>123.7</v>
      </c>
      <c r="U70" s="585"/>
      <c r="V70" s="98">
        <v>1.2</v>
      </c>
      <c r="W70" s="98">
        <v>4.3</v>
      </c>
      <c r="X70" s="98">
        <v>4</v>
      </c>
      <c r="Y70" s="98">
        <v>4</v>
      </c>
      <c r="Z70" s="1084">
        <v>201</v>
      </c>
      <c r="AA70" s="585"/>
      <c r="AB70" s="98">
        <v>0.5</v>
      </c>
      <c r="AC70" s="98">
        <v>0.6</v>
      </c>
      <c r="AD70" s="98">
        <v>0.8</v>
      </c>
      <c r="AE70" s="98">
        <v>0.8</v>
      </c>
      <c r="AF70" s="1084">
        <v>3832.5</v>
      </c>
    </row>
    <row r="71" spans="1:32" s="326" customFormat="1" ht="12" customHeight="1">
      <c r="A71" s="340"/>
      <c r="B71" s="355" t="s">
        <v>130</v>
      </c>
      <c r="C71" s="322"/>
      <c r="D71" s="98">
        <v>4.5</v>
      </c>
      <c r="E71" s="98">
        <v>4.5</v>
      </c>
      <c r="F71" s="98">
        <v>5.9</v>
      </c>
      <c r="G71" s="98">
        <v>5.7</v>
      </c>
      <c r="H71" s="1084">
        <v>14239.2</v>
      </c>
      <c r="I71" s="696"/>
      <c r="J71" s="98">
        <v>4.9000000000000004</v>
      </c>
      <c r="K71" s="98">
        <v>5.3</v>
      </c>
      <c r="L71" s="98">
        <v>6.9</v>
      </c>
      <c r="M71" s="98">
        <v>6.8</v>
      </c>
      <c r="N71" s="1084">
        <v>14810.6</v>
      </c>
      <c r="O71" s="585"/>
      <c r="P71" s="98">
        <v>6.4</v>
      </c>
      <c r="Q71" s="98">
        <v>4.7</v>
      </c>
      <c r="R71" s="98">
        <v>6.7</v>
      </c>
      <c r="S71" s="98">
        <v>6.4</v>
      </c>
      <c r="T71" s="1084">
        <v>1659.9</v>
      </c>
      <c r="U71" s="585"/>
      <c r="V71" s="98">
        <v>3.7</v>
      </c>
      <c r="W71" s="98">
        <v>11.3</v>
      </c>
      <c r="X71" s="98">
        <v>16.100000000000001</v>
      </c>
      <c r="Y71" s="98">
        <v>14.8</v>
      </c>
      <c r="Z71" s="1084">
        <v>741</v>
      </c>
      <c r="AA71" s="585"/>
      <c r="AB71" s="98">
        <v>4.7</v>
      </c>
      <c r="AC71" s="98">
        <v>5</v>
      </c>
      <c r="AD71" s="98">
        <v>6.5</v>
      </c>
      <c r="AE71" s="98">
        <v>6.3</v>
      </c>
      <c r="AF71" s="1084">
        <v>31450.7</v>
      </c>
    </row>
    <row r="72" spans="1:32" s="326" customFormat="1" ht="12" customHeight="1">
      <c r="B72" s="327" t="s">
        <v>661</v>
      </c>
      <c r="C72" s="350"/>
      <c r="D72" s="1084">
        <v>17110.8</v>
      </c>
      <c r="E72" s="1084">
        <v>25515</v>
      </c>
      <c r="F72" s="1084">
        <v>207337</v>
      </c>
      <c r="G72" s="310">
        <v>249962.9</v>
      </c>
      <c r="H72" s="711"/>
      <c r="I72" s="910"/>
      <c r="J72" s="1084">
        <v>3770.3</v>
      </c>
      <c r="K72" s="1084">
        <v>19598.3</v>
      </c>
      <c r="L72" s="1084">
        <v>195900.79999999999</v>
      </c>
      <c r="M72" s="1084">
        <v>219269.4</v>
      </c>
      <c r="N72" s="1085"/>
      <c r="O72" s="699"/>
      <c r="P72" s="1084">
        <v>1424.5</v>
      </c>
      <c r="Q72" s="1084">
        <v>3296.4</v>
      </c>
      <c r="R72" s="1084">
        <v>21016.9</v>
      </c>
      <c r="S72" s="310">
        <v>25737.7</v>
      </c>
      <c r="T72" s="711"/>
      <c r="U72" s="720"/>
      <c r="V72" s="1084">
        <v>81</v>
      </c>
      <c r="W72" s="1084">
        <v>1104</v>
      </c>
      <c r="X72" s="1084">
        <v>3817</v>
      </c>
      <c r="Y72" s="310">
        <v>5002</v>
      </c>
      <c r="Z72" s="1085"/>
      <c r="AA72" s="910"/>
      <c r="AB72" s="1084">
        <v>22386.5</v>
      </c>
      <c r="AC72" s="1084">
        <v>49513.8</v>
      </c>
      <c r="AD72" s="1084">
        <v>428071.7</v>
      </c>
      <c r="AE72" s="310">
        <v>499972</v>
      </c>
      <c r="AF72" s="711"/>
    </row>
    <row r="73" spans="1:32" s="326" customFormat="1" ht="3" customHeight="1">
      <c r="A73" s="341"/>
      <c r="B73" s="342"/>
      <c r="C73" s="354"/>
      <c r="D73" s="697"/>
      <c r="E73" s="697"/>
      <c r="F73" s="1086"/>
      <c r="G73" s="1086"/>
      <c r="H73" s="698"/>
      <c r="I73" s="359"/>
      <c r="J73" s="697"/>
      <c r="K73" s="697"/>
      <c r="L73" s="697"/>
      <c r="M73" s="697"/>
      <c r="N73" s="341"/>
      <c r="O73" s="341"/>
      <c r="P73" s="341"/>
      <c r="Q73" s="341"/>
      <c r="R73" s="341"/>
      <c r="S73" s="341"/>
      <c r="T73" s="341"/>
      <c r="U73" s="341"/>
      <c r="V73" s="341"/>
      <c r="W73" s="341"/>
      <c r="X73" s="341"/>
      <c r="Y73" s="341"/>
      <c r="Z73" s="341"/>
      <c r="AA73" s="341"/>
      <c r="AB73" s="341"/>
      <c r="AC73" s="341"/>
      <c r="AD73" s="341"/>
      <c r="AE73" s="341"/>
      <c r="AF73" s="341"/>
    </row>
    <row r="74" spans="1:32" s="326" customFormat="1" ht="11.15" customHeight="1">
      <c r="C74" s="318"/>
      <c r="D74" s="699"/>
      <c r="E74" s="699"/>
      <c r="F74" s="699"/>
      <c r="G74" s="699"/>
      <c r="H74" s="699"/>
      <c r="I74" s="699"/>
      <c r="J74" s="699"/>
      <c r="K74" s="699"/>
      <c r="T74" s="360"/>
      <c r="Z74" s="360"/>
      <c r="AF74" s="360" t="s">
        <v>47</v>
      </c>
    </row>
    <row r="75" spans="1:32" ht="12" customHeight="1">
      <c r="A75" s="814" t="s">
        <v>48</v>
      </c>
      <c r="B75" s="332"/>
      <c r="C75" s="322"/>
      <c r="D75" s="701"/>
      <c r="E75" s="701"/>
      <c r="F75" s="701"/>
      <c r="G75" s="701"/>
      <c r="H75" s="355"/>
      <c r="J75" s="702"/>
      <c r="K75" s="702"/>
      <c r="L75" s="702"/>
      <c r="M75" s="702"/>
    </row>
    <row r="76" spans="1:32" ht="12" customHeight="1">
      <c r="A76" s="332" t="str">
        <f>"1."</f>
        <v>1.</v>
      </c>
      <c r="B76" s="332" t="s">
        <v>663</v>
      </c>
      <c r="C76" s="322"/>
      <c r="D76" s="701"/>
      <c r="E76" s="701"/>
      <c r="F76" s="701"/>
      <c r="G76" s="701"/>
      <c r="J76" s="702"/>
      <c r="K76" s="702"/>
      <c r="L76" s="702"/>
      <c r="M76" s="702"/>
    </row>
    <row r="77" spans="1:32" ht="12" customHeight="1">
      <c r="A77" s="332" t="str">
        <f>"2."</f>
        <v>2.</v>
      </c>
      <c r="B77" s="89" t="s">
        <v>332</v>
      </c>
      <c r="C77" s="89"/>
      <c r="D77" s="89"/>
      <c r="E77" s="89"/>
      <c r="F77" s="89"/>
      <c r="G77" s="89"/>
      <c r="I77" s="889"/>
      <c r="J77" s="318"/>
      <c r="K77" s="889"/>
      <c r="L77" s="889"/>
      <c r="M77" s="889"/>
      <c r="N77" s="326"/>
      <c r="O77" s="326"/>
      <c r="P77" s="326"/>
      <c r="Q77" s="326"/>
      <c r="R77" s="326"/>
      <c r="U77" s="326"/>
      <c r="V77" s="326"/>
      <c r="W77" s="326"/>
      <c r="X77" s="326"/>
      <c r="AA77" s="326"/>
      <c r="AB77" s="326"/>
      <c r="AC77" s="326"/>
      <c r="AD77" s="326"/>
    </row>
    <row r="78" spans="1:32" ht="10.5" customHeight="1">
      <c r="A78" s="892" t="str">
        <f>"3."</f>
        <v>3.</v>
      </c>
      <c r="B78" s="893" t="s">
        <v>640</v>
      </c>
      <c r="C78" s="89"/>
      <c r="D78" s="89"/>
      <c r="E78" s="89"/>
      <c r="F78" s="89"/>
      <c r="G78" s="701"/>
      <c r="L78" s="326"/>
      <c r="M78" s="326"/>
    </row>
    <row r="79" spans="1:32" ht="12" customHeight="1">
      <c r="A79" s="332" t="str">
        <f>"4."</f>
        <v>4.</v>
      </c>
      <c r="B79" s="92" t="s">
        <v>664</v>
      </c>
      <c r="C79" s="89"/>
      <c r="D79" s="89"/>
      <c r="E79" s="89"/>
      <c r="F79" s="89"/>
      <c r="G79" s="89"/>
      <c r="I79" s="889"/>
      <c r="J79" s="318"/>
      <c r="K79" s="889"/>
      <c r="L79" s="889"/>
      <c r="M79" s="889"/>
      <c r="N79" s="326"/>
      <c r="O79" s="326"/>
      <c r="P79" s="326"/>
      <c r="Q79" s="326"/>
      <c r="R79" s="326"/>
      <c r="U79" s="326"/>
      <c r="V79" s="326"/>
      <c r="W79" s="326"/>
      <c r="X79" s="326"/>
      <c r="AA79" s="326"/>
      <c r="AB79" s="326"/>
      <c r="AC79" s="326"/>
      <c r="AD79" s="326"/>
    </row>
    <row r="80" spans="1:32" ht="12" customHeight="1">
      <c r="A80" s="332" t="str">
        <f>"5."</f>
        <v>5.</v>
      </c>
      <c r="B80" s="89" t="s">
        <v>665</v>
      </c>
      <c r="C80" s="89"/>
      <c r="D80" s="89"/>
      <c r="E80" s="89"/>
      <c r="F80" s="89"/>
      <c r="G80" s="89"/>
      <c r="L80" s="326"/>
      <c r="M80" s="326"/>
    </row>
    <row r="81" spans="1:13" ht="10.5" customHeight="1">
      <c r="A81" s="332" t="str">
        <f>"6."</f>
        <v>6.</v>
      </c>
      <c r="B81" s="89" t="s">
        <v>666</v>
      </c>
      <c r="C81" s="89"/>
      <c r="D81" s="89"/>
      <c r="E81" s="89"/>
      <c r="F81" s="89"/>
      <c r="G81" s="701"/>
      <c r="L81" s="326"/>
      <c r="M81" s="326"/>
    </row>
    <row r="82" spans="1:13" ht="10.5" customHeight="1">
      <c r="A82" s="332"/>
      <c r="B82" s="89"/>
      <c r="C82" s="89"/>
      <c r="D82" s="89"/>
      <c r="E82" s="89"/>
      <c r="F82" s="89"/>
      <c r="G82" s="701"/>
      <c r="L82" s="326"/>
      <c r="M82" s="326"/>
    </row>
    <row r="83" spans="1:13">
      <c r="A83" s="888" t="s">
        <v>513</v>
      </c>
      <c r="C83" s="889"/>
      <c r="D83" s="889"/>
    </row>
    <row r="84" spans="1:13">
      <c r="A84" s="523" t="s">
        <v>534</v>
      </c>
    </row>
    <row r="86" spans="1:13">
      <c r="A86" s="890"/>
    </row>
    <row r="88" spans="1:13">
      <c r="C88" s="319"/>
    </row>
    <row r="89" spans="1:13">
      <c r="B89" s="891"/>
      <c r="C89" s="893"/>
    </row>
    <row r="90" spans="1:13">
      <c r="B90" s="891"/>
      <c r="C90" s="893"/>
    </row>
  </sheetData>
  <mergeCells count="31">
    <mergeCell ref="A1:AF1"/>
    <mergeCell ref="D4:H4"/>
    <mergeCell ref="J4:N4"/>
    <mergeCell ref="P4:T4"/>
    <mergeCell ref="K5:K6"/>
    <mergeCell ref="S5:S6"/>
    <mergeCell ref="T5:T6"/>
    <mergeCell ref="P5:P6"/>
    <mergeCell ref="D5:D6"/>
    <mergeCell ref="E5:E6"/>
    <mergeCell ref="F5:F6"/>
    <mergeCell ref="G5:G6"/>
    <mergeCell ref="H5:H6"/>
    <mergeCell ref="J5:J6"/>
    <mergeCell ref="R5:R6"/>
    <mergeCell ref="L5:L6"/>
    <mergeCell ref="M5:M6"/>
    <mergeCell ref="N5:N6"/>
    <mergeCell ref="Q5:Q6"/>
    <mergeCell ref="V4:Z4"/>
    <mergeCell ref="AB4:AF4"/>
    <mergeCell ref="V5:V6"/>
    <mergeCell ref="W5:W6"/>
    <mergeCell ref="X5:X6"/>
    <mergeCell ref="Y5:Y6"/>
    <mergeCell ref="Z5:Z6"/>
    <mergeCell ref="AB5:AB6"/>
    <mergeCell ref="AC5:AC6"/>
    <mergeCell ref="AD5:AD6"/>
    <mergeCell ref="AE5:AE6"/>
    <mergeCell ref="AF5:AF6"/>
  </mergeCells>
  <printOptions horizontalCentered="1" verticalCentered="1"/>
  <pageMargins left="0.35433070866141736" right="0.19685039370078741" top="0.31496062992125984" bottom="0.19685039370078741" header="0.15748031496062992" footer="0.15748031496062992"/>
  <pageSetup paperSize="9" scale="74" fitToHeight="0" orientation="portrait" r:id="rId1"/>
  <headerFooter alignWithMargins="0"/>
  <rowBreaks count="1" manualBreakCount="1">
    <brk id="80"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P151"/>
  <sheetViews>
    <sheetView showGridLines="0" zoomScaleNormal="100" workbookViewId="0">
      <selection sqref="A1:R1"/>
    </sheetView>
  </sheetViews>
  <sheetFormatPr defaultColWidth="11.08984375" defaultRowHeight="12.5"/>
  <cols>
    <col min="1" max="1" width="2.26953125" style="319" customWidth="1"/>
    <col min="2" max="2" width="20.6328125" style="319" customWidth="1"/>
    <col min="3" max="3" width="4.26953125" style="749" customWidth="1"/>
    <col min="4" max="4" width="8.7265625" style="319" customWidth="1"/>
    <col min="5" max="5" width="9" style="319" customWidth="1"/>
    <col min="6" max="6" width="8.26953125" style="319" customWidth="1"/>
    <col min="7" max="7" width="7.26953125" style="319" customWidth="1"/>
    <col min="8" max="8" width="9.36328125" style="319" customWidth="1"/>
    <col min="9" max="10" width="10" style="319" customWidth="1"/>
    <col min="11" max="11" width="1.81640625" style="319" customWidth="1"/>
    <col min="12" max="12" width="8" style="319" customWidth="1"/>
    <col min="13" max="13" width="9.26953125" style="319" customWidth="1"/>
    <col min="14" max="14" width="8" style="319" customWidth="1"/>
    <col min="15" max="15" width="6.81640625" style="319" customWidth="1"/>
    <col min="16" max="16" width="9" style="319" customWidth="1"/>
    <col min="17" max="17" width="9.08984375" style="319" customWidth="1"/>
    <col min="18" max="18" width="10" style="319" customWidth="1"/>
    <col min="19" max="19" width="1.81640625" style="319" customWidth="1"/>
    <col min="20" max="20" width="8.36328125" style="319" customWidth="1"/>
    <col min="21" max="21" width="8.6328125" style="319" customWidth="1"/>
    <col min="22" max="22" width="9.08984375" style="319" customWidth="1"/>
    <col min="23" max="23" width="8" style="319" customWidth="1"/>
    <col min="24" max="24" width="9.81640625" style="319" customWidth="1"/>
    <col min="25" max="26" width="11.08984375" style="319"/>
    <col min="27" max="27" width="1.81640625" style="319" customWidth="1"/>
    <col min="28" max="34" width="11.08984375" style="319"/>
    <col min="35" max="35" width="1.81640625" style="319" customWidth="1"/>
    <col min="36" max="16384" width="11.08984375" style="319"/>
  </cols>
  <sheetData>
    <row r="1" spans="1:42" s="689" customFormat="1" ht="27.75" customHeight="1">
      <c r="A1" s="1450" t="s">
        <v>132</v>
      </c>
      <c r="B1" s="1450"/>
      <c r="C1" s="1450"/>
      <c r="D1" s="1450"/>
      <c r="E1" s="1450"/>
      <c r="F1" s="1450"/>
      <c r="G1" s="1450"/>
      <c r="H1" s="1450"/>
      <c r="I1" s="1450"/>
      <c r="J1" s="1450"/>
      <c r="K1" s="1450"/>
      <c r="L1" s="1450"/>
      <c r="M1" s="1450"/>
      <c r="N1" s="1450"/>
      <c r="O1" s="1450"/>
      <c r="P1" s="1450"/>
      <c r="Q1" s="1450"/>
      <c r="R1" s="1450"/>
      <c r="S1" s="1382"/>
      <c r="T1" s="1382"/>
      <c r="U1" s="1382"/>
      <c r="V1" s="1383"/>
      <c r="W1" s="1383"/>
      <c r="X1" s="1383"/>
      <c r="Y1" s="1383"/>
      <c r="Z1" s="1383"/>
      <c r="AA1" s="1383"/>
      <c r="AB1" s="1383"/>
      <c r="AC1" s="1383"/>
      <c r="AD1" s="1383"/>
      <c r="AE1" s="1383"/>
      <c r="AF1" s="1383"/>
      <c r="AG1" s="1383"/>
      <c r="AH1" s="1383"/>
      <c r="AI1" s="1383"/>
      <c r="AJ1" s="1383"/>
      <c r="AK1" s="1383"/>
      <c r="AL1" s="1383"/>
      <c r="AM1" s="1383"/>
      <c r="AN1" s="1383"/>
      <c r="AO1" s="1383"/>
      <c r="AP1" s="1383"/>
    </row>
    <row r="2" spans="1:42" ht="16.399999999999999" customHeight="1">
      <c r="A2" s="317" t="str">
        <f>"November 2018"</f>
        <v>November 2018</v>
      </c>
      <c r="B2" s="317"/>
      <c r="C2" s="318"/>
      <c r="D2" s="318"/>
      <c r="E2" s="317"/>
      <c r="F2" s="317"/>
      <c r="G2" s="317"/>
      <c r="H2" s="317"/>
      <c r="I2" s="317"/>
      <c r="J2" s="317"/>
      <c r="K2" s="317"/>
      <c r="L2" s="317"/>
      <c r="M2" s="317"/>
      <c r="N2" s="317"/>
      <c r="O2" s="317"/>
      <c r="P2" s="317"/>
      <c r="Q2" s="320"/>
      <c r="R2" s="320"/>
      <c r="S2" s="317"/>
      <c r="AA2" s="317"/>
      <c r="AI2" s="317"/>
      <c r="AP2" s="320" t="s">
        <v>111</v>
      </c>
    </row>
    <row r="3" spans="1:42" ht="16.399999999999999" customHeight="1">
      <c r="A3" s="317" t="s">
        <v>0</v>
      </c>
      <c r="B3" s="317"/>
      <c r="C3" s="318"/>
      <c r="D3" s="322"/>
      <c r="E3" s="690"/>
      <c r="F3" s="690"/>
      <c r="G3" s="690"/>
      <c r="H3" s="690"/>
      <c r="I3" s="690"/>
      <c r="J3" s="690"/>
      <c r="K3" s="690"/>
      <c r="L3" s="690"/>
      <c r="M3" s="690"/>
      <c r="N3" s="690"/>
      <c r="O3" s="690"/>
      <c r="P3" s="690"/>
      <c r="Q3" s="703"/>
      <c r="R3" s="690"/>
      <c r="S3" s="690"/>
      <c r="AA3" s="690"/>
      <c r="AI3" s="690"/>
    </row>
    <row r="4" spans="1:42" s="326" customFormat="1" ht="16.5" customHeight="1">
      <c r="A4" s="332"/>
      <c r="B4" s="332"/>
      <c r="C4" s="700"/>
      <c r="D4" s="1444" t="s">
        <v>297</v>
      </c>
      <c r="E4" s="1444"/>
      <c r="F4" s="1444"/>
      <c r="G4" s="1444"/>
      <c r="H4" s="1444"/>
      <c r="I4" s="1444"/>
      <c r="J4" s="1444"/>
      <c r="K4" s="332"/>
      <c r="L4" s="1444" t="s">
        <v>169</v>
      </c>
      <c r="M4" s="1444"/>
      <c r="N4" s="1444"/>
      <c r="O4" s="1444"/>
      <c r="P4" s="1444"/>
      <c r="Q4" s="1444"/>
      <c r="R4" s="1444"/>
      <c r="S4" s="332"/>
      <c r="T4" s="1444" t="s">
        <v>44</v>
      </c>
      <c r="U4" s="1444"/>
      <c r="V4" s="1444"/>
      <c r="W4" s="1444"/>
      <c r="X4" s="1444"/>
      <c r="Y4" s="1444"/>
      <c r="Z4" s="1444"/>
      <c r="AA4" s="332"/>
      <c r="AB4" s="1444" t="s">
        <v>45</v>
      </c>
      <c r="AC4" s="1444"/>
      <c r="AD4" s="1444"/>
      <c r="AE4" s="1444"/>
      <c r="AF4" s="1444"/>
      <c r="AG4" s="1444"/>
      <c r="AH4" s="1444"/>
      <c r="AI4" s="332"/>
      <c r="AJ4" s="1444" t="s">
        <v>46</v>
      </c>
      <c r="AK4" s="1444"/>
      <c r="AL4" s="1444"/>
      <c r="AM4" s="1444"/>
      <c r="AN4" s="1444"/>
      <c r="AO4" s="1444"/>
      <c r="AP4" s="1444"/>
    </row>
    <row r="5" spans="1:42" s="326" customFormat="1" ht="11.25" customHeight="1">
      <c r="A5" s="332"/>
      <c r="B5" s="332"/>
      <c r="C5" s="700"/>
      <c r="D5" s="1448" t="s">
        <v>133</v>
      </c>
      <c r="E5" s="1442" t="s">
        <v>134</v>
      </c>
      <c r="F5" s="1442" t="s">
        <v>67</v>
      </c>
      <c r="G5" s="1442" t="s">
        <v>135</v>
      </c>
      <c r="H5" s="1442" t="s">
        <v>69</v>
      </c>
      <c r="I5" s="1442" t="s">
        <v>136</v>
      </c>
      <c r="J5" s="1448" t="s">
        <v>632</v>
      </c>
      <c r="K5" s="339"/>
      <c r="L5" s="1448" t="s">
        <v>133</v>
      </c>
      <c r="M5" s="1442" t="s">
        <v>134</v>
      </c>
      <c r="N5" s="1442" t="s">
        <v>67</v>
      </c>
      <c r="O5" s="1442" t="s">
        <v>135</v>
      </c>
      <c r="P5" s="1442" t="s">
        <v>69</v>
      </c>
      <c r="Q5" s="1442" t="s">
        <v>136</v>
      </c>
      <c r="R5" s="1448" t="s">
        <v>632</v>
      </c>
      <c r="S5" s="339"/>
      <c r="T5" s="1448" t="s">
        <v>133</v>
      </c>
      <c r="U5" s="1442" t="s">
        <v>134</v>
      </c>
      <c r="V5" s="1442" t="s">
        <v>67</v>
      </c>
      <c r="W5" s="1442" t="s">
        <v>135</v>
      </c>
      <c r="X5" s="1442" t="s">
        <v>69</v>
      </c>
      <c r="Y5" s="1442" t="s">
        <v>136</v>
      </c>
      <c r="Z5" s="1448" t="s">
        <v>632</v>
      </c>
      <c r="AA5" s="339"/>
      <c r="AB5" s="1448" t="s">
        <v>133</v>
      </c>
      <c r="AC5" s="1442" t="s">
        <v>134</v>
      </c>
      <c r="AD5" s="1442" t="s">
        <v>67</v>
      </c>
      <c r="AE5" s="1442" t="s">
        <v>135</v>
      </c>
      <c r="AF5" s="1442" t="s">
        <v>69</v>
      </c>
      <c r="AG5" s="1442" t="s">
        <v>136</v>
      </c>
      <c r="AH5" s="1448" t="s">
        <v>632</v>
      </c>
      <c r="AI5" s="339"/>
      <c r="AJ5" s="1448" t="s">
        <v>133</v>
      </c>
      <c r="AK5" s="1442" t="s">
        <v>134</v>
      </c>
      <c r="AL5" s="1442" t="s">
        <v>67</v>
      </c>
      <c r="AM5" s="1442" t="s">
        <v>135</v>
      </c>
      <c r="AN5" s="1442" t="s">
        <v>69</v>
      </c>
      <c r="AO5" s="1442" t="s">
        <v>136</v>
      </c>
      <c r="AP5" s="1448" t="s">
        <v>632</v>
      </c>
    </row>
    <row r="6" spans="1:42" s="326" customFormat="1" ht="20.65" customHeight="1">
      <c r="A6" s="332"/>
      <c r="B6" s="332"/>
      <c r="D6" s="1449"/>
      <c r="E6" s="1443"/>
      <c r="F6" s="1443"/>
      <c r="G6" s="1443"/>
      <c r="H6" s="1443"/>
      <c r="I6" s="1443"/>
      <c r="J6" s="1449"/>
      <c r="K6" s="355"/>
      <c r="L6" s="1449"/>
      <c r="M6" s="1443"/>
      <c r="N6" s="1443"/>
      <c r="O6" s="1443"/>
      <c r="P6" s="1443"/>
      <c r="Q6" s="1443"/>
      <c r="R6" s="1449"/>
      <c r="S6" s="355"/>
      <c r="T6" s="1449"/>
      <c r="U6" s="1443"/>
      <c r="V6" s="1443"/>
      <c r="W6" s="1443"/>
      <c r="X6" s="1443"/>
      <c r="Y6" s="1443"/>
      <c r="Z6" s="1449"/>
      <c r="AA6" s="355"/>
      <c r="AB6" s="1449"/>
      <c r="AC6" s="1443"/>
      <c r="AD6" s="1443"/>
      <c r="AE6" s="1443"/>
      <c r="AF6" s="1443"/>
      <c r="AG6" s="1443"/>
      <c r="AH6" s="1449"/>
      <c r="AI6" s="355"/>
      <c r="AJ6" s="1449"/>
      <c r="AK6" s="1443"/>
      <c r="AL6" s="1443"/>
      <c r="AM6" s="1443"/>
      <c r="AN6" s="1443"/>
      <c r="AO6" s="1443"/>
      <c r="AP6" s="1449"/>
    </row>
    <row r="7" spans="1:42" s="708" customFormat="1" ht="12" customHeight="1">
      <c r="A7" s="704"/>
      <c r="B7" s="705"/>
      <c r="C7" s="322" t="s">
        <v>14</v>
      </c>
      <c r="D7" s="202" t="s">
        <v>23</v>
      </c>
      <c r="E7" s="202" t="s">
        <v>20</v>
      </c>
      <c r="F7" s="202" t="s">
        <v>21</v>
      </c>
      <c r="G7" s="202" t="s">
        <v>22</v>
      </c>
      <c r="H7" s="202" t="s">
        <v>24</v>
      </c>
      <c r="I7" s="202"/>
      <c r="J7" s="202"/>
      <c r="K7" s="706"/>
      <c r="L7" s="202" t="s">
        <v>23</v>
      </c>
      <c r="M7" s="202" t="s">
        <v>20</v>
      </c>
      <c r="N7" s="202" t="s">
        <v>21</v>
      </c>
      <c r="O7" s="202" t="s">
        <v>22</v>
      </c>
      <c r="P7" s="202" t="s">
        <v>24</v>
      </c>
      <c r="Q7" s="707"/>
      <c r="R7" s="707"/>
      <c r="S7" s="706"/>
      <c r="T7" s="202" t="s">
        <v>23</v>
      </c>
      <c r="U7" s="202" t="s">
        <v>20</v>
      </c>
      <c r="V7" s="202" t="s">
        <v>21</v>
      </c>
      <c r="W7" s="202" t="s">
        <v>22</v>
      </c>
      <c r="X7" s="202" t="s">
        <v>24</v>
      </c>
      <c r="Y7" s="202"/>
      <c r="Z7" s="202"/>
      <c r="AA7" s="706"/>
      <c r="AB7" s="202" t="s">
        <v>23</v>
      </c>
      <c r="AC7" s="202" t="s">
        <v>20</v>
      </c>
      <c r="AD7" s="202" t="s">
        <v>21</v>
      </c>
      <c r="AE7" s="202" t="s">
        <v>22</v>
      </c>
      <c r="AF7" s="202" t="s">
        <v>24</v>
      </c>
      <c r="AG7" s="706"/>
      <c r="AH7" s="706"/>
      <c r="AI7" s="706"/>
      <c r="AJ7" s="202" t="s">
        <v>23</v>
      </c>
      <c r="AK7" s="202" t="s">
        <v>20</v>
      </c>
      <c r="AL7" s="202" t="s">
        <v>21</v>
      </c>
      <c r="AM7" s="202" t="s">
        <v>22</v>
      </c>
      <c r="AN7" s="202" t="s">
        <v>24</v>
      </c>
      <c r="AO7" s="929"/>
      <c r="AP7" s="929"/>
    </row>
    <row r="8" spans="1:42" s="326" customFormat="1" ht="12" customHeight="1">
      <c r="A8" s="709"/>
      <c r="B8" s="693" t="s">
        <v>108</v>
      </c>
      <c r="C8" s="710"/>
      <c r="D8" s="332"/>
      <c r="E8" s="332"/>
      <c r="F8" s="332"/>
      <c r="G8" s="332"/>
      <c r="H8" s="332"/>
      <c r="I8" s="332"/>
      <c r="J8" s="332"/>
      <c r="K8" s="694"/>
      <c r="L8" s="694"/>
      <c r="M8" s="694"/>
      <c r="N8" s="694"/>
      <c r="O8" s="694"/>
      <c r="P8" s="694"/>
      <c r="Q8" s="694"/>
      <c r="R8" s="694"/>
      <c r="S8" s="694"/>
      <c r="T8" s="355"/>
      <c r="U8" s="355"/>
      <c r="V8" s="355"/>
      <c r="W8" s="355"/>
      <c r="X8" s="355"/>
      <c r="Y8" s="355"/>
      <c r="Z8" s="355"/>
      <c r="AA8" s="694"/>
      <c r="AB8" s="701"/>
      <c r="AC8" s="701"/>
      <c r="AD8" s="701"/>
      <c r="AE8" s="701"/>
      <c r="AF8" s="701"/>
      <c r="AG8" s="701"/>
      <c r="AH8" s="701"/>
      <c r="AI8" s="694"/>
      <c r="AJ8" s="930"/>
      <c r="AK8" s="930"/>
      <c r="AL8" s="930"/>
      <c r="AM8" s="930"/>
      <c r="AN8" s="930"/>
      <c r="AO8" s="930"/>
      <c r="AP8" s="930"/>
    </row>
    <row r="9" spans="1:42" s="326" customFormat="1" ht="12" customHeight="1">
      <c r="B9" s="355" t="s">
        <v>112</v>
      </c>
      <c r="C9" s="700"/>
      <c r="D9" s="714">
        <v>81.941551412929684</v>
      </c>
      <c r="E9" s="714">
        <v>85.379000792829302</v>
      </c>
      <c r="F9" s="714">
        <v>81.307125709205792</v>
      </c>
      <c r="G9" s="714">
        <v>81.296929048986598</v>
      </c>
      <c r="H9" s="714">
        <v>86.775524791143511</v>
      </c>
      <c r="I9" s="714">
        <v>84.641798280544023</v>
      </c>
      <c r="J9" s="310">
        <v>28287.070082701601</v>
      </c>
      <c r="K9" s="715"/>
      <c r="L9" s="714">
        <v>77.761637010287643</v>
      </c>
      <c r="M9" s="714">
        <v>87.334115056336103</v>
      </c>
      <c r="N9" s="714">
        <v>85.949419968996665</v>
      </c>
      <c r="O9" s="714">
        <v>81.235009113806967</v>
      </c>
      <c r="P9" s="714">
        <v>85.430616115200579</v>
      </c>
      <c r="Q9" s="714">
        <v>83.915537099554541</v>
      </c>
      <c r="R9" s="310">
        <v>31064.994948393502</v>
      </c>
      <c r="S9" s="715"/>
      <c r="T9" s="714">
        <v>78.007333426150993</v>
      </c>
      <c r="U9" s="714">
        <v>85.02710752541158</v>
      </c>
      <c r="V9" s="714">
        <v>86.511587483961236</v>
      </c>
      <c r="W9" s="714">
        <v>81.169957883993789</v>
      </c>
      <c r="X9" s="714">
        <v>85.720752676677009</v>
      </c>
      <c r="Y9" s="714">
        <v>80.729034683042315</v>
      </c>
      <c r="Z9" s="310">
        <v>7597.6949436791601</v>
      </c>
      <c r="AA9" s="715"/>
      <c r="AB9" s="714">
        <v>88.378378378378372</v>
      </c>
      <c r="AC9" s="714">
        <v>92.795389048991353</v>
      </c>
      <c r="AD9" s="714">
        <v>92.857142857142861</v>
      </c>
      <c r="AE9" s="714">
        <v>89.473684210526315</v>
      </c>
      <c r="AF9" s="714">
        <v>84.567350579839427</v>
      </c>
      <c r="AG9" s="714">
        <v>87.338748208313419</v>
      </c>
      <c r="AH9" s="310">
        <v>1828</v>
      </c>
      <c r="AI9" s="715"/>
      <c r="AJ9" s="714">
        <v>79.806980095746383</v>
      </c>
      <c r="AK9" s="714">
        <v>86.474161656991839</v>
      </c>
      <c r="AL9" s="714">
        <v>85.494579745109817</v>
      </c>
      <c r="AM9" s="714">
        <v>81.655753080566853</v>
      </c>
      <c r="AN9" s="714">
        <v>86.102912958962023</v>
      </c>
      <c r="AO9" s="714">
        <v>83.933194892643584</v>
      </c>
      <c r="AP9" s="310">
        <v>68777.759974774293</v>
      </c>
    </row>
    <row r="10" spans="1:42" s="326" customFormat="1" ht="12" customHeight="1">
      <c r="B10" s="355" t="s">
        <v>113</v>
      </c>
      <c r="C10" s="700"/>
      <c r="D10" s="714">
        <v>0.71012550009944297</v>
      </c>
      <c r="E10" s="714">
        <v>1.0643792462652921</v>
      </c>
      <c r="F10" s="714">
        <v>0.22588431092978803</v>
      </c>
      <c r="G10" s="714">
        <v>1.4999118966745213</v>
      </c>
      <c r="H10" s="714">
        <v>1.0320203212593664</v>
      </c>
      <c r="I10" s="714">
        <v>0.90571961292590197</v>
      </c>
      <c r="J10" s="310">
        <v>302.689152245971</v>
      </c>
      <c r="K10" s="715"/>
      <c r="L10" s="714">
        <v>0.78026230947484065</v>
      </c>
      <c r="M10" s="714">
        <v>0.95246555179212788</v>
      </c>
      <c r="N10" s="714">
        <v>0.50565277454663049</v>
      </c>
      <c r="O10" s="714">
        <v>1.1610192803835437</v>
      </c>
      <c r="P10" s="714">
        <v>1.0400313345540488</v>
      </c>
      <c r="Q10" s="714">
        <v>0.83637780788925786</v>
      </c>
      <c r="R10" s="310">
        <v>309.62171339264597</v>
      </c>
      <c r="S10" s="715"/>
      <c r="T10" s="714">
        <v>0.88933392479079354</v>
      </c>
      <c r="U10" s="714">
        <v>1.9127095222732327</v>
      </c>
      <c r="V10" s="714">
        <v>0.61987035837359117</v>
      </c>
      <c r="W10" s="714">
        <v>0.78726471235871598</v>
      </c>
      <c r="X10" s="714">
        <v>1.261826474390521</v>
      </c>
      <c r="Y10" s="714">
        <v>1.035718409339675</v>
      </c>
      <c r="Z10" s="310">
        <v>97.475122211122198</v>
      </c>
      <c r="AA10" s="715"/>
      <c r="AB10" s="714">
        <v>0.27027027027027029</v>
      </c>
      <c r="AC10" s="714">
        <v>0.28818443804034583</v>
      </c>
      <c r="AD10" s="714">
        <v>0</v>
      </c>
      <c r="AE10" s="714">
        <v>0</v>
      </c>
      <c r="AF10" s="714">
        <v>0.35682426404995543</v>
      </c>
      <c r="AG10" s="714">
        <v>0.2866698518872432</v>
      </c>
      <c r="AH10" s="310">
        <v>6</v>
      </c>
      <c r="AI10" s="715"/>
      <c r="AJ10" s="714">
        <v>0.76678152039127934</v>
      </c>
      <c r="AK10" s="714">
        <v>1.0551351394348105</v>
      </c>
      <c r="AL10" s="714">
        <v>0.47494062425656469</v>
      </c>
      <c r="AM10" s="714">
        <v>1.1059742888108091</v>
      </c>
      <c r="AN10" s="714">
        <v>1.0236697738730121</v>
      </c>
      <c r="AO10" s="714">
        <v>0.87351208939707414</v>
      </c>
      <c r="AP10" s="310">
        <v>715.78598784973894</v>
      </c>
    </row>
    <row r="11" spans="1:42" s="326" customFormat="1" ht="12" customHeight="1">
      <c r="B11" s="355" t="s">
        <v>137</v>
      </c>
      <c r="C11" s="700"/>
      <c r="D11" s="714">
        <v>2.9235841794424551</v>
      </c>
      <c r="E11" s="714">
        <v>3.3806967569813864</v>
      </c>
      <c r="F11" s="714">
        <v>2.9714021020379113</v>
      </c>
      <c r="G11" s="714">
        <v>2.8392817199385134</v>
      </c>
      <c r="H11" s="714">
        <v>3.3729897907007227</v>
      </c>
      <c r="I11" s="714">
        <v>3.1985955044881815</v>
      </c>
      <c r="J11" s="310">
        <v>1068.9623453152601</v>
      </c>
      <c r="K11" s="715"/>
      <c r="L11" s="714">
        <v>3.9857251880677214</v>
      </c>
      <c r="M11" s="714">
        <v>2.5102568596368209</v>
      </c>
      <c r="N11" s="714">
        <v>3.0567998440117843</v>
      </c>
      <c r="O11" s="714">
        <v>2.8085892803688957</v>
      </c>
      <c r="P11" s="714">
        <v>4.4625386957959892</v>
      </c>
      <c r="Q11" s="714">
        <v>3.6211902473668545</v>
      </c>
      <c r="R11" s="310">
        <v>1340.54146144791</v>
      </c>
      <c r="S11" s="715"/>
      <c r="T11" s="714">
        <v>4.2711620346742345</v>
      </c>
      <c r="U11" s="714">
        <v>2.3037292889251977</v>
      </c>
      <c r="V11" s="714">
        <v>2.4794814334943647</v>
      </c>
      <c r="W11" s="714">
        <v>3.3863622716187578</v>
      </c>
      <c r="X11" s="714">
        <v>3.9641501383293281</v>
      </c>
      <c r="Y11" s="714">
        <v>3.8900608964468173</v>
      </c>
      <c r="Z11" s="310">
        <v>366.10738775186098</v>
      </c>
      <c r="AA11" s="715"/>
      <c r="AB11" s="714">
        <v>3.5135135135135136</v>
      </c>
      <c r="AC11" s="714">
        <v>1.7291066282420751</v>
      </c>
      <c r="AD11" s="714">
        <v>0</v>
      </c>
      <c r="AE11" s="714">
        <v>1.1695906432748537</v>
      </c>
      <c r="AF11" s="714">
        <v>2.3193577163247099</v>
      </c>
      <c r="AG11" s="714">
        <v>2.2455805064500716</v>
      </c>
      <c r="AH11" s="310">
        <v>47</v>
      </c>
      <c r="AI11" s="715"/>
      <c r="AJ11" s="714">
        <v>3.5773016696429405</v>
      </c>
      <c r="AK11" s="714">
        <v>2.8481397463107192</v>
      </c>
      <c r="AL11" s="714">
        <v>3.0011904980164852</v>
      </c>
      <c r="AM11" s="714">
        <v>2.8180372643998246</v>
      </c>
      <c r="AN11" s="714">
        <v>3.7968907990383522</v>
      </c>
      <c r="AO11" s="714">
        <v>3.4445840571469559</v>
      </c>
      <c r="AP11" s="310">
        <v>2822.6111945150301</v>
      </c>
    </row>
    <row r="12" spans="1:42" s="326" customFormat="1" ht="12" customHeight="1">
      <c r="B12" s="355" t="s">
        <v>115</v>
      </c>
      <c r="C12" s="700"/>
      <c r="D12" s="714">
        <v>1.2564378829168743</v>
      </c>
      <c r="E12" s="714">
        <v>0.69445183847021674</v>
      </c>
      <c r="F12" s="714">
        <v>0.677652932789364</v>
      </c>
      <c r="G12" s="714">
        <v>1.3357897069424003</v>
      </c>
      <c r="H12" s="714">
        <v>0.47402187328306428</v>
      </c>
      <c r="I12" s="714">
        <v>0.79102859267703474</v>
      </c>
      <c r="J12" s="310">
        <v>264.35970989547701</v>
      </c>
      <c r="K12" s="715"/>
      <c r="L12" s="714">
        <v>1.0057338097010748</v>
      </c>
      <c r="M12" s="714">
        <v>0.21409275606857947</v>
      </c>
      <c r="N12" s="714">
        <v>0.34257761243665297</v>
      </c>
      <c r="O12" s="714">
        <v>0.8712403238271148</v>
      </c>
      <c r="P12" s="714">
        <v>0.31367579027126996</v>
      </c>
      <c r="Q12" s="714">
        <v>0.49053000249340284</v>
      </c>
      <c r="R12" s="310">
        <v>181.59106854568299</v>
      </c>
      <c r="S12" s="715"/>
      <c r="T12" s="714">
        <v>1.5531789117111636</v>
      </c>
      <c r="U12" s="714">
        <v>0.3425748398101312</v>
      </c>
      <c r="V12" s="714">
        <v>0.41324690558239413</v>
      </c>
      <c r="W12" s="714">
        <v>1.7892379826334452</v>
      </c>
      <c r="X12" s="714">
        <v>0.2861127422995503</v>
      </c>
      <c r="Y12" s="714">
        <v>1.1547518526189817</v>
      </c>
      <c r="Z12" s="310">
        <v>108.67778050726901</v>
      </c>
      <c r="AA12" s="715"/>
      <c r="AB12" s="714">
        <v>0</v>
      </c>
      <c r="AC12" s="714">
        <v>0</v>
      </c>
      <c r="AD12" s="714">
        <v>1.1904761904761905</v>
      </c>
      <c r="AE12" s="714">
        <v>1.1695906432748537</v>
      </c>
      <c r="AF12" s="714">
        <v>0.17841213202497772</v>
      </c>
      <c r="AG12" s="714">
        <v>0.23889154323936934</v>
      </c>
      <c r="AH12" s="310">
        <v>5</v>
      </c>
      <c r="AI12" s="715"/>
      <c r="AJ12" s="714">
        <v>1.2253048658330274</v>
      </c>
      <c r="AK12" s="714">
        <v>0.4260383321736903</v>
      </c>
      <c r="AL12" s="714">
        <v>0.38969896886530314</v>
      </c>
      <c r="AM12" s="714">
        <v>1.1084203829713566</v>
      </c>
      <c r="AN12" s="714">
        <v>0.38896419194794613</v>
      </c>
      <c r="AO12" s="714">
        <v>0.6829447909169396</v>
      </c>
      <c r="AP12" s="310">
        <v>559.62855894842801</v>
      </c>
    </row>
    <row r="13" spans="1:42" s="326" customFormat="1" ht="12" customHeight="1">
      <c r="B13" s="355" t="s">
        <v>116</v>
      </c>
      <c r="C13" s="700"/>
      <c r="D13" s="714">
        <v>0.32495930342453139</v>
      </c>
      <c r="E13" s="714">
        <v>0.16428086719074203</v>
      </c>
      <c r="F13" s="714">
        <v>0.15656742215637948</v>
      </c>
      <c r="G13" s="714">
        <v>0</v>
      </c>
      <c r="H13" s="714">
        <v>0.12345134891536222</v>
      </c>
      <c r="I13" s="714">
        <v>0.19578089553898467</v>
      </c>
      <c r="J13" s="310">
        <v>65.429468955863797</v>
      </c>
      <c r="K13" s="715"/>
      <c r="L13" s="714">
        <v>0.24870976422203256</v>
      </c>
      <c r="M13" s="714">
        <v>0.15648516223371159</v>
      </c>
      <c r="N13" s="714">
        <v>0.11448259608389252</v>
      </c>
      <c r="O13" s="714">
        <v>0.14433991863986906</v>
      </c>
      <c r="P13" s="714">
        <v>0.20216128036526357</v>
      </c>
      <c r="Q13" s="714">
        <v>0.17957783414630862</v>
      </c>
      <c r="R13" s="310">
        <v>66.478565274274303</v>
      </c>
      <c r="S13" s="715"/>
      <c r="T13" s="714">
        <v>0.28085453508558694</v>
      </c>
      <c r="U13" s="714">
        <v>0.45676645308017488</v>
      </c>
      <c r="V13" s="714">
        <v>0.20662345279119707</v>
      </c>
      <c r="W13" s="714">
        <v>0</v>
      </c>
      <c r="X13" s="714">
        <v>5.611875941033867E-2</v>
      </c>
      <c r="Y13" s="714">
        <v>0.23569211222710545</v>
      </c>
      <c r="Z13" s="310">
        <v>22.181818181818201</v>
      </c>
      <c r="AA13" s="715"/>
      <c r="AB13" s="714">
        <v>0</v>
      </c>
      <c r="AC13" s="714">
        <v>0</v>
      </c>
      <c r="AD13" s="714">
        <v>0</v>
      </c>
      <c r="AE13" s="714">
        <v>0.58479532163742687</v>
      </c>
      <c r="AF13" s="714">
        <v>8.9206066012488858E-2</v>
      </c>
      <c r="AG13" s="714">
        <v>9.5556617295747728E-2</v>
      </c>
      <c r="AH13" s="310">
        <v>2</v>
      </c>
      <c r="AI13" s="715"/>
      <c r="AJ13" s="714">
        <v>0.28585153258205342</v>
      </c>
      <c r="AK13" s="714">
        <v>0.17835671157068783</v>
      </c>
      <c r="AL13" s="714">
        <v>0.12226167068746634</v>
      </c>
      <c r="AM13" s="714">
        <v>0.1191100811958553</v>
      </c>
      <c r="AN13" s="714">
        <v>0.14913776869307341</v>
      </c>
      <c r="AO13" s="714">
        <v>0.19048483126030552</v>
      </c>
      <c r="AP13" s="310">
        <v>156.089852411956</v>
      </c>
    </row>
    <row r="14" spans="1:42" s="326" customFormat="1" ht="12" customHeight="1">
      <c r="B14" s="355" t="s">
        <v>117</v>
      </c>
      <c r="C14" s="700"/>
      <c r="D14" s="714">
        <v>0.3333409668318944</v>
      </c>
      <c r="E14" s="714">
        <v>0.51014812279843724</v>
      </c>
      <c r="F14" s="714">
        <v>0.22588431092978803</v>
      </c>
      <c r="G14" s="714">
        <v>0</v>
      </c>
      <c r="H14" s="714">
        <v>0.20921708786591978</v>
      </c>
      <c r="I14" s="714">
        <v>0.29166761632053456</v>
      </c>
      <c r="J14" s="310">
        <v>97.474563056512295</v>
      </c>
      <c r="K14" s="715"/>
      <c r="L14" s="714">
        <v>0.47008276173714908</v>
      </c>
      <c r="M14" s="714">
        <v>0.21350605501135744</v>
      </c>
      <c r="N14" s="714">
        <v>0.31759480040978616</v>
      </c>
      <c r="O14" s="714">
        <v>0.14433991863986906</v>
      </c>
      <c r="P14" s="714">
        <v>0.13498497464826184</v>
      </c>
      <c r="Q14" s="714">
        <v>0.26823513798031595</v>
      </c>
      <c r="R14" s="310">
        <v>99.298931930263294</v>
      </c>
      <c r="S14" s="715"/>
      <c r="T14" s="714">
        <v>0.29688852021989709</v>
      </c>
      <c r="U14" s="714">
        <v>0.11419161327004372</v>
      </c>
      <c r="V14" s="714">
        <v>0.20662345279119707</v>
      </c>
      <c r="W14" s="714">
        <v>0.39363235617935799</v>
      </c>
      <c r="X14" s="714">
        <v>0.61855807305447896</v>
      </c>
      <c r="Y14" s="714">
        <v>0.34137430416307246</v>
      </c>
      <c r="Z14" s="310">
        <v>32.127942998760801</v>
      </c>
      <c r="AA14" s="715"/>
      <c r="AB14" s="714">
        <v>0.81081081081081086</v>
      </c>
      <c r="AC14" s="714">
        <v>0</v>
      </c>
      <c r="AD14" s="714">
        <v>0</v>
      </c>
      <c r="AE14" s="714">
        <v>0</v>
      </c>
      <c r="AF14" s="714">
        <v>0</v>
      </c>
      <c r="AG14" s="714">
        <v>0.1433349259436216</v>
      </c>
      <c r="AH14" s="310">
        <v>3</v>
      </c>
      <c r="AI14" s="715"/>
      <c r="AJ14" s="714">
        <v>0.37573523547851967</v>
      </c>
      <c r="AK14" s="714">
        <v>0.32803078293064042</v>
      </c>
      <c r="AL14" s="714">
        <v>0.30028635181640745</v>
      </c>
      <c r="AM14" s="714">
        <v>0.14888760149481911</v>
      </c>
      <c r="AN14" s="714">
        <v>0.19642848463486123</v>
      </c>
      <c r="AO14" s="714">
        <v>0.28300178135291548</v>
      </c>
      <c r="AP14" s="310">
        <v>231.901437985537</v>
      </c>
    </row>
    <row r="15" spans="1:42" s="326" customFormat="1" ht="12" customHeight="1">
      <c r="B15" s="355" t="s">
        <v>118</v>
      </c>
      <c r="C15" s="700"/>
      <c r="D15" s="714">
        <v>0.66758922215325167</v>
      </c>
      <c r="E15" s="714">
        <v>0.40811849823874974</v>
      </c>
      <c r="F15" s="714">
        <v>0.45176862185957606</v>
      </c>
      <c r="G15" s="714">
        <v>0.66586477792873444</v>
      </c>
      <c r="H15" s="714">
        <v>0.31129414891296936</v>
      </c>
      <c r="I15" s="714">
        <v>0.45634770538813246</v>
      </c>
      <c r="J15" s="310">
        <v>152.51022292329299</v>
      </c>
      <c r="K15" s="715"/>
      <c r="L15" s="714">
        <v>0.70842362750277588</v>
      </c>
      <c r="M15" s="714">
        <v>0.5246995838812164</v>
      </c>
      <c r="N15" s="714">
        <v>0.37439917089192654</v>
      </c>
      <c r="O15" s="714">
        <v>0.53070401219398</v>
      </c>
      <c r="P15" s="714">
        <v>0.30731570569630784</v>
      </c>
      <c r="Q15" s="714">
        <v>0.45589459977995495</v>
      </c>
      <c r="R15" s="310">
        <v>168.76926405610001</v>
      </c>
      <c r="S15" s="715"/>
      <c r="T15" s="714">
        <v>0.88240392554277736</v>
      </c>
      <c r="U15" s="714">
        <v>0.47307954069018077</v>
      </c>
      <c r="V15" s="714">
        <v>0.20662345279119707</v>
      </c>
      <c r="W15" s="714">
        <v>0.59044853426903698</v>
      </c>
      <c r="X15" s="714">
        <v>0.5611875941033867</v>
      </c>
      <c r="Y15" s="714">
        <v>0.73298452993110408</v>
      </c>
      <c r="Z15" s="310">
        <v>68.983766233766204</v>
      </c>
      <c r="AA15" s="715"/>
      <c r="AB15" s="714">
        <v>0.81081081081081086</v>
      </c>
      <c r="AC15" s="714">
        <v>0</v>
      </c>
      <c r="AD15" s="714">
        <v>1.1904761904761905</v>
      </c>
      <c r="AE15" s="714">
        <v>0.58479532163742687</v>
      </c>
      <c r="AF15" s="714">
        <v>0.2676181980374665</v>
      </c>
      <c r="AG15" s="714">
        <v>0.38222646918299091</v>
      </c>
      <c r="AH15" s="310">
        <v>8</v>
      </c>
      <c r="AI15" s="715"/>
      <c r="AJ15" s="714">
        <v>0.73144678961468645</v>
      </c>
      <c r="AK15" s="714">
        <v>0.45394726665556118</v>
      </c>
      <c r="AL15" s="714">
        <v>0.38211289428553075</v>
      </c>
      <c r="AM15" s="714">
        <v>0.56667502736797615</v>
      </c>
      <c r="AN15" s="714">
        <v>0.32284905675674286</v>
      </c>
      <c r="AO15" s="714">
        <v>0.48602204059536952</v>
      </c>
      <c r="AP15" s="310">
        <v>398.26325321315898</v>
      </c>
    </row>
    <row r="16" spans="1:42" s="326" customFormat="1" ht="12" customHeight="1">
      <c r="B16" s="355" t="s">
        <v>119</v>
      </c>
      <c r="C16" s="700"/>
      <c r="D16" s="714">
        <v>1.1252216169947651</v>
      </c>
      <c r="E16" s="714">
        <v>1.5342044499795244</v>
      </c>
      <c r="F16" s="714">
        <v>4.7551383368931148</v>
      </c>
      <c r="G16" s="714">
        <v>2.6659071439867277</v>
      </c>
      <c r="H16" s="714">
        <v>1.1496959680150827</v>
      </c>
      <c r="I16" s="714">
        <v>1.3684470885161717</v>
      </c>
      <c r="J16" s="310">
        <v>457.33147787130298</v>
      </c>
      <c r="K16" s="715"/>
      <c r="L16" s="714">
        <v>1.6539813019937744</v>
      </c>
      <c r="M16" s="714">
        <v>1.754612984036523</v>
      </c>
      <c r="N16" s="714">
        <v>2.344819837984744</v>
      </c>
      <c r="O16" s="714">
        <v>1.8828377719610785</v>
      </c>
      <c r="P16" s="714">
        <v>1.0643632674334116</v>
      </c>
      <c r="Q16" s="714">
        <v>1.6743923198527397</v>
      </c>
      <c r="R16" s="310">
        <v>619.84932416204902</v>
      </c>
      <c r="S16" s="715"/>
      <c r="T16" s="714">
        <v>0.97021915595919617</v>
      </c>
      <c r="U16" s="714">
        <v>1.0277245194303937</v>
      </c>
      <c r="V16" s="714">
        <v>2.8927283390767591</v>
      </c>
      <c r="W16" s="714">
        <v>1.4058298434977066</v>
      </c>
      <c r="X16" s="714">
        <v>1.0232563404170825</v>
      </c>
      <c r="Y16" s="714">
        <v>1.1079928677018054</v>
      </c>
      <c r="Z16" s="310">
        <v>104.27712707852901</v>
      </c>
      <c r="AA16" s="715"/>
      <c r="AB16" s="714">
        <v>0.27027027027027029</v>
      </c>
      <c r="AC16" s="714">
        <v>1.1527377521613833</v>
      </c>
      <c r="AD16" s="714">
        <v>0</v>
      </c>
      <c r="AE16" s="714">
        <v>2.9239766081871341</v>
      </c>
      <c r="AF16" s="714">
        <v>1.070472792149866</v>
      </c>
      <c r="AG16" s="714">
        <v>1.051122790253225</v>
      </c>
      <c r="AH16" s="310">
        <v>22</v>
      </c>
      <c r="AI16" s="715"/>
      <c r="AJ16" s="714">
        <v>1.2466257603258031</v>
      </c>
      <c r="AK16" s="714">
        <v>1.5840173731871372</v>
      </c>
      <c r="AL16" s="714">
        <v>2.6246992673677338</v>
      </c>
      <c r="AM16" s="714">
        <v>2.0037583359042861</v>
      </c>
      <c r="AN16" s="714">
        <v>1.1057683613669305</v>
      </c>
      <c r="AO16" s="714">
        <v>1.4686443546037593</v>
      </c>
      <c r="AP16" s="310">
        <v>1203.45792911188</v>
      </c>
    </row>
    <row r="17" spans="1:42" s="326" customFormat="1" ht="12" customHeight="1">
      <c r="B17" s="355" t="s">
        <v>120</v>
      </c>
      <c r="C17" s="700"/>
      <c r="D17" s="714">
        <v>1.7788275553989141</v>
      </c>
      <c r="E17" s="714">
        <v>0.92316445483033882</v>
      </c>
      <c r="F17" s="714">
        <v>2.1218245531564142</v>
      </c>
      <c r="G17" s="714">
        <v>2.0298137266328236</v>
      </c>
      <c r="H17" s="714">
        <v>0.43195004501344242</v>
      </c>
      <c r="I17" s="714">
        <v>1.0493259417747847</v>
      </c>
      <c r="J17" s="310">
        <v>350.68201594912301</v>
      </c>
      <c r="K17" s="715"/>
      <c r="L17" s="714">
        <v>2.1542031711795988</v>
      </c>
      <c r="M17" s="714">
        <v>0.90061228454207354</v>
      </c>
      <c r="N17" s="714">
        <v>1.3379541572682148</v>
      </c>
      <c r="O17" s="714">
        <v>1.5526403211516846</v>
      </c>
      <c r="P17" s="714">
        <v>0.52435253706265939</v>
      </c>
      <c r="Q17" s="714">
        <v>1.2071321218997511</v>
      </c>
      <c r="R17" s="310">
        <v>446.872588378611</v>
      </c>
      <c r="S17" s="715"/>
      <c r="T17" s="714">
        <v>1.4941825080715556</v>
      </c>
      <c r="U17" s="714">
        <v>0.57095806635021873</v>
      </c>
      <c r="V17" s="714">
        <v>1.6733078064330706</v>
      </c>
      <c r="W17" s="714">
        <v>0</v>
      </c>
      <c r="X17" s="714">
        <v>0.98203087606196093</v>
      </c>
      <c r="Y17" s="714">
        <v>1.2398521245572094</v>
      </c>
      <c r="Z17" s="310">
        <v>116.68686804745001</v>
      </c>
      <c r="AA17" s="715"/>
      <c r="AB17" s="714">
        <v>0.27027027027027029</v>
      </c>
      <c r="AC17" s="714">
        <v>0.57636887608069165</v>
      </c>
      <c r="AD17" s="714">
        <v>2.3809523809523809</v>
      </c>
      <c r="AE17" s="714">
        <v>0.58479532163742687</v>
      </c>
      <c r="AF17" s="714">
        <v>1.4272970561998217</v>
      </c>
      <c r="AG17" s="714">
        <v>1.051122790253225</v>
      </c>
      <c r="AH17" s="310">
        <v>22</v>
      </c>
      <c r="AI17" s="715"/>
      <c r="AJ17" s="714">
        <v>1.8122826541244605</v>
      </c>
      <c r="AK17" s="714">
        <v>0.87485890830500346</v>
      </c>
      <c r="AL17" s="714">
        <v>1.4484702182874021</v>
      </c>
      <c r="AM17" s="714">
        <v>1.3538065682632161</v>
      </c>
      <c r="AN17" s="714">
        <v>0.53763382777480329</v>
      </c>
      <c r="AO17" s="714">
        <v>1.1425457589235739</v>
      </c>
      <c r="AP17" s="310">
        <v>936.241472375184</v>
      </c>
    </row>
    <row r="18" spans="1:42" s="326" customFormat="1" ht="12" customHeight="1">
      <c r="B18" s="355" t="s">
        <v>121</v>
      </c>
      <c r="C18" s="700"/>
      <c r="D18" s="714">
        <v>1.0011982210895352</v>
      </c>
      <c r="E18" s="714">
        <v>0.53085413484143174</v>
      </c>
      <c r="F18" s="714">
        <v>1.3650428051259647</v>
      </c>
      <c r="G18" s="714">
        <v>1.3317295558574689</v>
      </c>
      <c r="H18" s="714">
        <v>0.22033354928294679</v>
      </c>
      <c r="I18" s="714">
        <v>0.59191899810977133</v>
      </c>
      <c r="J18" s="310">
        <v>197.81779833312399</v>
      </c>
      <c r="K18" s="715"/>
      <c r="L18" s="714">
        <v>1.1883833070451093</v>
      </c>
      <c r="M18" s="714">
        <v>1.0589030595742888</v>
      </c>
      <c r="N18" s="714">
        <v>0.62822346681251362</v>
      </c>
      <c r="O18" s="714">
        <v>1.214922945820283</v>
      </c>
      <c r="P18" s="714">
        <v>0.26207876033688288</v>
      </c>
      <c r="Q18" s="714">
        <v>0.72668950877519367</v>
      </c>
      <c r="R18" s="310">
        <v>269.01580683884799</v>
      </c>
      <c r="S18" s="715"/>
      <c r="T18" s="714">
        <v>0.62495149106613967</v>
      </c>
      <c r="U18" s="714">
        <v>1.0338534478262433</v>
      </c>
      <c r="V18" s="714">
        <v>0.20662345279119707</v>
      </c>
      <c r="W18" s="714">
        <v>0.39363235617935799</v>
      </c>
      <c r="X18" s="714">
        <v>0.45405178068364915</v>
      </c>
      <c r="Y18" s="714">
        <v>0.59664123252760959</v>
      </c>
      <c r="Z18" s="310">
        <v>56.152016351531202</v>
      </c>
      <c r="AA18" s="715"/>
      <c r="AB18" s="714">
        <v>0</v>
      </c>
      <c r="AC18" s="714">
        <v>0</v>
      </c>
      <c r="AD18" s="714">
        <v>0</v>
      </c>
      <c r="AE18" s="714">
        <v>0</v>
      </c>
      <c r="AF18" s="714">
        <v>0.89206066012488849</v>
      </c>
      <c r="AG18" s="714">
        <v>0.47778308647873868</v>
      </c>
      <c r="AH18" s="310">
        <v>10</v>
      </c>
      <c r="AI18" s="715"/>
      <c r="AJ18" s="714">
        <v>0.96111533421409323</v>
      </c>
      <c r="AK18" s="714">
        <v>0.79514084316515932</v>
      </c>
      <c r="AL18" s="714">
        <v>0.69001110690238499</v>
      </c>
      <c r="AM18" s="714">
        <v>1.0496959402689152</v>
      </c>
      <c r="AN18" s="714">
        <v>0.27544536037265099</v>
      </c>
      <c r="AO18" s="714">
        <v>0.65043098325267534</v>
      </c>
      <c r="AP18" s="310">
        <v>532.98562152350303</v>
      </c>
    </row>
    <row r="19" spans="1:42" s="326" customFormat="1" ht="12" customHeight="1">
      <c r="B19" s="355" t="s">
        <v>122</v>
      </c>
      <c r="C19" s="700"/>
      <c r="D19" s="714">
        <v>0.48751360257546072</v>
      </c>
      <c r="E19" s="714">
        <v>0.43128652196618739</v>
      </c>
      <c r="F19" s="714">
        <v>0.77225405446081696</v>
      </c>
      <c r="G19" s="714">
        <v>0.83233097241091814</v>
      </c>
      <c r="H19" s="714">
        <v>0.52721590750313696</v>
      </c>
      <c r="I19" s="714">
        <v>0.51512247859703519</v>
      </c>
      <c r="J19" s="310">
        <v>172.15260012497501</v>
      </c>
      <c r="K19" s="715"/>
      <c r="L19" s="714">
        <v>0.99149322102621229</v>
      </c>
      <c r="M19" s="714">
        <v>0.74338570626542944</v>
      </c>
      <c r="N19" s="714">
        <v>1.0452734788530169</v>
      </c>
      <c r="O19" s="714">
        <v>0.43462261527797158</v>
      </c>
      <c r="P19" s="714">
        <v>0.96651417562055097</v>
      </c>
      <c r="Q19" s="714">
        <v>0.93182499622690185</v>
      </c>
      <c r="R19" s="310">
        <v>344.95565185066499</v>
      </c>
      <c r="S19" s="715"/>
      <c r="T19" s="714">
        <v>0.75301784014740447</v>
      </c>
      <c r="U19" s="714">
        <v>0.45676645308017488</v>
      </c>
      <c r="V19" s="714">
        <v>2.0662345279119707</v>
      </c>
      <c r="W19" s="714">
        <v>0.59044853426903698</v>
      </c>
      <c r="X19" s="714">
        <v>0.68237332182899701</v>
      </c>
      <c r="Y19" s="714">
        <v>0.77083071029626982</v>
      </c>
      <c r="Z19" s="310">
        <v>72.545604106929702</v>
      </c>
      <c r="AA19" s="715"/>
      <c r="AB19" s="714">
        <v>0.54054054054054057</v>
      </c>
      <c r="AC19" s="714">
        <v>0.57636887608069165</v>
      </c>
      <c r="AD19" s="714">
        <v>1.1904761904761905</v>
      </c>
      <c r="AE19" s="714">
        <v>0.58479532163742687</v>
      </c>
      <c r="AF19" s="714">
        <v>0.35682426404995543</v>
      </c>
      <c r="AG19" s="714">
        <v>0.47778308647873868</v>
      </c>
      <c r="AH19" s="310">
        <v>10</v>
      </c>
      <c r="AI19" s="715"/>
      <c r="AJ19" s="714">
        <v>0.70959137862675725</v>
      </c>
      <c r="AK19" s="714">
        <v>0.58050826397737543</v>
      </c>
      <c r="AL19" s="714">
        <v>1.05757619552094</v>
      </c>
      <c r="AM19" s="714">
        <v>0.53698738153730652</v>
      </c>
      <c r="AN19" s="714">
        <v>0.70266310058150305</v>
      </c>
      <c r="AO19" s="714">
        <v>0.73178981096743345</v>
      </c>
      <c r="AP19" s="310">
        <v>599.65385608256997</v>
      </c>
    </row>
    <row r="20" spans="1:42" s="326" customFormat="1" ht="12" customHeight="1">
      <c r="B20" s="355" t="s">
        <v>123</v>
      </c>
      <c r="C20" s="700"/>
      <c r="D20" s="714">
        <v>3.5875754238099646</v>
      </c>
      <c r="E20" s="714">
        <v>2.5774122952383269</v>
      </c>
      <c r="F20" s="714">
        <v>1.8070744874383042</v>
      </c>
      <c r="G20" s="714">
        <v>3.662256278608039</v>
      </c>
      <c r="H20" s="714">
        <v>2.2723221407680105</v>
      </c>
      <c r="I20" s="714">
        <v>2.762469217908182</v>
      </c>
      <c r="J20" s="310">
        <v>923.21006826052496</v>
      </c>
      <c r="K20" s="715"/>
      <c r="L20" s="714">
        <v>3.6514793627820876</v>
      </c>
      <c r="M20" s="714">
        <v>1.2255112619233444</v>
      </c>
      <c r="N20" s="714">
        <v>1.2906029338935805</v>
      </c>
      <c r="O20" s="714">
        <v>3.7853209145357947</v>
      </c>
      <c r="P20" s="714">
        <v>1.7253953882162505</v>
      </c>
      <c r="Q20" s="714">
        <v>2.0788734587896753</v>
      </c>
      <c r="R20" s="310">
        <v>769.58565395386597</v>
      </c>
      <c r="S20" s="715"/>
      <c r="T20" s="714">
        <v>5.0959370715609476</v>
      </c>
      <c r="U20" s="714">
        <v>1.7128741990506557</v>
      </c>
      <c r="V20" s="714">
        <v>1.2585246670009274</v>
      </c>
      <c r="W20" s="714">
        <v>5.3319291882476696</v>
      </c>
      <c r="X20" s="714">
        <v>1.5801767088133665</v>
      </c>
      <c r="Y20" s="714">
        <v>3.9308790617000038</v>
      </c>
      <c r="Z20" s="310">
        <v>369.94892963294501</v>
      </c>
      <c r="AA20" s="715"/>
      <c r="AB20" s="714">
        <v>1.3513513513513513</v>
      </c>
      <c r="AC20" s="714">
        <v>1.1527377521613833</v>
      </c>
      <c r="AD20" s="714">
        <v>1.1904761904761905</v>
      </c>
      <c r="AE20" s="714">
        <v>1.7543859649122806</v>
      </c>
      <c r="AF20" s="714">
        <v>1.9625334522747548</v>
      </c>
      <c r="AG20" s="714">
        <v>1.6722408026755853</v>
      </c>
      <c r="AH20" s="310">
        <v>35</v>
      </c>
      <c r="AI20" s="715"/>
      <c r="AJ20" s="714">
        <v>3.9175250671426318</v>
      </c>
      <c r="AK20" s="714">
        <v>1.8480457955622749</v>
      </c>
      <c r="AL20" s="714">
        <v>1.3472739743778284</v>
      </c>
      <c r="AM20" s="714">
        <v>3.8938885650777757</v>
      </c>
      <c r="AN20" s="714">
        <v>2.0050951538740316</v>
      </c>
      <c r="AO20" s="714">
        <v>2.5599904789437908</v>
      </c>
      <c r="AP20" s="310">
        <v>2097.7446518473398</v>
      </c>
    </row>
    <row r="21" spans="1:42" s="326" customFormat="1" ht="12" customHeight="1">
      <c r="B21" s="355" t="s">
        <v>124</v>
      </c>
      <c r="C21" s="700"/>
      <c r="D21" s="714">
        <v>1.8198214747780284</v>
      </c>
      <c r="E21" s="714">
        <v>1.2332147709473031</v>
      </c>
      <c r="F21" s="714">
        <v>1.355305865578728</v>
      </c>
      <c r="G21" s="714">
        <v>1.1743203941043767</v>
      </c>
      <c r="H21" s="714">
        <v>1.4644133067645584</v>
      </c>
      <c r="I21" s="714">
        <v>1.5395645646655343</v>
      </c>
      <c r="J21" s="310">
        <v>514.51849585228399</v>
      </c>
      <c r="K21" s="715"/>
      <c r="L21" s="714">
        <v>2.7282976778277162</v>
      </c>
      <c r="M21" s="714">
        <v>1.1185417615286863</v>
      </c>
      <c r="N21" s="714">
        <v>1.1545115433677235</v>
      </c>
      <c r="O21" s="714">
        <v>1.8843147503662501</v>
      </c>
      <c r="P21" s="714">
        <v>1.8931038532217843</v>
      </c>
      <c r="Q21" s="714">
        <v>1.7725332673287346</v>
      </c>
      <c r="R21" s="310">
        <v>656.18047501859905</v>
      </c>
      <c r="S21" s="715"/>
      <c r="T21" s="714">
        <v>2.3320734627514126</v>
      </c>
      <c r="U21" s="714">
        <v>1.3702993592405248</v>
      </c>
      <c r="V21" s="714">
        <v>0.41324690558239413</v>
      </c>
      <c r="W21" s="714">
        <v>1.180897068538074</v>
      </c>
      <c r="X21" s="714">
        <v>1.449800024579913</v>
      </c>
      <c r="Y21" s="714">
        <v>1.914709700889252</v>
      </c>
      <c r="Z21" s="310">
        <v>180.20010111821</v>
      </c>
      <c r="AA21" s="715"/>
      <c r="AB21" s="714">
        <v>1.0810810810810811</v>
      </c>
      <c r="AC21" s="714">
        <v>0.57636887608069165</v>
      </c>
      <c r="AD21" s="714">
        <v>0</v>
      </c>
      <c r="AE21" s="714">
        <v>0.58479532163742687</v>
      </c>
      <c r="AF21" s="714">
        <v>4.7279214986619094</v>
      </c>
      <c r="AG21" s="714">
        <v>2.8666985188724321</v>
      </c>
      <c r="AH21" s="310">
        <v>60</v>
      </c>
      <c r="AI21" s="715"/>
      <c r="AJ21" s="714">
        <v>2.215620824030613</v>
      </c>
      <c r="AK21" s="714">
        <v>1.171194528009859</v>
      </c>
      <c r="AL21" s="714">
        <v>1.1383274607035512</v>
      </c>
      <c r="AM21" s="714">
        <v>1.5847154480559855</v>
      </c>
      <c r="AN21" s="714">
        <v>1.7530902236826753</v>
      </c>
      <c r="AO21" s="714">
        <v>1.7217959239519254</v>
      </c>
      <c r="AP21" s="310">
        <v>1410.8990719890901</v>
      </c>
    </row>
    <row r="22" spans="1:42" s="326" customFormat="1" ht="12" customHeight="1">
      <c r="B22" s="355" t="s">
        <v>125</v>
      </c>
      <c r="C22" s="700"/>
      <c r="D22" s="714">
        <v>1.043979915708614</v>
      </c>
      <c r="E22" s="714">
        <v>0.36730664841487481</v>
      </c>
      <c r="F22" s="714">
        <v>0.22588431092978803</v>
      </c>
      <c r="G22" s="714">
        <v>0</v>
      </c>
      <c r="H22" s="714">
        <v>0.4947630442632695</v>
      </c>
      <c r="I22" s="714">
        <v>0.63977444487047264</v>
      </c>
      <c r="J22" s="310">
        <v>213.81096487564199</v>
      </c>
      <c r="K22" s="715"/>
      <c r="L22" s="714">
        <v>1.3465959296505867</v>
      </c>
      <c r="M22" s="714">
        <v>0.5345003958356459</v>
      </c>
      <c r="N22" s="714">
        <v>0.40291073048545684</v>
      </c>
      <c r="O22" s="714">
        <v>1.8097751019623558</v>
      </c>
      <c r="P22" s="714">
        <v>0.43358115252006851</v>
      </c>
      <c r="Q22" s="714">
        <v>0.71708427905491234</v>
      </c>
      <c r="R22" s="310">
        <v>265.46001225000202</v>
      </c>
      <c r="S22" s="715"/>
      <c r="T22" s="714">
        <v>1.4909196409133654</v>
      </c>
      <c r="U22" s="714">
        <v>1.7128741990506557</v>
      </c>
      <c r="V22" s="714">
        <v>0.41324690558239413</v>
      </c>
      <c r="W22" s="714">
        <v>1.9681617808967897</v>
      </c>
      <c r="X22" s="714">
        <v>0.40303472667425033</v>
      </c>
      <c r="Y22" s="714">
        <v>1.2759396482300378</v>
      </c>
      <c r="Z22" s="310">
        <v>120.08319251999499</v>
      </c>
      <c r="AA22" s="715"/>
      <c r="AB22" s="714">
        <v>1.3513513513513513</v>
      </c>
      <c r="AC22" s="714">
        <v>0.57636887608069165</v>
      </c>
      <c r="AD22" s="714">
        <v>0</v>
      </c>
      <c r="AE22" s="714">
        <v>0.58479532163742687</v>
      </c>
      <c r="AF22" s="714">
        <v>0.35682426404995543</v>
      </c>
      <c r="AG22" s="714">
        <v>0.5733397037744864</v>
      </c>
      <c r="AH22" s="310">
        <v>12</v>
      </c>
      <c r="AI22" s="715"/>
      <c r="AJ22" s="714">
        <v>1.2465483330264582</v>
      </c>
      <c r="AK22" s="714">
        <v>0.55462219278113678</v>
      </c>
      <c r="AL22" s="714">
        <v>0.38031470498682962</v>
      </c>
      <c r="AM22" s="714">
        <v>1.4476298719331469</v>
      </c>
      <c r="AN22" s="714">
        <v>0.4601939744693333</v>
      </c>
      <c r="AO22" s="714">
        <v>0.74606833209045909</v>
      </c>
      <c r="AP22" s="310">
        <v>611.35416964564001</v>
      </c>
    </row>
    <row r="23" spans="1:42" s="326" customFormat="1" ht="12" customHeight="1">
      <c r="B23" s="355" t="s">
        <v>126</v>
      </c>
      <c r="C23" s="700"/>
      <c r="D23" s="714">
        <v>6.2984646763353871E-2</v>
      </c>
      <c r="E23" s="714">
        <v>6.1217774735812469E-2</v>
      </c>
      <c r="F23" s="714">
        <v>0.30117908123971732</v>
      </c>
      <c r="G23" s="714">
        <v>0</v>
      </c>
      <c r="H23" s="714">
        <v>3.322565121538501E-2</v>
      </c>
      <c r="I23" s="714">
        <v>5.7312555578776084E-2</v>
      </c>
      <c r="J23" s="310">
        <v>19.153707851316099</v>
      </c>
      <c r="K23" s="715"/>
      <c r="L23" s="714">
        <v>0.17241149956224869</v>
      </c>
      <c r="M23" s="714">
        <v>0.21302144849006996</v>
      </c>
      <c r="N23" s="714">
        <v>0.40172836795446948</v>
      </c>
      <c r="O23" s="714">
        <v>0</v>
      </c>
      <c r="P23" s="714">
        <v>0.20230094273511845</v>
      </c>
      <c r="Q23" s="714">
        <v>0.23859669961981056</v>
      </c>
      <c r="R23" s="310">
        <v>88.326971673903799</v>
      </c>
      <c r="S23" s="715"/>
      <c r="T23" s="714">
        <v>5.2068537403507635E-2</v>
      </c>
      <c r="U23" s="714">
        <v>0.22838322654008744</v>
      </c>
      <c r="V23" s="714">
        <v>0.20662345279119707</v>
      </c>
      <c r="W23" s="714">
        <v>0</v>
      </c>
      <c r="X23" s="714">
        <v>0.11223751882067734</v>
      </c>
      <c r="Y23" s="714">
        <v>8.5003712606496973E-2</v>
      </c>
      <c r="Z23" s="310">
        <v>8</v>
      </c>
      <c r="AA23" s="715"/>
      <c r="AB23" s="714">
        <v>0.27027027027027029</v>
      </c>
      <c r="AC23" s="714">
        <v>0</v>
      </c>
      <c r="AD23" s="714">
        <v>0</v>
      </c>
      <c r="AE23" s="714">
        <v>0</v>
      </c>
      <c r="AF23" s="714">
        <v>0.35682426404995543</v>
      </c>
      <c r="AG23" s="714">
        <v>0.23889154323936934</v>
      </c>
      <c r="AH23" s="310">
        <v>5</v>
      </c>
      <c r="AI23" s="715"/>
      <c r="AJ23" s="714">
        <v>9.8504590144322821E-2</v>
      </c>
      <c r="AK23" s="714">
        <v>0.14175527642008076</v>
      </c>
      <c r="AL23" s="714">
        <v>0.37932425954306642</v>
      </c>
      <c r="AM23" s="714">
        <v>0</v>
      </c>
      <c r="AN23" s="714">
        <v>0.11632911530782299</v>
      </c>
      <c r="AO23" s="714">
        <v>0.14702904484090981</v>
      </c>
      <c r="AP23" s="310">
        <v>120.48067952522</v>
      </c>
    </row>
    <row r="24" spans="1:42" s="326" customFormat="1" ht="12" customHeight="1">
      <c r="B24" s="355" t="s">
        <v>138</v>
      </c>
      <c r="C24" s="700"/>
      <c r="D24" s="714">
        <v>0.93528907508355508</v>
      </c>
      <c r="E24" s="714">
        <v>0.74026282627188367</v>
      </c>
      <c r="F24" s="714">
        <v>1.2800110952687986</v>
      </c>
      <c r="G24" s="714">
        <v>0.66586477792873444</v>
      </c>
      <c r="H24" s="714">
        <v>1.1075610250929959</v>
      </c>
      <c r="I24" s="714">
        <v>0.99512650209651543</v>
      </c>
      <c r="J24" s="310">
        <v>332.56870338054102</v>
      </c>
      <c r="K24" s="715"/>
      <c r="L24" s="714">
        <v>1.152580057939443</v>
      </c>
      <c r="M24" s="714">
        <v>0.54529007284408693</v>
      </c>
      <c r="N24" s="714">
        <v>0.73304871600295862</v>
      </c>
      <c r="O24" s="714">
        <v>0.54032373106434617</v>
      </c>
      <c r="P24" s="714">
        <v>1.0369860263210269</v>
      </c>
      <c r="Q24" s="714">
        <v>0.88553061924176757</v>
      </c>
      <c r="R24" s="310">
        <v>327.817769679023</v>
      </c>
      <c r="S24" s="715"/>
      <c r="T24" s="714">
        <v>1.0054750139510682</v>
      </c>
      <c r="U24" s="714">
        <v>1.256107745970481</v>
      </c>
      <c r="V24" s="714">
        <v>0.22540740304494203</v>
      </c>
      <c r="W24" s="714">
        <v>1.0121974873183484</v>
      </c>
      <c r="X24" s="714">
        <v>0.8443322438555475</v>
      </c>
      <c r="Y24" s="714">
        <v>0.95853415372220752</v>
      </c>
      <c r="Z24" s="310">
        <v>90.211038961038994</v>
      </c>
      <c r="AA24" s="715"/>
      <c r="AB24" s="714">
        <v>1.0810810810810811</v>
      </c>
      <c r="AC24" s="714">
        <v>0.57636887608069165</v>
      </c>
      <c r="AD24" s="714">
        <v>0</v>
      </c>
      <c r="AE24" s="714">
        <v>0</v>
      </c>
      <c r="AF24" s="714">
        <v>1.070472792149866</v>
      </c>
      <c r="AG24" s="714">
        <v>0.86000955566172954</v>
      </c>
      <c r="AH24" s="310">
        <v>18</v>
      </c>
      <c r="AI24" s="715"/>
      <c r="AJ24" s="714">
        <v>1.0227843490759707</v>
      </c>
      <c r="AK24" s="714">
        <v>0.68604718252399721</v>
      </c>
      <c r="AL24" s="714">
        <v>0.76893205927271147</v>
      </c>
      <c r="AM24" s="714">
        <v>0.60666016215187024</v>
      </c>
      <c r="AN24" s="714">
        <v>1.0629278486641465</v>
      </c>
      <c r="AO24" s="714">
        <v>0.93796082911230383</v>
      </c>
      <c r="AP24" s="310">
        <v>768.59751202060397</v>
      </c>
    </row>
    <row r="25" spans="1:42" s="326" customFormat="1" ht="12" customHeight="1">
      <c r="A25" s="711"/>
      <c r="B25" s="712" t="s">
        <v>128</v>
      </c>
      <c r="C25" s="713"/>
      <c r="D25" s="714">
        <v>92.716420637946257</v>
      </c>
      <c r="E25" s="714">
        <v>93.359062758227779</v>
      </c>
      <c r="F25" s="714">
        <v>94.556574946174607</v>
      </c>
      <c r="G25" s="714">
        <v>92.308064604042542</v>
      </c>
      <c r="H25" s="714">
        <v>93.961197181240948</v>
      </c>
      <c r="I25" s="714">
        <v>93.447448885495447</v>
      </c>
      <c r="J25" s="310">
        <v>33419.7413775928</v>
      </c>
      <c r="K25" s="715"/>
      <c r="L25" s="714">
        <v>89.978827986512371</v>
      </c>
      <c r="M25" s="714">
        <v>92.233065188975175</v>
      </c>
      <c r="N25" s="714">
        <v>93.207622924327865</v>
      </c>
      <c r="O25" s="714">
        <v>91.904707458163699</v>
      </c>
      <c r="P25" s="714">
        <v>92.667486684209322</v>
      </c>
      <c r="Q25" s="714">
        <v>92.101474928751472</v>
      </c>
      <c r="R25" s="310">
        <v>37019.3602068459</v>
      </c>
      <c r="S25" s="715"/>
      <c r="T25" s="714">
        <v>91.557470202208179</v>
      </c>
      <c r="U25" s="714">
        <v>94.015851655945411</v>
      </c>
      <c r="V25" s="714">
        <v>91.06092161322141</v>
      </c>
      <c r="W25" s="714">
        <v>88.123802141224957</v>
      </c>
      <c r="X25" s="714">
        <v>94.068780272483622</v>
      </c>
      <c r="Y25" s="714">
        <v>92.027162362204137</v>
      </c>
      <c r="Z25" s="310">
        <v>9411.3536393803897</v>
      </c>
      <c r="AA25" s="715"/>
      <c r="AB25" s="714">
        <v>87.88598574821853</v>
      </c>
      <c r="AC25" s="714">
        <v>84.84107579462102</v>
      </c>
      <c r="AD25" s="714">
        <v>93.333333333333329</v>
      </c>
      <c r="AE25" s="714">
        <v>87.692307692307693</v>
      </c>
      <c r="AF25" s="714">
        <v>84.032983508245877</v>
      </c>
      <c r="AG25" s="714">
        <v>85.463454471212742</v>
      </c>
      <c r="AH25" s="310">
        <v>2093</v>
      </c>
      <c r="AI25" s="715"/>
      <c r="AJ25" s="714">
        <v>91.490791333565625</v>
      </c>
      <c r="AK25" s="714">
        <v>92.606193860366631</v>
      </c>
      <c r="AL25" s="714">
        <v>93.268709729759465</v>
      </c>
      <c r="AM25" s="714">
        <v>91.161232180517331</v>
      </c>
      <c r="AN25" s="714">
        <v>93.049129150018501</v>
      </c>
      <c r="AO25" s="714">
        <v>92.452583264347822</v>
      </c>
      <c r="AP25" s="310">
        <v>81943.455223819197</v>
      </c>
    </row>
    <row r="26" spans="1:42" s="326" customFormat="1" ht="12" customHeight="1">
      <c r="A26" s="711"/>
      <c r="B26" s="712" t="s">
        <v>129</v>
      </c>
      <c r="C26" s="713"/>
      <c r="D26" s="714">
        <v>0.52686221685651047</v>
      </c>
      <c r="E26" s="714">
        <v>0.34402096889312106</v>
      </c>
      <c r="F26" s="714">
        <v>0.78592953190675818</v>
      </c>
      <c r="G26" s="714">
        <v>0.46098516703951542</v>
      </c>
      <c r="H26" s="714">
        <v>0.59959188559420729</v>
      </c>
      <c r="I26" s="714">
        <v>0.54241448420717875</v>
      </c>
      <c r="J26" s="310">
        <v>193.98444792084601</v>
      </c>
      <c r="K26" s="715"/>
      <c r="L26" s="714">
        <v>1.3590309056650001</v>
      </c>
      <c r="M26" s="714">
        <v>0.79145463201101696</v>
      </c>
      <c r="N26" s="714">
        <v>0.97611377862782056</v>
      </c>
      <c r="O26" s="714">
        <v>0.92969278564955538</v>
      </c>
      <c r="P26" s="714">
        <v>0.76284729571329635</v>
      </c>
      <c r="Q26" s="714">
        <v>0.9657795706907788</v>
      </c>
      <c r="R26" s="310">
        <v>388.18641976659598</v>
      </c>
      <c r="S26" s="715"/>
      <c r="T26" s="714">
        <v>0.5750629649148874</v>
      </c>
      <c r="U26" s="714">
        <v>0.42943287094198079</v>
      </c>
      <c r="V26" s="714">
        <v>0.94076610190361754</v>
      </c>
      <c r="W26" s="714">
        <v>1.5767445396515423</v>
      </c>
      <c r="X26" s="714">
        <v>0.70163018079764883</v>
      </c>
      <c r="Y26" s="714">
        <v>0.66072120722341721</v>
      </c>
      <c r="Z26" s="310">
        <v>67.570060606060593</v>
      </c>
      <c r="AA26" s="715"/>
      <c r="AB26" s="714">
        <v>2.6128266033254155</v>
      </c>
      <c r="AC26" s="714">
        <v>1.7114914425427872</v>
      </c>
      <c r="AD26" s="714">
        <v>1.1111111111111112</v>
      </c>
      <c r="AE26" s="714">
        <v>3.0769230769230771</v>
      </c>
      <c r="AF26" s="714">
        <v>2.6236881559220389</v>
      </c>
      <c r="AG26" s="714">
        <v>2.4499795835034708</v>
      </c>
      <c r="AH26" s="310">
        <v>60</v>
      </c>
      <c r="AI26" s="715"/>
      <c r="AJ26" s="714">
        <v>0.83987326985998034</v>
      </c>
      <c r="AK26" s="714">
        <v>0.6019643881954001</v>
      </c>
      <c r="AL26" s="714">
        <v>0.95425542942417607</v>
      </c>
      <c r="AM26" s="714">
        <v>1.0618236932360907</v>
      </c>
      <c r="AN26" s="714">
        <v>0.7531185109503874</v>
      </c>
      <c r="AO26" s="714">
        <v>0.80076416218896451</v>
      </c>
      <c r="AP26" s="310">
        <v>709.74092829350195</v>
      </c>
    </row>
    <row r="27" spans="1:42" s="326" customFormat="1" ht="12" customHeight="1">
      <c r="A27" s="711"/>
      <c r="B27" s="712" t="s">
        <v>139</v>
      </c>
      <c r="C27" s="713"/>
      <c r="D27" s="714">
        <v>6.7567171451966797</v>
      </c>
      <c r="E27" s="714">
        <v>6.2969162728791055</v>
      </c>
      <c r="F27" s="714">
        <v>4.6574955219187135</v>
      </c>
      <c r="G27" s="714">
        <v>7.2309502289179424</v>
      </c>
      <c r="H27" s="714">
        <v>5.4392109331649294</v>
      </c>
      <c r="I27" s="714">
        <v>6.0101366302974322</v>
      </c>
      <c r="J27" s="310">
        <v>2149.4135390967699</v>
      </c>
      <c r="K27" s="715"/>
      <c r="L27" s="714">
        <v>8.6621411078226718</v>
      </c>
      <c r="M27" s="714">
        <v>6.9754801790137071</v>
      </c>
      <c r="N27" s="714">
        <v>5.8162632970445731</v>
      </c>
      <c r="O27" s="714">
        <v>7.1655997561865137</v>
      </c>
      <c r="P27" s="714">
        <v>6.5696660200771184</v>
      </c>
      <c r="Q27" s="714">
        <v>6.9327455005575978</v>
      </c>
      <c r="R27" s="310">
        <v>2786.5547550250399</v>
      </c>
      <c r="S27" s="715"/>
      <c r="T27" s="714">
        <v>7.8674668328769863</v>
      </c>
      <c r="U27" s="714">
        <v>5.554715473112628</v>
      </c>
      <c r="V27" s="714">
        <v>7.9983122848750279</v>
      </c>
      <c r="W27" s="714">
        <v>10.299453319123431</v>
      </c>
      <c r="X27" s="714">
        <v>5.229589546718846</v>
      </c>
      <c r="Y27" s="714">
        <v>7.3121164305724076</v>
      </c>
      <c r="Z27" s="310">
        <v>747.78915065954595</v>
      </c>
      <c r="AA27" s="715"/>
      <c r="AB27" s="714">
        <v>9.5011876484560567</v>
      </c>
      <c r="AC27" s="714">
        <v>13.447432762836186</v>
      </c>
      <c r="AD27" s="714">
        <v>5.5555555555555554</v>
      </c>
      <c r="AE27" s="714">
        <v>9.2307692307692317</v>
      </c>
      <c r="AF27" s="714">
        <v>13.343328335832084</v>
      </c>
      <c r="AG27" s="714">
        <v>12.086565945283789</v>
      </c>
      <c r="AH27" s="310">
        <v>296</v>
      </c>
      <c r="AI27" s="715"/>
      <c r="AJ27" s="714">
        <v>7.6693353965744286</v>
      </c>
      <c r="AK27" s="714">
        <v>6.791841751437885</v>
      </c>
      <c r="AL27" s="714">
        <v>5.7770348408162029</v>
      </c>
      <c r="AM27" s="714">
        <v>7.7769441262466339</v>
      </c>
      <c r="AN27" s="714">
        <v>6.1977523390309752</v>
      </c>
      <c r="AO27" s="714">
        <v>6.7466525734632761</v>
      </c>
      <c r="AP27" s="310">
        <v>5979.7574447813604</v>
      </c>
    </row>
    <row r="28" spans="1:42" s="326" customFormat="1" ht="12" customHeight="1">
      <c r="A28" s="711"/>
      <c r="B28" s="716" t="s">
        <v>131</v>
      </c>
      <c r="C28" s="717"/>
      <c r="D28" s="310">
        <v>12028.660733795599</v>
      </c>
      <c r="E28" s="310">
        <v>5249.1288395707397</v>
      </c>
      <c r="F28" s="310">
        <v>1404.5702146370099</v>
      </c>
      <c r="G28" s="310">
        <v>650.78015834354198</v>
      </c>
      <c r="H28" s="310">
        <v>16429.9994182636</v>
      </c>
      <c r="I28" s="310">
        <v>35763.139364610397</v>
      </c>
      <c r="J28" s="60"/>
      <c r="K28" s="718"/>
      <c r="L28" s="310">
        <v>9024.46519893595</v>
      </c>
      <c r="M28" s="310">
        <v>5598.6421555507304</v>
      </c>
      <c r="N28" s="310">
        <v>10498.4077118062</v>
      </c>
      <c r="O28" s="310">
        <v>2261.5023406161199</v>
      </c>
      <c r="P28" s="310">
        <v>12811.083974728601</v>
      </c>
      <c r="Q28" s="310">
        <v>40194.1013816376</v>
      </c>
      <c r="R28" s="310"/>
      <c r="S28" s="718"/>
      <c r="T28" s="310">
        <v>6292.9182771487403</v>
      </c>
      <c r="U28" s="310">
        <v>931.46106659832901</v>
      </c>
      <c r="V28" s="310">
        <v>531.48173492673902</v>
      </c>
      <c r="W28" s="310">
        <v>576.56195168547504</v>
      </c>
      <c r="X28" s="310">
        <v>1894.28982028671</v>
      </c>
      <c r="Y28" s="310">
        <v>10226.712850645999</v>
      </c>
      <c r="Z28" s="310"/>
      <c r="AA28" s="718"/>
      <c r="AB28" s="310">
        <v>421</v>
      </c>
      <c r="AC28" s="310">
        <v>409</v>
      </c>
      <c r="AD28" s="310">
        <v>90</v>
      </c>
      <c r="AE28" s="310">
        <v>195</v>
      </c>
      <c r="AF28" s="310">
        <v>1334</v>
      </c>
      <c r="AG28" s="310">
        <v>2449</v>
      </c>
      <c r="AH28" s="714"/>
      <c r="AI28" s="718"/>
      <c r="AJ28" s="310">
        <v>27767.0442098803</v>
      </c>
      <c r="AK28" s="310">
        <v>12188.2320617198</v>
      </c>
      <c r="AL28" s="310">
        <v>12524.45966137</v>
      </c>
      <c r="AM28" s="310">
        <v>3683.8444506451301</v>
      </c>
      <c r="AN28" s="310">
        <v>32469.373213278901</v>
      </c>
      <c r="AO28" s="310">
        <v>88632.953596894004</v>
      </c>
      <c r="AP28" s="310"/>
    </row>
    <row r="29" spans="1:42" s="326" customFormat="1" ht="12" customHeight="1">
      <c r="A29" s="711"/>
      <c r="B29" s="711"/>
      <c r="C29" s="719"/>
      <c r="D29" s="720"/>
      <c r="E29" s="720"/>
      <c r="F29" s="720"/>
      <c r="G29" s="720"/>
      <c r="H29" s="720"/>
      <c r="I29" s="720"/>
      <c r="J29" s="720"/>
      <c r="K29" s="720"/>
      <c r="L29" s="720"/>
      <c r="M29" s="720"/>
      <c r="N29" s="720"/>
      <c r="O29" s="720"/>
      <c r="P29" s="720"/>
      <c r="Q29" s="720"/>
      <c r="R29" s="720"/>
      <c r="S29" s="720"/>
      <c r="T29" s="716"/>
      <c r="U29" s="716"/>
      <c r="V29" s="716"/>
      <c r="W29" s="716"/>
      <c r="X29" s="716"/>
      <c r="Y29" s="716"/>
      <c r="Z29" s="720"/>
      <c r="AA29" s="720"/>
      <c r="AB29" s="716"/>
      <c r="AC29" s="716"/>
      <c r="AD29" s="716"/>
      <c r="AE29" s="716"/>
      <c r="AF29" s="716"/>
      <c r="AG29" s="716"/>
      <c r="AH29" s="720"/>
      <c r="AI29" s="720"/>
      <c r="AJ29" s="716"/>
      <c r="AK29" s="716"/>
      <c r="AL29" s="716"/>
      <c r="AM29" s="716"/>
      <c r="AN29" s="716"/>
      <c r="AO29" s="716"/>
      <c r="AP29" s="720"/>
    </row>
    <row r="30" spans="1:42" s="326" customFormat="1" ht="12" customHeight="1">
      <c r="A30" s="711"/>
      <c r="B30" s="721" t="s">
        <v>109</v>
      </c>
      <c r="C30" s="722"/>
      <c r="D30" s="723"/>
      <c r="E30" s="723"/>
      <c r="F30" s="723"/>
      <c r="G30" s="723"/>
      <c r="H30" s="723"/>
      <c r="I30" s="723"/>
      <c r="J30" s="723"/>
      <c r="K30" s="720"/>
      <c r="L30" s="723"/>
      <c r="M30" s="723"/>
      <c r="N30" s="723"/>
      <c r="O30" s="723"/>
      <c r="P30" s="723"/>
      <c r="Q30" s="723"/>
      <c r="R30" s="723"/>
      <c r="S30" s="720"/>
      <c r="T30" s="720"/>
      <c r="U30" s="720"/>
      <c r="V30" s="720"/>
      <c r="W30" s="720"/>
      <c r="X30" s="720"/>
      <c r="Y30" s="720"/>
      <c r="Z30" s="723"/>
      <c r="AA30" s="720"/>
      <c r="AB30" s="720"/>
      <c r="AC30" s="720"/>
      <c r="AD30" s="720"/>
      <c r="AE30" s="720"/>
      <c r="AF30" s="720"/>
      <c r="AG30" s="720"/>
      <c r="AH30" s="723"/>
      <c r="AI30" s="720"/>
      <c r="AJ30" s="720"/>
      <c r="AK30" s="720"/>
      <c r="AL30" s="720"/>
      <c r="AM30" s="720"/>
      <c r="AN30" s="720"/>
      <c r="AO30" s="720"/>
      <c r="AP30" s="723"/>
    </row>
    <row r="31" spans="1:42" s="326" customFormat="1" ht="12" customHeight="1">
      <c r="A31" s="724"/>
      <c r="B31" s="712" t="s">
        <v>112</v>
      </c>
      <c r="C31" s="713"/>
      <c r="D31" s="714">
        <v>85.855338931736199</v>
      </c>
      <c r="E31" s="714">
        <v>90.204354580147566</v>
      </c>
      <c r="F31" s="714">
        <v>87.89046577530722</v>
      </c>
      <c r="G31" s="714">
        <v>81.775260233615825</v>
      </c>
      <c r="H31" s="714">
        <v>82.324168386942702</v>
      </c>
      <c r="I31" s="714">
        <v>85.13255827522876</v>
      </c>
      <c r="J31" s="310">
        <v>391771.29938655399</v>
      </c>
      <c r="K31" s="715"/>
      <c r="L31" s="714">
        <v>82.813155544312039</v>
      </c>
      <c r="M31" s="714">
        <v>89.491055714499595</v>
      </c>
      <c r="N31" s="714">
        <v>86.67644535749902</v>
      </c>
      <c r="O31" s="714">
        <v>88.63173353352073</v>
      </c>
      <c r="P31" s="714">
        <v>83.951410591254714</v>
      </c>
      <c r="Q31" s="714">
        <v>85.744507581158373</v>
      </c>
      <c r="R31" s="310">
        <v>119157.413101012</v>
      </c>
      <c r="S31" s="715"/>
      <c r="T31" s="714">
        <v>86.148452910560678</v>
      </c>
      <c r="U31" s="714">
        <v>89.234054816451973</v>
      </c>
      <c r="V31" s="714">
        <v>81.299905417720723</v>
      </c>
      <c r="W31" s="714">
        <v>86.853792458464852</v>
      </c>
      <c r="X31" s="714">
        <v>81.913191649422046</v>
      </c>
      <c r="Y31" s="714">
        <v>85.880057896147576</v>
      </c>
      <c r="Z31" s="310">
        <v>48727.9116524895</v>
      </c>
      <c r="AA31" s="715"/>
      <c r="AB31" s="714">
        <v>86.760716223548556</v>
      </c>
      <c r="AC31" s="714">
        <v>90.989103101424988</v>
      </c>
      <c r="AD31" s="714">
        <v>88.461538461538453</v>
      </c>
      <c r="AE31" s="714">
        <v>89.684625492772668</v>
      </c>
      <c r="AF31" s="714">
        <v>85.059845355364899</v>
      </c>
      <c r="AG31" s="714">
        <v>86.049718155642978</v>
      </c>
      <c r="AH31" s="310">
        <v>21219</v>
      </c>
      <c r="AI31" s="715"/>
      <c r="AJ31" s="714">
        <v>85.48272699666623</v>
      </c>
      <c r="AK31" s="714">
        <v>89.903803095431627</v>
      </c>
      <c r="AL31" s="714">
        <v>86.691444196430339</v>
      </c>
      <c r="AM31" s="714">
        <v>84.795699367925451</v>
      </c>
      <c r="AN31" s="714">
        <v>82.837759019666379</v>
      </c>
      <c r="AO31" s="714">
        <v>85.353069606313042</v>
      </c>
      <c r="AP31" s="310">
        <v>580875.62414005597</v>
      </c>
    </row>
    <row r="32" spans="1:42" s="326" customFormat="1" ht="12" customHeight="1">
      <c r="A32" s="724"/>
      <c r="B32" s="712" t="s">
        <v>113</v>
      </c>
      <c r="C32" s="713"/>
      <c r="D32" s="714">
        <v>0.64968675169198875</v>
      </c>
      <c r="E32" s="714">
        <v>0.98549406029406239</v>
      </c>
      <c r="F32" s="714">
        <v>0.70440911251899407</v>
      </c>
      <c r="G32" s="714">
        <v>0.949239289135689</v>
      </c>
      <c r="H32" s="714">
        <v>0.69307814590332339</v>
      </c>
      <c r="I32" s="714">
        <v>0.71757252779048919</v>
      </c>
      <c r="J32" s="310">
        <v>3302.1951567309302</v>
      </c>
      <c r="K32" s="715"/>
      <c r="L32" s="714">
        <v>0.73721574399281176</v>
      </c>
      <c r="M32" s="714">
        <v>0.98287312382302738</v>
      </c>
      <c r="N32" s="714">
        <v>0.69514045759766019</v>
      </c>
      <c r="O32" s="714">
        <v>0.87306238256185797</v>
      </c>
      <c r="P32" s="714">
        <v>0.79795463040686598</v>
      </c>
      <c r="Q32" s="714">
        <v>0.82660531651720992</v>
      </c>
      <c r="R32" s="310">
        <v>1148.7167394192099</v>
      </c>
      <c r="S32" s="715"/>
      <c r="T32" s="714">
        <v>0.67266817224029885</v>
      </c>
      <c r="U32" s="714">
        <v>0.9729596314042972</v>
      </c>
      <c r="V32" s="714">
        <v>1.0060291296726194</v>
      </c>
      <c r="W32" s="714">
        <v>1.0505439040508424</v>
      </c>
      <c r="X32" s="714">
        <v>0.83985034950354365</v>
      </c>
      <c r="Y32" s="714">
        <v>0.74881293260400561</v>
      </c>
      <c r="Z32" s="310">
        <v>424.87268078339702</v>
      </c>
      <c r="AA32" s="715"/>
      <c r="AB32" s="714">
        <v>0.65111231687466087</v>
      </c>
      <c r="AC32" s="714">
        <v>0.54484492875104773</v>
      </c>
      <c r="AD32" s="714">
        <v>0</v>
      </c>
      <c r="AE32" s="714">
        <v>1.2483574244415243</v>
      </c>
      <c r="AF32" s="714">
        <v>0.44486812837623135</v>
      </c>
      <c r="AG32" s="714">
        <v>0.51908025467374996</v>
      </c>
      <c r="AH32" s="310">
        <v>128</v>
      </c>
      <c r="AI32" s="715"/>
      <c r="AJ32" s="714">
        <v>0.66429975207598635</v>
      </c>
      <c r="AK32" s="714">
        <v>0.97325922725978542</v>
      </c>
      <c r="AL32" s="714">
        <v>0.69945675292322729</v>
      </c>
      <c r="AM32" s="714">
        <v>0.94068537656844875</v>
      </c>
      <c r="AN32" s="714">
        <v>0.69239270469234182</v>
      </c>
      <c r="AO32" s="714">
        <v>0.73524926084181497</v>
      </c>
      <c r="AP32" s="310">
        <v>5003.7845769335399</v>
      </c>
    </row>
    <row r="33" spans="1:42" s="326" customFormat="1" ht="12" customHeight="1">
      <c r="A33" s="724"/>
      <c r="B33" s="712" t="s">
        <v>137</v>
      </c>
      <c r="C33" s="713"/>
      <c r="D33" s="714">
        <v>3.3835459262399628</v>
      </c>
      <c r="E33" s="714">
        <v>1.9949987015889463</v>
      </c>
      <c r="F33" s="714">
        <v>3.0344183314189253</v>
      </c>
      <c r="G33" s="714">
        <v>3.3341632439686673</v>
      </c>
      <c r="H33" s="714">
        <v>3.5433959892555169</v>
      </c>
      <c r="I33" s="714">
        <v>3.2618073606003462</v>
      </c>
      <c r="J33" s="310">
        <v>15010.5028428689</v>
      </c>
      <c r="K33" s="715"/>
      <c r="L33" s="714">
        <v>5.2266808851233328</v>
      </c>
      <c r="M33" s="714">
        <v>2.4623089085763099</v>
      </c>
      <c r="N33" s="714">
        <v>4.147277735824197</v>
      </c>
      <c r="O33" s="714">
        <v>2.7136996877515118</v>
      </c>
      <c r="P33" s="714">
        <v>4.138691247489108</v>
      </c>
      <c r="Q33" s="714">
        <v>3.9020061926399654</v>
      </c>
      <c r="R33" s="310">
        <v>5422.5393198395004</v>
      </c>
      <c r="S33" s="715"/>
      <c r="T33" s="714">
        <v>3.7223647781455815</v>
      </c>
      <c r="U33" s="714">
        <v>1.8695193215844663</v>
      </c>
      <c r="V33" s="714">
        <v>6.5391893428720262</v>
      </c>
      <c r="W33" s="714">
        <v>3.0305322628185478</v>
      </c>
      <c r="X33" s="714">
        <v>3.132348260648675</v>
      </c>
      <c r="Y33" s="714">
        <v>3.4162805424041314</v>
      </c>
      <c r="Z33" s="310">
        <v>1938.38034729428</v>
      </c>
      <c r="AA33" s="715"/>
      <c r="AB33" s="714">
        <v>5.2631578947368416</v>
      </c>
      <c r="AC33" s="714">
        <v>1.760268231349539</v>
      </c>
      <c r="AD33" s="714">
        <v>0</v>
      </c>
      <c r="AE33" s="714">
        <v>1.7739816031537452</v>
      </c>
      <c r="AF33" s="714">
        <v>2.1237157080817708</v>
      </c>
      <c r="AG33" s="714">
        <v>2.299363315625127</v>
      </c>
      <c r="AH33" s="310">
        <v>567</v>
      </c>
      <c r="AI33" s="715"/>
      <c r="AJ33" s="714">
        <v>3.6842637040711628</v>
      </c>
      <c r="AK33" s="714">
        <v>2.152926813615724</v>
      </c>
      <c r="AL33" s="714">
        <v>4.0870926996629402</v>
      </c>
      <c r="AM33" s="714">
        <v>3.0406885410770514</v>
      </c>
      <c r="AN33" s="714">
        <v>3.4861168719647102</v>
      </c>
      <c r="AO33" s="714">
        <v>3.3705404251620203</v>
      </c>
      <c r="AP33" s="310">
        <v>22938.4225100027</v>
      </c>
    </row>
    <row r="34" spans="1:42" s="326" customFormat="1" ht="12" customHeight="1">
      <c r="A34" s="724"/>
      <c r="B34" s="712" t="s">
        <v>115</v>
      </c>
      <c r="C34" s="713"/>
      <c r="D34" s="714">
        <v>0.36497325290023425</v>
      </c>
      <c r="E34" s="714">
        <v>0.30898642927650954</v>
      </c>
      <c r="F34" s="714">
        <v>0.20125974643399833</v>
      </c>
      <c r="G34" s="714">
        <v>0.48856647180458856</v>
      </c>
      <c r="H34" s="714">
        <v>0.291998155084705</v>
      </c>
      <c r="I34" s="714">
        <v>0.34246377160891256</v>
      </c>
      <c r="J34" s="310">
        <v>1575.9831433972399</v>
      </c>
      <c r="K34" s="715"/>
      <c r="L34" s="714">
        <v>0.56253085845183937</v>
      </c>
      <c r="M34" s="714">
        <v>0.30403143097637575</v>
      </c>
      <c r="N34" s="714">
        <v>0.19183841390589987</v>
      </c>
      <c r="O34" s="714">
        <v>0.52028193084419794</v>
      </c>
      <c r="P34" s="714">
        <v>0.26270796690892101</v>
      </c>
      <c r="Q34" s="714">
        <v>0.39176798400549723</v>
      </c>
      <c r="R34" s="310">
        <v>544.43206715845304</v>
      </c>
      <c r="S34" s="715"/>
      <c r="T34" s="714">
        <v>0.73440919040997688</v>
      </c>
      <c r="U34" s="714">
        <v>0.36870574285688573</v>
      </c>
      <c r="V34" s="714">
        <v>1.0060291296726194</v>
      </c>
      <c r="W34" s="714">
        <v>0.75960777755136555</v>
      </c>
      <c r="X34" s="714">
        <v>0.47926372099983744</v>
      </c>
      <c r="Y34" s="714">
        <v>0.66109656195600686</v>
      </c>
      <c r="Z34" s="310">
        <v>375.10285453826998</v>
      </c>
      <c r="AA34" s="715"/>
      <c r="AB34" s="714">
        <v>0.43407487791644062</v>
      </c>
      <c r="AC34" s="714">
        <v>0.41911148365465212</v>
      </c>
      <c r="AD34" s="714">
        <v>0</v>
      </c>
      <c r="AE34" s="714">
        <v>0.26281208935611039</v>
      </c>
      <c r="AF34" s="714">
        <v>0.31246689969282915</v>
      </c>
      <c r="AG34" s="714">
        <v>0.32848047366073241</v>
      </c>
      <c r="AH34" s="310">
        <v>81</v>
      </c>
      <c r="AI34" s="715"/>
      <c r="AJ34" s="714">
        <v>0.43612452922561429</v>
      </c>
      <c r="AK34" s="714">
        <v>0.31338411393458437</v>
      </c>
      <c r="AL34" s="714">
        <v>0.20539147127244406</v>
      </c>
      <c r="AM34" s="714">
        <v>0.5099800227826975</v>
      </c>
      <c r="AN34" s="714">
        <v>0.29706591118499975</v>
      </c>
      <c r="AO34" s="714">
        <v>0.37859003995468737</v>
      </c>
      <c r="AP34" s="310">
        <v>2576.5180650939601</v>
      </c>
    </row>
    <row r="35" spans="1:42" s="326" customFormat="1" ht="12" customHeight="1">
      <c r="A35" s="724"/>
      <c r="B35" s="712" t="s">
        <v>116</v>
      </c>
      <c r="C35" s="713"/>
      <c r="D35" s="714">
        <v>9.2806592695209841E-2</v>
      </c>
      <c r="E35" s="714">
        <v>5.4752403947343688E-2</v>
      </c>
      <c r="F35" s="714">
        <v>0</v>
      </c>
      <c r="G35" s="714">
        <v>0.13625973163540364</v>
      </c>
      <c r="H35" s="714">
        <v>0.11748833811558515</v>
      </c>
      <c r="I35" s="714">
        <v>9.7513855233210975E-2</v>
      </c>
      <c r="J35" s="310">
        <v>448.74875778311298</v>
      </c>
      <c r="K35" s="715"/>
      <c r="L35" s="714">
        <v>0.15989059736961436</v>
      </c>
      <c r="M35" s="714">
        <v>7.9705938362976417E-2</v>
      </c>
      <c r="N35" s="714">
        <v>7.2643782224906514E-2</v>
      </c>
      <c r="O35" s="714">
        <v>9.8157500634015127E-2</v>
      </c>
      <c r="P35" s="714">
        <v>0.15457716076669378</v>
      </c>
      <c r="Q35" s="714">
        <v>0.12420978540785058</v>
      </c>
      <c r="R35" s="310">
        <v>172.61183402356599</v>
      </c>
      <c r="S35" s="715"/>
      <c r="T35" s="714">
        <v>0.20895619566332202</v>
      </c>
      <c r="U35" s="714">
        <v>5.0071150264515321E-2</v>
      </c>
      <c r="V35" s="714">
        <v>0.50301456483630969</v>
      </c>
      <c r="W35" s="714">
        <v>3.4912335179937345E-2</v>
      </c>
      <c r="X35" s="714">
        <v>0.1826996857103729</v>
      </c>
      <c r="Y35" s="714">
        <v>0.18062347477817667</v>
      </c>
      <c r="Z35" s="310">
        <v>102.484848484848</v>
      </c>
      <c r="AA35" s="715"/>
      <c r="AB35" s="714">
        <v>0.16277807921866522</v>
      </c>
      <c r="AC35" s="714">
        <v>4.1911148365465216E-2</v>
      </c>
      <c r="AD35" s="714">
        <v>0</v>
      </c>
      <c r="AE35" s="714">
        <v>0</v>
      </c>
      <c r="AF35" s="714">
        <v>0.12710517953606609</v>
      </c>
      <c r="AG35" s="714">
        <v>0.11354880570988281</v>
      </c>
      <c r="AH35" s="310">
        <v>28</v>
      </c>
      <c r="AI35" s="715"/>
      <c r="AJ35" s="714">
        <v>0.116118780293841</v>
      </c>
      <c r="AK35" s="714">
        <v>6.3299239471277899E-2</v>
      </c>
      <c r="AL35" s="714">
        <v>7.3579770950089871E-2</v>
      </c>
      <c r="AM35" s="714">
        <v>0.11106773612073177</v>
      </c>
      <c r="AN35" s="714">
        <v>0.12722937888101732</v>
      </c>
      <c r="AO35" s="714">
        <v>0.11047514051462273</v>
      </c>
      <c r="AP35" s="310">
        <v>751.84544029152801</v>
      </c>
    </row>
    <row r="36" spans="1:42" s="326" customFormat="1" ht="12" customHeight="1">
      <c r="A36" s="724"/>
      <c r="B36" s="712" t="s">
        <v>117</v>
      </c>
      <c r="C36" s="713"/>
      <c r="D36" s="714">
        <v>0.17464904560911007</v>
      </c>
      <c r="E36" s="714">
        <v>0.1557182484991623</v>
      </c>
      <c r="F36" s="714">
        <v>0</v>
      </c>
      <c r="G36" s="714">
        <v>0.17202100075313093</v>
      </c>
      <c r="H36" s="714">
        <v>0.15329187116350068</v>
      </c>
      <c r="I36" s="714">
        <v>0.16556311129658285</v>
      </c>
      <c r="J36" s="310">
        <v>761.90445297608596</v>
      </c>
      <c r="K36" s="715"/>
      <c r="L36" s="714">
        <v>0.21891526718140669</v>
      </c>
      <c r="M36" s="714">
        <v>0.18132220875444288</v>
      </c>
      <c r="N36" s="714">
        <v>0.15495350709483216</v>
      </c>
      <c r="O36" s="714">
        <v>0.26349368793812655</v>
      </c>
      <c r="P36" s="714">
        <v>8.4743954014501799E-2</v>
      </c>
      <c r="Q36" s="714">
        <v>0.177755517809253</v>
      </c>
      <c r="R36" s="310">
        <v>247.023258563045</v>
      </c>
      <c r="S36" s="715"/>
      <c r="T36" s="714">
        <v>0.19636264514327675</v>
      </c>
      <c r="U36" s="714">
        <v>0.26780478853596756</v>
      </c>
      <c r="V36" s="714">
        <v>0</v>
      </c>
      <c r="W36" s="714">
        <v>0.24438634625956143</v>
      </c>
      <c r="X36" s="714">
        <v>0.13619259606240935</v>
      </c>
      <c r="Y36" s="714">
        <v>0.19693638785744427</v>
      </c>
      <c r="Z36" s="310">
        <v>111.740713080125</v>
      </c>
      <c r="AA36" s="715"/>
      <c r="AB36" s="714">
        <v>0.10851871947911015</v>
      </c>
      <c r="AC36" s="714">
        <v>0.20955574182732606</v>
      </c>
      <c r="AD36" s="714">
        <v>0</v>
      </c>
      <c r="AE36" s="714">
        <v>0.39421813403416556</v>
      </c>
      <c r="AF36" s="714">
        <v>0.11121703209405784</v>
      </c>
      <c r="AG36" s="714">
        <v>0.13788069264771483</v>
      </c>
      <c r="AH36" s="310">
        <v>34</v>
      </c>
      <c r="AI36" s="715"/>
      <c r="AJ36" s="714">
        <v>0.18286901252295637</v>
      </c>
      <c r="AK36" s="714">
        <v>0.17309828388848711</v>
      </c>
      <c r="AL36" s="714">
        <v>0.13955948848051511</v>
      </c>
      <c r="AM36" s="714">
        <v>0.21690053123858127</v>
      </c>
      <c r="AN36" s="714">
        <v>0.13728834957605129</v>
      </c>
      <c r="AO36" s="714">
        <v>0.16966539879280054</v>
      </c>
      <c r="AP36" s="310">
        <v>1154.6684246192599</v>
      </c>
    </row>
    <row r="37" spans="1:42" s="326" customFormat="1" ht="12" customHeight="1">
      <c r="A37" s="724"/>
      <c r="B37" s="712" t="s">
        <v>118</v>
      </c>
      <c r="C37" s="713"/>
      <c r="D37" s="714">
        <v>0.42914009118704227</v>
      </c>
      <c r="E37" s="714">
        <v>0.3710581536022669</v>
      </c>
      <c r="F37" s="714">
        <v>0.10062987321699916</v>
      </c>
      <c r="G37" s="714">
        <v>0.51489121501935875</v>
      </c>
      <c r="H37" s="714">
        <v>0.42293673049483449</v>
      </c>
      <c r="I37" s="714">
        <v>0.42390383671189175</v>
      </c>
      <c r="J37" s="310">
        <v>1950.76196802001</v>
      </c>
      <c r="K37" s="715"/>
      <c r="L37" s="714">
        <v>0.53157937397810173</v>
      </c>
      <c r="M37" s="714">
        <v>0.3034289410668784</v>
      </c>
      <c r="N37" s="714">
        <v>0.38399177794847195</v>
      </c>
      <c r="O37" s="714">
        <v>0.26532305889166902</v>
      </c>
      <c r="P37" s="714">
        <v>0.30938703308246923</v>
      </c>
      <c r="Q37" s="714">
        <v>0.38106328053563659</v>
      </c>
      <c r="R37" s="310">
        <v>529.55595661254199</v>
      </c>
      <c r="S37" s="715"/>
      <c r="T37" s="714">
        <v>0.49325654314590639</v>
      </c>
      <c r="U37" s="714">
        <v>0.50501054079917795</v>
      </c>
      <c r="V37" s="714">
        <v>0</v>
      </c>
      <c r="W37" s="714">
        <v>0.38694504824430442</v>
      </c>
      <c r="X37" s="714">
        <v>0.49799333731007256</v>
      </c>
      <c r="Y37" s="714">
        <v>0.48808807715214636</v>
      </c>
      <c r="Z37" s="310">
        <v>276.93871295317501</v>
      </c>
      <c r="AA37" s="715"/>
      <c r="AB37" s="714">
        <v>0.86814975583288123</v>
      </c>
      <c r="AC37" s="714">
        <v>0.41911148365465212</v>
      </c>
      <c r="AD37" s="714">
        <v>0</v>
      </c>
      <c r="AE37" s="714">
        <v>0.65703022339027595</v>
      </c>
      <c r="AF37" s="714">
        <v>0.61963775023832224</v>
      </c>
      <c r="AG37" s="714">
        <v>0.62046311691471667</v>
      </c>
      <c r="AH37" s="310">
        <v>153</v>
      </c>
      <c r="AI37" s="715"/>
      <c r="AJ37" s="714">
        <v>0.45310365969122629</v>
      </c>
      <c r="AK37" s="714">
        <v>0.35548331389393861</v>
      </c>
      <c r="AL37" s="714">
        <v>0.35399657362382264</v>
      </c>
      <c r="AM37" s="714">
        <v>0.42459027709783681</v>
      </c>
      <c r="AN37" s="714">
        <v>0.42655222479866822</v>
      </c>
      <c r="AO37" s="714">
        <v>0.42762912926123636</v>
      </c>
      <c r="AP37" s="310">
        <v>2910.25663758573</v>
      </c>
    </row>
    <row r="38" spans="1:42" s="326" customFormat="1" ht="12" customHeight="1">
      <c r="A38" s="724"/>
      <c r="B38" s="712" t="s">
        <v>119</v>
      </c>
      <c r="C38" s="713"/>
      <c r="D38" s="714">
        <v>2.5005543714267042</v>
      </c>
      <c r="E38" s="714">
        <v>1.6809325885448341</v>
      </c>
      <c r="F38" s="714">
        <v>3.333799030599728</v>
      </c>
      <c r="G38" s="714">
        <v>3.1638028522337476</v>
      </c>
      <c r="H38" s="714">
        <v>3.2679743505202552</v>
      </c>
      <c r="I38" s="714">
        <v>2.6643197929618867</v>
      </c>
      <c r="J38" s="310">
        <v>12260.9263531754</v>
      </c>
      <c r="K38" s="715"/>
      <c r="L38" s="714">
        <v>2.3032154964954201</v>
      </c>
      <c r="M38" s="714">
        <v>1.9536135236556316</v>
      </c>
      <c r="N38" s="714">
        <v>2.6042188369444199</v>
      </c>
      <c r="O38" s="714">
        <v>1.587952821286672</v>
      </c>
      <c r="P38" s="714">
        <v>2.8023049874616959</v>
      </c>
      <c r="Q38" s="714">
        <v>2.2753655833266837</v>
      </c>
      <c r="R38" s="310">
        <v>3162.0296671674</v>
      </c>
      <c r="S38" s="715"/>
      <c r="T38" s="714">
        <v>1.3956591274041872</v>
      </c>
      <c r="U38" s="714">
        <v>1.7304714695397412</v>
      </c>
      <c r="V38" s="714">
        <v>3.5211019538541675</v>
      </c>
      <c r="W38" s="714">
        <v>1.7472036833232265</v>
      </c>
      <c r="X38" s="714">
        <v>2.5648461454373126</v>
      </c>
      <c r="Y38" s="714">
        <v>1.6253888520913646</v>
      </c>
      <c r="Z38" s="310">
        <v>922.23743585997499</v>
      </c>
      <c r="AA38" s="715"/>
      <c r="AB38" s="714">
        <v>1.1937059142702116</v>
      </c>
      <c r="AC38" s="714">
        <v>2.1793797150041909</v>
      </c>
      <c r="AD38" s="714">
        <v>3.8461538461538463</v>
      </c>
      <c r="AE38" s="714">
        <v>1.9053876478318004</v>
      </c>
      <c r="AF38" s="714">
        <v>2.1501959538184514</v>
      </c>
      <c r="AG38" s="714">
        <v>2.0682103897157225</v>
      </c>
      <c r="AH38" s="310">
        <v>510</v>
      </c>
      <c r="AI38" s="715"/>
      <c r="AJ38" s="714">
        <v>2.3350051491827961</v>
      </c>
      <c r="AK38" s="714">
        <v>1.7956225601542795</v>
      </c>
      <c r="AL38" s="714">
        <v>2.6808216134880802</v>
      </c>
      <c r="AM38" s="714">
        <v>2.4728981972083677</v>
      </c>
      <c r="AN38" s="714">
        <v>3.0540652580364287</v>
      </c>
      <c r="AO38" s="714">
        <v>2.4766790695081182</v>
      </c>
      <c r="AP38" s="310">
        <v>16855.193456202702</v>
      </c>
    </row>
    <row r="39" spans="1:42" s="326" customFormat="1" ht="12" customHeight="1">
      <c r="A39" s="724"/>
      <c r="B39" s="712" t="s">
        <v>120</v>
      </c>
      <c r="C39" s="713"/>
      <c r="D39" s="714">
        <v>2.0255196370032209</v>
      </c>
      <c r="E39" s="714">
        <v>0.90045300817366525</v>
      </c>
      <c r="F39" s="714">
        <v>1.3136024411260623</v>
      </c>
      <c r="G39" s="714">
        <v>2.7460769180672031</v>
      </c>
      <c r="H39" s="714">
        <v>2.9373379255089831</v>
      </c>
      <c r="I39" s="714">
        <v>2.1950234678618856</v>
      </c>
      <c r="J39" s="310">
        <v>10101.2728104337</v>
      </c>
      <c r="K39" s="715"/>
      <c r="L39" s="714">
        <v>1.5289484689368473</v>
      </c>
      <c r="M39" s="714">
        <v>0.7022584781358111</v>
      </c>
      <c r="N39" s="714">
        <v>0.7741557319683473</v>
      </c>
      <c r="O39" s="714">
        <v>0.84339953135480028</v>
      </c>
      <c r="P39" s="714">
        <v>1.2425932466367122</v>
      </c>
      <c r="Q39" s="714">
        <v>1.1142856874071903</v>
      </c>
      <c r="R39" s="310">
        <v>1548.5003496142299</v>
      </c>
      <c r="S39" s="715"/>
      <c r="T39" s="714">
        <v>1.3061717466378906</v>
      </c>
      <c r="U39" s="714">
        <v>0.86289648765505433</v>
      </c>
      <c r="V39" s="714">
        <v>1.0288934280742721</v>
      </c>
      <c r="W39" s="714">
        <v>1.585823676774899</v>
      </c>
      <c r="X39" s="714">
        <v>2.5614419862565807</v>
      </c>
      <c r="Y39" s="714">
        <v>1.454146791306413</v>
      </c>
      <c r="Z39" s="310">
        <v>825.07555435298002</v>
      </c>
      <c r="AA39" s="715"/>
      <c r="AB39" s="714">
        <v>0.9766684753119913</v>
      </c>
      <c r="AC39" s="714">
        <v>0.54484492875104773</v>
      </c>
      <c r="AD39" s="714">
        <v>0</v>
      </c>
      <c r="AE39" s="714">
        <v>0.45992115637319314</v>
      </c>
      <c r="AF39" s="714">
        <v>2.6692087702573879</v>
      </c>
      <c r="AG39" s="714">
        <v>2.1979804533841598</v>
      </c>
      <c r="AH39" s="310">
        <v>542</v>
      </c>
      <c r="AI39" s="715"/>
      <c r="AJ39" s="714">
        <v>1.8667221245095498</v>
      </c>
      <c r="AK39" s="714">
        <v>0.81715874721735959</v>
      </c>
      <c r="AL39" s="714">
        <v>0.82034856553059499</v>
      </c>
      <c r="AM39" s="714">
        <v>1.9217013330286346</v>
      </c>
      <c r="AN39" s="714">
        <v>2.6183532065109283</v>
      </c>
      <c r="AO39" s="714">
        <v>1.9126779437851305</v>
      </c>
      <c r="AP39" s="310">
        <v>13016.8487144009</v>
      </c>
    </row>
    <row r="40" spans="1:42" s="326" customFormat="1" ht="12" customHeight="1">
      <c r="A40" s="724"/>
      <c r="B40" s="712" t="s">
        <v>121</v>
      </c>
      <c r="C40" s="713"/>
      <c r="D40" s="714">
        <v>0.91701315423792362</v>
      </c>
      <c r="E40" s="714">
        <v>0.50329856216567059</v>
      </c>
      <c r="F40" s="714">
        <v>0.60377923930199495</v>
      </c>
      <c r="G40" s="714">
        <v>1.6558603257043698</v>
      </c>
      <c r="H40" s="714">
        <v>1.3469812189405135</v>
      </c>
      <c r="I40" s="714">
        <v>1.0306951067537635</v>
      </c>
      <c r="J40" s="310">
        <v>4743.1531417020597</v>
      </c>
      <c r="K40" s="715"/>
      <c r="L40" s="714">
        <v>0.86710057967646825</v>
      </c>
      <c r="M40" s="714">
        <v>0.42841367549426013</v>
      </c>
      <c r="N40" s="714">
        <v>0.39107282887820549</v>
      </c>
      <c r="O40" s="714">
        <v>0.44194741499986728</v>
      </c>
      <c r="P40" s="714">
        <v>0.46753653783385013</v>
      </c>
      <c r="Q40" s="714">
        <v>0.57779350133570218</v>
      </c>
      <c r="R40" s="310">
        <v>802.947977286737</v>
      </c>
      <c r="S40" s="715"/>
      <c r="T40" s="714">
        <v>0.59572137169526029</v>
      </c>
      <c r="U40" s="714">
        <v>0.68558959592951785</v>
      </c>
      <c r="V40" s="714">
        <v>0.53001252170605473</v>
      </c>
      <c r="W40" s="714">
        <v>0.17456167589968674</v>
      </c>
      <c r="X40" s="714">
        <v>1.3339889128935274</v>
      </c>
      <c r="Y40" s="714">
        <v>0.69054712624381764</v>
      </c>
      <c r="Z40" s="310">
        <v>391.81295616008998</v>
      </c>
      <c r="AA40" s="715"/>
      <c r="AB40" s="714">
        <v>0.32555615843733043</v>
      </c>
      <c r="AC40" s="714">
        <v>8.3822296730930432E-2</v>
      </c>
      <c r="AD40" s="714">
        <v>0</v>
      </c>
      <c r="AE40" s="714">
        <v>0.32851511169513797</v>
      </c>
      <c r="AF40" s="714">
        <v>0.49253257070225615</v>
      </c>
      <c r="AG40" s="714">
        <v>0.42986333590169917</v>
      </c>
      <c r="AH40" s="310">
        <v>106</v>
      </c>
      <c r="AI40" s="715"/>
      <c r="AJ40" s="714">
        <v>0.86871125079927003</v>
      </c>
      <c r="AK40" s="714">
        <v>0.47680098382883362</v>
      </c>
      <c r="AL40" s="714">
        <v>0.40972890166006387</v>
      </c>
      <c r="AM40" s="714">
        <v>1.0837113249039965</v>
      </c>
      <c r="AN40" s="714">
        <v>1.119900790080032</v>
      </c>
      <c r="AO40" s="714">
        <v>0.88808446647156403</v>
      </c>
      <c r="AP40" s="310">
        <v>6043.9140751488903</v>
      </c>
    </row>
    <row r="41" spans="1:42" s="326" customFormat="1" ht="12" customHeight="1">
      <c r="A41" s="724"/>
      <c r="B41" s="712" t="s">
        <v>122</v>
      </c>
      <c r="C41" s="713"/>
      <c r="D41" s="714">
        <v>0.72829455678010313</v>
      </c>
      <c r="E41" s="714">
        <v>0.39799679409296945</v>
      </c>
      <c r="F41" s="714">
        <v>0.90566885895299232</v>
      </c>
      <c r="G41" s="714">
        <v>0.76291376805458755</v>
      </c>
      <c r="H41" s="714">
        <v>1.0599840800317328</v>
      </c>
      <c r="I41" s="714">
        <v>0.78906609534535821</v>
      </c>
      <c r="J41" s="310">
        <v>3631.2012200539598</v>
      </c>
      <c r="K41" s="715"/>
      <c r="L41" s="714">
        <v>0.79407678442769503</v>
      </c>
      <c r="M41" s="714">
        <v>0.45330048201422563</v>
      </c>
      <c r="N41" s="714">
        <v>1.1257024548618328</v>
      </c>
      <c r="O41" s="714">
        <v>0.43186718197310153</v>
      </c>
      <c r="P41" s="714">
        <v>1.3290543109944406</v>
      </c>
      <c r="Q41" s="714">
        <v>0.81596257978918851</v>
      </c>
      <c r="R41" s="310">
        <v>1133.9267428048399</v>
      </c>
      <c r="S41" s="715"/>
      <c r="T41" s="714">
        <v>0.60601405327438407</v>
      </c>
      <c r="U41" s="714">
        <v>0.38387881869461749</v>
      </c>
      <c r="V41" s="714">
        <v>1.0060291296726194</v>
      </c>
      <c r="W41" s="714">
        <v>0.35099717769886224</v>
      </c>
      <c r="X41" s="714">
        <v>0.98584012228768825</v>
      </c>
      <c r="Y41" s="714">
        <v>0.62604600510121211</v>
      </c>
      <c r="Z41" s="310">
        <v>355.21534538153003</v>
      </c>
      <c r="AA41" s="715"/>
      <c r="AB41" s="714">
        <v>0.70537167661421596</v>
      </c>
      <c r="AC41" s="714">
        <v>0.7544006705783739</v>
      </c>
      <c r="AD41" s="714">
        <v>0</v>
      </c>
      <c r="AE41" s="714">
        <v>0.26281208935611039</v>
      </c>
      <c r="AF41" s="714">
        <v>0.50842071814426437</v>
      </c>
      <c r="AG41" s="714">
        <v>0.53124619814266594</v>
      </c>
      <c r="AH41" s="310">
        <v>131</v>
      </c>
      <c r="AI41" s="715"/>
      <c r="AJ41" s="714">
        <v>0.72253138455726795</v>
      </c>
      <c r="AK41" s="714">
        <v>0.4259058320493207</v>
      </c>
      <c r="AL41" s="714">
        <v>1.1035498400304575</v>
      </c>
      <c r="AM41" s="714">
        <v>0.60128537218256217</v>
      </c>
      <c r="AN41" s="714">
        <v>1.0475115945607261</v>
      </c>
      <c r="AO41" s="714">
        <v>0.77162520217376718</v>
      </c>
      <c r="AP41" s="310">
        <v>5251.3433082403399</v>
      </c>
    </row>
    <row r="42" spans="1:42" s="326" customFormat="1" ht="12" customHeight="1">
      <c r="A42" s="724"/>
      <c r="B42" s="712" t="s">
        <v>123</v>
      </c>
      <c r="C42" s="713"/>
      <c r="D42" s="714">
        <v>1.1622490924549855</v>
      </c>
      <c r="E42" s="714">
        <v>1.380886954247164</v>
      </c>
      <c r="F42" s="714">
        <v>0.60377923930199495</v>
      </c>
      <c r="G42" s="714">
        <v>1.954698183039802</v>
      </c>
      <c r="H42" s="714">
        <v>1.1241461668019761</v>
      </c>
      <c r="I42" s="714">
        <v>1.2151082732845608</v>
      </c>
      <c r="J42" s="310">
        <v>5591.8036150284497</v>
      </c>
      <c r="K42" s="715"/>
      <c r="L42" s="714">
        <v>1.8175508125503133</v>
      </c>
      <c r="M42" s="714">
        <v>1.3676656097728124</v>
      </c>
      <c r="N42" s="714">
        <v>0.77578120295926312</v>
      </c>
      <c r="O42" s="714">
        <v>1.8554694722313132</v>
      </c>
      <c r="P42" s="714">
        <v>1.2132003285775563</v>
      </c>
      <c r="Q42" s="714">
        <v>1.4814646243208112</v>
      </c>
      <c r="R42" s="310">
        <v>2058.76151388058</v>
      </c>
      <c r="S42" s="715"/>
      <c r="T42" s="714">
        <v>1.6456396271547789</v>
      </c>
      <c r="U42" s="714">
        <v>1.6840669125040755</v>
      </c>
      <c r="V42" s="714">
        <v>2.0507516874095719</v>
      </c>
      <c r="W42" s="714">
        <v>1.6124662512326911</v>
      </c>
      <c r="X42" s="714">
        <v>1.5749958806861344</v>
      </c>
      <c r="Y42" s="714">
        <v>1.6392200238116403</v>
      </c>
      <c r="Z42" s="310">
        <v>930.08517292660599</v>
      </c>
      <c r="AA42" s="715"/>
      <c r="AB42" s="714">
        <v>0.48833423765599565</v>
      </c>
      <c r="AC42" s="714">
        <v>0.71248952221290862</v>
      </c>
      <c r="AD42" s="714">
        <v>0</v>
      </c>
      <c r="AE42" s="714">
        <v>1.5111695137976346</v>
      </c>
      <c r="AF42" s="714">
        <v>1.4299332697807436</v>
      </c>
      <c r="AG42" s="714">
        <v>1.2936453221947362</v>
      </c>
      <c r="AH42" s="310">
        <v>319</v>
      </c>
      <c r="AI42" s="715"/>
      <c r="AJ42" s="714">
        <v>1.3049084417603298</v>
      </c>
      <c r="AK42" s="714">
        <v>1.378266337246284</v>
      </c>
      <c r="AL42" s="714">
        <v>0.78086616351012972</v>
      </c>
      <c r="AM42" s="714">
        <v>1.8804614031650766</v>
      </c>
      <c r="AN42" s="714">
        <v>1.1872687163268523</v>
      </c>
      <c r="AO42" s="714">
        <v>1.3077024411361251</v>
      </c>
      <c r="AP42" s="310">
        <v>8899.6503018356307</v>
      </c>
    </row>
    <row r="43" spans="1:42" s="326" customFormat="1" ht="12" customHeight="1">
      <c r="A43" s="724"/>
      <c r="B43" s="712" t="s">
        <v>124</v>
      </c>
      <c r="C43" s="713"/>
      <c r="D43" s="714">
        <v>0.60997159693419889</v>
      </c>
      <c r="E43" s="714">
        <v>0.34689119008101527</v>
      </c>
      <c r="F43" s="714">
        <v>0.50314936608499583</v>
      </c>
      <c r="G43" s="714">
        <v>1.0649092469879373</v>
      </c>
      <c r="H43" s="714">
        <v>1.2066137748617687</v>
      </c>
      <c r="I43" s="714">
        <v>0.77734100941831685</v>
      </c>
      <c r="J43" s="310">
        <v>3577.2435775007398</v>
      </c>
      <c r="K43" s="715"/>
      <c r="L43" s="714">
        <v>0.92657690222323952</v>
      </c>
      <c r="M43" s="714">
        <v>0.44822952854706788</v>
      </c>
      <c r="N43" s="714">
        <v>0.67375557763502947</v>
      </c>
      <c r="O43" s="714">
        <v>0.5347492618734051</v>
      </c>
      <c r="P43" s="714">
        <v>1.5989716112116068</v>
      </c>
      <c r="Q43" s="714">
        <v>0.89428405229843766</v>
      </c>
      <c r="R43" s="310">
        <v>1242.7685137559499</v>
      </c>
      <c r="S43" s="715"/>
      <c r="T43" s="714">
        <v>1.0445500557284084</v>
      </c>
      <c r="U43" s="714">
        <v>0.50071150264515318</v>
      </c>
      <c r="V43" s="714">
        <v>0</v>
      </c>
      <c r="W43" s="714">
        <v>0.97803415773076474</v>
      </c>
      <c r="X43" s="714">
        <v>2.1967186690542628</v>
      </c>
      <c r="Y43" s="714">
        <v>1.1468236729309793</v>
      </c>
      <c r="Z43" s="310">
        <v>650.70196719174601</v>
      </c>
      <c r="AA43" s="715"/>
      <c r="AB43" s="714">
        <v>0.21703743895822031</v>
      </c>
      <c r="AC43" s="714">
        <v>0.54484492875104773</v>
      </c>
      <c r="AD43" s="714">
        <v>0</v>
      </c>
      <c r="AE43" s="714">
        <v>0.65703022339027595</v>
      </c>
      <c r="AF43" s="714">
        <v>1.8430251032729585</v>
      </c>
      <c r="AG43" s="714">
        <v>1.5207429336145017</v>
      </c>
      <c r="AH43" s="310">
        <v>375</v>
      </c>
      <c r="AI43" s="715"/>
      <c r="AJ43" s="714">
        <v>0.70245301260378745</v>
      </c>
      <c r="AK43" s="714">
        <v>0.39793847779549757</v>
      </c>
      <c r="AL43" s="714">
        <v>0.64758493056237687</v>
      </c>
      <c r="AM43" s="714">
        <v>0.85985260240801342</v>
      </c>
      <c r="AN43" s="714">
        <v>1.3740283901477581</v>
      </c>
      <c r="AO43" s="714">
        <v>0.85896122714395196</v>
      </c>
      <c r="AP43" s="310">
        <v>5845.7140584484296</v>
      </c>
    </row>
    <row r="44" spans="1:42" s="326" customFormat="1" ht="12" customHeight="1">
      <c r="A44" s="724"/>
      <c r="B44" s="712" t="s">
        <v>125</v>
      </c>
      <c r="C44" s="713"/>
      <c r="D44" s="714">
        <v>0.28561765914068538</v>
      </c>
      <c r="E44" s="714">
        <v>0.18639702954750462</v>
      </c>
      <c r="F44" s="714">
        <v>0.10062987321699916</v>
      </c>
      <c r="G44" s="714">
        <v>0.3883446358604411</v>
      </c>
      <c r="H44" s="714">
        <v>0.33104376666447199</v>
      </c>
      <c r="I44" s="714">
        <v>0.29189171407954501</v>
      </c>
      <c r="J44" s="310">
        <v>1343.25572286233</v>
      </c>
      <c r="K44" s="715"/>
      <c r="L44" s="714">
        <v>0.4976307562395989</v>
      </c>
      <c r="M44" s="714">
        <v>0.29800317693888134</v>
      </c>
      <c r="N44" s="714">
        <v>0.30841993792464328</v>
      </c>
      <c r="O44" s="714">
        <v>0.40490628436972897</v>
      </c>
      <c r="P44" s="714">
        <v>0.53069333101851157</v>
      </c>
      <c r="Q44" s="714">
        <v>0.42800259861800499</v>
      </c>
      <c r="R44" s="310">
        <v>594.78658039478898</v>
      </c>
      <c r="S44" s="715"/>
      <c r="T44" s="714">
        <v>0.48193194493110952</v>
      </c>
      <c r="U44" s="714">
        <v>0.40360381728366923</v>
      </c>
      <c r="V44" s="714">
        <v>1.5090436945089289</v>
      </c>
      <c r="W44" s="714">
        <v>0.56177121153171949</v>
      </c>
      <c r="X44" s="714">
        <v>0.65124576332908335</v>
      </c>
      <c r="Y44" s="714">
        <v>0.50578965981853741</v>
      </c>
      <c r="Z44" s="310">
        <v>286.98250166743298</v>
      </c>
      <c r="AA44" s="715"/>
      <c r="AB44" s="714">
        <v>0.16277807921866522</v>
      </c>
      <c r="AC44" s="714">
        <v>4.1911148365465216E-2</v>
      </c>
      <c r="AD44" s="714">
        <v>3.8461538461538463</v>
      </c>
      <c r="AE44" s="714">
        <v>0.52562417871222078</v>
      </c>
      <c r="AF44" s="714">
        <v>0.61963775023832224</v>
      </c>
      <c r="AG44" s="714">
        <v>0.52719088365302724</v>
      </c>
      <c r="AH44" s="310">
        <v>130</v>
      </c>
      <c r="AI44" s="715"/>
      <c r="AJ44" s="714">
        <v>0.33705414054868171</v>
      </c>
      <c r="AK44" s="714">
        <v>0.23682593243940014</v>
      </c>
      <c r="AL44" s="714">
        <v>0.31854394299389543</v>
      </c>
      <c r="AM44" s="714">
        <v>0.41105117537614838</v>
      </c>
      <c r="AN44" s="714">
        <v>0.40509742953931444</v>
      </c>
      <c r="AO44" s="714">
        <v>0.34604412329558071</v>
      </c>
      <c r="AP44" s="310">
        <v>2355.0248049245502</v>
      </c>
    </row>
    <row r="45" spans="1:42" s="326" customFormat="1" ht="12" customHeight="1">
      <c r="A45" s="724"/>
      <c r="B45" s="712" t="s">
        <v>126</v>
      </c>
      <c r="C45" s="713"/>
      <c r="D45" s="714">
        <v>0.12249717392766367</v>
      </c>
      <c r="E45" s="714">
        <v>0.1406016272182547</v>
      </c>
      <c r="F45" s="714">
        <v>0.20125974643399833</v>
      </c>
      <c r="G45" s="714">
        <v>0.12733516387645089</v>
      </c>
      <c r="H45" s="714">
        <v>0.19192188736902804</v>
      </c>
      <c r="I45" s="714">
        <v>0.14560613486131826</v>
      </c>
      <c r="J45" s="310">
        <v>670.06449481820403</v>
      </c>
      <c r="K45" s="715"/>
      <c r="L45" s="714">
        <v>0.20309870918770717</v>
      </c>
      <c r="M45" s="714">
        <v>0.19070694766996982</v>
      </c>
      <c r="N45" s="714">
        <v>0.2913034575588046</v>
      </c>
      <c r="O45" s="714">
        <v>6.2720300431845719E-2</v>
      </c>
      <c r="P45" s="714">
        <v>0.30621099388778272</v>
      </c>
      <c r="Q45" s="714">
        <v>0.21592909921842665</v>
      </c>
      <c r="R45" s="310">
        <v>300.07231485638999</v>
      </c>
      <c r="S45" s="715"/>
      <c r="T45" s="714">
        <v>0.11549195852104935</v>
      </c>
      <c r="U45" s="714">
        <v>9.1797108818278086E-2</v>
      </c>
      <c r="V45" s="714">
        <v>0</v>
      </c>
      <c r="W45" s="714">
        <v>3.4912335179937345E-2</v>
      </c>
      <c r="X45" s="714">
        <v>0.14123673564675016</v>
      </c>
      <c r="Y45" s="714">
        <v>0.11224266978915184</v>
      </c>
      <c r="Z45" s="310">
        <v>63.685924661803099</v>
      </c>
      <c r="AA45" s="715"/>
      <c r="AB45" s="714">
        <v>0.54259359739555069</v>
      </c>
      <c r="AC45" s="714">
        <v>8.3822296730930432E-2</v>
      </c>
      <c r="AD45" s="714">
        <v>0</v>
      </c>
      <c r="AE45" s="714">
        <v>6.5703022339027597E-2</v>
      </c>
      <c r="AF45" s="714">
        <v>0.19595381845143525</v>
      </c>
      <c r="AG45" s="714">
        <v>0.20276572448193358</v>
      </c>
      <c r="AH45" s="310">
        <v>50</v>
      </c>
      <c r="AI45" s="715"/>
      <c r="AJ45" s="714">
        <v>0.13492804310749346</v>
      </c>
      <c r="AK45" s="714">
        <v>0.1546598315997634</v>
      </c>
      <c r="AL45" s="714">
        <v>0.27866933302639851</v>
      </c>
      <c r="AM45" s="714">
        <v>9.6276161872613883E-2</v>
      </c>
      <c r="AN45" s="714">
        <v>0.20887504361779111</v>
      </c>
      <c r="AO45" s="714">
        <v>0.15925542997551329</v>
      </c>
      <c r="AP45" s="310">
        <v>1083.8227343363999</v>
      </c>
    </row>
    <row r="46" spans="1:42" s="326" customFormat="1" ht="12" customHeight="1">
      <c r="A46" s="724"/>
      <c r="B46" s="712" t="s">
        <v>138</v>
      </c>
      <c r="C46" s="713"/>
      <c r="D46" s="714">
        <v>0.69814216603485046</v>
      </c>
      <c r="E46" s="714">
        <v>0.38717966857301134</v>
      </c>
      <c r="F46" s="714">
        <v>0.50314936608499583</v>
      </c>
      <c r="G46" s="714">
        <v>0.76565772024303957</v>
      </c>
      <c r="H46" s="714">
        <v>0.98763921234113827</v>
      </c>
      <c r="I46" s="714">
        <v>0.74956566696316429</v>
      </c>
      <c r="J46" s="310">
        <v>3449.4243010098098</v>
      </c>
      <c r="K46" s="715"/>
      <c r="L46" s="714">
        <v>0.81183321985355639</v>
      </c>
      <c r="M46" s="714">
        <v>0.35308231171150001</v>
      </c>
      <c r="N46" s="714">
        <v>0.73329893917488509</v>
      </c>
      <c r="O46" s="714">
        <v>0.47123594933743196</v>
      </c>
      <c r="P46" s="714">
        <v>0.8099620684544987</v>
      </c>
      <c r="Q46" s="714">
        <v>0.64899661561148181</v>
      </c>
      <c r="R46" s="310">
        <v>901.89750934635094</v>
      </c>
      <c r="S46" s="715"/>
      <c r="T46" s="714">
        <v>0.63234967934381336</v>
      </c>
      <c r="U46" s="714">
        <v>0.38885829503273989</v>
      </c>
      <c r="V46" s="714">
        <v>0</v>
      </c>
      <c r="W46" s="714">
        <v>0.59350969805893483</v>
      </c>
      <c r="X46" s="714">
        <v>0.8081461847517516</v>
      </c>
      <c r="Y46" s="714">
        <v>0.62789932600737841</v>
      </c>
      <c r="Z46" s="310">
        <v>356.26691031513298</v>
      </c>
      <c r="AA46" s="715"/>
      <c r="AB46" s="714">
        <v>1.1394465545306565</v>
      </c>
      <c r="AC46" s="714">
        <v>0.67057837384744345</v>
      </c>
      <c r="AD46" s="714">
        <v>3.8461538461538463</v>
      </c>
      <c r="AE46" s="714">
        <v>0.26281208935611039</v>
      </c>
      <c r="AF46" s="714">
        <v>1.2922359919500055</v>
      </c>
      <c r="AG46" s="714">
        <v>1.1598199440366601</v>
      </c>
      <c r="AH46" s="310">
        <v>286</v>
      </c>
      <c r="AI46" s="715"/>
      <c r="AJ46" s="714">
        <v>0.70818001838392586</v>
      </c>
      <c r="AK46" s="714">
        <v>0.38156721017385165</v>
      </c>
      <c r="AL46" s="714">
        <v>0.70936575585474526</v>
      </c>
      <c r="AM46" s="714">
        <v>0.63315057704376199</v>
      </c>
      <c r="AN46" s="714">
        <v>0.98049511041622273</v>
      </c>
      <c r="AO46" s="714">
        <v>0.73375109566999308</v>
      </c>
      <c r="AP46" s="310">
        <v>4993.5887206712996</v>
      </c>
    </row>
    <row r="47" spans="1:42" s="326" customFormat="1" ht="12" customHeight="1">
      <c r="A47" s="724"/>
      <c r="B47" s="712" t="s">
        <v>128</v>
      </c>
      <c r="C47" s="713"/>
      <c r="D47" s="714">
        <v>94.032969572094188</v>
      </c>
      <c r="E47" s="714">
        <v>94.738931275026516</v>
      </c>
      <c r="F47" s="714">
        <v>95.446560059575887</v>
      </c>
      <c r="G47" s="714">
        <v>94.69994149766265</v>
      </c>
      <c r="H47" s="714">
        <v>93.307355622244486</v>
      </c>
      <c r="I47" s="714">
        <v>93.936219126514473</v>
      </c>
      <c r="J47" s="310">
        <v>460189.74094491499</v>
      </c>
      <c r="K47" s="715"/>
      <c r="L47" s="714">
        <v>91.867339149938161</v>
      </c>
      <c r="M47" s="714">
        <v>93.986612893839592</v>
      </c>
      <c r="N47" s="714">
        <v>93.678856735465487</v>
      </c>
      <c r="O47" s="714">
        <v>93.707664703968589</v>
      </c>
      <c r="P47" s="714">
        <v>92.014188084473233</v>
      </c>
      <c r="Q47" s="714">
        <v>92.784153501891183</v>
      </c>
      <c r="R47" s="310">
        <v>138967.983445736</v>
      </c>
      <c r="S47" s="715"/>
      <c r="T47" s="714">
        <v>93.242993152863946</v>
      </c>
      <c r="U47" s="714">
        <v>94.507991043378013</v>
      </c>
      <c r="V47" s="714">
        <v>94.654897282825431</v>
      </c>
      <c r="W47" s="714">
        <v>93.09398543363109</v>
      </c>
      <c r="X47" s="714">
        <v>93.415486436403214</v>
      </c>
      <c r="Y47" s="714">
        <v>93.397291650203357</v>
      </c>
      <c r="Z47" s="310">
        <v>56739.495578140901</v>
      </c>
      <c r="AA47" s="715"/>
      <c r="AB47" s="714">
        <v>84.58008260670033</v>
      </c>
      <c r="AC47" s="714">
        <v>83.426573426573427</v>
      </c>
      <c r="AD47" s="714">
        <v>92.857142857142861</v>
      </c>
      <c r="AE47" s="714">
        <v>90.865671641791039</v>
      </c>
      <c r="AF47" s="714">
        <v>83.217276333186433</v>
      </c>
      <c r="AG47" s="714">
        <v>83.782957325360158</v>
      </c>
      <c r="AH47" s="310">
        <v>24659</v>
      </c>
      <c r="AI47" s="715"/>
      <c r="AJ47" s="714">
        <v>93.581312803871668</v>
      </c>
      <c r="AK47" s="714">
        <v>94.1444120107152</v>
      </c>
      <c r="AL47" s="714">
        <v>93.833575054954736</v>
      </c>
      <c r="AM47" s="714">
        <v>94.09693315843478</v>
      </c>
      <c r="AN47" s="714">
        <v>92.020717587276494</v>
      </c>
      <c r="AO47" s="714">
        <v>93.245502699539813</v>
      </c>
      <c r="AP47" s="310">
        <v>680556.21996879205</v>
      </c>
    </row>
    <row r="48" spans="1:42" s="326" customFormat="1" ht="12" customHeight="1">
      <c r="A48" s="724"/>
      <c r="B48" s="712" t="s">
        <v>129</v>
      </c>
      <c r="C48" s="713"/>
      <c r="D48" s="714">
        <v>0.53840955042314054</v>
      </c>
      <c r="E48" s="714">
        <v>0.41552989015293268</v>
      </c>
      <c r="F48" s="714">
        <v>0.38476569689590795</v>
      </c>
      <c r="G48" s="714">
        <v>0.38767595788949699</v>
      </c>
      <c r="H48" s="714">
        <v>0.54731193265857891</v>
      </c>
      <c r="I48" s="714">
        <v>0.51878262749402448</v>
      </c>
      <c r="J48" s="310">
        <v>2541.49512481082</v>
      </c>
      <c r="K48" s="715"/>
      <c r="L48" s="714">
        <v>0.96768248965742476</v>
      </c>
      <c r="M48" s="714">
        <v>0.54250729921850671</v>
      </c>
      <c r="N48" s="714">
        <v>0.78342018146008074</v>
      </c>
      <c r="O48" s="714">
        <v>0.78946278866009412</v>
      </c>
      <c r="P48" s="714">
        <v>0.9314804137720647</v>
      </c>
      <c r="Q48" s="714">
        <v>0.81597064021710164</v>
      </c>
      <c r="R48" s="310">
        <v>1222.12457776624</v>
      </c>
      <c r="S48" s="715"/>
      <c r="T48" s="714">
        <v>0.6094002752738793</v>
      </c>
      <c r="U48" s="714">
        <v>0.36351314804702012</v>
      </c>
      <c r="V48" s="714">
        <v>0.47612791966346019</v>
      </c>
      <c r="W48" s="714">
        <v>0.58695546516552499</v>
      </c>
      <c r="X48" s="714">
        <v>0.57176451766431791</v>
      </c>
      <c r="Y48" s="714">
        <v>0.57669835791612123</v>
      </c>
      <c r="Z48" s="310">
        <v>350.34820979020998</v>
      </c>
      <c r="AA48" s="715"/>
      <c r="AB48" s="714">
        <v>3.9467645709040844</v>
      </c>
      <c r="AC48" s="714">
        <v>1.2237762237762237</v>
      </c>
      <c r="AD48" s="714">
        <v>0</v>
      </c>
      <c r="AE48" s="714">
        <v>1.1940298507462688</v>
      </c>
      <c r="AF48" s="714">
        <v>1.6042309387395328</v>
      </c>
      <c r="AG48" s="714">
        <v>1.7158195161728733</v>
      </c>
      <c r="AH48" s="310">
        <v>505</v>
      </c>
      <c r="AI48" s="715"/>
      <c r="AJ48" s="714">
        <v>0.62714720917750866</v>
      </c>
      <c r="AK48" s="714">
        <v>0.48076324665310699</v>
      </c>
      <c r="AL48" s="714">
        <v>0.74505220288749807</v>
      </c>
      <c r="AM48" s="714">
        <v>0.57221970693139379</v>
      </c>
      <c r="AN48" s="714">
        <v>0.72425508368061409</v>
      </c>
      <c r="AO48" s="714">
        <v>0.6328617273698276</v>
      </c>
      <c r="AP48" s="310">
        <v>4618.9679123672704</v>
      </c>
    </row>
    <row r="49" spans="1:42" s="326" customFormat="1" ht="12" customHeight="1">
      <c r="A49" s="724"/>
      <c r="B49" s="712" t="s">
        <v>139</v>
      </c>
      <c r="C49" s="713"/>
      <c r="D49" s="714">
        <v>5.4286208774829383</v>
      </c>
      <c r="E49" s="714">
        <v>4.8455388348205739</v>
      </c>
      <c r="F49" s="714">
        <v>4.1686742435285558</v>
      </c>
      <c r="G49" s="714">
        <v>4.912382544447671</v>
      </c>
      <c r="H49" s="714">
        <v>6.1453324450972842</v>
      </c>
      <c r="I49" s="714">
        <v>5.5449982459914606</v>
      </c>
      <c r="J49" s="310">
        <v>27164.722298713001</v>
      </c>
      <c r="K49" s="715"/>
      <c r="L49" s="714">
        <v>7.1649783604045032</v>
      </c>
      <c r="M49" s="714">
        <v>5.4708798069419506</v>
      </c>
      <c r="N49" s="714">
        <v>5.5377230830740851</v>
      </c>
      <c r="O49" s="714">
        <v>5.5028725073712961</v>
      </c>
      <c r="P49" s="714">
        <v>7.054331501754775</v>
      </c>
      <c r="Q49" s="714">
        <v>6.3998758578915957</v>
      </c>
      <c r="R49" s="310">
        <v>9585.4497638556004</v>
      </c>
      <c r="S49" s="715"/>
      <c r="T49" s="714">
        <v>6.1476065718623678</v>
      </c>
      <c r="U49" s="714">
        <v>5.1284958085749048</v>
      </c>
      <c r="V49" s="714">
        <v>4.8689747975108721</v>
      </c>
      <c r="W49" s="714">
        <v>6.3190591012031412</v>
      </c>
      <c r="X49" s="714">
        <v>6.0127490459324253</v>
      </c>
      <c r="Y49" s="714">
        <v>6.026009991880545</v>
      </c>
      <c r="Z49" s="310">
        <v>3660.8424210917101</v>
      </c>
      <c r="AA49" s="715"/>
      <c r="AB49" s="714">
        <v>11.473152822395594</v>
      </c>
      <c r="AC49" s="714">
        <v>15.349650349650348</v>
      </c>
      <c r="AD49" s="714">
        <v>7.1428571428571423</v>
      </c>
      <c r="AE49" s="714">
        <v>7.9402985074626873</v>
      </c>
      <c r="AF49" s="714">
        <v>15.178492728074042</v>
      </c>
      <c r="AG49" s="714">
        <v>14.501223158466974</v>
      </c>
      <c r="AH49" s="310">
        <v>4268</v>
      </c>
      <c r="AI49" s="715"/>
      <c r="AJ49" s="714">
        <v>5.7915399869505588</v>
      </c>
      <c r="AK49" s="714">
        <v>5.3748247426318656</v>
      </c>
      <c r="AL49" s="714">
        <v>5.4213727421572964</v>
      </c>
      <c r="AM49" s="714">
        <v>5.3308471346338644</v>
      </c>
      <c r="AN49" s="714">
        <v>7.2550273290427443</v>
      </c>
      <c r="AO49" s="714">
        <v>6.1216355730904466</v>
      </c>
      <c r="AP49" s="310">
        <v>44679.014483660299</v>
      </c>
    </row>
    <row r="50" spans="1:42" s="326" customFormat="1" ht="12" customHeight="1">
      <c r="A50" s="711"/>
      <c r="B50" s="716" t="s">
        <v>131</v>
      </c>
      <c r="C50" s="717"/>
      <c r="D50" s="310">
        <v>260892.42854622999</v>
      </c>
      <c r="E50" s="310">
        <v>58010.096132490398</v>
      </c>
      <c r="F50" s="310">
        <v>1041.14877781325</v>
      </c>
      <c r="G50" s="310">
        <v>24054.123204294301</v>
      </c>
      <c r="H50" s="310">
        <v>145898.16170761001</v>
      </c>
      <c r="I50" s="310">
        <v>489895.95836843899</v>
      </c>
      <c r="J50" s="310"/>
      <c r="K50" s="718"/>
      <c r="L50" s="310">
        <v>48948.992748339297</v>
      </c>
      <c r="M50" s="310">
        <v>38910.638957213298</v>
      </c>
      <c r="N50" s="310">
        <v>11792.5117056114</v>
      </c>
      <c r="O50" s="310">
        <v>15430.4894566072</v>
      </c>
      <c r="P50" s="310">
        <v>34692.9249195866</v>
      </c>
      <c r="Q50" s="310">
        <v>149775.557787358</v>
      </c>
      <c r="R50" s="310"/>
      <c r="S50" s="718"/>
      <c r="T50" s="310">
        <v>42335.307840406596</v>
      </c>
      <c r="U50" s="310">
        <v>6339.6481445764903</v>
      </c>
      <c r="V50" s="310">
        <v>210.02759105301499</v>
      </c>
      <c r="W50" s="310">
        <v>3076.8014981105298</v>
      </c>
      <c r="X50" s="310">
        <v>8788.9011348761196</v>
      </c>
      <c r="Y50" s="310">
        <v>60750.686209022802</v>
      </c>
      <c r="Z50" s="310">
        <v>60750.686209022817</v>
      </c>
      <c r="AA50" s="718"/>
      <c r="AB50" s="310">
        <v>2179</v>
      </c>
      <c r="AC50" s="310">
        <v>2860</v>
      </c>
      <c r="AD50" s="310">
        <v>28</v>
      </c>
      <c r="AE50" s="310">
        <v>1675</v>
      </c>
      <c r="AF50" s="310">
        <v>22690</v>
      </c>
      <c r="AG50" s="310">
        <v>29432</v>
      </c>
      <c r="AH50" s="310"/>
      <c r="AI50" s="718"/>
      <c r="AJ50" s="310">
        <v>354355.72913497698</v>
      </c>
      <c r="AK50" s="310">
        <v>106120.38323428</v>
      </c>
      <c r="AL50" s="310">
        <v>13071.688074477701</v>
      </c>
      <c r="AM50" s="310">
        <v>44236.414159011998</v>
      </c>
      <c r="AN50" s="310">
        <v>212069.987762073</v>
      </c>
      <c r="AO50" s="310">
        <v>729854.20236481901</v>
      </c>
      <c r="AP50" s="310"/>
    </row>
    <row r="51" spans="1:42" s="326" customFormat="1" ht="12" customHeight="1">
      <c r="A51" s="711"/>
      <c r="B51" s="711"/>
      <c r="C51" s="719"/>
      <c r="D51" s="60"/>
      <c r="E51" s="60"/>
      <c r="F51" s="60"/>
      <c r="G51" s="720"/>
      <c r="H51" s="720"/>
      <c r="I51" s="720"/>
      <c r="J51" s="720"/>
      <c r="K51" s="720"/>
      <c r="L51" s="720"/>
      <c r="M51" s="720"/>
      <c r="N51" s="720"/>
      <c r="O51" s="720"/>
      <c r="P51" s="720"/>
      <c r="Q51" s="720"/>
      <c r="R51" s="720"/>
      <c r="S51" s="720"/>
      <c r="T51" s="716"/>
      <c r="U51" s="716"/>
      <c r="V51" s="716"/>
      <c r="W51" s="716"/>
      <c r="X51" s="716"/>
      <c r="Y51" s="716"/>
      <c r="Z51" s="720"/>
      <c r="AA51" s="720"/>
      <c r="AB51" s="716"/>
      <c r="AC51" s="716"/>
      <c r="AD51" s="716"/>
      <c r="AE51" s="716"/>
      <c r="AF51" s="716"/>
      <c r="AG51" s="716"/>
      <c r="AH51" s="720"/>
      <c r="AI51" s="720"/>
      <c r="AJ51" s="716"/>
      <c r="AK51" s="716"/>
      <c r="AL51" s="716"/>
      <c r="AM51" s="716"/>
      <c r="AN51" s="716"/>
      <c r="AO51" s="716"/>
      <c r="AP51" s="720"/>
    </row>
    <row r="52" spans="1:42" s="326" customFormat="1" ht="12" customHeight="1">
      <c r="A52" s="711"/>
      <c r="B52" s="721" t="s">
        <v>110</v>
      </c>
      <c r="C52" s="726">
        <v>7</v>
      </c>
      <c r="D52" s="723"/>
      <c r="E52" s="723"/>
      <c r="F52" s="723"/>
      <c r="G52" s="723"/>
      <c r="H52" s="723"/>
      <c r="I52" s="723"/>
      <c r="J52" s="723"/>
      <c r="K52" s="720"/>
      <c r="L52" s="723"/>
      <c r="M52" s="723"/>
      <c r="N52" s="723"/>
      <c r="O52" s="723"/>
      <c r="P52" s="723"/>
      <c r="Q52" s="723"/>
      <c r="R52" s="725"/>
      <c r="S52" s="720"/>
      <c r="T52" s="738"/>
      <c r="U52" s="738"/>
      <c r="V52" s="738"/>
      <c r="W52" s="738"/>
      <c r="X52" s="738"/>
      <c r="Y52" s="738"/>
      <c r="Z52" s="723"/>
      <c r="AA52" s="720"/>
      <c r="AB52" s="738"/>
      <c r="AC52" s="738"/>
      <c r="AD52" s="738"/>
      <c r="AE52" s="738"/>
      <c r="AF52" s="738"/>
      <c r="AG52" s="738"/>
      <c r="AH52" s="723"/>
      <c r="AI52" s="720"/>
      <c r="AJ52" s="738"/>
      <c r="AK52" s="738"/>
      <c r="AL52" s="738"/>
      <c r="AM52" s="738"/>
      <c r="AN52" s="738"/>
      <c r="AO52" s="738"/>
      <c r="AP52" s="723"/>
    </row>
    <row r="53" spans="1:42" s="326" customFormat="1" ht="12" customHeight="1">
      <c r="A53" s="724"/>
      <c r="B53" s="712" t="s">
        <v>112</v>
      </c>
      <c r="C53" s="713"/>
      <c r="D53" s="714">
        <v>85.685283195120164</v>
      </c>
      <c r="E53" s="714">
        <v>89.809006634987853</v>
      </c>
      <c r="F53" s="714">
        <v>84.124758692349275</v>
      </c>
      <c r="G53" s="714">
        <v>81.763750032075734</v>
      </c>
      <c r="H53" s="714">
        <v>82.778184888471159</v>
      </c>
      <c r="I53" s="714">
        <v>85.099584014629542</v>
      </c>
      <c r="J53" s="310">
        <v>420106.75102599699</v>
      </c>
      <c r="K53" s="715"/>
      <c r="L53" s="714">
        <v>82.036880169606235</v>
      </c>
      <c r="M53" s="714">
        <v>89.225469405704061</v>
      </c>
      <c r="N53" s="714">
        <v>86.336917413634538</v>
      </c>
      <c r="O53" s="714">
        <v>87.702886304072962</v>
      </c>
      <c r="P53" s="714">
        <v>84.354197752715805</v>
      </c>
      <c r="Q53" s="714">
        <v>85.359742530487125</v>
      </c>
      <c r="R53" s="310">
        <v>150239.458097622</v>
      </c>
      <c r="S53" s="715"/>
      <c r="T53" s="714">
        <v>85.11196087741763</v>
      </c>
      <c r="U53" s="714">
        <v>88.697574894870286</v>
      </c>
      <c r="V53" s="714">
        <v>84.994115594593254</v>
      </c>
      <c r="W53" s="714">
        <v>85.997463062606641</v>
      </c>
      <c r="X53" s="714">
        <v>82.592208781813554</v>
      </c>
      <c r="Y53" s="714">
        <v>85.147503667611474</v>
      </c>
      <c r="Z53" s="310">
        <v>56326.8869700004</v>
      </c>
      <c r="AA53" s="715"/>
      <c r="AB53" s="714">
        <v>87.031179394487125</v>
      </c>
      <c r="AC53" s="714">
        <v>91.218441273326007</v>
      </c>
      <c r="AD53" s="714">
        <v>91.818181818181827</v>
      </c>
      <c r="AE53" s="714">
        <v>89.663319551092741</v>
      </c>
      <c r="AF53" s="714">
        <v>85.032245163225511</v>
      </c>
      <c r="AG53" s="714">
        <v>86.150568181818173</v>
      </c>
      <c r="AH53" s="310">
        <v>23047</v>
      </c>
      <c r="AI53" s="715"/>
      <c r="AJ53" s="714">
        <v>85.078451868073131</v>
      </c>
      <c r="AK53" s="714">
        <v>89.555990492089322</v>
      </c>
      <c r="AL53" s="714">
        <v>86.109351956266025</v>
      </c>
      <c r="AM53" s="714">
        <v>84.561972632343355</v>
      </c>
      <c r="AN53" s="714">
        <v>83.276247304502547</v>
      </c>
      <c r="AO53" s="714">
        <v>85.20065682321713</v>
      </c>
      <c r="AP53" s="310">
        <v>649720.09609362006</v>
      </c>
    </row>
    <row r="54" spans="1:42" s="326" customFormat="1" ht="12" customHeight="1">
      <c r="A54" s="724"/>
      <c r="B54" s="712" t="s">
        <v>113</v>
      </c>
      <c r="C54" s="713"/>
      <c r="D54" s="714">
        <v>0.65264788151400965</v>
      </c>
      <c r="E54" s="714">
        <v>0.99181923854650933</v>
      </c>
      <c r="F54" s="714">
        <v>0.43069026819039652</v>
      </c>
      <c r="G54" s="714">
        <v>0.96334701522765454</v>
      </c>
      <c r="H54" s="714">
        <v>0.72748942894333624</v>
      </c>
      <c r="I54" s="714">
        <v>0.73043291445853287</v>
      </c>
      <c r="J54" s="310">
        <v>3605.8906995699499</v>
      </c>
      <c r="K54" s="715"/>
      <c r="L54" s="714">
        <v>0.74371587344710643</v>
      </c>
      <c r="M54" s="714">
        <v>0.97899352269541717</v>
      </c>
      <c r="N54" s="714">
        <v>0.60604777120967834</v>
      </c>
      <c r="O54" s="714">
        <v>0.90919667967630491</v>
      </c>
      <c r="P54" s="714">
        <v>0.86347720597546374</v>
      </c>
      <c r="Q54" s="714">
        <v>0.82856658583953458</v>
      </c>
      <c r="R54" s="310">
        <v>1458.3384528118499</v>
      </c>
      <c r="S54" s="715"/>
      <c r="T54" s="714">
        <v>0.70024451144818267</v>
      </c>
      <c r="U54" s="714">
        <v>1.0927987719690968</v>
      </c>
      <c r="V54" s="714">
        <v>0.73230720176336206</v>
      </c>
      <c r="W54" s="714">
        <v>1.0108781276793155</v>
      </c>
      <c r="X54" s="714">
        <v>0.91510298923996103</v>
      </c>
      <c r="Y54" s="714">
        <v>0.78961600514036534</v>
      </c>
      <c r="Z54" s="310">
        <v>522.34780299451904</v>
      </c>
      <c r="AA54" s="715"/>
      <c r="AB54" s="714">
        <v>0.58743786714866697</v>
      </c>
      <c r="AC54" s="714">
        <v>0.51225759238931579</v>
      </c>
      <c r="AD54" s="714">
        <v>0</v>
      </c>
      <c r="AE54" s="714">
        <v>1.1222681630242175</v>
      </c>
      <c r="AF54" s="714">
        <v>0.43993400989851522</v>
      </c>
      <c r="AG54" s="714">
        <v>0.5008971291866029</v>
      </c>
      <c r="AH54" s="310">
        <v>134</v>
      </c>
      <c r="AI54" s="715"/>
      <c r="AJ54" s="714">
        <v>0.67181639770865875</v>
      </c>
      <c r="AK54" s="714">
        <v>0.98145531218646909</v>
      </c>
      <c r="AL54" s="714">
        <v>0.58986352687825538</v>
      </c>
      <c r="AM54" s="714">
        <v>0.95298267269570014</v>
      </c>
      <c r="AN54" s="714">
        <v>0.73671277747546571</v>
      </c>
      <c r="AO54" s="714">
        <v>0.75016444302130947</v>
      </c>
      <c r="AP54" s="310">
        <v>5720.5769553763203</v>
      </c>
    </row>
    <row r="55" spans="1:42" s="326" customFormat="1" ht="12" customHeight="1">
      <c r="A55" s="724"/>
      <c r="B55" s="712" t="s">
        <v>137</v>
      </c>
      <c r="C55" s="713"/>
      <c r="D55" s="714">
        <v>3.3632393255545243</v>
      </c>
      <c r="E55" s="714">
        <v>2.1081608909067349</v>
      </c>
      <c r="F55" s="714">
        <v>2.998372698208629</v>
      </c>
      <c r="G55" s="714">
        <v>3.3213057469739731</v>
      </c>
      <c r="H55" s="714">
        <v>3.5261636649448564</v>
      </c>
      <c r="I55" s="714">
        <v>3.2573646934598424</v>
      </c>
      <c r="J55" s="310">
        <v>16080.4651881842</v>
      </c>
      <c r="K55" s="715"/>
      <c r="L55" s="714">
        <v>5.040068299252237</v>
      </c>
      <c r="M55" s="714">
        <v>2.4679458121763016</v>
      </c>
      <c r="N55" s="714">
        <v>3.6345393385784028</v>
      </c>
      <c r="O55" s="714">
        <v>2.7254602328715034</v>
      </c>
      <c r="P55" s="714">
        <v>4.2259924910523665</v>
      </c>
      <c r="Q55" s="714">
        <v>3.8436344286693096</v>
      </c>
      <c r="R55" s="310">
        <v>6765.08078128741</v>
      </c>
      <c r="S55" s="715"/>
      <c r="T55" s="714">
        <v>3.79215633802005</v>
      </c>
      <c r="U55" s="714">
        <v>1.924890809058291</v>
      </c>
      <c r="V55" s="714">
        <v>3.6615360088168103</v>
      </c>
      <c r="W55" s="714">
        <v>3.0841417921726566</v>
      </c>
      <c r="X55" s="714">
        <v>3.2806867171192642</v>
      </c>
      <c r="Y55" s="714">
        <v>3.4836183646419885</v>
      </c>
      <c r="Z55" s="310">
        <v>2304.4877350461402</v>
      </c>
      <c r="AA55" s="715"/>
      <c r="AB55" s="714">
        <v>4.9706281066425673</v>
      </c>
      <c r="AC55" s="714">
        <v>1.7563117453347969</v>
      </c>
      <c r="AD55" s="714">
        <v>0</v>
      </c>
      <c r="AE55" s="714">
        <v>1.7129356172474897</v>
      </c>
      <c r="AF55" s="714">
        <v>2.1346797980302954</v>
      </c>
      <c r="AG55" s="714">
        <v>2.2951555023923444</v>
      </c>
      <c r="AH55" s="310">
        <v>614</v>
      </c>
      <c r="AI55" s="715"/>
      <c r="AJ55" s="714">
        <v>3.6768975699671804</v>
      </c>
      <c r="AK55" s="714">
        <v>2.2232361841504003</v>
      </c>
      <c r="AL55" s="714">
        <v>3.5569422514371265</v>
      </c>
      <c r="AM55" s="714">
        <v>3.0239320325046908</v>
      </c>
      <c r="AN55" s="714">
        <v>3.5277841276881952</v>
      </c>
      <c r="AO55" s="714">
        <v>3.3785511749418191</v>
      </c>
      <c r="AP55" s="310">
        <v>25764.0337045177</v>
      </c>
    </row>
    <row r="56" spans="1:42" s="326" customFormat="1" ht="12" customHeight="1">
      <c r="A56" s="724"/>
      <c r="B56" s="712" t="s">
        <v>115</v>
      </c>
      <c r="C56" s="713"/>
      <c r="D56" s="714">
        <v>0.40370056776274754</v>
      </c>
      <c r="E56" s="714">
        <v>0.340498214429935</v>
      </c>
      <c r="F56" s="714">
        <v>0.4737592950094362</v>
      </c>
      <c r="G56" s="714">
        <v>0.51031311877236907</v>
      </c>
      <c r="H56" s="714">
        <v>0.31049039745875218</v>
      </c>
      <c r="I56" s="714">
        <v>0.3727919412792664</v>
      </c>
      <c r="J56" s="310">
        <v>1840.3428532927201</v>
      </c>
      <c r="K56" s="715"/>
      <c r="L56" s="714">
        <v>0.63213314094452366</v>
      </c>
      <c r="M56" s="714">
        <v>0.29286827841367763</v>
      </c>
      <c r="N56" s="714">
        <v>0.26260522245573981</v>
      </c>
      <c r="O56" s="714">
        <v>0.56435485588058254</v>
      </c>
      <c r="P56" s="714">
        <v>0.27649243973221499</v>
      </c>
      <c r="Q56" s="714">
        <v>0.4130639744260009</v>
      </c>
      <c r="R56" s="310">
        <v>727.02313570413503</v>
      </c>
      <c r="S56" s="715"/>
      <c r="T56" s="714">
        <v>0.83867004371105325</v>
      </c>
      <c r="U56" s="714">
        <v>0.36537346796786224</v>
      </c>
      <c r="V56" s="714">
        <v>0.58584576141068967</v>
      </c>
      <c r="W56" s="714">
        <v>0.91473238575781446</v>
      </c>
      <c r="X56" s="714">
        <v>0.44481835748842524</v>
      </c>
      <c r="Y56" s="714">
        <v>0.7313152849863428</v>
      </c>
      <c r="Z56" s="310">
        <v>483.78063504553802</v>
      </c>
      <c r="AA56" s="715"/>
      <c r="AB56" s="714">
        <v>0.36150022593764125</v>
      </c>
      <c r="AC56" s="714">
        <v>0.36589828027808269</v>
      </c>
      <c r="AD56" s="714">
        <v>0.90909090909090906</v>
      </c>
      <c r="AE56" s="714">
        <v>0.3544004725339634</v>
      </c>
      <c r="AF56" s="714">
        <v>0.30495425686147082</v>
      </c>
      <c r="AG56" s="714">
        <v>0.32147129186602869</v>
      </c>
      <c r="AH56" s="310">
        <v>86</v>
      </c>
      <c r="AI56" s="715"/>
      <c r="AJ56" s="714">
        <v>0.49251849113363655</v>
      </c>
      <c r="AK56" s="714">
        <v>0.32478139495355179</v>
      </c>
      <c r="AL56" s="714">
        <v>0.29525997701532664</v>
      </c>
      <c r="AM56" s="714">
        <v>0.55463201116215999</v>
      </c>
      <c r="AN56" s="714">
        <v>0.30934748661242051</v>
      </c>
      <c r="AO56" s="714">
        <v>0.41138784920796978</v>
      </c>
      <c r="AP56" s="310">
        <v>3137.1466240423902</v>
      </c>
    </row>
    <row r="57" spans="1:42" s="326" customFormat="1" ht="12" customHeight="1">
      <c r="A57" s="724"/>
      <c r="B57" s="712" t="s">
        <v>116</v>
      </c>
      <c r="C57" s="713"/>
      <c r="D57" s="714">
        <v>0.10289205463153107</v>
      </c>
      <c r="E57" s="714">
        <v>6.3710784001516169E-2</v>
      </c>
      <c r="F57" s="714">
        <v>8.9557435079282877E-2</v>
      </c>
      <c r="G57" s="714">
        <v>0.1327530088725464</v>
      </c>
      <c r="H57" s="714">
        <v>0.11807773545568126</v>
      </c>
      <c r="I57" s="714">
        <v>0.104155320279914</v>
      </c>
      <c r="J57" s="310">
        <v>514.17822673897695</v>
      </c>
      <c r="K57" s="715"/>
      <c r="L57" s="714">
        <v>0.17345632153921545</v>
      </c>
      <c r="M57" s="714">
        <v>8.9195105890864504E-2</v>
      </c>
      <c r="N57" s="714">
        <v>9.2282856525617185E-2</v>
      </c>
      <c r="O57" s="714">
        <v>0.10395523672113315</v>
      </c>
      <c r="P57" s="714">
        <v>0.16745695252072898</v>
      </c>
      <c r="Q57" s="714">
        <v>0.13584111114347805</v>
      </c>
      <c r="R57" s="310">
        <v>239.09039929784001</v>
      </c>
      <c r="S57" s="715"/>
      <c r="T57" s="714">
        <v>0.2181075286834365</v>
      </c>
      <c r="U57" s="714">
        <v>0.10193390229538182</v>
      </c>
      <c r="V57" s="714">
        <v>0.29292288070534483</v>
      </c>
      <c r="W57" s="714">
        <v>2.9652425078593243E-2</v>
      </c>
      <c r="X57" s="714">
        <v>0.16012601795390993</v>
      </c>
      <c r="Y57" s="714">
        <v>0.18845450242763259</v>
      </c>
      <c r="Z57" s="310">
        <v>124.666666666667</v>
      </c>
      <c r="AA57" s="715"/>
      <c r="AB57" s="714">
        <v>0.13556258472661548</v>
      </c>
      <c r="AC57" s="714">
        <v>3.6589828027808267E-2</v>
      </c>
      <c r="AD57" s="714">
        <v>0</v>
      </c>
      <c r="AE57" s="714">
        <v>5.9066745422327233E-2</v>
      </c>
      <c r="AF57" s="714">
        <v>0.12498125281207818</v>
      </c>
      <c r="AG57" s="714">
        <v>0.11214114832535885</v>
      </c>
      <c r="AH57" s="310">
        <v>30</v>
      </c>
      <c r="AI57" s="715"/>
      <c r="AJ57" s="714">
        <v>0.12818554634882948</v>
      </c>
      <c r="AK57" s="714">
        <v>7.4969741348276803E-2</v>
      </c>
      <c r="AL57" s="714">
        <v>9.7314688992910903E-2</v>
      </c>
      <c r="AM57" s="714">
        <v>0.1116631738590968</v>
      </c>
      <c r="AN57" s="714">
        <v>0.13015025575640191</v>
      </c>
      <c r="AO57" s="714">
        <v>0.11906155243837523</v>
      </c>
      <c r="AP57" s="310">
        <v>907.93529270348404</v>
      </c>
    </row>
    <row r="58" spans="1:42" s="326" customFormat="1" ht="12" customHeight="1">
      <c r="A58" s="724"/>
      <c r="B58" s="712" t="s">
        <v>117</v>
      </c>
      <c r="C58" s="713"/>
      <c r="D58" s="714">
        <v>0.18153302199530885</v>
      </c>
      <c r="E58" s="714">
        <v>0.18471009791825729</v>
      </c>
      <c r="F58" s="714">
        <v>0.12920708045711896</v>
      </c>
      <c r="G58" s="714">
        <v>0.16759394110909331</v>
      </c>
      <c r="H58" s="714">
        <v>0.15896379184733814</v>
      </c>
      <c r="I58" s="714">
        <v>0.17408146047800632</v>
      </c>
      <c r="J58" s="310">
        <v>859.37901603259797</v>
      </c>
      <c r="K58" s="715"/>
      <c r="L58" s="714">
        <v>0.25730348961990845</v>
      </c>
      <c r="M58" s="714">
        <v>0.18528210168215042</v>
      </c>
      <c r="N58" s="714">
        <v>0.23131542687744719</v>
      </c>
      <c r="O58" s="714">
        <v>0.24850389161519801</v>
      </c>
      <c r="P58" s="714">
        <v>9.8351947156810296E-2</v>
      </c>
      <c r="Q58" s="714">
        <v>0.19676570581008426</v>
      </c>
      <c r="R58" s="310">
        <v>346.32219049330899</v>
      </c>
      <c r="S58" s="715"/>
      <c r="T58" s="714">
        <v>0.20916044690382093</v>
      </c>
      <c r="U58" s="714">
        <v>0.24821567117381871</v>
      </c>
      <c r="V58" s="714">
        <v>0.14646144035267242</v>
      </c>
      <c r="W58" s="714">
        <v>0.26687182570733919</v>
      </c>
      <c r="X58" s="714">
        <v>0.22221470328729395</v>
      </c>
      <c r="Y58" s="714">
        <v>0.21748151868672666</v>
      </c>
      <c r="Z58" s="310">
        <v>143.868656078886</v>
      </c>
      <c r="AA58" s="715"/>
      <c r="AB58" s="714">
        <v>0.22593764121102575</v>
      </c>
      <c r="AC58" s="714">
        <v>0.18294914013904134</v>
      </c>
      <c r="AD58" s="714">
        <v>0</v>
      </c>
      <c r="AE58" s="714">
        <v>0.3544004725339634</v>
      </c>
      <c r="AF58" s="714">
        <v>0.10498425236214567</v>
      </c>
      <c r="AG58" s="714">
        <v>0.1383074162679426</v>
      </c>
      <c r="AH58" s="310">
        <v>37</v>
      </c>
      <c r="AI58" s="715"/>
      <c r="AJ58" s="714">
        <v>0.19657603547604857</v>
      </c>
      <c r="AK58" s="714">
        <v>0.1888030932160335</v>
      </c>
      <c r="AL58" s="714">
        <v>0.21793500976353122</v>
      </c>
      <c r="AM58" s="714">
        <v>0.21181359914383338</v>
      </c>
      <c r="AN58" s="714">
        <v>0.14519873806192521</v>
      </c>
      <c r="AO58" s="714">
        <v>0.18182701094747017</v>
      </c>
      <c r="AP58" s="310">
        <v>1386.5698626047899</v>
      </c>
    </row>
    <row r="59" spans="1:42" s="326" customFormat="1" ht="12" customHeight="1">
      <c r="A59" s="724"/>
      <c r="B59" s="712" t="s">
        <v>118</v>
      </c>
      <c r="C59" s="713"/>
      <c r="D59" s="714">
        <v>0.43946873651827761</v>
      </c>
      <c r="E59" s="714">
        <v>0.37404205745905661</v>
      </c>
      <c r="F59" s="714">
        <v>0.30148318773327759</v>
      </c>
      <c r="G59" s="714">
        <v>0.51874812778576684</v>
      </c>
      <c r="H59" s="714">
        <v>0.41150319912172911</v>
      </c>
      <c r="I59" s="714">
        <v>0.42605263562578938</v>
      </c>
      <c r="J59" s="310">
        <v>2103.2721909432998</v>
      </c>
      <c r="K59" s="715"/>
      <c r="L59" s="714">
        <v>0.55856544298504618</v>
      </c>
      <c r="M59" s="714">
        <v>0.33076701541911246</v>
      </c>
      <c r="N59" s="714">
        <v>0.37943133562479692</v>
      </c>
      <c r="O59" s="714">
        <v>0.2986570188513652</v>
      </c>
      <c r="P59" s="714">
        <v>0.30878993010397709</v>
      </c>
      <c r="Q59" s="714">
        <v>0.3967590258485123</v>
      </c>
      <c r="R59" s="310">
        <v>698.32522066864203</v>
      </c>
      <c r="S59" s="715"/>
      <c r="T59" s="714">
        <v>0.54280587957112214</v>
      </c>
      <c r="U59" s="714">
        <v>0.50093862374165221</v>
      </c>
      <c r="V59" s="714">
        <v>0.14646144035267242</v>
      </c>
      <c r="W59" s="714">
        <v>0.41760498652352057</v>
      </c>
      <c r="X59" s="714">
        <v>0.50926301433540555</v>
      </c>
      <c r="Y59" s="714">
        <v>0.52291964192813811</v>
      </c>
      <c r="Z59" s="310">
        <v>345.92247918694102</v>
      </c>
      <c r="AA59" s="715"/>
      <c r="AB59" s="714">
        <v>0.85856303660189792</v>
      </c>
      <c r="AC59" s="714">
        <v>0.36589828027808269</v>
      </c>
      <c r="AD59" s="714">
        <v>0.90909090909090906</v>
      </c>
      <c r="AE59" s="714">
        <v>0.64973419964559953</v>
      </c>
      <c r="AF59" s="714">
        <v>0.59991001349797535</v>
      </c>
      <c r="AG59" s="714">
        <v>0.60182416267942584</v>
      </c>
      <c r="AH59" s="310">
        <v>161</v>
      </c>
      <c r="AI59" s="715"/>
      <c r="AJ59" s="714">
        <v>0.47286931952788003</v>
      </c>
      <c r="AK59" s="714">
        <v>0.36543540199123947</v>
      </c>
      <c r="AL59" s="714">
        <v>0.3676657003710665</v>
      </c>
      <c r="AM59" s="714">
        <v>0.43517828535336139</v>
      </c>
      <c r="AN59" s="714">
        <v>0.41259808047734819</v>
      </c>
      <c r="AO59" s="714">
        <v>0.43386078020915197</v>
      </c>
      <c r="AP59" s="310">
        <v>3308.5198907988802</v>
      </c>
    </row>
    <row r="60" spans="1:42" s="326" customFormat="1" ht="12" customHeight="1">
      <c r="A60" s="724"/>
      <c r="B60" s="712" t="s">
        <v>119</v>
      </c>
      <c r="C60" s="713"/>
      <c r="D60" s="714">
        <v>2.4405281193682402</v>
      </c>
      <c r="E60" s="714">
        <v>1.6686963665321772</v>
      </c>
      <c r="F60" s="714">
        <v>4.1468130081937762</v>
      </c>
      <c r="G60" s="714">
        <v>3.1508751986726833</v>
      </c>
      <c r="H60" s="714">
        <v>3.0517602140857769</v>
      </c>
      <c r="I60" s="714">
        <v>2.5762938780907687</v>
      </c>
      <c r="J60" s="310">
        <v>12718.2578310467</v>
      </c>
      <c r="K60" s="715"/>
      <c r="L60" s="714">
        <v>2.2036628790362371</v>
      </c>
      <c r="M60" s="714">
        <v>1.9287602156389076</v>
      </c>
      <c r="N60" s="714">
        <v>2.4820175296594362</v>
      </c>
      <c r="O60" s="714">
        <v>1.6249145311997892</v>
      </c>
      <c r="P60" s="714">
        <v>2.3309150099827662</v>
      </c>
      <c r="Q60" s="714">
        <v>2.1487046150790783</v>
      </c>
      <c r="R60" s="310">
        <v>3781.8789913294499</v>
      </c>
      <c r="S60" s="715"/>
      <c r="T60" s="714">
        <v>1.3414339656594054</v>
      </c>
      <c r="U60" s="714">
        <v>1.6408555075120499</v>
      </c>
      <c r="V60" s="714">
        <v>3.0756902474061207</v>
      </c>
      <c r="W60" s="714">
        <v>1.6957721277089011</v>
      </c>
      <c r="X60" s="714">
        <v>2.2899284537086908</v>
      </c>
      <c r="Y60" s="714">
        <v>1.551748325079892</v>
      </c>
      <c r="Z60" s="310">
        <v>1026.5145629384999</v>
      </c>
      <c r="AA60" s="715"/>
      <c r="AB60" s="714">
        <v>1.0393131495707186</v>
      </c>
      <c r="AC60" s="714">
        <v>2.0490303695572631</v>
      </c>
      <c r="AD60" s="714">
        <v>0.90909090909090906</v>
      </c>
      <c r="AE60" s="714">
        <v>2.008269344359126</v>
      </c>
      <c r="AF60" s="714">
        <v>2.0896865470179473</v>
      </c>
      <c r="AG60" s="714">
        <v>1.9886363636363635</v>
      </c>
      <c r="AH60" s="310">
        <v>532</v>
      </c>
      <c r="AI60" s="715"/>
      <c r="AJ60" s="714">
        <v>2.2573653162487894</v>
      </c>
      <c r="AK60" s="714">
        <v>1.7739350276561709</v>
      </c>
      <c r="AL60" s="714">
        <v>2.6531126698466516</v>
      </c>
      <c r="AM60" s="714">
        <v>2.4377661107399571</v>
      </c>
      <c r="AN60" s="714">
        <v>2.792523354981657</v>
      </c>
      <c r="AO60" s="714">
        <v>2.3681104657544734</v>
      </c>
      <c r="AP60" s="310">
        <v>18058.651385314599</v>
      </c>
    </row>
    <row r="61" spans="1:42" s="326" customFormat="1" ht="12" customHeight="1">
      <c r="A61" s="724"/>
      <c r="B61" s="712" t="s">
        <v>120</v>
      </c>
      <c r="C61" s="713"/>
      <c r="D61" s="714">
        <v>2.0146093934149776</v>
      </c>
      <c r="E61" s="714">
        <v>0.90219135103130865</v>
      </c>
      <c r="F61" s="714">
        <v>1.775909978229816</v>
      </c>
      <c r="G61" s="714">
        <v>2.7275566570248642</v>
      </c>
      <c r="H61" s="714">
        <v>2.6824119043251415</v>
      </c>
      <c r="I61" s="714">
        <v>2.1174192161311969</v>
      </c>
      <c r="J61" s="310">
        <v>10452.9548263828</v>
      </c>
      <c r="K61" s="715"/>
      <c r="L61" s="714">
        <v>1.6244006598743508</v>
      </c>
      <c r="M61" s="714">
        <v>0.72671362794949446</v>
      </c>
      <c r="N61" s="714">
        <v>1.0388313196507211</v>
      </c>
      <c r="O61" s="714">
        <v>0.93247769852996021</v>
      </c>
      <c r="P61" s="714">
        <v>1.0477717535122801</v>
      </c>
      <c r="Q61" s="714">
        <v>1.1336869980501241</v>
      </c>
      <c r="R61" s="310">
        <v>1995.37293799284</v>
      </c>
      <c r="S61" s="715"/>
      <c r="T61" s="714">
        <v>1.3300805464735084</v>
      </c>
      <c r="U61" s="714">
        <v>0.82566780601651091</v>
      </c>
      <c r="V61" s="714">
        <v>1.4856753507623044</v>
      </c>
      <c r="W61" s="714">
        <v>1.3469026784106213</v>
      </c>
      <c r="X61" s="714">
        <v>2.2797794744189659</v>
      </c>
      <c r="Y61" s="714">
        <v>1.4236312998811338</v>
      </c>
      <c r="Z61" s="310">
        <v>941.76242240043098</v>
      </c>
      <c r="AA61" s="715"/>
      <c r="AB61" s="714">
        <v>0.85856303660189792</v>
      </c>
      <c r="AC61" s="714">
        <v>0.54884742041712409</v>
      </c>
      <c r="AD61" s="714">
        <v>1.8181818181818181</v>
      </c>
      <c r="AE61" s="714">
        <v>0.47253396337861786</v>
      </c>
      <c r="AF61" s="714">
        <v>2.5996100584912263</v>
      </c>
      <c r="AG61" s="714">
        <v>2.1082535885167464</v>
      </c>
      <c r="AH61" s="310">
        <v>564</v>
      </c>
      <c r="AI61" s="715"/>
      <c r="AJ61" s="714">
        <v>1.8626886782376999</v>
      </c>
      <c r="AK61" s="714">
        <v>0.82291936904080254</v>
      </c>
      <c r="AL61" s="714">
        <v>1.1266061845342383</v>
      </c>
      <c r="AM61" s="714">
        <v>1.8792215189847628</v>
      </c>
      <c r="AN61" s="714">
        <v>2.3395585770856075</v>
      </c>
      <c r="AO61" s="714">
        <v>1.8298612840080917</v>
      </c>
      <c r="AP61" s="310">
        <v>13954.0901867761</v>
      </c>
    </row>
    <row r="62" spans="1:42" s="326" customFormat="1" ht="12" customHeight="1">
      <c r="A62" s="724"/>
      <c r="B62" s="712" t="s">
        <v>121</v>
      </c>
      <c r="C62" s="713"/>
      <c r="D62" s="714">
        <v>0.92059010244245287</v>
      </c>
      <c r="E62" s="714">
        <v>0.50548669483639963</v>
      </c>
      <c r="F62" s="714">
        <v>1.0392262271588222</v>
      </c>
      <c r="G62" s="714">
        <v>1.6474616755871745</v>
      </c>
      <c r="H62" s="714">
        <v>1.2320429530296566</v>
      </c>
      <c r="I62" s="714">
        <v>1.0008755407964107</v>
      </c>
      <c r="J62" s="310">
        <v>4940.9709400351903</v>
      </c>
      <c r="K62" s="715"/>
      <c r="L62" s="714">
        <v>0.91613881041968104</v>
      </c>
      <c r="M62" s="714">
        <v>0.50636313507563269</v>
      </c>
      <c r="N62" s="714">
        <v>0.50239394886919586</v>
      </c>
      <c r="O62" s="714">
        <v>0.53905929878396397</v>
      </c>
      <c r="P62" s="714">
        <v>0.41179356407503154</v>
      </c>
      <c r="Q62" s="714">
        <v>0.6090447461246169</v>
      </c>
      <c r="R62" s="310">
        <v>1071.9637841255801</v>
      </c>
      <c r="S62" s="715"/>
      <c r="T62" s="714">
        <v>0.59942737048338501</v>
      </c>
      <c r="U62" s="714">
        <v>0.73000103040438635</v>
      </c>
      <c r="V62" s="714">
        <v>0.30078380547003614</v>
      </c>
      <c r="W62" s="714">
        <v>0.20756697555015272</v>
      </c>
      <c r="X62" s="714">
        <v>1.1770663097045027</v>
      </c>
      <c r="Y62" s="714">
        <v>0.67717392513116648</v>
      </c>
      <c r="Z62" s="310">
        <v>447.964972511621</v>
      </c>
      <c r="AA62" s="715"/>
      <c r="AB62" s="714">
        <v>0.27112516945323095</v>
      </c>
      <c r="AC62" s="714">
        <v>7.3179656055616535E-2</v>
      </c>
      <c r="AD62" s="714">
        <v>0</v>
      </c>
      <c r="AE62" s="714">
        <v>0.29533372711163614</v>
      </c>
      <c r="AF62" s="714">
        <v>0.51492276158576211</v>
      </c>
      <c r="AG62" s="714">
        <v>0.43361244019138756</v>
      </c>
      <c r="AH62" s="310">
        <v>116</v>
      </c>
      <c r="AI62" s="715"/>
      <c r="AJ62" s="714">
        <v>0.87521146838732711</v>
      </c>
      <c r="AK62" s="714">
        <v>0.50905546902872023</v>
      </c>
      <c r="AL62" s="714">
        <v>0.54638256498352089</v>
      </c>
      <c r="AM62" s="714">
        <v>1.0811238339254876</v>
      </c>
      <c r="AN62" s="714">
        <v>1.0065653973653692</v>
      </c>
      <c r="AO62" s="714">
        <v>0.86245781435112279</v>
      </c>
      <c r="AP62" s="310">
        <v>6576.8996966723898</v>
      </c>
    </row>
    <row r="63" spans="1:42" s="326" customFormat="1" ht="12" customHeight="1">
      <c r="A63" s="724"/>
      <c r="B63" s="712" t="s">
        <v>122</v>
      </c>
      <c r="C63" s="713"/>
      <c r="D63" s="714">
        <v>0.71775928108857256</v>
      </c>
      <c r="E63" s="714">
        <v>0.40066843209384717</v>
      </c>
      <c r="F63" s="714">
        <v>0.82935484977176566</v>
      </c>
      <c r="G63" s="714">
        <v>0.76466466117500376</v>
      </c>
      <c r="H63" s="714">
        <v>1.0055678903490703</v>
      </c>
      <c r="I63" s="714">
        <v>0.77043234170176667</v>
      </c>
      <c r="J63" s="310">
        <v>3803.3538201789402</v>
      </c>
      <c r="K63" s="715"/>
      <c r="L63" s="714">
        <v>0.82417945041518337</v>
      </c>
      <c r="M63" s="714">
        <v>0.48913397570668526</v>
      </c>
      <c r="N63" s="714">
        <v>1.087767026138978</v>
      </c>
      <c r="O63" s="714">
        <v>0.43218734081006394</v>
      </c>
      <c r="P63" s="714">
        <v>1.2306350327760847</v>
      </c>
      <c r="Q63" s="714">
        <v>0.84023878972352783</v>
      </c>
      <c r="R63" s="310">
        <v>1478.8823946555101</v>
      </c>
      <c r="S63" s="715"/>
      <c r="T63" s="714">
        <v>0.62471986494791576</v>
      </c>
      <c r="U63" s="714">
        <v>0.39317362313932985</v>
      </c>
      <c r="V63" s="714">
        <v>1.7575372842320691</v>
      </c>
      <c r="W63" s="714">
        <v>0.38707304036208923</v>
      </c>
      <c r="X63" s="714">
        <v>0.93172171022587458</v>
      </c>
      <c r="Y63" s="714">
        <v>0.64663216759748021</v>
      </c>
      <c r="Z63" s="310">
        <v>427.76094948846003</v>
      </c>
      <c r="AA63" s="715"/>
      <c r="AB63" s="714">
        <v>0.67781292363307721</v>
      </c>
      <c r="AC63" s="714">
        <v>0.73179656055616538</v>
      </c>
      <c r="AD63" s="714">
        <v>0.90909090909090906</v>
      </c>
      <c r="AE63" s="714">
        <v>0.29533372711163614</v>
      </c>
      <c r="AF63" s="714">
        <v>0.49992501124831273</v>
      </c>
      <c r="AG63" s="714">
        <v>0.52706339712918659</v>
      </c>
      <c r="AH63" s="310">
        <v>141</v>
      </c>
      <c r="AI63" s="715"/>
      <c r="AJ63" s="714">
        <v>0.7215487547346805</v>
      </c>
      <c r="AK63" s="714">
        <v>0.44154752250436924</v>
      </c>
      <c r="AL63" s="714">
        <v>1.0809883996039067</v>
      </c>
      <c r="AM63" s="714">
        <v>0.59645867771419758</v>
      </c>
      <c r="AN63" s="714">
        <v>1.0011555143125197</v>
      </c>
      <c r="AO63" s="714">
        <v>0.76726701924156149</v>
      </c>
      <c r="AP63" s="310">
        <v>5850.9971643229101</v>
      </c>
    </row>
    <row r="64" spans="1:42" s="326" customFormat="1" ht="12" customHeight="1">
      <c r="A64" s="724"/>
      <c r="B64" s="712" t="s">
        <v>123</v>
      </c>
      <c r="C64" s="713"/>
      <c r="D64" s="714">
        <v>1.2675955638385858</v>
      </c>
      <c r="E64" s="714">
        <v>1.4786463016775306</v>
      </c>
      <c r="F64" s="714">
        <v>1.2920708045711897</v>
      </c>
      <c r="G64" s="714">
        <v>1.9984865411238988</v>
      </c>
      <c r="H64" s="714">
        <v>1.240901285744848</v>
      </c>
      <c r="I64" s="714">
        <v>1.3197239819247797</v>
      </c>
      <c r="J64" s="310">
        <v>6515.0136832889702</v>
      </c>
      <c r="K64" s="715"/>
      <c r="L64" s="714">
        <v>2.0978221030693405</v>
      </c>
      <c r="M64" s="714">
        <v>1.3499151999116286</v>
      </c>
      <c r="N64" s="714">
        <v>1.0174547281358606</v>
      </c>
      <c r="O64" s="714">
        <v>2.0978786454119471</v>
      </c>
      <c r="P64" s="714">
        <v>1.3518902596740232</v>
      </c>
      <c r="Q64" s="714">
        <v>1.6069479289276107</v>
      </c>
      <c r="R64" s="310">
        <v>2828.3471678344399</v>
      </c>
      <c r="S64" s="715"/>
      <c r="T64" s="714">
        <v>2.0850361131896569</v>
      </c>
      <c r="U64" s="714">
        <v>1.6877404861807419</v>
      </c>
      <c r="V64" s="714">
        <v>1.4891953445649397</v>
      </c>
      <c r="W64" s="714">
        <v>2.172842421235273</v>
      </c>
      <c r="X64" s="714">
        <v>1.5759197978691248</v>
      </c>
      <c r="Y64" s="714">
        <v>1.9652188230225658</v>
      </c>
      <c r="Z64" s="310">
        <v>1300.0341025595501</v>
      </c>
      <c r="AA64" s="715"/>
      <c r="AB64" s="714">
        <v>0.63262539539087215</v>
      </c>
      <c r="AC64" s="714">
        <v>0.76838638858397368</v>
      </c>
      <c r="AD64" s="714">
        <v>0.90909090909090906</v>
      </c>
      <c r="AE64" s="714">
        <v>1.5357353809805079</v>
      </c>
      <c r="AF64" s="714">
        <v>1.4597810328450733</v>
      </c>
      <c r="AG64" s="714">
        <v>1.3232655502392343</v>
      </c>
      <c r="AH64" s="310">
        <v>354</v>
      </c>
      <c r="AI64" s="715"/>
      <c r="AJ64" s="714">
        <v>1.4906878631919127</v>
      </c>
      <c r="AK64" s="714">
        <v>1.4257857815058834</v>
      </c>
      <c r="AL64" s="714">
        <v>1.0570283872705872</v>
      </c>
      <c r="AM64" s="714">
        <v>2.0306838002433598</v>
      </c>
      <c r="AN64" s="714">
        <v>1.296747099412596</v>
      </c>
      <c r="AO64" s="714">
        <v>1.4421368201963576</v>
      </c>
      <c r="AP64" s="310">
        <v>10997.394953683</v>
      </c>
    </row>
    <row r="65" spans="1:42" s="326" customFormat="1" ht="12" customHeight="1">
      <c r="A65" s="724"/>
      <c r="B65" s="712" t="s">
        <v>124</v>
      </c>
      <c r="C65" s="713"/>
      <c r="D65" s="714">
        <v>0.66290975144183073</v>
      </c>
      <c r="E65" s="714">
        <v>0.41939687436164552</v>
      </c>
      <c r="F65" s="714">
        <v>0.99058761683791208</v>
      </c>
      <c r="G65" s="714">
        <v>1.0676747804542785</v>
      </c>
      <c r="H65" s="714">
        <v>1.2326837587639348</v>
      </c>
      <c r="I65" s="714">
        <v>0.8290567791700223</v>
      </c>
      <c r="J65" s="310">
        <v>4092.7620733530298</v>
      </c>
      <c r="K65" s="715"/>
      <c r="L65" s="714">
        <v>1.2020230979587578</v>
      </c>
      <c r="M65" s="714">
        <v>0.53110328456855016</v>
      </c>
      <c r="N65" s="714">
        <v>0.89944485930783524</v>
      </c>
      <c r="O65" s="714">
        <v>0.70431467733116471</v>
      </c>
      <c r="P65" s="714">
        <v>1.678511416148651</v>
      </c>
      <c r="Q65" s="714">
        <v>1.078902964725811</v>
      </c>
      <c r="R65" s="310">
        <v>1898.9489887745401</v>
      </c>
      <c r="S65" s="715"/>
      <c r="T65" s="714">
        <v>1.2085043911284741</v>
      </c>
      <c r="U65" s="714">
        <v>0.61160341377229099</v>
      </c>
      <c r="V65" s="714">
        <v>0.29292288070534483</v>
      </c>
      <c r="W65" s="714">
        <v>1.0085975866232708</v>
      </c>
      <c r="X65" s="714">
        <v>2.063517768932023</v>
      </c>
      <c r="Y65" s="714">
        <v>1.2560473463859074</v>
      </c>
      <c r="Z65" s="310">
        <v>830.90206830995601</v>
      </c>
      <c r="AA65" s="715"/>
      <c r="AB65" s="714">
        <v>0.36150022593764125</v>
      </c>
      <c r="AC65" s="714">
        <v>0.54884742041712409</v>
      </c>
      <c r="AD65" s="714">
        <v>0</v>
      </c>
      <c r="AE65" s="714">
        <v>0.64973419964559953</v>
      </c>
      <c r="AF65" s="714">
        <v>2.0046992951057341</v>
      </c>
      <c r="AG65" s="714">
        <v>1.6260466507177034</v>
      </c>
      <c r="AH65" s="310">
        <v>435</v>
      </c>
      <c r="AI65" s="715"/>
      <c r="AJ65" s="714">
        <v>0.81033685210266682</v>
      </c>
      <c r="AK65" s="714">
        <v>0.47637455259144124</v>
      </c>
      <c r="AL65" s="714">
        <v>0.88685882647299918</v>
      </c>
      <c r="AM65" s="714">
        <v>0.91392670435108181</v>
      </c>
      <c r="AN65" s="714">
        <v>1.4246688776794485</v>
      </c>
      <c r="AO65" s="714">
        <v>0.95172276400233469</v>
      </c>
      <c r="AP65" s="310">
        <v>7257.6131304375303</v>
      </c>
    </row>
    <row r="66" spans="1:42" s="326" customFormat="1" ht="12" customHeight="1">
      <c r="A66" s="724"/>
      <c r="B66" s="712" t="s">
        <v>125</v>
      </c>
      <c r="C66" s="713"/>
      <c r="D66" s="714">
        <v>0.31856495534164236</v>
      </c>
      <c r="E66" s="714">
        <v>0.20285121303737422</v>
      </c>
      <c r="F66" s="714">
        <v>0.17227610727615861</v>
      </c>
      <c r="G66" s="714">
        <v>0.37835036273175776</v>
      </c>
      <c r="H66" s="714">
        <v>0.34832567422870298</v>
      </c>
      <c r="I66" s="714">
        <v>0.31581479291523534</v>
      </c>
      <c r="J66" s="310">
        <v>1559.0666877379699</v>
      </c>
      <c r="K66" s="715"/>
      <c r="L66" s="714">
        <v>0.627413242111723</v>
      </c>
      <c r="M66" s="714">
        <v>0.32722565191905723</v>
      </c>
      <c r="N66" s="714">
        <v>0.35275298388012871</v>
      </c>
      <c r="O66" s="714">
        <v>0.58142943194729602</v>
      </c>
      <c r="P66" s="714">
        <v>0.50431001075579873</v>
      </c>
      <c r="Q66" s="714">
        <v>0.48875594062097105</v>
      </c>
      <c r="R66" s="310">
        <v>860.24659264479101</v>
      </c>
      <c r="S66" s="715"/>
      <c r="T66" s="714">
        <v>0.61042683208022319</v>
      </c>
      <c r="U66" s="714">
        <v>0.57056508947155304</v>
      </c>
      <c r="V66" s="714">
        <v>0.73230720176336206</v>
      </c>
      <c r="W66" s="714">
        <v>0.77365872705056959</v>
      </c>
      <c r="X66" s="714">
        <v>0.60698132603422017</v>
      </c>
      <c r="Y66" s="714">
        <v>0.61534783037527052</v>
      </c>
      <c r="Z66" s="310">
        <v>407.06569418742799</v>
      </c>
      <c r="AA66" s="715"/>
      <c r="AB66" s="714">
        <v>0.36150022593764125</v>
      </c>
      <c r="AC66" s="714">
        <v>0.10976948408342481</v>
      </c>
      <c r="AD66" s="714">
        <v>0.90909090909090906</v>
      </c>
      <c r="AE66" s="714">
        <v>0.53160070880094501</v>
      </c>
      <c r="AF66" s="714">
        <v>0.60490926361045849</v>
      </c>
      <c r="AG66" s="714">
        <v>0.53080143540669855</v>
      </c>
      <c r="AH66" s="310">
        <v>142</v>
      </c>
      <c r="AI66" s="715"/>
      <c r="AJ66" s="714">
        <v>0.40173701434231041</v>
      </c>
      <c r="AK66" s="714">
        <v>0.26995258717120824</v>
      </c>
      <c r="AL66" s="714">
        <v>0.3486321450109155</v>
      </c>
      <c r="AM66" s="714">
        <v>0.48841538587487254</v>
      </c>
      <c r="AN66" s="714">
        <v>0.41287609651344526</v>
      </c>
      <c r="AO66" s="714">
        <v>0.38925660427342806</v>
      </c>
      <c r="AP66" s="310">
        <v>2968.3789745701902</v>
      </c>
    </row>
    <row r="67" spans="1:42" s="326" customFormat="1" ht="12" customHeight="1">
      <c r="A67" s="724"/>
      <c r="B67" s="712" t="s">
        <v>126</v>
      </c>
      <c r="C67" s="713"/>
      <c r="D67" s="714">
        <v>0.11989845619697452</v>
      </c>
      <c r="E67" s="714">
        <v>0.13408461001949498</v>
      </c>
      <c r="F67" s="714">
        <v>0.25841416091423791</v>
      </c>
      <c r="G67" s="714">
        <v>0.12405812001089782</v>
      </c>
      <c r="H67" s="714">
        <v>0.17573169265365898</v>
      </c>
      <c r="I67" s="714">
        <v>0.13961256799431265</v>
      </c>
      <c r="J67" s="310">
        <v>689.21820266952</v>
      </c>
      <c r="K67" s="715"/>
      <c r="L67" s="714">
        <v>0.19838252858736033</v>
      </c>
      <c r="M67" s="714">
        <v>0.19344473368739876</v>
      </c>
      <c r="N67" s="714">
        <v>0.34312240174199193</v>
      </c>
      <c r="O67" s="714">
        <v>5.4834547776882729E-2</v>
      </c>
      <c r="P67" s="714">
        <v>0.27801100180334265</v>
      </c>
      <c r="Q67" s="714">
        <v>0.2206721424388281</v>
      </c>
      <c r="R67" s="310">
        <v>388.39928653029398</v>
      </c>
      <c r="S67" s="715"/>
      <c r="T67" s="714">
        <v>0.10741084051974766</v>
      </c>
      <c r="U67" s="714">
        <v>0.10921489531648051</v>
      </c>
      <c r="V67" s="714">
        <v>0.14646144035267242</v>
      </c>
      <c r="W67" s="714">
        <v>2.9652425078593243E-2</v>
      </c>
      <c r="X67" s="714">
        <v>0.13606519278508902</v>
      </c>
      <c r="Y67" s="714">
        <v>0.10836525612196381</v>
      </c>
      <c r="Z67" s="310">
        <v>71.685924661803099</v>
      </c>
      <c r="AA67" s="715"/>
      <c r="AB67" s="714">
        <v>0.49706281066425667</v>
      </c>
      <c r="AC67" s="714">
        <v>7.3179656055616535E-2</v>
      </c>
      <c r="AD67" s="714">
        <v>0</v>
      </c>
      <c r="AE67" s="714">
        <v>5.9066745422327233E-2</v>
      </c>
      <c r="AF67" s="714">
        <v>0.20496925461180823</v>
      </c>
      <c r="AG67" s="714">
        <v>0.20559210526315788</v>
      </c>
      <c r="AH67" s="310">
        <v>55</v>
      </c>
      <c r="AI67" s="715"/>
      <c r="AJ67" s="714">
        <v>0.13232489915258908</v>
      </c>
      <c r="AK67" s="714">
        <v>0.15333194632856534</v>
      </c>
      <c r="AL67" s="714">
        <v>0.32772791208125107</v>
      </c>
      <c r="AM67" s="714">
        <v>8.9084690913709588E-2</v>
      </c>
      <c r="AN67" s="714">
        <v>0.19644360738793099</v>
      </c>
      <c r="AO67" s="714">
        <v>0.15792560903128922</v>
      </c>
      <c r="AP67" s="310">
        <v>1204.3034138616199</v>
      </c>
    </row>
    <row r="68" spans="1:42" s="326" customFormat="1" ht="12" customHeight="1">
      <c r="A68" s="724"/>
      <c r="B68" s="712" t="s">
        <v>138</v>
      </c>
      <c r="C68" s="713"/>
      <c r="D68" s="714">
        <v>0.70877959377007582</v>
      </c>
      <c r="E68" s="714">
        <v>0.41603023816042872</v>
      </c>
      <c r="F68" s="714">
        <v>0.9475185900188724</v>
      </c>
      <c r="G68" s="714">
        <v>0.7630610124021282</v>
      </c>
      <c r="H68" s="714">
        <v>0.99970152057668404</v>
      </c>
      <c r="I68" s="714">
        <v>0.76630792106445245</v>
      </c>
      <c r="J68" s="310">
        <v>3782.9930043903601</v>
      </c>
      <c r="K68" s="715"/>
      <c r="L68" s="714">
        <v>0.86385449113292878</v>
      </c>
      <c r="M68" s="714">
        <v>0.37681893356103585</v>
      </c>
      <c r="N68" s="714">
        <v>0.73307583770999507</v>
      </c>
      <c r="O68" s="714">
        <v>0.47988960852000057</v>
      </c>
      <c r="P68" s="714">
        <v>0.87140323201470271</v>
      </c>
      <c r="Q68" s="714">
        <v>0.69867251208537973</v>
      </c>
      <c r="R68" s="310">
        <v>1229.7152790253699</v>
      </c>
      <c r="S68" s="715"/>
      <c r="T68" s="714">
        <v>0.67985444976245957</v>
      </c>
      <c r="U68" s="714">
        <v>0.49945200711029514</v>
      </c>
      <c r="V68" s="714">
        <v>0.15977611674836978</v>
      </c>
      <c r="W68" s="714">
        <v>0.65658941245456348</v>
      </c>
      <c r="X68" s="714">
        <v>0.81459938508375629</v>
      </c>
      <c r="Y68" s="714">
        <v>0.6749260409819563</v>
      </c>
      <c r="Z68" s="310">
        <v>446.47794927617201</v>
      </c>
      <c r="AA68" s="715"/>
      <c r="AB68" s="714">
        <v>1.1296882060551288</v>
      </c>
      <c r="AC68" s="714">
        <v>0.65861690450054877</v>
      </c>
      <c r="AD68" s="714">
        <v>0.90909090909090906</v>
      </c>
      <c r="AE68" s="714">
        <v>0.23626698168930893</v>
      </c>
      <c r="AF68" s="714">
        <v>1.2798080287956806</v>
      </c>
      <c r="AG68" s="714">
        <v>1.1363636363636365</v>
      </c>
      <c r="AH68" s="310">
        <v>304</v>
      </c>
      <c r="AI68" s="715"/>
      <c r="AJ68" s="714">
        <v>0.73078392536646775</v>
      </c>
      <c r="AK68" s="714">
        <v>0.41242612423757302</v>
      </c>
      <c r="AL68" s="714">
        <v>0.7383297994719934</v>
      </c>
      <c r="AM68" s="714">
        <v>0.63114487019041965</v>
      </c>
      <c r="AN68" s="714">
        <v>0.99142270468698879</v>
      </c>
      <c r="AO68" s="714">
        <v>0.75575198515811115</v>
      </c>
      <c r="AP68" s="310">
        <v>5763.1862326918999</v>
      </c>
    </row>
    <row r="69" spans="1:42" s="326" customFormat="1" ht="12" customHeight="1">
      <c r="A69" s="724"/>
      <c r="B69" s="712" t="s">
        <v>128</v>
      </c>
      <c r="C69" s="713"/>
      <c r="D69" s="714">
        <v>93.954805530063084</v>
      </c>
      <c r="E69" s="714">
        <v>94.590727354095236</v>
      </c>
      <c r="F69" s="714">
        <v>94.93544386609129</v>
      </c>
      <c r="G69" s="714">
        <v>94.637151404854208</v>
      </c>
      <c r="H69" s="714">
        <v>93.325032571461364</v>
      </c>
      <c r="I69" s="714">
        <v>93.873429007467408</v>
      </c>
      <c r="J69" s="310">
        <v>493664.87026984303</v>
      </c>
      <c r="K69" s="715"/>
      <c r="L69" s="714">
        <v>91.57261629375158</v>
      </c>
      <c r="M69" s="714">
        <v>93.766741452090329</v>
      </c>
      <c r="N69" s="714">
        <v>93.449415694492316</v>
      </c>
      <c r="O69" s="714">
        <v>93.477567966075085</v>
      </c>
      <c r="P69" s="714">
        <v>92.19120257695522</v>
      </c>
      <c r="Q69" s="714">
        <v>92.639012962064939</v>
      </c>
      <c r="R69" s="310">
        <v>176007.39370079801</v>
      </c>
      <c r="S69" s="715"/>
      <c r="T69" s="714">
        <v>93.025055372848087</v>
      </c>
      <c r="U69" s="714">
        <v>94.444945823533317</v>
      </c>
      <c r="V69" s="714">
        <v>92.078891348386534</v>
      </c>
      <c r="W69" s="714">
        <v>92.309607252078123</v>
      </c>
      <c r="X69" s="714">
        <v>93.531325221700584</v>
      </c>
      <c r="Y69" s="714">
        <v>93.200000506251243</v>
      </c>
      <c r="Z69" s="310">
        <v>66152.129591353005</v>
      </c>
      <c r="AA69" s="715"/>
      <c r="AB69" s="714">
        <v>85.115384615384613</v>
      </c>
      <c r="AC69" s="714">
        <v>83.603548485775462</v>
      </c>
      <c r="AD69" s="714">
        <v>93.220338983050837</v>
      </c>
      <c r="AE69" s="714">
        <v>90.534759358288781</v>
      </c>
      <c r="AF69" s="714">
        <v>83.262570762570761</v>
      </c>
      <c r="AG69" s="714">
        <v>83.912047928233108</v>
      </c>
      <c r="AH69" s="310">
        <v>26752</v>
      </c>
      <c r="AI69" s="715"/>
      <c r="AJ69" s="714">
        <v>93.415013551834946</v>
      </c>
      <c r="AK69" s="714">
        <v>93.968339903624496</v>
      </c>
      <c r="AL69" s="714">
        <v>93.550626769607121</v>
      </c>
      <c r="AM69" s="714">
        <v>93.871508482386616</v>
      </c>
      <c r="AN69" s="714">
        <v>92.125769263050955</v>
      </c>
      <c r="AO69" s="714">
        <v>93.140704415236627</v>
      </c>
      <c r="AP69" s="310">
        <v>762576.39356199396</v>
      </c>
    </row>
    <row r="70" spans="1:42" s="326" customFormat="1" ht="12" customHeight="1">
      <c r="A70" s="724"/>
      <c r="B70" s="712" t="s">
        <v>129</v>
      </c>
      <c r="C70" s="713"/>
      <c r="D70" s="714">
        <v>0.53773644420765354</v>
      </c>
      <c r="E70" s="714">
        <v>0.40939540890347625</v>
      </c>
      <c r="F70" s="714">
        <v>0.61515306992819929</v>
      </c>
      <c r="G70" s="714">
        <v>0.38959130994468139</v>
      </c>
      <c r="H70" s="714">
        <v>0.5522324629587656</v>
      </c>
      <c r="I70" s="714">
        <v>0.52016836306751968</v>
      </c>
      <c r="J70" s="310">
        <v>2735.47957273167</v>
      </c>
      <c r="K70" s="715"/>
      <c r="L70" s="714">
        <v>1.0302451727018385</v>
      </c>
      <c r="M70" s="714">
        <v>0.5737569220499793</v>
      </c>
      <c r="N70" s="714">
        <v>0.87846263321736306</v>
      </c>
      <c r="O70" s="714">
        <v>0.80734224100219421</v>
      </c>
      <c r="P70" s="714">
        <v>0.8859085353647923</v>
      </c>
      <c r="Q70" s="714">
        <v>0.8486303584604058</v>
      </c>
      <c r="R70" s="310">
        <v>1612.33602164084</v>
      </c>
      <c r="S70" s="715"/>
      <c r="T70" s="714">
        <v>0.60494079863596262</v>
      </c>
      <c r="U70" s="714">
        <v>0.37195775444947093</v>
      </c>
      <c r="V70" s="714">
        <v>0.80916042317771519</v>
      </c>
      <c r="W70" s="714">
        <v>0.74316076156834732</v>
      </c>
      <c r="X70" s="714">
        <v>0.59479164548696373</v>
      </c>
      <c r="Y70" s="714">
        <v>0.5887940910309758</v>
      </c>
      <c r="Z70" s="310">
        <v>417.91827039626997</v>
      </c>
      <c r="AA70" s="715"/>
      <c r="AB70" s="714">
        <v>3.7307692307692304</v>
      </c>
      <c r="AC70" s="714">
        <v>1.2847965738758029</v>
      </c>
      <c r="AD70" s="714">
        <v>0.84745762711864403</v>
      </c>
      <c r="AE70" s="714">
        <v>1.3903743315508021</v>
      </c>
      <c r="AF70" s="714">
        <v>1.6608391608391608</v>
      </c>
      <c r="AG70" s="714">
        <v>1.7722154261158685</v>
      </c>
      <c r="AH70" s="310">
        <v>565</v>
      </c>
      <c r="AI70" s="715"/>
      <c r="AJ70" s="714">
        <v>0.64271912820979882</v>
      </c>
      <c r="AK70" s="714">
        <v>0.49309930460863577</v>
      </c>
      <c r="AL70" s="714">
        <v>0.85115807512419628</v>
      </c>
      <c r="AM70" s="714">
        <v>0.60983230159706259</v>
      </c>
      <c r="AN70" s="714">
        <v>0.72774795261476111</v>
      </c>
      <c r="AO70" s="714">
        <v>0.65109320378451518</v>
      </c>
      <c r="AP70" s="310">
        <v>5330.7338647687702</v>
      </c>
    </row>
    <row r="71" spans="1:42" s="326" customFormat="1" ht="12" customHeight="1">
      <c r="A71" s="724"/>
      <c r="B71" s="712" t="s">
        <v>139</v>
      </c>
      <c r="C71" s="713"/>
      <c r="D71" s="714">
        <v>5.5074580257291821</v>
      </c>
      <c r="E71" s="714">
        <v>4.9998772370012556</v>
      </c>
      <c r="F71" s="714">
        <v>4.4494030639805464</v>
      </c>
      <c r="G71" s="714">
        <v>4.9732572852013108</v>
      </c>
      <c r="H71" s="714">
        <v>6.1227349655799017</v>
      </c>
      <c r="I71" s="714">
        <v>5.606402629465232</v>
      </c>
      <c r="J71" s="310">
        <v>29483.1461470881</v>
      </c>
      <c r="K71" s="715"/>
      <c r="L71" s="714">
        <v>7.3971385335466708</v>
      </c>
      <c r="M71" s="714">
        <v>5.6595016258596411</v>
      </c>
      <c r="N71" s="714">
        <v>5.672121672290368</v>
      </c>
      <c r="O71" s="714">
        <v>5.7150897929229849</v>
      </c>
      <c r="P71" s="714">
        <v>6.9228888876799708</v>
      </c>
      <c r="Q71" s="714">
        <v>6.512356679474375</v>
      </c>
      <c r="R71" s="310">
        <v>12373.0045188806</v>
      </c>
      <c r="S71" s="715"/>
      <c r="T71" s="714">
        <v>6.3700038285158538</v>
      </c>
      <c r="U71" s="714">
        <v>5.1830964220171154</v>
      </c>
      <c r="V71" s="714">
        <v>7.1119482284357254</v>
      </c>
      <c r="W71" s="714">
        <v>6.9472319863536249</v>
      </c>
      <c r="X71" s="714">
        <v>5.8738831328127121</v>
      </c>
      <c r="Y71" s="714">
        <v>6.2112054027176766</v>
      </c>
      <c r="Z71" s="310">
        <v>4408.6315717512498</v>
      </c>
      <c r="AA71" s="715"/>
      <c r="AB71" s="714">
        <v>11.153846153846155</v>
      </c>
      <c r="AC71" s="714">
        <v>15.111654940348732</v>
      </c>
      <c r="AD71" s="714">
        <v>5.9322033898305087</v>
      </c>
      <c r="AE71" s="714">
        <v>8.0748663101604272</v>
      </c>
      <c r="AF71" s="714">
        <v>15.076590076590076</v>
      </c>
      <c r="AG71" s="714">
        <v>14.315736645651015</v>
      </c>
      <c r="AH71" s="310">
        <v>4564</v>
      </c>
      <c r="AI71" s="715"/>
      <c r="AJ71" s="714">
        <v>5.9422673199552074</v>
      </c>
      <c r="AK71" s="714">
        <v>5.5385607917667592</v>
      </c>
      <c r="AL71" s="714">
        <v>5.5982151552684041</v>
      </c>
      <c r="AM71" s="714">
        <v>5.5186592160162125</v>
      </c>
      <c r="AN71" s="714">
        <v>7.1464827843344736</v>
      </c>
      <c r="AO71" s="714">
        <v>6.2082023809789462</v>
      </c>
      <c r="AP71" s="310">
        <v>50828.782237719999</v>
      </c>
    </row>
    <row r="72" spans="1:42" s="326" customFormat="1" ht="12" customHeight="1">
      <c r="A72" s="711"/>
      <c r="B72" s="716" t="s">
        <v>633</v>
      </c>
      <c r="C72" s="717"/>
      <c r="D72" s="310">
        <v>273004.41248447099</v>
      </c>
      <c r="E72" s="310">
        <v>63290.253626263097</v>
      </c>
      <c r="F72" s="310">
        <v>2445.71899245026</v>
      </c>
      <c r="G72" s="310">
        <v>24705.9033626378</v>
      </c>
      <c r="H72" s="310">
        <v>162437.20752384001</v>
      </c>
      <c r="I72" s="310">
        <v>525883.49598966201</v>
      </c>
      <c r="J72" s="310"/>
      <c r="K72" s="718"/>
      <c r="L72" s="310">
        <v>57980.482971383302</v>
      </c>
      <c r="M72" s="310">
        <v>44514.281112764002</v>
      </c>
      <c r="N72" s="310">
        <v>22295.919417417601</v>
      </c>
      <c r="O72" s="310">
        <v>17692.991797223302</v>
      </c>
      <c r="P72" s="310">
        <v>47509.058942531199</v>
      </c>
      <c r="Q72" s="310">
        <v>189992.73424131999</v>
      </c>
      <c r="R72" s="310"/>
      <c r="S72" s="718"/>
      <c r="T72" s="310">
        <v>48629.506491387197</v>
      </c>
      <c r="U72" s="310">
        <v>7271.1092111748203</v>
      </c>
      <c r="V72" s="310">
        <v>741.50932597975395</v>
      </c>
      <c r="W72" s="310">
        <v>3653.3634497960002</v>
      </c>
      <c r="X72" s="310">
        <v>10683.1909551628</v>
      </c>
      <c r="Y72" s="310">
        <v>70978.679433500598</v>
      </c>
      <c r="Z72" s="310"/>
      <c r="AA72" s="718"/>
      <c r="AB72" s="310">
        <v>2600</v>
      </c>
      <c r="AC72" s="310">
        <v>3269</v>
      </c>
      <c r="AD72" s="310">
        <v>118</v>
      </c>
      <c r="AE72" s="310">
        <v>1870</v>
      </c>
      <c r="AF72" s="310">
        <v>24024</v>
      </c>
      <c r="AG72" s="310">
        <v>31881</v>
      </c>
      <c r="AH72" s="310"/>
      <c r="AI72" s="718"/>
      <c r="AJ72" s="310">
        <v>382214.40194724197</v>
      </c>
      <c r="AK72" s="310">
        <v>118344.64395020199</v>
      </c>
      <c r="AL72" s="310">
        <v>25601.147735847699</v>
      </c>
      <c r="AM72" s="310">
        <v>47922.258609657198</v>
      </c>
      <c r="AN72" s="310">
        <v>244653.457421534</v>
      </c>
      <c r="AO72" s="310">
        <v>818735.90966448199</v>
      </c>
      <c r="AP72" s="310"/>
    </row>
    <row r="73" spans="1:42" s="326" customFormat="1" ht="4.5" customHeight="1">
      <c r="A73" s="727"/>
      <c r="B73" s="728"/>
      <c r="C73" s="729"/>
      <c r="D73" s="730"/>
      <c r="E73" s="730"/>
      <c r="F73" s="730"/>
      <c r="G73" s="731"/>
      <c r="H73" s="731"/>
      <c r="I73" s="730"/>
      <c r="J73" s="730"/>
      <c r="K73" s="732"/>
      <c r="L73" s="730"/>
      <c r="M73" s="730"/>
      <c r="N73" s="730"/>
      <c r="O73" s="730"/>
      <c r="P73" s="730"/>
      <c r="Q73" s="730"/>
      <c r="R73" s="730"/>
      <c r="S73" s="931"/>
      <c r="T73" s="341"/>
      <c r="U73" s="341"/>
      <c r="V73" s="341"/>
      <c r="W73" s="341"/>
      <c r="X73" s="341"/>
      <c r="Y73" s="341"/>
      <c r="Z73" s="341"/>
      <c r="AA73" s="931"/>
      <c r="AB73" s="341"/>
      <c r="AC73" s="341"/>
      <c r="AD73" s="341"/>
      <c r="AE73" s="341"/>
      <c r="AF73" s="341"/>
      <c r="AG73" s="341"/>
      <c r="AH73" s="341"/>
      <c r="AI73" s="931"/>
      <c r="AJ73" s="697"/>
      <c r="AK73" s="697"/>
      <c r="AL73" s="697"/>
      <c r="AM73" s="697"/>
      <c r="AN73" s="697"/>
      <c r="AO73" s="697"/>
      <c r="AP73" s="932"/>
    </row>
    <row r="74" spans="1:42" s="326" customFormat="1" ht="12.75" customHeight="1">
      <c r="A74" s="711"/>
      <c r="B74" s="711"/>
      <c r="C74" s="719"/>
      <c r="D74" s="733"/>
      <c r="E74" s="733"/>
      <c r="F74" s="733"/>
      <c r="G74" s="733"/>
      <c r="H74" s="733"/>
      <c r="I74" s="733"/>
      <c r="J74" s="733"/>
      <c r="K74" s="733"/>
      <c r="L74" s="733"/>
      <c r="M74" s="733"/>
      <c r="N74" s="733"/>
      <c r="O74" s="711"/>
      <c r="P74" s="711"/>
      <c r="Q74" s="711"/>
      <c r="R74" s="734"/>
      <c r="S74" s="699"/>
      <c r="AA74" s="699"/>
      <c r="AI74" s="699"/>
      <c r="AJ74" s="699"/>
      <c r="AK74" s="699"/>
      <c r="AL74" s="699"/>
      <c r="AM74" s="699"/>
      <c r="AN74" s="699"/>
      <c r="AO74" s="699"/>
      <c r="AP74" s="933" t="s">
        <v>47</v>
      </c>
    </row>
    <row r="75" spans="1:42" ht="14.25" customHeight="1">
      <c r="A75" s="934" t="s">
        <v>48</v>
      </c>
      <c r="B75" s="711"/>
      <c r="C75" s="719"/>
      <c r="D75" s="733"/>
      <c r="E75" s="733"/>
      <c r="F75" s="733"/>
      <c r="G75" s="733"/>
      <c r="H75" s="733"/>
      <c r="I75" s="733"/>
      <c r="J75" s="735"/>
      <c r="K75" s="742"/>
      <c r="L75" s="739"/>
      <c r="M75" s="739"/>
      <c r="N75" s="739"/>
      <c r="O75" s="739"/>
      <c r="P75" s="739"/>
      <c r="Q75" s="739"/>
      <c r="R75" s="744"/>
      <c r="S75" s="935"/>
      <c r="AA75" s="935"/>
      <c r="AI75" s="935"/>
    </row>
    <row r="76" spans="1:42" ht="11.15" customHeight="1">
      <c r="A76" s="745" t="str">
        <f>"1."</f>
        <v>1.</v>
      </c>
      <c r="B76" s="746" t="s">
        <v>634</v>
      </c>
      <c r="C76" s="713"/>
      <c r="D76" s="747"/>
      <c r="E76" s="747"/>
      <c r="F76" s="747"/>
      <c r="G76" s="747"/>
      <c r="H76" s="747"/>
      <c r="K76" s="735"/>
      <c r="L76" s="735"/>
      <c r="M76" s="741"/>
      <c r="N76" s="741"/>
      <c r="O76" s="741"/>
      <c r="P76" s="741"/>
      <c r="Q76" s="741"/>
      <c r="R76" s="741"/>
    </row>
    <row r="77" spans="1:42" ht="11.15" customHeight="1">
      <c r="A77" s="745" t="str">
        <f>"2."</f>
        <v>2.</v>
      </c>
      <c r="B77" s="746" t="s">
        <v>635</v>
      </c>
      <c r="C77" s="713"/>
      <c r="D77" s="747"/>
      <c r="E77" s="747"/>
      <c r="F77" s="747"/>
      <c r="G77" s="747"/>
      <c r="H77" s="747"/>
      <c r="K77" s="742"/>
      <c r="L77" s="741"/>
      <c r="M77" s="741"/>
      <c r="N77" s="741"/>
      <c r="O77" s="741"/>
      <c r="P77" s="741"/>
      <c r="Q77" s="741"/>
      <c r="R77" s="741"/>
      <c r="S77" s="935"/>
      <c r="AA77" s="935"/>
      <c r="AI77" s="935"/>
    </row>
    <row r="78" spans="1:42" ht="11.15" customHeight="1">
      <c r="A78" s="745" t="str">
        <f>"3."</f>
        <v>3.</v>
      </c>
      <c r="B78" s="746" t="s">
        <v>140</v>
      </c>
      <c r="C78" s="713"/>
      <c r="D78" s="747"/>
      <c r="E78" s="747"/>
      <c r="F78" s="747"/>
      <c r="G78" s="747"/>
      <c r="H78" s="747"/>
      <c r="K78" s="742"/>
      <c r="L78" s="741"/>
      <c r="M78" s="741"/>
      <c r="N78" s="741"/>
      <c r="O78" s="741"/>
      <c r="P78" s="741"/>
      <c r="Q78" s="741"/>
      <c r="R78" s="741"/>
      <c r="S78" s="935"/>
      <c r="AA78" s="935"/>
      <c r="AI78" s="935"/>
    </row>
    <row r="79" spans="1:42" ht="11.15" customHeight="1">
      <c r="A79" s="745" t="str">
        <f>"4."</f>
        <v>4.</v>
      </c>
      <c r="B79" s="746" t="s">
        <v>636</v>
      </c>
      <c r="C79" s="713"/>
      <c r="D79" s="747"/>
      <c r="E79" s="747"/>
      <c r="F79" s="747"/>
      <c r="G79" s="747"/>
      <c r="H79" s="747"/>
      <c r="K79" s="742"/>
      <c r="L79" s="741"/>
      <c r="M79" s="741"/>
      <c r="N79" s="741"/>
      <c r="O79" s="741"/>
      <c r="P79" s="741"/>
      <c r="Q79" s="741"/>
      <c r="R79" s="741"/>
      <c r="S79" s="935"/>
      <c r="AA79" s="935"/>
      <c r="AI79" s="935"/>
    </row>
    <row r="80" spans="1:42" ht="11.15" customHeight="1">
      <c r="A80" s="745" t="str">
        <f>"5."</f>
        <v>5.</v>
      </c>
      <c r="B80" s="746" t="s">
        <v>637</v>
      </c>
      <c r="C80" s="713"/>
      <c r="D80" s="747"/>
      <c r="E80" s="747"/>
      <c r="F80" s="747"/>
      <c r="G80" s="747"/>
      <c r="H80" s="747"/>
      <c r="K80" s="742"/>
      <c r="L80" s="741"/>
      <c r="M80" s="741"/>
      <c r="N80" s="741"/>
      <c r="O80" s="741"/>
      <c r="P80" s="741"/>
      <c r="Q80" s="741"/>
      <c r="R80" s="741"/>
    </row>
    <row r="81" spans="1:18" ht="12" customHeight="1">
      <c r="A81" s="936" t="str">
        <f>"6."</f>
        <v>6.</v>
      </c>
      <c r="B81" s="745" t="s">
        <v>638</v>
      </c>
      <c r="C81" s="713"/>
      <c r="D81" s="747"/>
      <c r="E81" s="747"/>
      <c r="F81" s="747"/>
      <c r="G81" s="747"/>
      <c r="H81" s="747"/>
      <c r="I81" s="747"/>
      <c r="J81" s="735"/>
      <c r="K81" s="742"/>
      <c r="L81" s="741"/>
      <c r="M81" s="741"/>
      <c r="N81" s="741"/>
      <c r="O81" s="741"/>
      <c r="P81" s="741"/>
      <c r="Q81" s="741"/>
      <c r="R81" s="741"/>
    </row>
    <row r="82" spans="1:18" ht="12" customHeight="1">
      <c r="A82" s="936" t="str">
        <f>"7."</f>
        <v>7.</v>
      </c>
      <c r="B82" s="745" t="s">
        <v>639</v>
      </c>
      <c r="C82" s="713"/>
      <c r="D82" s="747"/>
      <c r="E82" s="747"/>
      <c r="F82" s="747"/>
      <c r="G82" s="747"/>
      <c r="H82" s="747"/>
      <c r="I82" s="747"/>
      <c r="J82" s="748"/>
      <c r="K82" s="742"/>
      <c r="L82" s="741"/>
      <c r="M82" s="741"/>
      <c r="N82" s="741"/>
      <c r="O82" s="741"/>
      <c r="P82" s="741"/>
      <c r="Q82" s="741"/>
      <c r="R82" s="741"/>
    </row>
    <row r="83" spans="1:18" ht="12" customHeight="1">
      <c r="A83" s="936" t="str">
        <f>"8."</f>
        <v>8.</v>
      </c>
      <c r="B83" s="890" t="s">
        <v>640</v>
      </c>
      <c r="C83" s="713"/>
      <c r="D83" s="747"/>
      <c r="E83" s="747"/>
      <c r="F83" s="747"/>
      <c r="G83" s="747"/>
      <c r="H83" s="747"/>
      <c r="I83" s="747"/>
      <c r="J83" s="748"/>
      <c r="K83" s="742"/>
      <c r="L83" s="741"/>
      <c r="M83" s="741"/>
      <c r="N83" s="741"/>
      <c r="O83" s="741"/>
      <c r="P83" s="741"/>
      <c r="Q83" s="741"/>
      <c r="R83" s="741"/>
    </row>
    <row r="84" spans="1:18">
      <c r="A84" s="747"/>
      <c r="B84" s="890"/>
      <c r="C84" s="736"/>
      <c r="D84" s="735"/>
      <c r="E84" s="735"/>
      <c r="F84" s="735"/>
      <c r="G84" s="735"/>
      <c r="H84" s="735"/>
      <c r="I84" s="735"/>
      <c r="J84" s="735"/>
      <c r="K84" s="735"/>
      <c r="L84" s="735"/>
      <c r="M84" s="735"/>
      <c r="N84" s="735"/>
      <c r="O84" s="735"/>
      <c r="P84" s="735"/>
      <c r="Q84" s="735"/>
      <c r="R84" s="735"/>
    </row>
    <row r="85" spans="1:18">
      <c r="A85" s="735"/>
      <c r="B85" s="735"/>
      <c r="C85" s="736"/>
      <c r="D85" s="735"/>
      <c r="E85" s="735"/>
      <c r="F85" s="735"/>
      <c r="G85" s="735"/>
      <c r="H85" s="735"/>
      <c r="I85" s="735"/>
      <c r="J85" s="735"/>
      <c r="K85" s="735"/>
      <c r="L85" s="735"/>
      <c r="M85" s="735"/>
      <c r="N85" s="735"/>
      <c r="O85" s="735"/>
      <c r="P85" s="735"/>
      <c r="Q85" s="735"/>
      <c r="R85" s="735"/>
    </row>
    <row r="86" spans="1:18">
      <c r="A86" s="735"/>
      <c r="B86" s="735"/>
      <c r="C86" s="736"/>
      <c r="D86" s="735"/>
      <c r="E86" s="735"/>
      <c r="F86" s="735"/>
      <c r="G86" s="735"/>
      <c r="H86" s="735"/>
      <c r="I86" s="735"/>
      <c r="J86" s="735"/>
      <c r="K86" s="735"/>
      <c r="L86" s="735"/>
      <c r="M86" s="735"/>
      <c r="N86" s="735"/>
      <c r="O86" s="735"/>
      <c r="P86" s="735"/>
      <c r="Q86" s="735"/>
      <c r="R86" s="735"/>
    </row>
    <row r="87" spans="1:18">
      <c r="A87" s="735"/>
      <c r="B87" s="735"/>
      <c r="C87" s="736"/>
      <c r="D87" s="735"/>
      <c r="E87" s="735"/>
      <c r="F87" s="735"/>
      <c r="G87" s="735"/>
      <c r="H87" s="735"/>
      <c r="I87" s="735"/>
      <c r="J87" s="735"/>
      <c r="K87" s="735"/>
      <c r="L87" s="735"/>
      <c r="M87" s="735"/>
      <c r="N87" s="735"/>
      <c r="O87" s="735"/>
      <c r="P87" s="735"/>
      <c r="Q87" s="735"/>
      <c r="R87" s="735"/>
    </row>
    <row r="88" spans="1:18">
      <c r="A88" s="735"/>
      <c r="B88" s="735"/>
      <c r="C88" s="736"/>
      <c r="D88" s="735"/>
      <c r="E88" s="735"/>
      <c r="F88" s="735"/>
      <c r="G88" s="735"/>
      <c r="H88" s="735"/>
      <c r="I88" s="735"/>
      <c r="J88" s="735"/>
      <c r="K88" s="735"/>
      <c r="L88" s="735"/>
      <c r="M88" s="735"/>
      <c r="N88" s="735"/>
      <c r="O88" s="735"/>
      <c r="P88" s="735"/>
      <c r="Q88" s="735"/>
      <c r="R88" s="735"/>
    </row>
    <row r="89" spans="1:18">
      <c r="A89" s="735"/>
      <c r="B89" s="735"/>
      <c r="C89" s="736"/>
      <c r="D89" s="735"/>
      <c r="E89" s="735"/>
      <c r="F89" s="735"/>
      <c r="G89" s="735"/>
      <c r="H89" s="735"/>
      <c r="I89" s="735"/>
      <c r="J89" s="735"/>
      <c r="K89" s="735"/>
      <c r="L89" s="735"/>
      <c r="M89" s="735"/>
      <c r="N89" s="735"/>
      <c r="O89" s="735"/>
      <c r="P89" s="735"/>
      <c r="Q89" s="735"/>
      <c r="R89" s="735"/>
    </row>
    <row r="90" spans="1:18">
      <c r="A90" s="735"/>
      <c r="B90" s="735"/>
      <c r="C90" s="736"/>
      <c r="D90" s="735"/>
      <c r="E90" s="735"/>
      <c r="F90" s="735"/>
      <c r="G90" s="735"/>
      <c r="H90" s="735"/>
      <c r="I90" s="735"/>
      <c r="J90" s="735"/>
      <c r="K90" s="735"/>
      <c r="L90" s="735"/>
      <c r="M90" s="735"/>
      <c r="N90" s="735"/>
      <c r="O90" s="735"/>
      <c r="P90" s="735"/>
      <c r="Q90" s="735"/>
      <c r="R90" s="735"/>
    </row>
    <row r="91" spans="1:18">
      <c r="A91" s="735"/>
      <c r="B91" s="735"/>
      <c r="C91" s="735"/>
      <c r="D91" s="735"/>
      <c r="E91" s="735"/>
      <c r="F91" s="735"/>
      <c r="G91" s="735"/>
      <c r="H91" s="735"/>
      <c r="I91" s="735"/>
      <c r="J91" s="735"/>
      <c r="K91" s="735"/>
      <c r="L91" s="735"/>
      <c r="M91" s="735"/>
      <c r="N91" s="735"/>
      <c r="O91" s="735"/>
      <c r="P91" s="735"/>
      <c r="Q91" s="735"/>
      <c r="R91" s="735"/>
    </row>
    <row r="92" spans="1:18">
      <c r="A92" s="735"/>
      <c r="B92" s="735"/>
      <c r="C92" s="735"/>
      <c r="D92" s="735"/>
      <c r="E92" s="735"/>
      <c r="F92" s="735"/>
      <c r="G92" s="735"/>
      <c r="H92" s="735"/>
      <c r="I92" s="735"/>
      <c r="J92" s="735"/>
      <c r="K92" s="735"/>
      <c r="L92" s="735"/>
      <c r="M92" s="735"/>
      <c r="N92" s="735"/>
      <c r="O92" s="735"/>
      <c r="P92" s="735"/>
      <c r="Q92" s="735"/>
      <c r="R92" s="735"/>
    </row>
    <row r="93" spans="1:18">
      <c r="A93" s="735"/>
      <c r="B93" s="735"/>
      <c r="C93" s="735"/>
      <c r="D93" s="735"/>
      <c r="E93" s="735"/>
      <c r="F93" s="735"/>
      <c r="G93" s="735"/>
      <c r="H93" s="735"/>
      <c r="I93" s="735"/>
      <c r="J93" s="735"/>
      <c r="K93" s="735"/>
      <c r="L93" s="735"/>
      <c r="M93" s="735"/>
      <c r="N93" s="735"/>
      <c r="O93" s="735"/>
      <c r="P93" s="735"/>
      <c r="Q93" s="735"/>
      <c r="R93" s="735"/>
    </row>
    <row r="94" spans="1:18">
      <c r="A94" s="735"/>
      <c r="B94" s="735"/>
      <c r="C94" s="735"/>
      <c r="D94" s="735"/>
      <c r="E94" s="735"/>
      <c r="F94" s="735"/>
      <c r="G94" s="735"/>
      <c r="H94" s="735"/>
      <c r="I94" s="735"/>
      <c r="J94" s="735"/>
      <c r="K94" s="735"/>
      <c r="L94" s="735"/>
      <c r="M94" s="735"/>
      <c r="N94" s="735"/>
      <c r="O94" s="735"/>
      <c r="P94" s="735"/>
      <c r="Q94" s="735"/>
      <c r="R94" s="735"/>
    </row>
    <row r="95" spans="1:18">
      <c r="A95" s="735"/>
      <c r="B95" s="735"/>
      <c r="C95" s="735"/>
      <c r="D95" s="735"/>
      <c r="E95" s="735"/>
      <c r="F95" s="735"/>
      <c r="G95" s="735"/>
      <c r="H95" s="735"/>
      <c r="I95" s="735"/>
      <c r="J95" s="735"/>
      <c r="K95" s="735"/>
      <c r="L95" s="735"/>
      <c r="M95" s="735"/>
      <c r="N95" s="735"/>
      <c r="O95" s="735"/>
      <c r="P95" s="735"/>
      <c r="Q95" s="735"/>
      <c r="R95" s="735"/>
    </row>
    <row r="96" spans="1:18">
      <c r="A96" s="735"/>
      <c r="B96" s="735"/>
      <c r="C96" s="735"/>
      <c r="D96" s="735"/>
      <c r="E96" s="735"/>
      <c r="F96" s="735"/>
      <c r="G96" s="735"/>
      <c r="H96" s="735"/>
      <c r="I96" s="735"/>
      <c r="J96" s="735"/>
      <c r="K96" s="735"/>
      <c r="L96" s="735"/>
      <c r="M96" s="735"/>
      <c r="N96" s="735"/>
      <c r="O96" s="735"/>
      <c r="P96" s="735"/>
      <c r="Q96" s="735"/>
      <c r="R96" s="735"/>
    </row>
    <row r="97" spans="1:18">
      <c r="A97" s="735"/>
      <c r="B97" s="735"/>
      <c r="C97" s="735"/>
      <c r="D97" s="735"/>
      <c r="E97" s="735"/>
      <c r="F97" s="735"/>
      <c r="G97" s="735"/>
      <c r="H97" s="735"/>
      <c r="I97" s="735"/>
      <c r="J97" s="735"/>
      <c r="K97" s="735"/>
      <c r="L97" s="735"/>
      <c r="M97" s="735"/>
      <c r="N97" s="735"/>
      <c r="O97" s="735"/>
      <c r="P97" s="735"/>
      <c r="Q97" s="735"/>
      <c r="R97" s="735"/>
    </row>
    <row r="98" spans="1:18">
      <c r="A98" s="735"/>
      <c r="B98" s="735"/>
      <c r="C98" s="735"/>
      <c r="D98" s="735"/>
      <c r="E98" s="735"/>
      <c r="F98" s="735"/>
      <c r="G98" s="735"/>
      <c r="H98" s="735"/>
      <c r="I98" s="735"/>
      <c r="J98" s="735"/>
      <c r="K98" s="735"/>
      <c r="L98" s="735"/>
      <c r="M98" s="735"/>
      <c r="N98" s="735"/>
      <c r="O98" s="735"/>
      <c r="P98" s="735"/>
      <c r="Q98" s="735"/>
      <c r="R98" s="735"/>
    </row>
    <row r="99" spans="1:18">
      <c r="A99" s="735"/>
      <c r="B99" s="735"/>
      <c r="C99" s="735"/>
      <c r="D99" s="735"/>
      <c r="E99" s="735"/>
      <c r="F99" s="735"/>
      <c r="G99" s="735"/>
      <c r="H99" s="735"/>
      <c r="I99" s="735"/>
      <c r="J99" s="735"/>
      <c r="K99" s="735"/>
      <c r="L99" s="735"/>
      <c r="M99" s="735"/>
      <c r="N99" s="735"/>
      <c r="O99" s="735"/>
      <c r="P99" s="735"/>
      <c r="Q99" s="735"/>
      <c r="R99" s="735"/>
    </row>
    <row r="100" spans="1:18">
      <c r="A100" s="735"/>
      <c r="B100" s="735"/>
      <c r="C100" s="735"/>
      <c r="D100" s="735"/>
      <c r="E100" s="735"/>
      <c r="F100" s="735"/>
      <c r="G100" s="735"/>
      <c r="H100" s="735"/>
      <c r="I100" s="735"/>
      <c r="J100" s="735"/>
      <c r="K100" s="735"/>
      <c r="L100" s="735"/>
      <c r="M100" s="735"/>
      <c r="N100" s="735"/>
      <c r="O100" s="735"/>
      <c r="P100" s="735"/>
      <c r="Q100" s="735"/>
      <c r="R100" s="735"/>
    </row>
    <row r="101" spans="1:18">
      <c r="A101" s="735"/>
      <c r="B101" s="735"/>
      <c r="C101" s="735"/>
      <c r="D101" s="735"/>
      <c r="E101" s="735"/>
      <c r="F101" s="735"/>
      <c r="G101" s="735"/>
      <c r="H101" s="735"/>
      <c r="I101" s="735"/>
      <c r="J101" s="735"/>
      <c r="K101" s="735"/>
      <c r="L101" s="735"/>
      <c r="M101" s="735"/>
      <c r="N101" s="735"/>
      <c r="O101" s="735"/>
      <c r="P101" s="735"/>
      <c r="Q101" s="735"/>
      <c r="R101" s="735"/>
    </row>
    <row r="102" spans="1:18">
      <c r="A102" s="735"/>
      <c r="B102" s="735"/>
      <c r="C102" s="735"/>
      <c r="D102" s="735"/>
      <c r="E102" s="735"/>
      <c r="F102" s="735"/>
      <c r="G102" s="735"/>
      <c r="H102" s="735"/>
      <c r="I102" s="735"/>
      <c r="J102" s="735"/>
      <c r="K102" s="735"/>
      <c r="L102" s="735"/>
      <c r="M102" s="735"/>
      <c r="N102" s="735"/>
      <c r="O102" s="735"/>
      <c r="P102" s="735"/>
      <c r="Q102" s="735"/>
      <c r="R102" s="735"/>
    </row>
    <row r="103" spans="1:18">
      <c r="A103" s="735"/>
      <c r="B103" s="735"/>
      <c r="C103" s="735"/>
      <c r="D103" s="735"/>
      <c r="E103" s="735"/>
      <c r="F103" s="735"/>
      <c r="G103" s="735"/>
      <c r="H103" s="735"/>
      <c r="I103" s="735"/>
      <c r="J103" s="735"/>
      <c r="K103" s="735"/>
      <c r="L103" s="735"/>
      <c r="M103" s="735"/>
      <c r="N103" s="735"/>
      <c r="O103" s="735"/>
      <c r="P103" s="735"/>
      <c r="Q103" s="735"/>
      <c r="R103" s="735"/>
    </row>
    <row r="104" spans="1:18">
      <c r="A104" s="735"/>
      <c r="B104" s="735"/>
      <c r="C104" s="735"/>
      <c r="D104" s="735"/>
      <c r="E104" s="735"/>
      <c r="F104" s="735"/>
      <c r="G104" s="735"/>
      <c r="H104" s="735"/>
      <c r="I104" s="735"/>
      <c r="J104" s="735"/>
      <c r="K104" s="735"/>
      <c r="L104" s="735"/>
      <c r="M104" s="735"/>
      <c r="N104" s="735"/>
      <c r="O104" s="735"/>
      <c r="P104" s="735"/>
      <c r="Q104" s="735"/>
      <c r="R104" s="735"/>
    </row>
    <row r="105" spans="1:18">
      <c r="A105" s="735"/>
      <c r="B105" s="735"/>
      <c r="C105" s="735"/>
      <c r="D105" s="735"/>
      <c r="E105" s="735"/>
      <c r="F105" s="735"/>
      <c r="G105" s="735"/>
      <c r="H105" s="735"/>
      <c r="I105" s="735"/>
      <c r="J105" s="735"/>
      <c r="K105" s="735"/>
      <c r="L105" s="735"/>
      <c r="M105" s="735"/>
      <c r="N105" s="735"/>
      <c r="O105" s="735"/>
      <c r="P105" s="735"/>
      <c r="Q105" s="735"/>
      <c r="R105" s="735"/>
    </row>
    <row r="106" spans="1:18">
      <c r="A106" s="735"/>
      <c r="B106" s="735"/>
      <c r="C106" s="735"/>
      <c r="D106" s="735"/>
      <c r="E106" s="735"/>
      <c r="F106" s="735"/>
      <c r="G106" s="735"/>
      <c r="H106" s="735"/>
      <c r="I106" s="735"/>
      <c r="J106" s="735"/>
      <c r="K106" s="735"/>
      <c r="L106" s="735"/>
      <c r="M106" s="735"/>
      <c r="N106" s="735"/>
      <c r="O106" s="735"/>
      <c r="P106" s="735"/>
      <c r="Q106" s="735"/>
      <c r="R106" s="735"/>
    </row>
    <row r="107" spans="1:18">
      <c r="A107" s="735"/>
      <c r="B107" s="735"/>
      <c r="C107" s="735"/>
      <c r="D107" s="735"/>
      <c r="E107" s="735"/>
      <c r="F107" s="735"/>
      <c r="G107" s="735"/>
      <c r="H107" s="735"/>
      <c r="I107" s="735"/>
      <c r="J107" s="735"/>
      <c r="K107" s="735"/>
      <c r="L107" s="735"/>
      <c r="M107" s="735"/>
      <c r="N107" s="735"/>
      <c r="O107" s="735"/>
      <c r="P107" s="735"/>
      <c r="Q107" s="735"/>
      <c r="R107" s="735"/>
    </row>
    <row r="108" spans="1:18">
      <c r="A108" s="735"/>
      <c r="B108" s="735"/>
      <c r="C108" s="735"/>
      <c r="D108" s="735"/>
      <c r="E108" s="735"/>
      <c r="F108" s="735"/>
      <c r="G108" s="735"/>
      <c r="H108" s="735"/>
      <c r="I108" s="735"/>
      <c r="J108" s="735"/>
      <c r="K108" s="735"/>
      <c r="L108" s="735"/>
      <c r="M108" s="735"/>
      <c r="N108" s="735"/>
      <c r="O108" s="735"/>
      <c r="P108" s="735"/>
      <c r="Q108" s="735"/>
      <c r="R108" s="735"/>
    </row>
    <row r="109" spans="1:18">
      <c r="A109" s="735"/>
      <c r="B109" s="735"/>
      <c r="C109" s="735"/>
      <c r="D109" s="735"/>
      <c r="E109" s="735"/>
      <c r="F109" s="735"/>
      <c r="G109" s="735"/>
      <c r="H109" s="735"/>
      <c r="I109" s="735"/>
      <c r="J109" s="735"/>
      <c r="K109" s="735"/>
      <c r="L109" s="735"/>
      <c r="M109" s="735"/>
      <c r="N109" s="735"/>
      <c r="O109" s="735"/>
      <c r="P109" s="735"/>
      <c r="Q109" s="735"/>
      <c r="R109" s="735"/>
    </row>
    <row r="110" spans="1:18">
      <c r="A110" s="735"/>
      <c r="B110" s="735"/>
      <c r="C110" s="735"/>
      <c r="D110" s="735"/>
      <c r="E110" s="735"/>
      <c r="F110" s="735"/>
      <c r="G110" s="735"/>
      <c r="H110" s="735"/>
      <c r="I110" s="735"/>
      <c r="J110" s="735"/>
      <c r="K110" s="735"/>
      <c r="L110" s="735"/>
      <c r="M110" s="735"/>
      <c r="N110" s="735"/>
      <c r="O110" s="735"/>
      <c r="P110" s="735"/>
      <c r="Q110" s="735"/>
      <c r="R110" s="735"/>
    </row>
    <row r="111" spans="1:18">
      <c r="A111" s="735"/>
      <c r="B111" s="735"/>
      <c r="C111" s="735"/>
      <c r="D111" s="735"/>
      <c r="E111" s="735"/>
      <c r="F111" s="735"/>
      <c r="G111" s="735"/>
      <c r="H111" s="735"/>
      <c r="I111" s="735"/>
      <c r="J111" s="735"/>
      <c r="K111" s="735"/>
      <c r="L111" s="735"/>
      <c r="M111" s="735"/>
      <c r="N111" s="735"/>
      <c r="O111" s="735"/>
      <c r="P111" s="735"/>
      <c r="Q111" s="735"/>
      <c r="R111" s="735"/>
    </row>
    <row r="112" spans="1:18">
      <c r="A112" s="735"/>
      <c r="B112" s="735"/>
      <c r="C112" s="735"/>
      <c r="D112" s="735"/>
      <c r="E112" s="735"/>
      <c r="F112" s="735"/>
      <c r="G112" s="735"/>
      <c r="H112" s="735"/>
      <c r="I112" s="735"/>
      <c r="J112" s="735"/>
      <c r="K112" s="735"/>
      <c r="L112" s="735"/>
      <c r="M112" s="735"/>
      <c r="N112" s="735"/>
      <c r="O112" s="735"/>
      <c r="P112" s="735"/>
      <c r="Q112" s="735"/>
      <c r="R112" s="735"/>
    </row>
    <row r="113" spans="1:18">
      <c r="A113" s="735"/>
      <c r="B113" s="735"/>
      <c r="C113" s="735"/>
      <c r="D113" s="735"/>
      <c r="E113" s="735"/>
      <c r="F113" s="735"/>
      <c r="G113" s="735"/>
      <c r="H113" s="735"/>
      <c r="I113" s="735"/>
      <c r="J113" s="735"/>
      <c r="K113" s="735"/>
      <c r="L113" s="735"/>
      <c r="M113" s="735"/>
      <c r="N113" s="735"/>
      <c r="O113" s="735"/>
      <c r="P113" s="735"/>
      <c r="Q113" s="735"/>
      <c r="R113" s="735"/>
    </row>
    <row r="114" spans="1:18">
      <c r="A114" s="735"/>
      <c r="B114" s="735"/>
      <c r="C114" s="735"/>
      <c r="D114" s="735"/>
      <c r="E114" s="735"/>
      <c r="F114" s="735"/>
      <c r="G114" s="735"/>
      <c r="H114" s="735"/>
      <c r="I114" s="735"/>
      <c r="J114" s="735"/>
      <c r="K114" s="735"/>
      <c r="L114" s="735"/>
      <c r="M114" s="735"/>
      <c r="N114" s="735"/>
      <c r="O114" s="735"/>
      <c r="P114" s="735"/>
      <c r="Q114" s="735"/>
      <c r="R114" s="735"/>
    </row>
    <row r="115" spans="1:18">
      <c r="A115" s="735"/>
      <c r="B115" s="735"/>
      <c r="C115" s="735"/>
      <c r="D115" s="735"/>
      <c r="E115" s="735"/>
      <c r="F115" s="735"/>
      <c r="G115" s="735"/>
      <c r="H115" s="735"/>
      <c r="I115" s="735"/>
      <c r="J115" s="735"/>
      <c r="K115" s="735"/>
      <c r="L115" s="735"/>
      <c r="M115" s="735"/>
      <c r="N115" s="735"/>
      <c r="O115" s="735"/>
      <c r="P115" s="735"/>
      <c r="Q115" s="735"/>
      <c r="R115" s="735"/>
    </row>
    <row r="116" spans="1:18">
      <c r="A116" s="735"/>
      <c r="B116" s="735"/>
      <c r="C116" s="735"/>
      <c r="D116" s="735"/>
      <c r="E116" s="735"/>
      <c r="F116" s="735"/>
      <c r="G116" s="735"/>
      <c r="H116" s="735"/>
      <c r="I116" s="735"/>
      <c r="J116" s="735"/>
      <c r="K116" s="735"/>
      <c r="L116" s="735"/>
      <c r="M116" s="735"/>
      <c r="N116" s="735"/>
      <c r="O116" s="735"/>
      <c r="P116" s="735"/>
      <c r="Q116" s="735"/>
      <c r="R116" s="735"/>
    </row>
    <row r="117" spans="1:18">
      <c r="A117" s="735"/>
      <c r="B117" s="735"/>
      <c r="C117" s="735"/>
      <c r="D117" s="735"/>
      <c r="E117" s="735"/>
      <c r="F117" s="735"/>
      <c r="G117" s="735"/>
      <c r="H117" s="735"/>
      <c r="I117" s="735"/>
      <c r="J117" s="735"/>
      <c r="K117" s="735"/>
      <c r="L117" s="735"/>
      <c r="M117" s="735"/>
      <c r="N117" s="735"/>
      <c r="O117" s="735"/>
      <c r="P117" s="735"/>
      <c r="Q117" s="735"/>
      <c r="R117" s="735"/>
    </row>
    <row r="118" spans="1:18">
      <c r="A118" s="735"/>
      <c r="B118" s="735"/>
      <c r="C118" s="735"/>
      <c r="D118" s="735"/>
      <c r="E118" s="735"/>
      <c r="F118" s="735"/>
      <c r="G118" s="735"/>
      <c r="H118" s="735"/>
      <c r="I118" s="735"/>
      <c r="J118" s="735"/>
      <c r="K118" s="735"/>
      <c r="L118" s="735"/>
      <c r="M118" s="735"/>
      <c r="N118" s="735"/>
      <c r="O118" s="735"/>
      <c r="P118" s="735"/>
      <c r="Q118" s="735"/>
      <c r="R118" s="735"/>
    </row>
    <row r="119" spans="1:18">
      <c r="A119" s="735"/>
      <c r="B119" s="735"/>
      <c r="C119" s="735"/>
      <c r="D119" s="735"/>
      <c r="E119" s="735"/>
      <c r="F119" s="735"/>
      <c r="G119" s="735"/>
      <c r="H119" s="735"/>
      <c r="I119" s="735"/>
      <c r="J119" s="735"/>
      <c r="K119" s="735"/>
      <c r="L119" s="735"/>
      <c r="M119" s="735"/>
      <c r="N119" s="735"/>
      <c r="O119" s="735"/>
      <c r="P119" s="735"/>
      <c r="Q119" s="735"/>
      <c r="R119" s="735"/>
    </row>
    <row r="120" spans="1:18">
      <c r="A120" s="735"/>
      <c r="B120" s="735"/>
      <c r="C120" s="735"/>
      <c r="D120" s="735"/>
      <c r="E120" s="735"/>
      <c r="F120" s="735"/>
      <c r="G120" s="735"/>
      <c r="H120" s="735"/>
      <c r="I120" s="735"/>
      <c r="J120" s="735"/>
      <c r="K120" s="735"/>
      <c r="L120" s="735"/>
      <c r="M120" s="735"/>
      <c r="N120" s="735"/>
      <c r="O120" s="735"/>
      <c r="P120" s="735"/>
      <c r="Q120" s="735"/>
      <c r="R120" s="735"/>
    </row>
    <row r="121" spans="1:18">
      <c r="A121" s="735"/>
      <c r="B121" s="735"/>
      <c r="C121" s="735"/>
      <c r="D121" s="735"/>
      <c r="E121" s="735"/>
      <c r="F121" s="735"/>
      <c r="G121" s="735"/>
      <c r="H121" s="735"/>
      <c r="I121" s="735"/>
      <c r="J121" s="735"/>
      <c r="K121" s="735"/>
      <c r="L121" s="735"/>
      <c r="M121" s="735"/>
      <c r="N121" s="735"/>
      <c r="O121" s="735"/>
      <c r="P121" s="735"/>
      <c r="Q121" s="735"/>
      <c r="R121" s="735"/>
    </row>
    <row r="122" spans="1:18">
      <c r="A122" s="735"/>
      <c r="B122" s="735"/>
      <c r="C122" s="735"/>
      <c r="D122" s="735"/>
      <c r="E122" s="735"/>
      <c r="F122" s="735"/>
      <c r="G122" s="735"/>
      <c r="H122" s="735"/>
      <c r="I122" s="735"/>
      <c r="J122" s="735"/>
      <c r="K122" s="735"/>
      <c r="L122" s="735"/>
      <c r="M122" s="735"/>
      <c r="N122" s="735"/>
      <c r="O122" s="735"/>
      <c r="P122" s="735"/>
      <c r="Q122" s="735"/>
      <c r="R122" s="735"/>
    </row>
    <row r="123" spans="1:18">
      <c r="A123" s="735"/>
      <c r="B123" s="735"/>
      <c r="C123" s="735"/>
      <c r="D123" s="735"/>
      <c r="E123" s="735"/>
      <c r="F123" s="735"/>
      <c r="G123" s="735"/>
      <c r="H123" s="735"/>
      <c r="I123" s="735"/>
      <c r="J123" s="735"/>
      <c r="K123" s="735"/>
      <c r="L123" s="735"/>
      <c r="M123" s="735"/>
      <c r="N123" s="735"/>
      <c r="O123" s="735"/>
      <c r="P123" s="735"/>
      <c r="Q123" s="735"/>
      <c r="R123" s="735"/>
    </row>
    <row r="124" spans="1:18">
      <c r="A124" s="735"/>
      <c r="B124" s="735"/>
      <c r="C124" s="735"/>
      <c r="D124" s="735"/>
      <c r="E124" s="735"/>
      <c r="F124" s="735"/>
      <c r="G124" s="735"/>
      <c r="H124" s="735"/>
      <c r="I124" s="735"/>
      <c r="J124" s="735"/>
      <c r="K124" s="735"/>
      <c r="L124" s="735"/>
      <c r="M124" s="735"/>
      <c r="N124" s="735"/>
      <c r="O124" s="735"/>
      <c r="P124" s="735"/>
      <c r="Q124" s="735"/>
      <c r="R124" s="735"/>
    </row>
    <row r="125" spans="1:18">
      <c r="A125" s="735"/>
      <c r="B125" s="735"/>
      <c r="C125" s="735"/>
      <c r="D125" s="735"/>
      <c r="E125" s="735"/>
      <c r="F125" s="735"/>
      <c r="G125" s="735"/>
      <c r="H125" s="735"/>
      <c r="I125" s="735"/>
      <c r="J125" s="735"/>
      <c r="K125" s="735"/>
      <c r="L125" s="735"/>
      <c r="M125" s="735"/>
      <c r="N125" s="735"/>
      <c r="O125" s="735"/>
      <c r="P125" s="735"/>
      <c r="Q125" s="735"/>
      <c r="R125" s="735"/>
    </row>
    <row r="126" spans="1:18">
      <c r="A126" s="735"/>
      <c r="B126" s="735"/>
      <c r="C126" s="735"/>
      <c r="D126" s="735"/>
      <c r="E126" s="735"/>
      <c r="F126" s="735"/>
      <c r="G126" s="735"/>
      <c r="H126" s="735"/>
      <c r="I126" s="735"/>
      <c r="J126" s="735"/>
      <c r="K126" s="735"/>
      <c r="L126" s="735"/>
      <c r="M126" s="735"/>
      <c r="N126" s="735"/>
      <c r="O126" s="735"/>
      <c r="P126" s="735"/>
      <c r="Q126" s="735"/>
      <c r="R126" s="735"/>
    </row>
    <row r="127" spans="1:18">
      <c r="A127" s="735"/>
      <c r="B127" s="735"/>
      <c r="C127" s="735"/>
      <c r="D127" s="735"/>
      <c r="E127" s="735"/>
      <c r="F127" s="735"/>
      <c r="G127" s="735"/>
      <c r="H127" s="735"/>
      <c r="I127" s="735"/>
      <c r="J127" s="735"/>
      <c r="K127" s="735"/>
      <c r="L127" s="735"/>
      <c r="M127" s="735"/>
      <c r="N127" s="735"/>
      <c r="O127" s="735"/>
      <c r="P127" s="735"/>
      <c r="Q127" s="735"/>
      <c r="R127" s="735"/>
    </row>
    <row r="128" spans="1:18">
      <c r="A128" s="735"/>
      <c r="B128" s="735"/>
      <c r="C128" s="735"/>
      <c r="D128" s="735"/>
      <c r="E128" s="735"/>
      <c r="F128" s="735"/>
      <c r="G128" s="735"/>
      <c r="H128" s="735"/>
      <c r="I128" s="735"/>
      <c r="J128" s="735"/>
      <c r="K128" s="735"/>
      <c r="L128" s="735"/>
      <c r="M128" s="735"/>
      <c r="N128" s="735"/>
      <c r="O128" s="735"/>
      <c r="P128" s="735"/>
      <c r="Q128" s="735"/>
      <c r="R128" s="735"/>
    </row>
    <row r="129" spans="1:18">
      <c r="A129" s="735"/>
      <c r="B129" s="735"/>
      <c r="C129" s="735"/>
      <c r="D129" s="735"/>
      <c r="E129" s="735"/>
      <c r="F129" s="735"/>
      <c r="G129" s="735"/>
      <c r="H129" s="735"/>
      <c r="I129" s="735"/>
      <c r="J129" s="735"/>
      <c r="K129" s="735"/>
      <c r="L129" s="735"/>
      <c r="M129" s="735"/>
      <c r="N129" s="735"/>
      <c r="O129" s="735"/>
      <c r="P129" s="735"/>
      <c r="Q129" s="735"/>
      <c r="R129" s="735"/>
    </row>
    <row r="130" spans="1:18">
      <c r="A130" s="735"/>
      <c r="B130" s="735"/>
      <c r="C130" s="735"/>
      <c r="D130" s="735"/>
      <c r="E130" s="735"/>
      <c r="F130" s="735"/>
      <c r="G130" s="735"/>
      <c r="H130" s="735"/>
      <c r="I130" s="735"/>
      <c r="J130" s="735"/>
      <c r="K130" s="735"/>
      <c r="L130" s="735"/>
      <c r="M130" s="735"/>
      <c r="N130" s="735"/>
      <c r="O130" s="735"/>
      <c r="P130" s="735"/>
      <c r="Q130" s="735"/>
      <c r="R130" s="735"/>
    </row>
    <row r="131" spans="1:18">
      <c r="A131" s="735"/>
      <c r="B131" s="735"/>
      <c r="C131" s="735"/>
      <c r="D131" s="735"/>
      <c r="E131" s="735"/>
      <c r="F131" s="735"/>
      <c r="G131" s="735"/>
      <c r="H131" s="735"/>
      <c r="I131" s="735"/>
      <c r="J131" s="735"/>
      <c r="K131" s="735"/>
      <c r="L131" s="735"/>
      <c r="M131" s="735"/>
      <c r="N131" s="735"/>
      <c r="O131" s="735"/>
      <c r="P131" s="735"/>
      <c r="Q131" s="735"/>
      <c r="R131" s="735"/>
    </row>
    <row r="132" spans="1:18">
      <c r="A132" s="735"/>
      <c r="B132" s="735"/>
      <c r="C132" s="735"/>
      <c r="D132" s="735"/>
      <c r="E132" s="735"/>
      <c r="F132" s="735"/>
      <c r="G132" s="735"/>
      <c r="H132" s="735"/>
      <c r="I132" s="735"/>
      <c r="J132" s="735"/>
      <c r="K132" s="735"/>
      <c r="L132" s="735"/>
      <c r="M132" s="735"/>
      <c r="N132" s="735"/>
      <c r="O132" s="735"/>
      <c r="P132" s="735"/>
      <c r="Q132" s="735"/>
      <c r="R132" s="735"/>
    </row>
    <row r="133" spans="1:18">
      <c r="A133" s="735"/>
      <c r="B133" s="735"/>
      <c r="C133" s="735"/>
      <c r="D133" s="735"/>
      <c r="E133" s="735"/>
      <c r="F133" s="735"/>
      <c r="G133" s="735"/>
      <c r="H133" s="735"/>
      <c r="I133" s="735"/>
      <c r="J133" s="735"/>
      <c r="K133" s="735"/>
      <c r="L133" s="735"/>
      <c r="M133" s="735"/>
      <c r="N133" s="735"/>
      <c r="O133" s="735"/>
      <c r="P133" s="735"/>
      <c r="Q133" s="735"/>
      <c r="R133" s="735"/>
    </row>
    <row r="134" spans="1:18">
      <c r="A134" s="735"/>
      <c r="B134" s="735"/>
      <c r="C134" s="735"/>
      <c r="D134" s="735"/>
      <c r="E134" s="735"/>
      <c r="F134" s="735"/>
      <c r="G134" s="735"/>
      <c r="H134" s="735"/>
      <c r="I134" s="735"/>
      <c r="J134" s="735"/>
      <c r="K134" s="735"/>
      <c r="L134" s="735"/>
      <c r="M134" s="735"/>
      <c r="N134" s="735"/>
      <c r="O134" s="735"/>
      <c r="P134" s="735"/>
      <c r="Q134" s="735"/>
      <c r="R134" s="735"/>
    </row>
    <row r="135" spans="1:18">
      <c r="A135" s="735"/>
      <c r="B135" s="735"/>
      <c r="C135" s="735"/>
      <c r="D135" s="735"/>
      <c r="E135" s="735"/>
      <c r="F135" s="735"/>
      <c r="G135" s="735"/>
      <c r="H135" s="735"/>
      <c r="I135" s="735"/>
      <c r="J135" s="735"/>
      <c r="K135" s="735"/>
      <c r="L135" s="735"/>
      <c r="M135" s="735"/>
      <c r="N135" s="735"/>
      <c r="O135" s="735"/>
      <c r="P135" s="735"/>
      <c r="Q135" s="735"/>
      <c r="R135" s="735"/>
    </row>
    <row r="136" spans="1:18">
      <c r="A136" s="735"/>
      <c r="B136" s="735"/>
      <c r="C136" s="735"/>
      <c r="D136" s="735"/>
      <c r="E136" s="735"/>
      <c r="F136" s="735"/>
      <c r="G136" s="735"/>
      <c r="H136" s="735"/>
      <c r="I136" s="735"/>
      <c r="J136" s="735"/>
      <c r="K136" s="735"/>
      <c r="L136" s="735"/>
      <c r="M136" s="735"/>
      <c r="N136" s="735"/>
      <c r="O136" s="735"/>
      <c r="P136" s="735"/>
      <c r="Q136" s="735"/>
      <c r="R136" s="735"/>
    </row>
    <row r="137" spans="1:18">
      <c r="C137" s="319"/>
      <c r="J137" s="735"/>
    </row>
    <row r="138" spans="1:18">
      <c r="C138" s="319"/>
    </row>
    <row r="139" spans="1:18">
      <c r="C139" s="319"/>
    </row>
    <row r="140" spans="1:18">
      <c r="C140" s="319"/>
    </row>
    <row r="141" spans="1:18">
      <c r="C141" s="319"/>
    </row>
    <row r="142" spans="1:18">
      <c r="C142" s="319"/>
    </row>
    <row r="143" spans="1:18">
      <c r="C143" s="319"/>
    </row>
    <row r="144" spans="1:18">
      <c r="C144" s="319"/>
    </row>
    <row r="145" spans="3:3">
      <c r="C145" s="319"/>
    </row>
    <row r="146" spans="3:3">
      <c r="C146" s="319"/>
    </row>
    <row r="147" spans="3:3">
      <c r="C147" s="319"/>
    </row>
    <row r="148" spans="3:3">
      <c r="C148" s="319"/>
    </row>
    <row r="149" spans="3:3">
      <c r="C149" s="319"/>
    </row>
    <row r="150" spans="3:3">
      <c r="C150" s="319"/>
    </row>
    <row r="151" spans="3:3">
      <c r="C151" s="319"/>
    </row>
  </sheetData>
  <mergeCells count="41">
    <mergeCell ref="AG5:AG6"/>
    <mergeCell ref="AN5:AN6"/>
    <mergeCell ref="AO5:AO6"/>
    <mergeCell ref="AP5:AP6"/>
    <mergeCell ref="AH5:AH6"/>
    <mergeCell ref="AJ5:AJ6"/>
    <mergeCell ref="AK5:AK6"/>
    <mergeCell ref="AL5:AL6"/>
    <mergeCell ref="AM5:AM6"/>
    <mergeCell ref="H5:H6"/>
    <mergeCell ref="T4:Z4"/>
    <mergeCell ref="AB4:AH4"/>
    <mergeCell ref="AJ4:AP4"/>
    <mergeCell ref="T5:T6"/>
    <mergeCell ref="U5:U6"/>
    <mergeCell ref="V5:V6"/>
    <mergeCell ref="W5:W6"/>
    <mergeCell ref="X5:X6"/>
    <mergeCell ref="Y5:Y6"/>
    <mergeCell ref="Z5:Z6"/>
    <mergeCell ref="AB5:AB6"/>
    <mergeCell ref="AC5:AC6"/>
    <mergeCell ref="AD5:AD6"/>
    <mergeCell ref="AE5:AE6"/>
    <mergeCell ref="AF5:AF6"/>
    <mergeCell ref="A1:R1"/>
    <mergeCell ref="D4:J4"/>
    <mergeCell ref="L4:R4"/>
    <mergeCell ref="R5:R6"/>
    <mergeCell ref="Q5:Q6"/>
    <mergeCell ref="P5:P6"/>
    <mergeCell ref="O5:O6"/>
    <mergeCell ref="N5:N6"/>
    <mergeCell ref="G5:G6"/>
    <mergeCell ref="F5:F6"/>
    <mergeCell ref="E5:E6"/>
    <mergeCell ref="D5:D6"/>
    <mergeCell ref="M5:M6"/>
    <mergeCell ref="L5:L6"/>
    <mergeCell ref="J5:J6"/>
    <mergeCell ref="I5:I6"/>
  </mergeCells>
  <printOptions horizontalCentered="1" verticalCentered="1"/>
  <pageMargins left="0.23622047244094491" right="0.23622047244094491" top="0.19685039370078741" bottom="0.19685039370078741" header="0.31496062992125984" footer="0.19685039370078741"/>
  <pageSetup paperSize="9" scale="75" fitToHeight="0" orientation="portrait" r:id="rId1"/>
  <headerFooter alignWithMargins="0"/>
  <rowBreaks count="2" manualBreakCount="2">
    <brk id="80" max="16383" man="1"/>
    <brk id="16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7650E6EF7634D446AABA7B836B28C1F4" ma:contentTypeVersion="8" ma:contentTypeDescription="Create a new document." ma:contentTypeScope="" ma:versionID="e4aa03dbf582307b44fef00ccefede42">
  <xsd:schema xmlns:xsd="http://www.w3.org/2001/XMLSchema" xmlns:xs="http://www.w3.org/2001/XMLSchema" xmlns:p="http://schemas.microsoft.com/office/2006/metadata/properties" xmlns:ns3="0a51ed8e-1ba8-40da-b988-9471d459d543" targetNamespace="http://schemas.microsoft.com/office/2006/metadata/properties" ma:root="true" ma:fieldsID="1f8310d1b2171c20ce1b27d07204e4d5" ns3:_="">
    <xsd:import namespace="0a51ed8e-1ba8-40da-b988-9471d459d54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51ed8e-1ba8-40da-b988-9471d459d54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37C111A-FF1B-4B88-8A11-42FE3123B35D}">
  <ds:schemaRefs>
    <ds:schemaRef ds:uri="http://schemas.microsoft.com/PowerBIAddIn"/>
  </ds:schemaRefs>
</ds:datastoreItem>
</file>

<file path=customXml/itemProps2.xml><?xml version="1.0" encoding="utf-8"?>
<ds:datastoreItem xmlns:ds="http://schemas.openxmlformats.org/officeDocument/2006/customXml" ds:itemID="{2124CE36-ABB2-406B-A7DA-F54008BCD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51ed8e-1ba8-40da-b988-9471d459d5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CC12C5-374F-4B4B-99A8-42CE3870E929}">
  <ds:schemaRefs>
    <ds:schemaRef ds:uri="http://schemas.microsoft.com/sharepoint/v3/contenttype/forms"/>
  </ds:schemaRefs>
</ds:datastoreItem>
</file>

<file path=customXml/itemProps4.xml><?xml version="1.0" encoding="utf-8"?>
<ds:datastoreItem xmlns:ds="http://schemas.openxmlformats.org/officeDocument/2006/customXml" ds:itemID="{7F19F6E4-FBDE-4786-BE42-37E84EDC871E}">
  <ds:schemaRefs>
    <ds:schemaRef ds:uri="0a51ed8e-1ba8-40da-b988-9471d459d543"/>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29</vt:i4>
      </vt:variant>
    </vt:vector>
  </HeadingPairs>
  <TitlesOfParts>
    <vt:vector size="62" baseType="lpstr">
      <vt:lpstr>Index</vt:lpstr>
      <vt:lpstr>Table_1_2018</vt:lpstr>
      <vt:lpstr>Table_2a_2018</vt:lpstr>
      <vt:lpstr>Table_2b_2018</vt:lpstr>
      <vt:lpstr>Table_3a_2018</vt:lpstr>
      <vt:lpstr>Table_3b_2018</vt:lpstr>
      <vt:lpstr>Table_4_2018</vt:lpstr>
      <vt:lpstr>Table_5_2018</vt:lpstr>
      <vt:lpstr>Table_6_2018</vt:lpstr>
      <vt:lpstr>Table_7a_2018</vt:lpstr>
      <vt:lpstr>Table_7b_2018</vt:lpstr>
      <vt:lpstr>Table_7c_2018</vt:lpstr>
      <vt:lpstr>Table_8_2018</vt:lpstr>
      <vt:lpstr>Table_9a_2018</vt:lpstr>
      <vt:lpstr>Table_9b_2018</vt:lpstr>
      <vt:lpstr>Table_9c_2018</vt:lpstr>
      <vt:lpstr>Table_9d_2018</vt:lpstr>
      <vt:lpstr>Table_9e_2018</vt:lpstr>
      <vt:lpstr>Table_10_2018</vt:lpstr>
      <vt:lpstr>Table_11_2018</vt:lpstr>
      <vt:lpstr>Table_12_2018</vt:lpstr>
      <vt:lpstr>Table_13_2018</vt:lpstr>
      <vt:lpstr>Table_14_2018</vt:lpstr>
      <vt:lpstr>Table_15_2018</vt:lpstr>
      <vt:lpstr>Table_16_2018</vt:lpstr>
      <vt:lpstr>Table_17a_2018</vt:lpstr>
      <vt:lpstr>Table_17b_2018</vt:lpstr>
      <vt:lpstr>Table_18_2018</vt:lpstr>
      <vt:lpstr>Table_19_2018</vt:lpstr>
      <vt:lpstr>Table_20_2018</vt:lpstr>
      <vt:lpstr>Table_21_2018</vt:lpstr>
      <vt:lpstr>Table_22_2018</vt:lpstr>
      <vt:lpstr>Table_23_2018</vt:lpstr>
      <vt:lpstr>Index!Print_Area</vt:lpstr>
      <vt:lpstr>Table_1_2018!Print_Area</vt:lpstr>
      <vt:lpstr>Table_10_2018!Print_Area</vt:lpstr>
      <vt:lpstr>Table_11_2018!Print_Area</vt:lpstr>
      <vt:lpstr>Table_12_2018!Print_Area</vt:lpstr>
      <vt:lpstr>Table_14_2018!Print_Area</vt:lpstr>
      <vt:lpstr>Table_16_2018!Print_Area</vt:lpstr>
      <vt:lpstr>Table_17a_2018!Print_Area</vt:lpstr>
      <vt:lpstr>Table_17b_2018!Print_Area</vt:lpstr>
      <vt:lpstr>Table_18_2018!Print_Area</vt:lpstr>
      <vt:lpstr>Table_19_2018!Print_Area</vt:lpstr>
      <vt:lpstr>Table_20_2018!Print_Area</vt:lpstr>
      <vt:lpstr>Table_21_2018!Print_Area</vt:lpstr>
      <vt:lpstr>Table_22_2018!Print_Area</vt:lpstr>
      <vt:lpstr>Table_23_2018!Print_Area</vt:lpstr>
      <vt:lpstr>Table_2a_2018!Print_Area</vt:lpstr>
      <vt:lpstr>Table_2b_2018!Print_Area</vt:lpstr>
      <vt:lpstr>Table_3a_2018!Print_Area</vt:lpstr>
      <vt:lpstr>Table_3b_2018!Print_Area</vt:lpstr>
      <vt:lpstr>Table_4_2018!Print_Area</vt:lpstr>
      <vt:lpstr>Table_5_2018!Print_Area</vt:lpstr>
      <vt:lpstr>Table_6_2018!Print_Area</vt:lpstr>
      <vt:lpstr>Table_7a_2018!Print_Area</vt:lpstr>
      <vt:lpstr>Table_7b_2018!Print_Area</vt:lpstr>
      <vt:lpstr>Table_8_2018!Print_Area</vt:lpstr>
      <vt:lpstr>Table_9a_2018!Print_Area</vt:lpstr>
      <vt:lpstr>Table_9c_2018!Print_Area</vt:lpstr>
      <vt:lpstr>Table_9d_2018!Print_Area</vt:lpstr>
      <vt:lpstr>Table_9e_2018!Print_Area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KOUZARIDES, Alex</cp:lastModifiedBy>
  <cp:lastPrinted>2019-05-20T07:54:58Z</cp:lastPrinted>
  <dcterms:created xsi:type="dcterms:W3CDTF">2015-06-12T08:57:18Z</dcterms:created>
  <dcterms:modified xsi:type="dcterms:W3CDTF">2019-09-09T14:34:04Z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0x0101007650E6EF7634D446AABA7B836B28C1F4</vt:lpwstr>
  </property>
</Properties>
</file>