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Live documents\2016\101_150\135_16\"/>
    </mc:Choice>
  </mc:AlternateContent>
  <bookViews>
    <workbookView xWindow="0" yWindow="0" windowWidth="19200" windowHeight="6855"/>
  </bookViews>
  <sheets>
    <sheet name="GRA" sheetId="1" r:id="rId1"/>
  </sheets>
  <calcPr calcId="152511"/>
</workbook>
</file>

<file path=xl/calcChain.xml><?xml version="1.0" encoding="utf-8"?>
<calcChain xmlns="http://schemas.openxmlformats.org/spreadsheetml/2006/main">
  <c r="H84" i="1" l="1"/>
  <c r="I84" i="1"/>
  <c r="H83" i="1"/>
  <c r="I83" i="1"/>
  <c r="H82" i="1"/>
  <c r="I82" i="1"/>
  <c r="H81" i="1"/>
  <c r="I81" i="1"/>
  <c r="H80" i="1"/>
  <c r="I80" i="1"/>
  <c r="H79" i="1"/>
  <c r="I79" i="1"/>
  <c r="H78" i="1"/>
  <c r="I78" i="1"/>
  <c r="H77" i="1"/>
  <c r="I77" i="1"/>
  <c r="H76" i="1"/>
  <c r="I76" i="1"/>
  <c r="H75" i="1"/>
  <c r="I75" i="1"/>
  <c r="H74" i="1"/>
  <c r="I74" i="1"/>
  <c r="H73" i="1"/>
  <c r="I73" i="1"/>
  <c r="H72" i="1"/>
  <c r="I72" i="1"/>
  <c r="H71" i="1"/>
  <c r="I71" i="1"/>
  <c r="H70" i="1"/>
  <c r="I70" i="1"/>
  <c r="H69" i="1"/>
  <c r="I69" i="1"/>
  <c r="I68" i="1"/>
  <c r="H68" i="1"/>
  <c r="I67" i="1"/>
  <c r="H67" i="1"/>
  <c r="H66" i="1"/>
  <c r="I66" i="1"/>
  <c r="H65" i="1"/>
  <c r="I65" i="1"/>
  <c r="J69" i="1" l="1"/>
  <c r="K69" i="1" s="1"/>
  <c r="J73" i="1"/>
  <c r="K73" i="1" s="1"/>
  <c r="J77" i="1"/>
  <c r="K77" i="1" s="1"/>
  <c r="J79" i="1"/>
  <c r="K79" i="1" s="1"/>
  <c r="J71" i="1"/>
  <c r="K71" i="1" s="1"/>
  <c r="J72" i="1"/>
  <c r="K72" i="1" s="1"/>
  <c r="J80" i="1"/>
  <c r="K80" i="1" s="1"/>
  <c r="J84" i="1"/>
  <c r="K84" i="1" s="1"/>
  <c r="J74" i="1"/>
  <c r="K74" i="1" s="1"/>
  <c r="J81" i="1"/>
  <c r="K81" i="1" s="1"/>
  <c r="J66" i="1"/>
  <c r="K66" i="1" s="1"/>
  <c r="J68" i="1"/>
  <c r="K68" i="1" s="1"/>
  <c r="J82" i="1"/>
  <c r="K82" i="1" s="1"/>
  <c r="J65" i="1"/>
  <c r="K65" i="1" s="1"/>
  <c r="J67" i="1"/>
  <c r="K67" i="1" s="1"/>
  <c r="J76" i="1"/>
  <c r="K76" i="1" s="1"/>
  <c r="J78" i="1"/>
  <c r="K78" i="1" s="1"/>
  <c r="J83" i="1"/>
  <c r="K83" i="1" s="1"/>
  <c r="J70" i="1"/>
  <c r="K70" i="1" s="1"/>
  <c r="J75" i="1"/>
  <c r="K75" i="1" s="1"/>
</calcChain>
</file>

<file path=xl/sharedStrings.xml><?xml version="1.0" encoding="utf-8"?>
<sst xmlns="http://schemas.openxmlformats.org/spreadsheetml/2006/main" count="265" uniqueCount="139">
  <si>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</si>
  <si>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</si>
  <si>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</si>
  <si>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</si>
  <si>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</si>
  <si>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</si>
  <si>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</si>
  <si>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</si>
  <si>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</si>
  <si>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</si>
  <si>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</si>
  <si>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</si>
  <si>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</si>
  <si>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</si>
  <si>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</si>
  <si>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</si>
  <si>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</si>
  <si>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</si>
  <si>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</si>
  <si>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</si>
  <si>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</si>
  <si>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</si>
  <si>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</si>
  <si>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</si>
  <si>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</si>
  <si>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</si>
  <si>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</si>
  <si>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</si>
  <si>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</si>
  <si>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</si>
  <si>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</si>
  <si>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Action (by permitting)</t>
  </si>
  <si>
    <t>Environment Agency</t>
  </si>
  <si>
    <t>What is the magnitude of the risk after management? (This residual risk will be controlled by Compliance Assessment).</t>
  </si>
  <si>
    <t>Location of environmentally sensitive sites (km / m):</t>
  </si>
  <si>
    <t>The scope of the standard permit is defined by the following risk criteria:</t>
  </si>
  <si>
    <t>Standard facility:</t>
  </si>
  <si>
    <t>Parameter 6</t>
  </si>
  <si>
    <t>Parameter 7</t>
  </si>
  <si>
    <t>Parameter 8</t>
  </si>
  <si>
    <t>Parameter 9</t>
  </si>
  <si>
    <t>Parameter 10</t>
  </si>
  <si>
    <t>Water quality</t>
  </si>
  <si>
    <t>Increased siltation caused by working in the river, direct disturbance whilst undertaking construction works or footprint of the finished works.</t>
  </si>
  <si>
    <t>Increase in sediment load.</t>
  </si>
  <si>
    <t>Direct run-off from site, or in-channel flow from works within bank.</t>
  </si>
  <si>
    <t>WFD hydromorphology quality elements</t>
  </si>
  <si>
    <t>Geomorphological processes altered by activity</t>
  </si>
  <si>
    <t>Deterioration of high morphology status as measured by WFD.</t>
  </si>
  <si>
    <t>WFD biological quality elements</t>
  </si>
  <si>
    <t>deterioration of ecological status through loss or harm to biology</t>
  </si>
  <si>
    <t>Habitat and species</t>
  </si>
  <si>
    <t>Non-natural flow regime reduces flow variability; increased flows may increase floodplain connectivity.</t>
  </si>
  <si>
    <t>Changes to ability of river to form and sustain habitat; Direct loss of or damage to habitat / species from additional bank protection.</t>
  </si>
  <si>
    <t>Construction /
Connectivity
Associated bed and bank reinforcement; disruption of channel evolution.</t>
  </si>
  <si>
    <t>Direct loss of or damage to habitat / species; indirect changes to ability of river to form and sustain habitat.</t>
  </si>
  <si>
    <t>Loss of connectivity and impact of construction phase</t>
  </si>
  <si>
    <t>Species</t>
  </si>
  <si>
    <t>Direct loss of or damage to habitat / species; indirect changes to ability of river to form and sustain habitat</t>
  </si>
  <si>
    <t>Loss of connectivity and impact of construction phase
Change in river depth and width variation; change in structure of riparian zone</t>
  </si>
  <si>
    <t>Siltation and erosion</t>
  </si>
  <si>
    <t>Impact of the outfall on opposite bank or channel</t>
  </si>
  <si>
    <t xml:space="preserve">Local population
</t>
  </si>
  <si>
    <t>Increased flood risk</t>
  </si>
  <si>
    <t>Impact on local population and businesses, damage to property</t>
  </si>
  <si>
    <t>Out of channel flow</t>
  </si>
  <si>
    <t>Working close to a structure may cause damage or increase flood risk.</t>
  </si>
  <si>
    <t>Will reduce risk due to limited mobilisation of sediment or pollutants.</t>
  </si>
  <si>
    <t>Include general conditions which limit size, scale and magnitude of loss.</t>
  </si>
  <si>
    <t>The potential for an impact on the opposite bank or channel.</t>
  </si>
  <si>
    <t>Putting a barrier in place on the bank has an impact on connectivity for habitat and species</t>
  </si>
  <si>
    <t>In-channel flow and sediment movement</t>
  </si>
  <si>
    <t>A low flow rate into the receiving water reduces sedimentation.</t>
  </si>
  <si>
    <t>Limiting the flow onto the bank</t>
  </si>
  <si>
    <t>Will reduce the impact on the surrounding bank.</t>
  </si>
  <si>
    <t>The diameter of the discharge pipe shall be equal to or less than 500 millimetres.</t>
  </si>
  <si>
    <t>The height of the headwall shall be no more than 75% of the bank height, up to a maximum of 1.5 metres.</t>
  </si>
  <si>
    <t>The discharge pipe must be directed with the flow at between 30° and 60°.</t>
  </si>
  <si>
    <t>The headwall, wingwalls and apron shall not project beyond the profile of the bank.  Scour protection shall be provided, where necessary, to protect the bank below the outfall down to normal water level.</t>
  </si>
  <si>
    <t>The outfall shall not be pumped.</t>
  </si>
  <si>
    <t>Parameter 1</t>
  </si>
  <si>
    <t>Parameter 2</t>
  </si>
  <si>
    <t>Parameter 3</t>
  </si>
  <si>
    <t>Parameter 4</t>
  </si>
  <si>
    <t>Parameter 5</t>
  </si>
  <si>
    <t>The activity can cause increased sedimentation and other damage, which may be large enough to adversely affect a conservation site or species.</t>
  </si>
  <si>
    <t>The activity can cause increased sedimentation and other damage, which may be large enough to adversely affect a conservation site or habitat.</t>
  </si>
  <si>
    <t>Fish</t>
  </si>
  <si>
    <t>Direct damage, siltation and erosion</t>
  </si>
  <si>
    <t>Loss of or damage to species and breeding grounds</t>
  </si>
  <si>
    <t>Parameter 11</t>
  </si>
  <si>
    <t>Prohibiting works during breeding periods will greatly reduce the risk to spawning grounds.</t>
  </si>
  <si>
    <t>Historic environment</t>
  </si>
  <si>
    <t>Damage to designated sites</t>
  </si>
  <si>
    <t>During construction works</t>
  </si>
  <si>
    <t>Spread of non native invasive species and plant and animal diseases</t>
  </si>
  <si>
    <t>Loss of or damage to habitat or species</t>
  </si>
  <si>
    <t>Spread of species in the catchment caused by non-native species being disturbed and spread downstream or transported by machinery and equipment to another site</t>
  </si>
  <si>
    <t>Use of biosecurity measures and good site management will reduce the spread of non-native invasive species</t>
  </si>
  <si>
    <t xml:space="preserve">The operating techniques/management system should include a plan of biosecurity and site management measures to prevent the spread of invasive non-native species and plant and animal diseases. </t>
  </si>
  <si>
    <t>Change in quantity and dynamics of water flow; change in river connectivity; change in structure and substrate of river bed</t>
  </si>
  <si>
    <t>Changes in: quantity and dynamics of water flow; connection to groundwater bodies; river connectivity; river depth and width variation; structure and substrate of river bed; and structure of riparian zone.</t>
  </si>
  <si>
    <t>Working in the channel can cause increased sedimentation and other damage, which may be large enough to adversely affect the status of the water body.</t>
  </si>
  <si>
    <t>changes in flow, water quality or to habitat</t>
  </si>
  <si>
    <t>Limiting the size of the activity reduces the impact on receptors</t>
  </si>
  <si>
    <t>Physical damage to designated sites</t>
  </si>
  <si>
    <t>construction works that dig into the ground can cause damage to Scheduled Monuments</t>
  </si>
  <si>
    <t>Changes in: quantity and dynamics of water flow; structure and substrate of river bed; and structure of riparian zone.</t>
  </si>
  <si>
    <t>Do not carry out activity within 50 metres of protected or priority species.</t>
  </si>
  <si>
    <t>Include a condition that the height of headwall is no more than 75% of the bank height up to a maximum of 1.5metres.</t>
  </si>
  <si>
    <t>Include a condition to prohibit works within Scheduled Monuments.</t>
  </si>
  <si>
    <t>Include a condition that works should not be carried out during the relevant fish breeding season.</t>
  </si>
  <si>
    <t>Include a condition that the headwall shall not be within a bridge or culvert structure, or within 50m of another structure.</t>
  </si>
  <si>
    <t>Include a condition that the total length of bank disturbed is no more than 3 metres.</t>
  </si>
  <si>
    <t>Do not carry out activity within 200m of designated nature conservation sites.
Do not carry out activity within a Local Nature Reserves(LNR), Local Wildlife Site (LWS), Ancient woodland or Scheduled Monument.</t>
  </si>
  <si>
    <t>Applies to all potential locations related to a main river</t>
  </si>
  <si>
    <t>See below</t>
  </si>
  <si>
    <t>Installing a pipe to reach the outfall may cause water to percolate along the outside of the pipe route and undermine flood risk management structures and works</t>
  </si>
  <si>
    <t>Include a condition that the pipe route shall not pass through or under any flood risk management structures or works or raised embankment or wall forming part of the bank</t>
  </si>
  <si>
    <t>Include a condition that works are not carried out within 8m of a flood risk management structure or works</t>
  </si>
  <si>
    <t xml:space="preserve">Include a condition that the river width atbank top level must be equal to or greater than 10m </t>
  </si>
  <si>
    <t>The gradient of the drainage path to outfall ( fall in elevation:length) shall be less than 1:50 and must not be pumped.</t>
  </si>
  <si>
    <t>The discharge pipe must be directed with the flow at between 30° and 60° and not be sited on a bend in the river.</t>
  </si>
  <si>
    <t>Include a condition to ensure that risks to water quality and sediment control will be minimised through use of appropriate measures.</t>
  </si>
  <si>
    <t>Include a condition that prohibits the activity in or within 100m up or downstream of a high morphology status water bodies.</t>
  </si>
  <si>
    <t>Parameter 12</t>
  </si>
  <si>
    <t>The river width at the bank top must be equal to or greater than 10 metres.</t>
  </si>
  <si>
    <t>The total length of bank disturbed shall not be more than 3 metres.</t>
  </si>
  <si>
    <t>The gradient of the drainage path to outfall (fall in elevation:length) shall be less than 1:50.</t>
  </si>
  <si>
    <t xml:space="preserve">Permitted activities - constructing an outfall with a diameter of up to 500mm through an associated headwall, and discharging into a main river. </t>
  </si>
  <si>
    <t xml:space="preserve">Must not increase flood risk. </t>
  </si>
  <si>
    <t>Parameter 13</t>
  </si>
  <si>
    <t xml:space="preserve">Measures must be taken to address the flood, land drainage and environmental risks described </t>
  </si>
  <si>
    <t>Constructing an outfall pipe up to 500mm diameter through a headwall into a main river</t>
  </si>
  <si>
    <t xml:space="preserve">The activity must not be carried out in or within 100 metres of an EU designated nature conservation site, SSSI or National Nature Reserve; or within a Local Nature Reserve, Local Wildlife Site, Ancient woodland or Scheduled Monument; or 100m upstream of an area containing relevant habitats or 50m of an area containing relevant species; or in or within 100m of water bodies of high ecological or morphological status. </t>
  </si>
  <si>
    <t>The activity must not be carried out within 50m of another outfall structure on the same river bank or 8 metres of a flood defence strutcture, river control works or drainage work.</t>
  </si>
  <si>
    <t>The activity must not be carried out within a culvert, bridge or through or under any flood risk management structure.</t>
  </si>
  <si>
    <t>Do not carry out activity within 100 metres upstream of priority habitat that has been selected for the importance of its river or freshwater habitats.
The operating techniques/management system must address how the operator will manage and minimise the silt arising from their activity. The necessary measures should be in place before works begin.</t>
  </si>
  <si>
    <t>Generic risk assessment for standard rules set number SR2015 No27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</si>
</sst>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9"/>
      <name val="Arial"/>
      <family val="2"/>
    </font>
    <font>
      <sz val="10"/>
      <color theme="1"/>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3">
    <border>
      <left/>
      <right/>
      <top/>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cellStyleXfs>
  <cellXfs count="102">
    <xf numFmtId="0" fontId="0" fillId="0" borderId="0" xfId="0"/>
    <xf numFmtId="0" fontId="0" fillId="0" borderId="0" xfId="0" applyBorder="1"/>
    <xf numFmtId="0" fontId="1" fillId="2" borderId="1" xfId="0" applyFont="1" applyFill="1" applyBorder="1" applyAlignment="1">
      <alignment horizontal="center" vertical="top" wrapText="1"/>
    </xf>
    <xf numFmtId="0" fontId="0" fillId="0" borderId="0" xfId="0" applyBorder="1" applyAlignment="1">
      <alignment horizontal="center"/>
    </xf>
    <xf numFmtId="0" fontId="0" fillId="0" borderId="0" xfId="0" applyFill="1" applyBorder="1"/>
    <xf numFmtId="0" fontId="0" fillId="0" borderId="0" xfId="0" applyFill="1"/>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5" xfId="0" applyFill="1" applyBorder="1" applyProtection="1"/>
    <xf numFmtId="0" fontId="0" fillId="7" borderId="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1" fillId="2" borderId="8" xfId="0" applyFont="1" applyFill="1" applyBorder="1" applyAlignment="1">
      <alignment horizontal="center" vertical="top" wrapText="1"/>
    </xf>
    <xf numFmtId="0" fontId="8" fillId="0" borderId="0" xfId="0" applyFont="1"/>
    <xf numFmtId="0" fontId="8" fillId="0" borderId="0" xfId="0" applyFont="1" applyFill="1" applyBorder="1" applyProtection="1"/>
    <xf numFmtId="0" fontId="8" fillId="7" borderId="0" xfId="0" applyFont="1" applyFill="1" applyBorder="1" applyProtection="1"/>
    <xf numFmtId="0" fontId="8" fillId="7" borderId="0" xfId="0" applyFont="1" applyFill="1" applyProtection="1"/>
    <xf numFmtId="0" fontId="5" fillId="0" borderId="0" xfId="0" applyFont="1"/>
    <xf numFmtId="0" fontId="8" fillId="0" borderId="7" xfId="0" applyFont="1" applyBorder="1" applyAlignment="1" applyProtection="1">
      <alignment vertical="top" wrapText="1"/>
      <protection locked="0"/>
    </xf>
    <xf numFmtId="0" fontId="8" fillId="0" borderId="7" xfId="0" applyFont="1" applyFill="1" applyBorder="1" applyAlignment="1" applyProtection="1">
      <alignment vertical="top" wrapText="1"/>
      <protection locked="0"/>
    </xf>
    <xf numFmtId="0" fontId="8" fillId="0" borderId="7" xfId="0" applyNumberFormat="1" applyFont="1" applyFill="1" applyBorder="1" applyAlignment="1" applyProtection="1">
      <alignment vertical="top" wrapText="1"/>
      <protection locked="0"/>
    </xf>
    <xf numFmtId="0" fontId="8" fillId="5" borderId="7" xfId="0" applyFont="1" applyFill="1" applyBorder="1" applyAlignment="1" applyProtection="1">
      <alignment vertical="top" wrapText="1"/>
      <protection locked="0"/>
    </xf>
    <xf numFmtId="0" fontId="1" fillId="2" borderId="7" xfId="0" applyFont="1" applyFill="1" applyBorder="1" applyAlignment="1">
      <alignment horizontal="center" vertical="top" wrapText="1"/>
    </xf>
    <xf numFmtId="0" fontId="1" fillId="3" borderId="7" xfId="0" applyFont="1" applyFill="1" applyBorder="1" applyAlignment="1">
      <alignment vertical="top" wrapText="1"/>
    </xf>
    <xf numFmtId="0" fontId="1" fillId="3" borderId="1" xfId="0" applyFont="1" applyFill="1" applyBorder="1" applyAlignment="1">
      <alignment vertical="top" wrapText="1"/>
    </xf>
    <xf numFmtId="0" fontId="1" fillId="3" borderId="8" xfId="0" applyFont="1" applyFill="1" applyBorder="1" applyAlignment="1">
      <alignment vertical="top" wrapText="1"/>
    </xf>
    <xf numFmtId="0" fontId="8" fillId="0" borderId="1"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1" xfId="0" applyFont="1" applyFill="1" applyBorder="1" applyAlignment="1" applyProtection="1">
      <alignment vertical="top" wrapText="1"/>
      <protection locked="0"/>
    </xf>
    <xf numFmtId="0" fontId="8" fillId="0" borderId="8"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5" borderId="1" xfId="0" applyFont="1" applyFill="1" applyBorder="1" applyAlignment="1" applyProtection="1">
      <alignment vertical="top" wrapText="1"/>
      <protection locked="0"/>
    </xf>
    <xf numFmtId="0" fontId="1" fillId="8" borderId="8" xfId="0" applyFont="1" applyFill="1" applyBorder="1" applyAlignment="1" applyProtection="1">
      <alignment vertical="top" wrapText="1"/>
      <protection locked="0"/>
    </xf>
    <xf numFmtId="0" fontId="8" fillId="5" borderId="9" xfId="0" applyFont="1" applyFill="1" applyBorder="1" applyAlignment="1" applyProtection="1">
      <alignment vertical="top" wrapText="1"/>
      <protection locked="0"/>
    </xf>
    <xf numFmtId="0" fontId="8" fillId="5" borderId="10" xfId="0" applyFont="1" applyFill="1" applyBorder="1" applyAlignment="1" applyProtection="1">
      <alignment vertical="top" wrapText="1"/>
      <protection locked="0"/>
    </xf>
    <xf numFmtId="0" fontId="1" fillId="8" borderId="11" xfId="0" applyFont="1" applyFill="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5" borderId="13" xfId="0" applyFont="1" applyFill="1" applyBorder="1" applyAlignment="1" applyProtection="1">
      <alignment vertical="top" wrapText="1"/>
      <protection locked="0"/>
    </xf>
    <xf numFmtId="0" fontId="8" fillId="5" borderId="14" xfId="0" applyFont="1" applyFill="1" applyBorder="1" applyAlignment="1" applyProtection="1">
      <alignment vertical="top" wrapText="1"/>
      <protection locked="0"/>
    </xf>
    <xf numFmtId="0" fontId="1" fillId="8" borderId="15" xfId="0" applyFont="1" applyFill="1" applyBorder="1" applyAlignment="1" applyProtection="1">
      <alignment vertical="top" wrapText="1"/>
      <protection locked="0"/>
    </xf>
    <xf numFmtId="0" fontId="8" fillId="0" borderId="15" xfId="0" applyFont="1" applyBorder="1" applyAlignment="1" applyProtection="1">
      <alignment vertical="top" wrapText="1"/>
      <protection locked="0"/>
    </xf>
    <xf numFmtId="0" fontId="9" fillId="0" borderId="0" xfId="0" applyFont="1"/>
    <xf numFmtId="0" fontId="8" fillId="0" borderId="14" xfId="0" applyNumberFormat="1" applyFont="1" applyFill="1" applyBorder="1" applyAlignment="1" applyProtection="1">
      <alignment vertical="top" wrapText="1"/>
      <protection locked="0"/>
    </xf>
    <xf numFmtId="0" fontId="8" fillId="0" borderId="9" xfId="0" applyFont="1" applyFill="1" applyBorder="1" applyAlignment="1" applyProtection="1">
      <alignment vertical="top" wrapText="1"/>
      <protection locked="0"/>
    </xf>
    <xf numFmtId="0" fontId="1" fillId="8" borderId="18" xfId="0" applyFont="1" applyFill="1" applyBorder="1" applyAlignment="1" applyProtection="1">
      <alignment vertical="top" wrapText="1"/>
      <protection locked="0"/>
    </xf>
    <xf numFmtId="0" fontId="8" fillId="0" borderId="8" xfId="1" applyFont="1" applyBorder="1" applyAlignment="1" applyProtection="1">
      <alignment vertical="top" wrapText="1"/>
      <protection locked="0"/>
    </xf>
    <xf numFmtId="0" fontId="1" fillId="8" borderId="20" xfId="0" applyFont="1" applyFill="1" applyBorder="1" applyAlignment="1" applyProtection="1">
      <alignment vertical="top" wrapText="1"/>
      <protection locked="0"/>
    </xf>
    <xf numFmtId="0" fontId="8" fillId="0" borderId="21" xfId="0" applyFont="1" applyFill="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8" fillId="0" borderId="11" xfId="0" applyFont="1" applyFill="1" applyBorder="1" applyAlignment="1" applyProtection="1">
      <alignment vertical="top" wrapText="1"/>
      <protection locked="0"/>
    </xf>
    <xf numFmtId="0" fontId="8" fillId="5" borderId="16" xfId="0" applyFont="1" applyFill="1" applyBorder="1" applyAlignment="1" applyProtection="1">
      <alignment vertical="top" wrapText="1"/>
      <protection locked="0"/>
    </xf>
    <xf numFmtId="0" fontId="10" fillId="5" borderId="1" xfId="0" applyFont="1" applyFill="1" applyBorder="1" applyAlignment="1" applyProtection="1">
      <alignment vertical="top" wrapText="1"/>
      <protection locked="0"/>
    </xf>
    <xf numFmtId="0" fontId="8" fillId="5" borderId="17" xfId="0" applyFont="1" applyFill="1" applyBorder="1" applyAlignment="1" applyProtection="1">
      <alignment vertical="top" wrapText="1"/>
      <protection locked="0"/>
    </xf>
    <xf numFmtId="0" fontId="10" fillId="5" borderId="7" xfId="0" applyFont="1" applyFill="1" applyBorder="1" applyAlignment="1" applyProtection="1">
      <alignment vertical="top" wrapText="1"/>
      <protection locked="0"/>
    </xf>
    <xf numFmtId="0" fontId="8" fillId="0" borderId="19" xfId="0" applyFont="1" applyFill="1" applyBorder="1" applyAlignment="1" applyProtection="1">
      <alignment vertical="top" wrapText="1"/>
      <protection locked="0"/>
    </xf>
    <xf numFmtId="0" fontId="8" fillId="0" borderId="1" xfId="1" applyFont="1" applyFill="1" applyBorder="1" applyAlignment="1" applyProtection="1">
      <alignment vertical="top" wrapText="1"/>
      <protection locked="0"/>
    </xf>
    <xf numFmtId="0" fontId="8" fillId="0" borderId="14" xfId="0" applyFont="1" applyFill="1" applyBorder="1" applyAlignment="1" applyProtection="1">
      <alignment vertical="top" wrapText="1"/>
      <protection locked="0"/>
    </xf>
    <xf numFmtId="0" fontId="8" fillId="0" borderId="10" xfId="0" applyNumberFormat="1" applyFont="1" applyFill="1" applyBorder="1" applyAlignment="1" applyProtection="1">
      <alignment vertical="top" wrapText="1"/>
      <protection locked="0"/>
    </xf>
    <xf numFmtId="0" fontId="8" fillId="0" borderId="7" xfId="0" applyFont="1" applyFill="1" applyBorder="1" applyAlignment="1">
      <alignment vertical="top" wrapText="1"/>
    </xf>
    <xf numFmtId="0" fontId="8" fillId="0" borderId="8" xfId="0" applyFont="1" applyBorder="1" applyAlignment="1">
      <alignment vertical="top" wrapText="1"/>
    </xf>
    <xf numFmtId="0" fontId="8" fillId="0" borderId="15"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0" borderId="22" xfId="0" applyFont="1" applyFill="1" applyBorder="1" applyAlignment="1" applyProtection="1">
      <alignment vertical="top" wrapText="1"/>
      <protection locked="0"/>
    </xf>
    <xf numFmtId="0" fontId="9" fillId="0" borderId="0" xfId="0" applyFont="1" applyFill="1" applyBorder="1" applyProtection="1"/>
    <xf numFmtId="0" fontId="8" fillId="0" borderId="0" xfId="0" applyFont="1" applyAlignment="1">
      <alignment vertical="top"/>
    </xf>
    <xf numFmtId="0" fontId="9" fillId="0" borderId="0" xfId="0" applyFont="1" applyFill="1" applyAlignment="1">
      <alignment horizontal="left" wrapText="1"/>
    </xf>
    <xf numFmtId="0" fontId="8" fillId="0" borderId="0" xfId="0" applyFont="1" applyFill="1"/>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15" fontId="0" fillId="9" borderId="5" xfId="0" applyNumberForma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8" fillId="9" borderId="5" xfId="0" applyFont="1" applyFill="1" applyBorder="1" applyAlignment="1" applyProtection="1">
      <alignment vertical="top" wrapText="1"/>
      <protection locked="0"/>
    </xf>
    <xf numFmtId="0" fontId="0" fillId="9" borderId="5" xfId="0"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8" fillId="9" borderId="6" xfId="0" applyFont="1" applyFill="1" applyBorder="1" applyAlignment="1" applyProtection="1">
      <alignment vertical="top" wrapText="1"/>
      <protection locked="0"/>
    </xf>
    <xf numFmtId="0" fontId="9" fillId="0" borderId="0" xfId="0" applyFont="1" applyFill="1" applyAlignment="1">
      <alignment horizontal="left"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22"/>
  <sheetViews>
    <sheetView tabSelected="1" topLeftCell="B1" zoomScaleNormal="100" workbookViewId="0">
      <selection activeCell="F4" sqref="F4:J4"/>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2" spans="1:13" ht="18" x14ac:dyDescent="0.25">
      <c r="B2" s="38" t="s">
        <v>138</v>
      </c>
      <c r="C2" s="7"/>
      <c r="D2" s="7"/>
      <c r="E2" s="6"/>
    </row>
    <row r="3" spans="1:13" ht="13.5" customHeight="1" x14ac:dyDescent="0.25">
      <c r="B3" s="21"/>
      <c r="C3" s="21"/>
      <c r="D3" s="21"/>
      <c r="E3" s="23"/>
      <c r="F3" s="17"/>
      <c r="G3" s="17"/>
      <c r="H3" s="17"/>
      <c r="I3" s="17"/>
      <c r="J3" s="17"/>
      <c r="K3" s="17"/>
    </row>
    <row r="4" spans="1:13" ht="15" customHeight="1" x14ac:dyDescent="0.25">
      <c r="B4" s="22" t="s">
        <v>36</v>
      </c>
      <c r="C4" s="22"/>
      <c r="D4" s="22"/>
      <c r="E4" s="24"/>
      <c r="F4" s="96" t="s">
        <v>133</v>
      </c>
      <c r="G4" s="96"/>
      <c r="H4" s="96"/>
      <c r="I4" s="96"/>
      <c r="J4" s="96"/>
      <c r="K4" s="18"/>
    </row>
    <row r="5" spans="1:13" ht="12.75" customHeight="1" x14ac:dyDescent="0.25">
      <c r="B5" s="22"/>
      <c r="C5" s="22"/>
      <c r="D5" s="22"/>
      <c r="E5" s="24"/>
      <c r="F5" s="36"/>
      <c r="G5" s="36"/>
      <c r="H5" s="37"/>
      <c r="I5" s="37"/>
      <c r="J5" s="37"/>
      <c r="K5" s="17"/>
    </row>
    <row r="6" spans="1:13" ht="15.75" customHeight="1" x14ac:dyDescent="0.25">
      <c r="B6" s="22" t="s">
        <v>0</v>
      </c>
      <c r="C6" s="24"/>
      <c r="D6" s="24"/>
      <c r="E6" s="24"/>
      <c r="F6" s="96" t="s">
        <v>115</v>
      </c>
      <c r="G6" s="97"/>
      <c r="H6" s="97"/>
      <c r="I6" s="97"/>
      <c r="J6" s="97"/>
      <c r="K6" s="18"/>
    </row>
    <row r="7" spans="1:13" ht="12.75" customHeight="1" x14ac:dyDescent="0.25">
      <c r="B7" s="25"/>
      <c r="C7" s="20"/>
      <c r="D7" s="20"/>
      <c r="E7" s="20"/>
      <c r="F7" s="36"/>
      <c r="G7" s="36"/>
      <c r="H7" s="37"/>
      <c r="I7" s="37"/>
      <c r="J7" s="37"/>
      <c r="K7" s="17"/>
    </row>
    <row r="8" spans="1:13" ht="15.75" customHeight="1" x14ac:dyDescent="0.25">
      <c r="B8" s="22" t="s">
        <v>34</v>
      </c>
      <c r="C8" s="24"/>
      <c r="D8" s="24"/>
      <c r="E8" s="24"/>
      <c r="F8" s="98" t="s">
        <v>116</v>
      </c>
      <c r="G8" s="99"/>
      <c r="H8" s="99"/>
      <c r="I8" s="99"/>
      <c r="J8" s="99"/>
      <c r="K8" s="18"/>
    </row>
    <row r="9" spans="1:13" ht="10.5" customHeight="1" x14ac:dyDescent="0.2">
      <c r="B9" s="20"/>
      <c r="C9" s="20"/>
      <c r="D9" s="20"/>
      <c r="E9" s="20"/>
      <c r="F9" s="36"/>
      <c r="G9" s="36"/>
      <c r="H9" s="37"/>
      <c r="I9" s="37"/>
      <c r="J9" s="37"/>
      <c r="K9" s="17"/>
    </row>
    <row r="10" spans="1:13" ht="15.75" x14ac:dyDescent="0.25">
      <c r="B10" s="26" t="s">
        <v>1</v>
      </c>
      <c r="C10" s="20"/>
      <c r="D10" s="20"/>
      <c r="E10" s="20"/>
      <c r="F10" s="100" t="s">
        <v>32</v>
      </c>
      <c r="G10" s="100"/>
      <c r="H10" s="100"/>
      <c r="I10" s="100"/>
      <c r="J10" s="100"/>
      <c r="K10" s="19"/>
    </row>
    <row r="11" spans="1:13" ht="11.25" customHeight="1" x14ac:dyDescent="0.25">
      <c r="B11" s="26"/>
      <c r="C11" s="20"/>
      <c r="D11" s="20"/>
      <c r="E11" s="20"/>
      <c r="F11" s="20"/>
      <c r="G11" s="20"/>
      <c r="H11" s="21"/>
      <c r="I11" s="17"/>
      <c r="J11" s="17"/>
      <c r="K11" s="17"/>
    </row>
    <row r="12" spans="1:13" ht="15.75" x14ac:dyDescent="0.25">
      <c r="B12" s="22" t="s">
        <v>2</v>
      </c>
      <c r="C12" s="20"/>
      <c r="D12" s="20"/>
      <c r="E12" s="20"/>
      <c r="F12" s="94">
        <v>43620</v>
      </c>
      <c r="G12" s="95"/>
      <c r="H12" s="95"/>
      <c r="I12" s="95"/>
      <c r="J12" s="95"/>
      <c r="K12" s="18"/>
    </row>
    <row r="13" spans="1:13" ht="15.75" x14ac:dyDescent="0.25">
      <c r="B13" s="22"/>
      <c r="C13" s="20"/>
      <c r="D13" s="20"/>
      <c r="E13" s="20"/>
      <c r="F13" s="20"/>
      <c r="G13" s="20"/>
      <c r="H13" s="22"/>
      <c r="I13" s="20"/>
      <c r="J13" s="20"/>
      <c r="K13" s="20"/>
    </row>
    <row r="14" spans="1:13" ht="15.75" x14ac:dyDescent="0.25">
      <c r="A14" s="5"/>
      <c r="B14" s="29"/>
      <c r="C14" s="30" t="s">
        <v>35</v>
      </c>
      <c r="D14" s="30"/>
      <c r="E14" s="30"/>
      <c r="F14" s="30"/>
      <c r="G14" s="30"/>
      <c r="H14" s="29"/>
      <c r="I14" s="30"/>
      <c r="J14" s="30"/>
      <c r="K14" s="30"/>
      <c r="L14" s="5"/>
      <c r="M14" s="5"/>
    </row>
    <row r="15" spans="1:13" ht="15.75" x14ac:dyDescent="0.25">
      <c r="A15" s="5"/>
      <c r="B15" s="29"/>
      <c r="D15" s="35"/>
      <c r="E15" s="30"/>
      <c r="F15" s="30"/>
      <c r="G15" s="30"/>
      <c r="H15" s="29"/>
      <c r="I15" s="30"/>
      <c r="J15" s="30"/>
      <c r="K15" s="30"/>
      <c r="L15" s="5"/>
      <c r="M15" s="5"/>
    </row>
    <row r="16" spans="1:13" ht="15.75" x14ac:dyDescent="0.25">
      <c r="A16" s="5"/>
      <c r="B16" s="29"/>
      <c r="C16" t="s">
        <v>80</v>
      </c>
      <c r="D16" s="84" t="s">
        <v>129</v>
      </c>
      <c r="E16" s="30"/>
      <c r="F16" s="30"/>
      <c r="G16" s="30"/>
      <c r="H16" s="29"/>
      <c r="I16" s="30"/>
      <c r="J16" s="30"/>
      <c r="K16" s="30"/>
      <c r="L16" s="5"/>
      <c r="M16" s="5"/>
    </row>
    <row r="17" spans="1:13" x14ac:dyDescent="0.2">
      <c r="A17" s="5"/>
      <c r="C17" t="s">
        <v>81</v>
      </c>
      <c r="D17" s="62" t="s">
        <v>75</v>
      </c>
      <c r="K17" s="30"/>
      <c r="L17" s="5"/>
      <c r="M17" s="5"/>
    </row>
    <row r="18" spans="1:13" x14ac:dyDescent="0.2">
      <c r="A18" s="5"/>
      <c r="C18" t="s">
        <v>82</v>
      </c>
      <c r="D18" s="62" t="s">
        <v>126</v>
      </c>
      <c r="K18" s="30"/>
      <c r="L18" s="5"/>
      <c r="M18" s="5"/>
    </row>
    <row r="19" spans="1:13" x14ac:dyDescent="0.2">
      <c r="A19" s="5"/>
      <c r="C19" t="s">
        <v>83</v>
      </c>
      <c r="D19" s="62" t="s">
        <v>127</v>
      </c>
      <c r="K19" s="30"/>
      <c r="L19" s="5"/>
      <c r="M19" s="5"/>
    </row>
    <row r="20" spans="1:13" x14ac:dyDescent="0.2">
      <c r="A20" s="5"/>
      <c r="C20" t="s">
        <v>84</v>
      </c>
      <c r="D20" s="62" t="s">
        <v>76</v>
      </c>
      <c r="K20" s="30"/>
      <c r="L20" s="5"/>
      <c r="M20" s="5"/>
    </row>
    <row r="21" spans="1:13" x14ac:dyDescent="0.2">
      <c r="A21" s="5"/>
      <c r="C21" t="s">
        <v>37</v>
      </c>
      <c r="D21" s="62" t="s">
        <v>128</v>
      </c>
      <c r="K21" s="30"/>
      <c r="L21" s="5"/>
      <c r="M21" s="5"/>
    </row>
    <row r="22" spans="1:13" x14ac:dyDescent="0.2">
      <c r="A22" s="5"/>
      <c r="C22" t="s">
        <v>38</v>
      </c>
      <c r="D22" s="62" t="s">
        <v>77</v>
      </c>
      <c r="K22" s="30"/>
      <c r="L22" s="5"/>
      <c r="M22" s="5"/>
    </row>
    <row r="23" spans="1:13" x14ac:dyDescent="0.2">
      <c r="A23" s="5"/>
      <c r="C23" t="s">
        <v>39</v>
      </c>
      <c r="D23" s="62" t="s">
        <v>78</v>
      </c>
      <c r="K23" s="30"/>
      <c r="L23" s="5"/>
      <c r="M23" s="5"/>
    </row>
    <row r="24" spans="1:13" x14ac:dyDescent="0.2">
      <c r="A24" s="5"/>
      <c r="C24" t="s">
        <v>40</v>
      </c>
      <c r="D24" s="62" t="s">
        <v>79</v>
      </c>
      <c r="K24" s="30"/>
      <c r="L24" s="5"/>
      <c r="M24" s="5"/>
    </row>
    <row r="25" spans="1:13" x14ac:dyDescent="0.2">
      <c r="A25" s="5"/>
      <c r="C25" t="s">
        <v>41</v>
      </c>
      <c r="D25" s="62" t="s">
        <v>130</v>
      </c>
      <c r="K25" s="30"/>
      <c r="L25" s="5"/>
      <c r="M25" s="5"/>
    </row>
    <row r="26" spans="1:13" x14ac:dyDescent="0.2">
      <c r="A26" s="5"/>
      <c r="C26" s="34" t="s">
        <v>90</v>
      </c>
      <c r="D26" s="62" t="s">
        <v>136</v>
      </c>
      <c r="K26" s="30"/>
      <c r="L26" s="5"/>
      <c r="M26" s="5"/>
    </row>
    <row r="27" spans="1:13" ht="38.25" customHeight="1" x14ac:dyDescent="0.2">
      <c r="A27" s="5"/>
      <c r="C27" s="85" t="s">
        <v>125</v>
      </c>
      <c r="D27" s="101" t="s">
        <v>134</v>
      </c>
      <c r="E27" s="101"/>
      <c r="F27" s="101"/>
      <c r="G27" s="101"/>
      <c r="H27" s="101"/>
      <c r="I27" s="101"/>
      <c r="J27" s="101"/>
      <c r="K27" s="101"/>
      <c r="L27" s="5"/>
      <c r="M27" s="5"/>
    </row>
    <row r="28" spans="1:13" x14ac:dyDescent="0.2">
      <c r="A28" s="5"/>
      <c r="C28" s="87" t="s">
        <v>131</v>
      </c>
      <c r="D28" s="5" t="s">
        <v>135</v>
      </c>
      <c r="E28" s="86"/>
      <c r="F28" s="86"/>
      <c r="G28" s="86"/>
      <c r="H28" s="86"/>
      <c r="I28" s="86"/>
      <c r="J28" s="86"/>
      <c r="K28" s="86"/>
      <c r="L28" s="5"/>
      <c r="M28" s="5"/>
    </row>
    <row r="29" spans="1:13" ht="13.5" thickBot="1" x14ac:dyDescent="0.25">
      <c r="B29" s="5"/>
      <c r="C29" s="87" t="s">
        <v>131</v>
      </c>
      <c r="D29" s="5" t="s">
        <v>132</v>
      </c>
      <c r="E29" s="5"/>
      <c r="F29" s="4"/>
      <c r="G29" s="5"/>
      <c r="H29" s="5"/>
      <c r="I29" s="5"/>
      <c r="J29" s="5"/>
      <c r="K29" s="5"/>
    </row>
    <row r="30" spans="1:13" ht="28.5" customHeight="1" thickTop="1" x14ac:dyDescent="0.2">
      <c r="A30" s="1"/>
      <c r="B30" s="88" t="s">
        <v>3</v>
      </c>
      <c r="C30" s="89"/>
      <c r="D30" s="89"/>
      <c r="E30" s="90"/>
      <c r="F30" s="91" t="s">
        <v>4</v>
      </c>
      <c r="G30" s="92"/>
      <c r="H30" s="93"/>
      <c r="I30" s="88" t="s">
        <v>31</v>
      </c>
      <c r="J30" s="89"/>
      <c r="K30" s="90"/>
    </row>
    <row r="31" spans="1:13" ht="38.25" x14ac:dyDescent="0.2">
      <c r="A31" s="1"/>
      <c r="B31" s="2" t="s">
        <v>5</v>
      </c>
      <c r="C31" s="43" t="s">
        <v>6</v>
      </c>
      <c r="D31" s="43" t="s">
        <v>7</v>
      </c>
      <c r="E31" s="33" t="s">
        <v>8</v>
      </c>
      <c r="F31" s="2" t="s">
        <v>9</v>
      </c>
      <c r="G31" s="43" t="s">
        <v>10</v>
      </c>
      <c r="H31" s="33" t="s">
        <v>11</v>
      </c>
      <c r="I31" s="2" t="s">
        <v>12</v>
      </c>
      <c r="J31" s="43" t="s">
        <v>13</v>
      </c>
      <c r="K31" s="33" t="s">
        <v>14</v>
      </c>
    </row>
    <row r="32" spans="1:13" ht="121.5" customHeight="1" x14ac:dyDescent="0.2">
      <c r="A32" s="1"/>
      <c r="B32" s="45" t="s">
        <v>15</v>
      </c>
      <c r="C32" s="44" t="s">
        <v>16</v>
      </c>
      <c r="D32" s="44" t="s">
        <v>17</v>
      </c>
      <c r="E32" s="46" t="s">
        <v>18</v>
      </c>
      <c r="F32" s="45" t="s">
        <v>19</v>
      </c>
      <c r="G32" s="44" t="s">
        <v>20</v>
      </c>
      <c r="H32" s="46" t="s">
        <v>21</v>
      </c>
      <c r="I32" s="45" t="s">
        <v>22</v>
      </c>
      <c r="J32" s="44" t="s">
        <v>23</v>
      </c>
      <c r="K32" s="46" t="s">
        <v>33</v>
      </c>
    </row>
    <row r="33" spans="1:11" ht="63.75" x14ac:dyDescent="0.2">
      <c r="A33" s="16"/>
      <c r="B33" s="47" t="s">
        <v>62</v>
      </c>
      <c r="C33" s="39" t="s">
        <v>63</v>
      </c>
      <c r="D33" s="39" t="s">
        <v>64</v>
      </c>
      <c r="E33" s="82" t="s">
        <v>65</v>
      </c>
      <c r="F33" s="42" t="s">
        <v>26</v>
      </c>
      <c r="G33" s="42" t="s">
        <v>26</v>
      </c>
      <c r="H33" s="60" t="s">
        <v>26</v>
      </c>
      <c r="I33" s="49" t="s">
        <v>66</v>
      </c>
      <c r="J33" s="77" t="s">
        <v>119</v>
      </c>
      <c r="K33" s="61" t="s">
        <v>25</v>
      </c>
    </row>
    <row r="34" spans="1:11" ht="114.75" x14ac:dyDescent="0.2">
      <c r="A34" s="16"/>
      <c r="B34" s="47" t="s">
        <v>62</v>
      </c>
      <c r="C34" s="39" t="s">
        <v>63</v>
      </c>
      <c r="D34" s="39" t="s">
        <v>64</v>
      </c>
      <c r="E34" s="82" t="s">
        <v>65</v>
      </c>
      <c r="F34" s="42" t="s">
        <v>26</v>
      </c>
      <c r="G34" s="42" t="s">
        <v>26</v>
      </c>
      <c r="H34" s="60" t="s">
        <v>26</v>
      </c>
      <c r="I34" s="49" t="s">
        <v>117</v>
      </c>
      <c r="J34" s="77" t="s">
        <v>118</v>
      </c>
      <c r="K34" s="61" t="s">
        <v>25</v>
      </c>
    </row>
    <row r="35" spans="1:11" ht="133.5" customHeight="1" x14ac:dyDescent="0.2">
      <c r="A35" s="16"/>
      <c r="B35" s="47" t="s">
        <v>92</v>
      </c>
      <c r="C35" s="39" t="s">
        <v>105</v>
      </c>
      <c r="D35" s="39" t="s">
        <v>93</v>
      </c>
      <c r="E35" s="82" t="s">
        <v>94</v>
      </c>
      <c r="F35" s="42" t="s">
        <v>26</v>
      </c>
      <c r="G35" s="42" t="s">
        <v>26</v>
      </c>
      <c r="H35" s="60" t="s">
        <v>26</v>
      </c>
      <c r="I35" s="49" t="s">
        <v>106</v>
      </c>
      <c r="J35" s="63" t="s">
        <v>110</v>
      </c>
      <c r="K35" s="61" t="s">
        <v>25</v>
      </c>
    </row>
    <row r="36" spans="1:11" ht="105" customHeight="1" x14ac:dyDescent="0.2">
      <c r="A36" s="16"/>
      <c r="B36" s="47" t="s">
        <v>51</v>
      </c>
      <c r="C36" s="39" t="s">
        <v>54</v>
      </c>
      <c r="D36" s="39" t="s">
        <v>55</v>
      </c>
      <c r="E36" s="48" t="s">
        <v>56</v>
      </c>
      <c r="F36" s="52" t="s">
        <v>27</v>
      </c>
      <c r="G36" s="42" t="s">
        <v>25</v>
      </c>
      <c r="H36" s="53" t="s">
        <v>26</v>
      </c>
      <c r="I36" s="49" t="s">
        <v>70</v>
      </c>
      <c r="J36" s="40" t="s">
        <v>113</v>
      </c>
      <c r="K36" s="48" t="s">
        <v>25</v>
      </c>
    </row>
    <row r="37" spans="1:11" ht="115.5" customHeight="1" x14ac:dyDescent="0.2">
      <c r="A37" s="16"/>
      <c r="B37" s="47" t="s">
        <v>51</v>
      </c>
      <c r="C37" s="39" t="s">
        <v>52</v>
      </c>
      <c r="D37" s="39" t="s">
        <v>53</v>
      </c>
      <c r="E37" s="48" t="s">
        <v>100</v>
      </c>
      <c r="F37" s="52" t="s">
        <v>26</v>
      </c>
      <c r="G37" s="42" t="s">
        <v>26</v>
      </c>
      <c r="H37" s="53" t="s">
        <v>26</v>
      </c>
      <c r="I37" s="49" t="s">
        <v>85</v>
      </c>
      <c r="J37" s="40" t="s">
        <v>114</v>
      </c>
      <c r="K37" s="48" t="s">
        <v>25</v>
      </c>
    </row>
    <row r="38" spans="1:11" ht="132" customHeight="1" x14ac:dyDescent="0.2">
      <c r="A38" s="16"/>
      <c r="B38" s="47" t="s">
        <v>51</v>
      </c>
      <c r="C38" s="39" t="s">
        <v>52</v>
      </c>
      <c r="D38" s="39" t="s">
        <v>53</v>
      </c>
      <c r="E38" s="48" t="s">
        <v>100</v>
      </c>
      <c r="F38" s="52" t="s">
        <v>26</v>
      </c>
      <c r="G38" s="42" t="s">
        <v>26</v>
      </c>
      <c r="H38" s="53" t="s">
        <v>26</v>
      </c>
      <c r="I38" s="49" t="s">
        <v>86</v>
      </c>
      <c r="J38" s="40" t="s">
        <v>137</v>
      </c>
      <c r="K38" s="48" t="s">
        <v>25</v>
      </c>
    </row>
    <row r="39" spans="1:11" ht="117" customHeight="1" x14ac:dyDescent="0.2">
      <c r="A39" s="16"/>
      <c r="B39" s="47" t="s">
        <v>51</v>
      </c>
      <c r="C39" s="39" t="s">
        <v>95</v>
      </c>
      <c r="D39" s="39" t="s">
        <v>96</v>
      </c>
      <c r="E39" s="48" t="s">
        <v>97</v>
      </c>
      <c r="F39" s="52" t="s">
        <v>26</v>
      </c>
      <c r="G39" s="42" t="s">
        <v>26</v>
      </c>
      <c r="H39" s="53" t="s">
        <v>26</v>
      </c>
      <c r="I39" s="49" t="s">
        <v>98</v>
      </c>
      <c r="J39" s="41" t="s">
        <v>99</v>
      </c>
      <c r="K39" s="48" t="s">
        <v>25</v>
      </c>
    </row>
    <row r="40" spans="1:11" ht="51" customHeight="1" x14ac:dyDescent="0.2">
      <c r="A40" s="16"/>
      <c r="B40" s="47" t="s">
        <v>51</v>
      </c>
      <c r="C40" s="39" t="s">
        <v>52</v>
      </c>
      <c r="D40" s="39" t="s">
        <v>53</v>
      </c>
      <c r="E40" s="57" t="s">
        <v>100</v>
      </c>
      <c r="F40" s="52" t="s">
        <v>26</v>
      </c>
      <c r="G40" s="42" t="s">
        <v>26</v>
      </c>
      <c r="H40" s="53" t="s">
        <v>26</v>
      </c>
      <c r="I40" s="49" t="s">
        <v>85</v>
      </c>
      <c r="J40" s="40" t="s">
        <v>108</v>
      </c>
      <c r="K40" s="48" t="s">
        <v>25</v>
      </c>
    </row>
    <row r="41" spans="1:11" ht="102" x14ac:dyDescent="0.2">
      <c r="A41" s="16"/>
      <c r="B41" s="47" t="s">
        <v>51</v>
      </c>
      <c r="C41" s="39" t="s">
        <v>52</v>
      </c>
      <c r="D41" s="39" t="s">
        <v>53</v>
      </c>
      <c r="E41" s="48" t="s">
        <v>61</v>
      </c>
      <c r="F41" s="52" t="s">
        <v>26</v>
      </c>
      <c r="G41" s="42" t="s">
        <v>26</v>
      </c>
      <c r="H41" s="53" t="s">
        <v>26</v>
      </c>
      <c r="I41" s="49" t="s">
        <v>69</v>
      </c>
      <c r="J41" s="40" t="s">
        <v>120</v>
      </c>
      <c r="K41" s="48" t="s">
        <v>25</v>
      </c>
    </row>
    <row r="42" spans="1:11" ht="51" x14ac:dyDescent="0.2">
      <c r="A42" s="16"/>
      <c r="B42" s="47" t="s">
        <v>51</v>
      </c>
      <c r="C42" s="39" t="s">
        <v>60</v>
      </c>
      <c r="D42" s="39" t="s">
        <v>96</v>
      </c>
      <c r="E42" s="48" t="s">
        <v>71</v>
      </c>
      <c r="F42" s="52" t="s">
        <v>26</v>
      </c>
      <c r="G42" s="42" t="s">
        <v>25</v>
      </c>
      <c r="H42" s="53" t="s">
        <v>26</v>
      </c>
      <c r="I42" s="49" t="s">
        <v>72</v>
      </c>
      <c r="J42" s="41" t="s">
        <v>121</v>
      </c>
      <c r="K42" s="48" t="s">
        <v>25</v>
      </c>
    </row>
    <row r="43" spans="1:11" ht="105" customHeight="1" thickBot="1" x14ac:dyDescent="0.25">
      <c r="A43" s="16"/>
      <c r="B43" s="47" t="s">
        <v>51</v>
      </c>
      <c r="C43" s="39" t="s">
        <v>60</v>
      </c>
      <c r="D43" s="39" t="s">
        <v>96</v>
      </c>
      <c r="E43" s="51" t="s">
        <v>71</v>
      </c>
      <c r="F43" s="52" t="s">
        <v>26</v>
      </c>
      <c r="G43" s="42" t="s">
        <v>25</v>
      </c>
      <c r="H43" s="53" t="s">
        <v>26</v>
      </c>
      <c r="I43" s="49" t="s">
        <v>73</v>
      </c>
      <c r="J43" s="41" t="s">
        <v>122</v>
      </c>
      <c r="K43" s="48" t="s">
        <v>25</v>
      </c>
    </row>
    <row r="44" spans="1:11" ht="105" customHeight="1" thickTop="1" x14ac:dyDescent="0.2">
      <c r="A44" s="16"/>
      <c r="B44" s="47" t="s">
        <v>51</v>
      </c>
      <c r="C44" s="39" t="s">
        <v>60</v>
      </c>
      <c r="D44" s="39" t="s">
        <v>96</v>
      </c>
      <c r="E44" s="48" t="s">
        <v>71</v>
      </c>
      <c r="F44" s="52" t="s">
        <v>26</v>
      </c>
      <c r="G44" s="42" t="s">
        <v>25</v>
      </c>
      <c r="H44" s="53" t="s">
        <v>26</v>
      </c>
      <c r="I44" s="49" t="s">
        <v>74</v>
      </c>
      <c r="J44" s="41" t="s">
        <v>78</v>
      </c>
      <c r="K44" s="48" t="s">
        <v>25</v>
      </c>
    </row>
    <row r="45" spans="1:11" ht="133.5" customHeight="1" x14ac:dyDescent="0.2">
      <c r="A45" s="16"/>
      <c r="B45" s="47" t="s">
        <v>51</v>
      </c>
      <c r="C45" s="39" t="s">
        <v>60</v>
      </c>
      <c r="D45" s="39" t="s">
        <v>96</v>
      </c>
      <c r="E45" s="48" t="s">
        <v>100</v>
      </c>
      <c r="F45" s="52" t="s">
        <v>26</v>
      </c>
      <c r="G45" s="42" t="s">
        <v>26</v>
      </c>
      <c r="H45" s="53" t="s">
        <v>26</v>
      </c>
      <c r="I45" s="49" t="s">
        <v>70</v>
      </c>
      <c r="J45" s="79" t="s">
        <v>112</v>
      </c>
      <c r="K45" s="80" t="s">
        <v>25</v>
      </c>
    </row>
    <row r="46" spans="1:11" ht="116.25" customHeight="1" x14ac:dyDescent="0.2">
      <c r="A46" s="16"/>
      <c r="B46" s="49" t="s">
        <v>87</v>
      </c>
      <c r="C46" s="40" t="s">
        <v>88</v>
      </c>
      <c r="D46" s="40" t="s">
        <v>89</v>
      </c>
      <c r="E46" s="50" t="s">
        <v>107</v>
      </c>
      <c r="F46" s="72" t="s">
        <v>25</v>
      </c>
      <c r="G46" s="74" t="s">
        <v>27</v>
      </c>
      <c r="H46" s="53" t="s">
        <v>26</v>
      </c>
      <c r="I46" s="76" t="s">
        <v>91</v>
      </c>
      <c r="J46" s="40" t="s">
        <v>111</v>
      </c>
      <c r="K46" s="66" t="s">
        <v>25</v>
      </c>
    </row>
    <row r="47" spans="1:11" ht="133.5" customHeight="1" x14ac:dyDescent="0.2">
      <c r="A47" s="16"/>
      <c r="B47" s="47" t="s">
        <v>57</v>
      </c>
      <c r="C47" s="39" t="s">
        <v>54</v>
      </c>
      <c r="D47" s="39" t="s">
        <v>58</v>
      </c>
      <c r="E47" s="48" t="s">
        <v>59</v>
      </c>
      <c r="F47" s="58" t="s">
        <v>26</v>
      </c>
      <c r="G47" s="59" t="s">
        <v>26</v>
      </c>
      <c r="H47" s="60" t="s">
        <v>26</v>
      </c>
      <c r="I47" s="49" t="s">
        <v>70</v>
      </c>
      <c r="J47" s="63" t="s">
        <v>109</v>
      </c>
      <c r="K47" s="61" t="s">
        <v>25</v>
      </c>
    </row>
    <row r="48" spans="1:11" ht="133.5" customHeight="1" x14ac:dyDescent="0.2">
      <c r="A48" s="16"/>
      <c r="B48" s="49" t="s">
        <v>42</v>
      </c>
      <c r="C48" s="40" t="s">
        <v>43</v>
      </c>
      <c r="D48" s="40" t="s">
        <v>44</v>
      </c>
      <c r="E48" s="83" t="s">
        <v>45</v>
      </c>
      <c r="F48" s="42" t="s">
        <v>26</v>
      </c>
      <c r="G48" s="42" t="s">
        <v>26</v>
      </c>
      <c r="H48" s="67" t="s">
        <v>26</v>
      </c>
      <c r="I48" s="68" t="s">
        <v>67</v>
      </c>
      <c r="J48" s="77" t="s">
        <v>123</v>
      </c>
      <c r="K48" s="81" t="s">
        <v>25</v>
      </c>
    </row>
    <row r="49" spans="1:11" ht="133.5" customHeight="1" x14ac:dyDescent="0.2">
      <c r="A49" s="16"/>
      <c r="B49" s="49" t="s">
        <v>49</v>
      </c>
      <c r="C49" s="40" t="s">
        <v>103</v>
      </c>
      <c r="D49" s="40" t="s">
        <v>50</v>
      </c>
      <c r="E49" s="50" t="s">
        <v>101</v>
      </c>
      <c r="F49" s="71" t="s">
        <v>26</v>
      </c>
      <c r="G49" s="73" t="s">
        <v>26</v>
      </c>
      <c r="H49" s="65" t="s">
        <v>26</v>
      </c>
      <c r="I49" s="75" t="s">
        <v>104</v>
      </c>
      <c r="J49" s="41" t="s">
        <v>68</v>
      </c>
      <c r="K49" s="50" t="s">
        <v>25</v>
      </c>
    </row>
    <row r="50" spans="1:11" ht="107.25" customHeight="1" thickBot="1" x14ac:dyDescent="0.25">
      <c r="A50" s="16"/>
      <c r="B50" s="64" t="s">
        <v>46</v>
      </c>
      <c r="C50" s="69" t="s">
        <v>47</v>
      </c>
      <c r="D50" s="69" t="s">
        <v>48</v>
      </c>
      <c r="E50" s="70" t="s">
        <v>101</v>
      </c>
      <c r="F50" s="54" t="s">
        <v>25</v>
      </c>
      <c r="G50" s="55" t="s">
        <v>27</v>
      </c>
      <c r="H50" s="56" t="s">
        <v>26</v>
      </c>
      <c r="I50" s="64" t="s">
        <v>102</v>
      </c>
      <c r="J50" s="78" t="s">
        <v>124</v>
      </c>
      <c r="K50" s="70" t="s">
        <v>25</v>
      </c>
    </row>
    <row r="51" spans="1:11" ht="13.5" thickTop="1" x14ac:dyDescent="0.2">
      <c r="A51" s="3"/>
      <c r="B51" s="1"/>
      <c r="C51" s="1"/>
      <c r="D51" s="1"/>
      <c r="E51" s="1"/>
      <c r="F51" s="4"/>
      <c r="G51" s="4"/>
      <c r="H51" s="4"/>
      <c r="I51" s="4"/>
      <c r="J51" s="1"/>
      <c r="K51" s="1"/>
    </row>
    <row r="52" spans="1:11" ht="15.75" x14ac:dyDescent="0.25">
      <c r="A52" s="3"/>
      <c r="B52" s="32" t="s">
        <v>28</v>
      </c>
      <c r="C52" s="30" t="s">
        <v>29</v>
      </c>
      <c r="D52" s="30"/>
      <c r="E52" s="30"/>
      <c r="F52" s="30"/>
      <c r="G52" s="30"/>
      <c r="H52" s="29"/>
      <c r="I52" s="30"/>
      <c r="J52" s="30"/>
      <c r="K52" s="1"/>
    </row>
    <row r="53" spans="1:11" ht="15.75" x14ac:dyDescent="0.25">
      <c r="A53" s="3"/>
      <c r="B53" s="31"/>
      <c r="C53" s="30" t="s">
        <v>30</v>
      </c>
      <c r="D53" s="30"/>
      <c r="E53" s="30"/>
      <c r="F53" s="30"/>
      <c r="G53" s="30"/>
      <c r="H53" s="29"/>
      <c r="I53" s="30"/>
      <c r="J53" s="30"/>
      <c r="K53" s="1"/>
    </row>
    <row r="54" spans="1:11" ht="15.75" x14ac:dyDescent="0.25">
      <c r="A54" s="3"/>
      <c r="B54" s="31"/>
      <c r="C54" s="30"/>
      <c r="D54" s="30"/>
      <c r="E54" s="30"/>
      <c r="F54" s="30"/>
      <c r="G54" s="30"/>
      <c r="H54" s="29"/>
      <c r="I54" s="30"/>
      <c r="J54" s="30"/>
      <c r="K54" s="1"/>
    </row>
    <row r="55" spans="1:11" ht="15.75" hidden="1" x14ac:dyDescent="0.25">
      <c r="A55" s="3"/>
      <c r="B55" s="31"/>
      <c r="C55" s="30"/>
      <c r="D55" s="30"/>
      <c r="E55" s="30"/>
      <c r="F55" s="30"/>
      <c r="G55" s="30"/>
      <c r="H55" s="29"/>
      <c r="I55" s="30"/>
      <c r="J55" s="30"/>
      <c r="K55" s="1"/>
    </row>
    <row r="56" spans="1:11" hidden="1" x14ac:dyDescent="0.2">
      <c r="A56" s="3"/>
      <c r="B56" s="1"/>
      <c r="C56" s="1"/>
      <c r="D56" s="1"/>
      <c r="E56" s="1"/>
      <c r="F56" s="4"/>
      <c r="G56" s="4"/>
      <c r="H56" s="4"/>
      <c r="I56" s="4"/>
      <c r="J56" s="1"/>
      <c r="K56" s="1"/>
    </row>
    <row r="57" spans="1:11" hidden="1" x14ac:dyDescent="0.2">
      <c r="A57" s="3"/>
      <c r="B57" s="1"/>
      <c r="C57" s="28" t="s">
        <v>24</v>
      </c>
      <c r="D57" s="28" t="s">
        <v>25</v>
      </c>
      <c r="E57" s="28" t="s">
        <v>26</v>
      </c>
      <c r="F57" s="28" t="s">
        <v>27</v>
      </c>
      <c r="G57" s="4"/>
      <c r="H57" s="4"/>
      <c r="I57" s="4"/>
      <c r="J57" s="1"/>
      <c r="K57" s="1"/>
    </row>
    <row r="58" spans="1:11" hidden="1" x14ac:dyDescent="0.2">
      <c r="A58" s="3"/>
      <c r="B58" s="27" t="s">
        <v>27</v>
      </c>
      <c r="C58" s="13">
        <v>4</v>
      </c>
      <c r="D58" s="11">
        <v>8</v>
      </c>
      <c r="E58" s="10">
        <v>12</v>
      </c>
      <c r="F58" s="9">
        <v>16</v>
      </c>
      <c r="G58" s="4"/>
      <c r="H58" s="4"/>
      <c r="I58" s="4"/>
      <c r="J58" s="1"/>
      <c r="K58" s="1"/>
    </row>
    <row r="59" spans="1:11" hidden="1" x14ac:dyDescent="0.2">
      <c r="A59" s="3"/>
      <c r="B59" s="27" t="s">
        <v>26</v>
      </c>
      <c r="C59" s="13">
        <v>3</v>
      </c>
      <c r="D59" s="11">
        <v>6</v>
      </c>
      <c r="E59" s="12">
        <v>9</v>
      </c>
      <c r="F59" s="9">
        <v>12</v>
      </c>
      <c r="G59" s="4"/>
      <c r="H59" s="4"/>
      <c r="I59" s="4"/>
      <c r="J59" s="1"/>
      <c r="K59" s="1"/>
    </row>
    <row r="60" spans="1:11" hidden="1" x14ac:dyDescent="0.2">
      <c r="A60" s="3"/>
      <c r="B60" s="27" t="s">
        <v>25</v>
      </c>
      <c r="C60" s="13">
        <v>2</v>
      </c>
      <c r="D60" s="13">
        <v>4</v>
      </c>
      <c r="E60" s="12">
        <v>6</v>
      </c>
      <c r="F60" s="11">
        <v>8</v>
      </c>
      <c r="G60" s="4"/>
      <c r="H60" s="4"/>
      <c r="I60" s="4"/>
      <c r="J60" s="1"/>
      <c r="K60" s="1"/>
    </row>
    <row r="61" spans="1:11" hidden="1" x14ac:dyDescent="0.2">
      <c r="A61" s="3"/>
      <c r="B61" s="27" t="s">
        <v>24</v>
      </c>
      <c r="C61" s="13">
        <v>1</v>
      </c>
      <c r="D61" s="13">
        <v>2</v>
      </c>
      <c r="E61" s="14">
        <v>3</v>
      </c>
      <c r="F61" s="13">
        <v>4</v>
      </c>
      <c r="G61" s="4"/>
      <c r="H61" s="4"/>
      <c r="I61" s="4"/>
      <c r="J61" s="1"/>
      <c r="K61" s="1"/>
    </row>
    <row r="62" spans="1:11" hidden="1" x14ac:dyDescent="0.2">
      <c r="A62" s="3"/>
      <c r="B62" s="5"/>
      <c r="C62" s="4"/>
      <c r="D62" s="4"/>
      <c r="E62" s="5"/>
      <c r="F62" s="4"/>
      <c r="G62" s="4"/>
      <c r="H62" s="4"/>
      <c r="I62" s="4"/>
      <c r="J62" s="1"/>
      <c r="K62" s="1"/>
    </row>
    <row r="63" spans="1:11" hidden="1" x14ac:dyDescent="0.2">
      <c r="A63" s="3"/>
      <c r="B63" s="1"/>
      <c r="C63" s="1"/>
      <c r="D63" s="1"/>
      <c r="E63" s="1"/>
      <c r="F63" s="4"/>
      <c r="G63" s="4"/>
      <c r="H63" s="4"/>
      <c r="I63" s="4"/>
      <c r="J63" s="1"/>
      <c r="K63" s="1"/>
    </row>
    <row r="64" spans="1:11" hidden="1" x14ac:dyDescent="0.2">
      <c r="A64" s="3"/>
      <c r="B64" s="1"/>
      <c r="C64" s="1"/>
      <c r="D64" s="1"/>
      <c r="E64" s="1"/>
      <c r="F64" s="4"/>
      <c r="G64" s="4"/>
      <c r="H64" s="4"/>
      <c r="I64" s="4"/>
      <c r="J64" s="1"/>
      <c r="K64" s="1"/>
    </row>
    <row r="65" spans="1:11" hidden="1" x14ac:dyDescent="0.2">
      <c r="A65" s="3"/>
      <c r="B65" s="1"/>
      <c r="C65" s="1"/>
      <c r="D65" s="1"/>
      <c r="E65" s="1"/>
      <c r="F65" s="4" t="s">
        <v>24</v>
      </c>
      <c r="G65" s="4"/>
      <c r="H65" s="8">
        <f>IF(F39="",0,IF(F39="Very low",1,IF(F39="Low",2,IF(F39="Medium",3,IF(F39="High",4,F45)))))</f>
        <v>3</v>
      </c>
      <c r="I65" s="8">
        <f>IF(G39="",0,IF(G39="Very low",1,IF(G39="Low",2,IF(G39="Medium",3,IF(G39="High",4,G45)))))</f>
        <v>3</v>
      </c>
      <c r="J65" s="15">
        <f>IF(H65*I65=0,"",IF(H65*I65&gt;0.5,H65*I65))</f>
        <v>9</v>
      </c>
      <c r="K65" s="1" t="str">
        <f>IF(J65="","",IF(J65&lt;5, "Low",IF(J65&lt;11,"Medium",IF(J65&gt;11,"High"))))</f>
        <v>Medium</v>
      </c>
    </row>
    <row r="66" spans="1:11" hidden="1" x14ac:dyDescent="0.2">
      <c r="A66" s="3"/>
      <c r="B66" s="1"/>
      <c r="C66" s="1"/>
      <c r="D66" s="1"/>
      <c r="E66" s="1"/>
      <c r="F66" s="4" t="s">
        <v>25</v>
      </c>
      <c r="G66" s="4"/>
      <c r="H66" s="8">
        <f>IF(F45="",0,IF(F45="Very low",1,IF(F45="Low",2,IF(F45="Medium",3,IF(F45="High",4,#REF!)))))</f>
        <v>3</v>
      </c>
      <c r="I66" s="8">
        <f>IF(G45="",0,IF(G45="Very low",1,IF(G45="Low",2,IF(G45="Medium",3,IF(G45="High",4,#REF!)))))</f>
        <v>3</v>
      </c>
      <c r="J66" s="15">
        <f t="shared" ref="J66:J84" si="0">IF(H66*I66=0,"",IF(H66*I66&gt;0.5,H66*I66))</f>
        <v>9</v>
      </c>
      <c r="K66" s="1" t="str">
        <f t="shared" ref="K66:K84" si="1">IF(J66="","",IF(J66&lt;5, "Low",IF(J66&lt;11,"Medium",IF(J66&gt;11,"High"))))</f>
        <v>Medium</v>
      </c>
    </row>
    <row r="67" spans="1:11" hidden="1" x14ac:dyDescent="0.2">
      <c r="A67" s="3"/>
      <c r="B67" s="1"/>
      <c r="C67" s="1"/>
      <c r="D67" s="1"/>
      <c r="E67" s="1"/>
      <c r="F67" s="4" t="s">
        <v>26</v>
      </c>
      <c r="G67" s="4"/>
      <c r="H67" s="8" t="e">
        <f>IF(#REF!="",0,IF(#REF!="Very low",1,IF(#REF!="Low",2,IF(#REF!="Medium",3,IF(#REF!="High",4,#REF!)))))</f>
        <v>#REF!</v>
      </c>
      <c r="I67" s="8" t="e">
        <f>IF(#REF!="",0,IF(#REF!="Very low",1,IF(#REF!="Low",2,IF(#REF!="Medium",3,IF(#REF!="High",4,#REF!)))))</f>
        <v>#REF!</v>
      </c>
      <c r="J67" s="15" t="e">
        <f t="shared" si="0"/>
        <v>#REF!</v>
      </c>
      <c r="K67" s="1" t="e">
        <f t="shared" si="1"/>
        <v>#REF!</v>
      </c>
    </row>
    <row r="68" spans="1:11" hidden="1" x14ac:dyDescent="0.2">
      <c r="A68" s="3"/>
      <c r="B68" s="1"/>
      <c r="C68" s="1"/>
      <c r="D68" s="1"/>
      <c r="E68" s="1"/>
      <c r="F68" s="4" t="s">
        <v>27</v>
      </c>
      <c r="G68" s="4"/>
      <c r="H68" s="8" t="e">
        <f>IF(#REF!="",0,IF(#REF!="Very low",1,IF(#REF!="Low",2,IF(#REF!="Medium",3,IF(#REF!="High",4,#REF!)))))</f>
        <v>#REF!</v>
      </c>
      <c r="I68" s="8" t="e">
        <f>IF(#REF!="",0,IF(#REF!="Very low",1,IF(#REF!="Low",2,IF(#REF!="Medium",3,IF(#REF!="High",4,#REF!)))))</f>
        <v>#REF!</v>
      </c>
      <c r="J68" s="15" t="e">
        <f t="shared" si="0"/>
        <v>#REF!</v>
      </c>
      <c r="K68" s="1" t="e">
        <f t="shared" si="1"/>
        <v>#REF!</v>
      </c>
    </row>
    <row r="69" spans="1:11" hidden="1" x14ac:dyDescent="0.2">
      <c r="A69" s="3"/>
      <c r="B69" s="1"/>
      <c r="C69" s="1"/>
      <c r="D69" s="1"/>
      <c r="E69" s="1"/>
      <c r="F69" s="4"/>
      <c r="G69" s="4"/>
      <c r="H69" s="8" t="e">
        <f>IF(#REF!="",0,IF(#REF!="Very low",1,IF(#REF!="Low",2,IF(#REF!="Medium",3,IF(#REF!="High",4,#REF!)))))</f>
        <v>#REF!</v>
      </c>
      <c r="I69" s="8" t="e">
        <f>IF(#REF!="",0,IF(#REF!="Very low",1,IF(#REF!="Low",2,IF(#REF!="Medium",3,IF(#REF!="High",4,#REF!)))))</f>
        <v>#REF!</v>
      </c>
      <c r="J69" s="15" t="e">
        <f t="shared" si="0"/>
        <v>#REF!</v>
      </c>
      <c r="K69" s="1" t="e">
        <f t="shared" si="1"/>
        <v>#REF!</v>
      </c>
    </row>
    <row r="70" spans="1:11" hidden="1" x14ac:dyDescent="0.2">
      <c r="A70" s="3"/>
      <c r="B70" s="1"/>
      <c r="C70" s="1"/>
      <c r="D70" s="1"/>
      <c r="E70" s="1"/>
      <c r="F70" s="4"/>
      <c r="G70" s="4"/>
      <c r="H70" s="8" t="e">
        <f>IF(#REF!="",0,IF(#REF!="Very low",1,IF(#REF!="Low",2,IF(#REF!="Medium",3,IF(#REF!="High",4,F36)))))</f>
        <v>#REF!</v>
      </c>
      <c r="I70" s="8" t="e">
        <f>IF(#REF!="",0,IF(#REF!="Very low",1,IF(#REF!="Low",2,IF(#REF!="Medium",3,IF(#REF!="High",4,G36)))))</f>
        <v>#REF!</v>
      </c>
      <c r="J70" s="15" t="e">
        <f t="shared" si="0"/>
        <v>#REF!</v>
      </c>
      <c r="K70" s="1" t="e">
        <f t="shared" si="1"/>
        <v>#REF!</v>
      </c>
    </row>
    <row r="71" spans="1:11" hidden="1" x14ac:dyDescent="0.2">
      <c r="A71" s="3"/>
      <c r="B71" s="1"/>
      <c r="C71" s="1"/>
      <c r="D71" s="1"/>
      <c r="E71" s="1"/>
      <c r="F71" s="4"/>
      <c r="G71" s="4"/>
      <c r="H71" s="8">
        <f>IF(F36="",0,IF(F36="Very low",1,IF(F36="Low",2,IF(F36="Medium",3,IF(F36="High",4,F41)))))</f>
        <v>4</v>
      </c>
      <c r="I71" s="8">
        <f>IF(G36="",0,IF(G36="Very low",1,IF(G36="Low",2,IF(G36="Medium",3,IF(G36="High",4,G41)))))</f>
        <v>2</v>
      </c>
      <c r="J71" s="15">
        <f t="shared" si="0"/>
        <v>8</v>
      </c>
      <c r="K71" s="1" t="str">
        <f t="shared" si="1"/>
        <v>Medium</v>
      </c>
    </row>
    <row r="72" spans="1:11" hidden="1" x14ac:dyDescent="0.2">
      <c r="A72" s="3"/>
      <c r="B72" s="1"/>
      <c r="C72" s="1"/>
      <c r="D72" s="1"/>
      <c r="E72" s="1"/>
      <c r="F72" s="4"/>
      <c r="G72" s="4"/>
      <c r="H72" s="8">
        <f>IF(F41="",0,IF(F41="Very low",1,IF(F41="Low",2,IF(F41="Medium",3,IF(F41="High",4,#REF!)))))</f>
        <v>3</v>
      </c>
      <c r="I72" s="8">
        <f>IF(G41="",0,IF(G41="Very low",1,IF(G41="Low",2,IF(G41="Medium",3,IF(G41="High",4,#REF!)))))</f>
        <v>3</v>
      </c>
      <c r="J72" s="15">
        <f t="shared" si="0"/>
        <v>9</v>
      </c>
      <c r="K72" s="1" t="str">
        <f t="shared" si="1"/>
        <v>Medium</v>
      </c>
    </row>
    <row r="73" spans="1:11" hidden="1" x14ac:dyDescent="0.2">
      <c r="A73" s="3"/>
      <c r="B73" s="1"/>
      <c r="C73" s="4" t="s">
        <v>24</v>
      </c>
      <c r="D73" s="4" t="s">
        <v>25</v>
      </c>
      <c r="E73" s="4" t="s">
        <v>26</v>
      </c>
      <c r="F73" s="4" t="s">
        <v>27</v>
      </c>
      <c r="G73" s="4"/>
      <c r="H73" s="8" t="e">
        <f>IF(#REF!="",0,IF(#REF!="Very low",1,IF(#REF!="Low",2,IF(#REF!="Medium",3,IF(#REF!="High",4,#REF!)))))</f>
        <v>#REF!</v>
      </c>
      <c r="I73" s="8" t="e">
        <f>IF(#REF!="",0,IF(#REF!="Very low",1,IF(#REF!="Low",2,IF(#REF!="Medium",3,IF(#REF!="High",4,#REF!)))))</f>
        <v>#REF!</v>
      </c>
      <c r="J73" s="15" t="e">
        <f t="shared" si="0"/>
        <v>#REF!</v>
      </c>
      <c r="K73" s="1" t="e">
        <f t="shared" si="1"/>
        <v>#REF!</v>
      </c>
    </row>
    <row r="74" spans="1:11" hidden="1" x14ac:dyDescent="0.2">
      <c r="A74" s="3"/>
      <c r="B74" s="4" t="s">
        <v>24</v>
      </c>
      <c r="C74" s="13">
        <v>1</v>
      </c>
      <c r="D74" s="13">
        <v>2</v>
      </c>
      <c r="E74" s="14">
        <v>3</v>
      </c>
      <c r="F74" s="13">
        <v>4</v>
      </c>
      <c r="G74" s="4"/>
      <c r="H74" s="8" t="e">
        <f>IF(#REF!="",0,IF(#REF!="Very low",1,IF(#REF!="Low",2,IF(#REF!="Medium",3,IF(#REF!="High",4,F42)))))</f>
        <v>#REF!</v>
      </c>
      <c r="I74" s="8" t="e">
        <f>IF(#REF!="",0,IF(#REF!="Very low",1,IF(#REF!="Low",2,IF(#REF!="Medium",3,IF(#REF!="High",4,G42)))))</f>
        <v>#REF!</v>
      </c>
      <c r="J74" s="15" t="e">
        <f t="shared" si="0"/>
        <v>#REF!</v>
      </c>
      <c r="K74" s="1" t="e">
        <f t="shared" si="1"/>
        <v>#REF!</v>
      </c>
    </row>
    <row r="75" spans="1:11" hidden="1" x14ac:dyDescent="0.2">
      <c r="A75" s="3"/>
      <c r="B75" s="4" t="s">
        <v>25</v>
      </c>
      <c r="C75" s="13">
        <v>2</v>
      </c>
      <c r="D75" s="13">
        <v>4</v>
      </c>
      <c r="E75" s="12">
        <v>6</v>
      </c>
      <c r="F75" s="11">
        <v>8</v>
      </c>
      <c r="G75" s="4"/>
      <c r="H75" s="8">
        <f>IF(F42="",0,IF(F42="Very low",1,IF(F42="Low",2,IF(F42="Medium",3,IF(F42="High",4,#REF!)))))</f>
        <v>3</v>
      </c>
      <c r="I75" s="8">
        <f>IF(G42="",0,IF(G42="Very low",1,IF(G42="Low",2,IF(G42="Medium",3,IF(G42="High",4,#REF!)))))</f>
        <v>2</v>
      </c>
      <c r="J75" s="15">
        <f t="shared" si="0"/>
        <v>6</v>
      </c>
      <c r="K75" s="1" t="str">
        <f t="shared" si="1"/>
        <v>Medium</v>
      </c>
    </row>
    <row r="76" spans="1:11" hidden="1" x14ac:dyDescent="0.2">
      <c r="A76" s="3"/>
      <c r="B76" s="4" t="s">
        <v>26</v>
      </c>
      <c r="C76" s="13">
        <v>3</v>
      </c>
      <c r="D76" s="11">
        <v>6</v>
      </c>
      <c r="E76" s="12">
        <v>9</v>
      </c>
      <c r="F76" s="9">
        <v>12</v>
      </c>
      <c r="G76" s="4"/>
      <c r="H76" s="8" t="e">
        <f>IF(#REF!="",0,IF(#REF!="Very low",1,IF(#REF!="Low",2,IF(#REF!="Medium",3,IF(#REF!="High",4,#REF!)))))</f>
        <v>#REF!</v>
      </c>
      <c r="I76" s="8" t="e">
        <f>IF(#REF!="",0,IF(#REF!="Very low",1,IF(#REF!="Low",2,IF(#REF!="Medium",3,IF(#REF!="High",4,#REF!)))))</f>
        <v>#REF!</v>
      </c>
      <c r="J76" s="15" t="e">
        <f t="shared" si="0"/>
        <v>#REF!</v>
      </c>
      <c r="K76" s="1" t="e">
        <f t="shared" si="1"/>
        <v>#REF!</v>
      </c>
    </row>
    <row r="77" spans="1:11" hidden="1" x14ac:dyDescent="0.2">
      <c r="A77" s="3"/>
      <c r="B77" s="4" t="s">
        <v>27</v>
      </c>
      <c r="C77" s="13">
        <v>4</v>
      </c>
      <c r="D77" s="11">
        <v>8</v>
      </c>
      <c r="E77" s="10">
        <v>12</v>
      </c>
      <c r="F77" s="9">
        <v>16</v>
      </c>
      <c r="G77" s="4"/>
      <c r="H77" s="8" t="e">
        <f>IF(#REF!="",0,IF(#REF!="Very low",1,IF(#REF!="Low",2,IF(#REF!="Medium",3,IF(#REF!="High",4,#REF!)))))</f>
        <v>#REF!</v>
      </c>
      <c r="I77" s="8" t="e">
        <f>IF(#REF!="",0,IF(#REF!="Very low",1,IF(#REF!="Low",2,IF(#REF!="Medium",3,IF(#REF!="High",4,#REF!)))))</f>
        <v>#REF!</v>
      </c>
      <c r="J77" s="15" t="e">
        <f t="shared" si="0"/>
        <v>#REF!</v>
      </c>
      <c r="K77" s="1" t="e">
        <f t="shared" si="1"/>
        <v>#REF!</v>
      </c>
    </row>
    <row r="78" spans="1:11" hidden="1" x14ac:dyDescent="0.2">
      <c r="A78" s="3"/>
      <c r="B78" s="4"/>
      <c r="C78" s="4"/>
      <c r="D78" s="4"/>
      <c r="F78" s="4"/>
      <c r="G78" s="4"/>
      <c r="H78" s="8" t="e">
        <f>IF(#REF!="",0,IF(#REF!="Very low",1,IF(#REF!="Low",2,IF(#REF!="Medium",3,IF(#REF!="High",4,#REF!)))))</f>
        <v>#REF!</v>
      </c>
      <c r="I78" s="8" t="e">
        <f>IF(#REF!="",0,IF(#REF!="Very low",1,IF(#REF!="Low",2,IF(#REF!="Medium",3,IF(#REF!="High",4,#REF!)))))</f>
        <v>#REF!</v>
      </c>
      <c r="J78" s="15" t="e">
        <f t="shared" si="0"/>
        <v>#REF!</v>
      </c>
      <c r="K78" s="1" t="e">
        <f t="shared" si="1"/>
        <v>#REF!</v>
      </c>
    </row>
    <row r="79" spans="1:11" hidden="1" x14ac:dyDescent="0.2">
      <c r="A79" s="3"/>
      <c r="B79" s="1"/>
      <c r="C79" s="1"/>
      <c r="D79" s="1"/>
      <c r="E79" s="1"/>
      <c r="F79" s="4"/>
      <c r="G79" s="4"/>
      <c r="H79" s="8" t="e">
        <f>IF(#REF!="",0,IF(#REF!="Very low",1,IF(#REF!="Low",2,IF(#REF!="Medium",3,IF(#REF!="High",4,#REF!)))))</f>
        <v>#REF!</v>
      </c>
      <c r="I79" s="8" t="e">
        <f>IF(#REF!="",0,IF(#REF!="Very low",1,IF(#REF!="Low",2,IF(#REF!="Medium",3,IF(#REF!="High",4,#REF!)))))</f>
        <v>#REF!</v>
      </c>
      <c r="J79" s="15" t="e">
        <f t="shared" si="0"/>
        <v>#REF!</v>
      </c>
      <c r="K79" s="1" t="e">
        <f t="shared" si="1"/>
        <v>#REF!</v>
      </c>
    </row>
    <row r="80" spans="1:11" hidden="1" x14ac:dyDescent="0.2">
      <c r="A80" s="3"/>
      <c r="B80" s="1"/>
      <c r="C80" s="1"/>
      <c r="D80" s="1"/>
      <c r="E80" s="1"/>
      <c r="F80" s="4"/>
      <c r="G80" s="4"/>
      <c r="H80" s="8" t="e">
        <f>IF(#REF!="",0,IF(#REF!="Very low",1,IF(#REF!="Low",2,IF(#REF!="Medium",3,IF(#REF!="High",4,#REF!)))))</f>
        <v>#REF!</v>
      </c>
      <c r="I80" s="8" t="e">
        <f>IF(#REF!="",0,IF(#REF!="Very low",1,IF(#REF!="Low",2,IF(#REF!="Medium",3,IF(#REF!="High",4,#REF!)))))</f>
        <v>#REF!</v>
      </c>
      <c r="J80" s="15" t="e">
        <f t="shared" si="0"/>
        <v>#REF!</v>
      </c>
      <c r="K80" s="1" t="e">
        <f t="shared" si="1"/>
        <v>#REF!</v>
      </c>
    </row>
    <row r="81" spans="1:11" hidden="1" x14ac:dyDescent="0.2">
      <c r="A81" s="3"/>
      <c r="B81" s="1"/>
      <c r="C81" s="1"/>
      <c r="D81" s="1"/>
      <c r="E81" s="1"/>
      <c r="F81" s="4"/>
      <c r="G81" s="4"/>
      <c r="H81" s="8" t="e">
        <f>IF(#REF!="",0,IF(#REF!="Very low",1,IF(#REF!="Low",2,IF(#REF!="Medium",3,IF(#REF!="High",4,#REF!)))))</f>
        <v>#REF!</v>
      </c>
      <c r="I81" s="8" t="e">
        <f>IF(#REF!="",0,IF(#REF!="Very low",1,IF(#REF!="Low",2,IF(#REF!="Medium",3,IF(#REF!="High",4,#REF!)))))</f>
        <v>#REF!</v>
      </c>
      <c r="J81" s="15" t="e">
        <f t="shared" si="0"/>
        <v>#REF!</v>
      </c>
      <c r="K81" s="1" t="e">
        <f t="shared" si="1"/>
        <v>#REF!</v>
      </c>
    </row>
    <row r="82" spans="1:11" hidden="1" x14ac:dyDescent="0.2">
      <c r="A82" s="3"/>
      <c r="B82" s="1"/>
      <c r="C82" s="1"/>
      <c r="D82" s="1"/>
      <c r="E82" s="1"/>
      <c r="F82" s="4"/>
      <c r="G82" s="4"/>
      <c r="H82" s="8" t="e">
        <f>IF(#REF!="",0,IF(#REF!="Very low",1,IF(#REF!="Low",2,IF(#REF!="Medium",3,IF(#REF!="High",4,#REF!)))))</f>
        <v>#REF!</v>
      </c>
      <c r="I82" s="8" t="e">
        <f>IF(#REF!="",0,IF(#REF!="Very low",1,IF(#REF!="Low",2,IF(#REF!="Medium",3,IF(#REF!="High",4,#REF!)))))</f>
        <v>#REF!</v>
      </c>
      <c r="J82" s="15" t="e">
        <f t="shared" si="0"/>
        <v>#REF!</v>
      </c>
      <c r="K82" s="1" t="e">
        <f t="shared" si="1"/>
        <v>#REF!</v>
      </c>
    </row>
    <row r="83" spans="1:11" hidden="1" x14ac:dyDescent="0.2">
      <c r="A83" s="3"/>
      <c r="B83" s="1"/>
      <c r="C83" s="1"/>
      <c r="D83" s="1"/>
      <c r="E83" s="1"/>
      <c r="F83" s="4"/>
      <c r="G83" s="4"/>
      <c r="H83" s="8" t="e">
        <f>IF(#REF!="",0,IF(#REF!="Very low",1,IF(#REF!="Low",2,IF(#REF!="Medium",3,IF(#REF!="High",4,#REF!)))))</f>
        <v>#REF!</v>
      </c>
      <c r="I83" s="8" t="e">
        <f>IF(#REF!="",0,IF(#REF!="Very low",1,IF(#REF!="Low",2,IF(#REF!="Medium",3,IF(#REF!="High",4,#REF!)))))</f>
        <v>#REF!</v>
      </c>
      <c r="J83" s="15" t="e">
        <f t="shared" si="0"/>
        <v>#REF!</v>
      </c>
      <c r="K83" s="1" t="e">
        <f t="shared" si="1"/>
        <v>#REF!</v>
      </c>
    </row>
    <row r="84" spans="1:11" hidden="1" x14ac:dyDescent="0.2">
      <c r="A84" s="3"/>
      <c r="B84" s="1"/>
      <c r="C84" s="1"/>
      <c r="D84" s="1"/>
      <c r="E84" s="1"/>
      <c r="F84" s="4"/>
      <c r="G84" s="4"/>
      <c r="H84" s="8" t="e">
        <f>IF(#REF!="",0,IF(#REF!="Very low",1,IF(#REF!="Low",2,IF(#REF!="Medium",3,IF(#REF!="High",4,F51)))))</f>
        <v>#REF!</v>
      </c>
      <c r="I84" s="8" t="e">
        <f>IF(#REF!="",0,IF(#REF!="Very low",1,IF(#REF!="Low",2,IF(#REF!="Medium",3,IF(#REF!="High",4,G51)))))</f>
        <v>#REF!</v>
      </c>
      <c r="J84" s="15" t="e">
        <f t="shared" si="0"/>
        <v>#REF!</v>
      </c>
      <c r="K84" s="1" t="e">
        <f t="shared" si="1"/>
        <v>#REF!</v>
      </c>
    </row>
    <row r="85" spans="1:11" hidden="1" x14ac:dyDescent="0.2">
      <c r="A85" s="3"/>
      <c r="B85" s="1"/>
      <c r="C85" s="1"/>
      <c r="D85" s="1"/>
      <c r="E85" s="1"/>
      <c r="F85" s="4"/>
      <c r="G85" s="4"/>
      <c r="H85" s="4"/>
      <c r="I85" s="4"/>
      <c r="J85" s="1"/>
      <c r="K85" s="1"/>
    </row>
    <row r="86" spans="1:11" hidden="1" x14ac:dyDescent="0.2">
      <c r="A86" s="1"/>
      <c r="B86" s="1"/>
      <c r="C86" s="1"/>
      <c r="D86" s="1"/>
      <c r="E86" s="1"/>
      <c r="F86" s="4"/>
      <c r="G86" s="4"/>
      <c r="H86" s="4"/>
      <c r="I86" s="4"/>
      <c r="J86" s="1"/>
      <c r="K86" s="1"/>
    </row>
    <row r="87" spans="1:11" hidden="1" x14ac:dyDescent="0.2">
      <c r="A87" s="1"/>
      <c r="B87" s="1"/>
      <c r="C87" s="1"/>
      <c r="D87" s="1"/>
      <c r="E87" s="1"/>
      <c r="F87" s="4"/>
      <c r="G87" s="4"/>
      <c r="H87" s="4"/>
      <c r="I87" s="4"/>
      <c r="J87" s="1"/>
      <c r="K87" s="1"/>
    </row>
    <row r="88" spans="1:11" hidden="1" x14ac:dyDescent="0.2">
      <c r="A88" s="1"/>
      <c r="B88" s="1"/>
      <c r="C88" s="1"/>
      <c r="D88" s="1"/>
      <c r="E88" s="1"/>
      <c r="F88" s="4"/>
      <c r="G88" s="4"/>
      <c r="H88" s="4"/>
      <c r="I88" s="4"/>
      <c r="J88" s="1"/>
      <c r="K88" s="1"/>
    </row>
    <row r="122" ht="13.5" customHeight="1" x14ac:dyDescent="0.2"/>
  </sheetData>
  <sheetProtection selectLockedCells="1"/>
  <sortState ref="B31:K47">
    <sortCondition ref="B31:B47"/>
  </sortState>
  <mergeCells count="9">
    <mergeCell ref="B30:E30"/>
    <mergeCell ref="F30:H30"/>
    <mergeCell ref="I30:K30"/>
    <mergeCell ref="F12:J12"/>
    <mergeCell ref="F4:J4"/>
    <mergeCell ref="F6:J6"/>
    <mergeCell ref="F8:J8"/>
    <mergeCell ref="F10:J10"/>
    <mergeCell ref="D27:K27"/>
  </mergeCells>
  <phoneticPr fontId="0" type="noConversion"/>
  <dataValidations count="4">
    <dataValidation type="list" allowBlank="1" showInputMessage="1" showErrorMessage="1" sqref="F50:G50 F33:G35 F43:G48 F37:G39 F41:G41">
      <formula1>$F$65:$F$69</formula1>
    </dataValidation>
    <dataValidation type="list" allowBlank="1" showInputMessage="1" showErrorMessage="1" sqref="F49:G49">
      <formula1>$F$63:$F$67</formula1>
    </dataValidation>
    <dataValidation type="list" allowBlank="1" showInputMessage="1" showErrorMessage="1" sqref="F42:G42">
      <formula1>$F$72:$F$76</formula1>
    </dataValidation>
    <dataValidation type="list" allowBlank="1" showInputMessage="1" showErrorMessage="1" sqref="F40:G40 F36:G36">
      <formula1>$F$70:$F$74</formula1>
    </dataValidation>
  </dataValidations>
  <pageMargins left="0.74803149606299213" right="0.74803149606299213" top="0.98425196850393704" bottom="0.98425196850393704" header="0.51181102362204722" footer="0.51181102362204722"/>
  <pageSetup paperSize="8" scale="40" orientation="portrait"/>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SR2015 No.27: Constructing an outfall pipe up to 500mm diameter through a headwall into a main river</dc:title>
  <dc:creator>Environment Agency</dc:creator>
  <cp:keywords>SR2015 No.27: Constructing an outfall pipe up to 500mm diameter through a headwall into a main river</cp:keywords>
  <dc:description>Version 2
 Issued: 31/07/2019</dc:description>
  <cp:lastModifiedBy>Registered User</cp:lastModifiedBy>
  <cp:lastPrinted>2014-12-01T14:04:42Z</cp:lastPrinted>
  <dcterms:created xsi:type="dcterms:W3CDTF">2005-05-04T08:30:35Z</dcterms:created>
  <dcterms:modified xsi:type="dcterms:W3CDTF">2019-07-31T11:28:09Z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