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801"/>
  <workbookPr/>
  <mc:AlternateContent xmlns:mc="http://schemas.openxmlformats.org/markup-compatibility/2006">
    <mc:Choice Requires="x15">
      <x15ac:absPath xmlns:x15ac="http://schemas.microsoft.com/office/spreadsheetml/2010/11/ac" url="https://justiceuk-my.sharepoint.com/personal/james_dryden_justice_gov_uk/Documents/Documents/HCF/HCF Updated links and docs project 2022-09-12/HCF King's Counsel/Amended Docs/civil-high-cost-cases-family/"/>
    </mc:Choice>
  </mc:AlternateContent>
  <xr:revisionPtr revIDLastSave="0" documentId="13_ncr:40009_{B36EBBF8-5F8A-4A47-8FE7-D65EFF3AF039}" xr6:coauthVersionLast="46" xr6:coauthVersionMax="46" xr10:uidLastSave="{00000000-0000-0000-0000-000000000000}"/>
  <bookViews>
    <workbookView xWindow="-120" yWindow="-120" windowWidth="24240" windowHeight="13290"/>
  </bookViews>
  <sheets>
    <sheet name="Category 1" sheetId="7" r:id="rId1"/>
    <sheet name="Category 2" sheetId="2" r:id="rId2"/>
    <sheet name="Category 3" sheetId="4" r:id="rId3"/>
    <sheet name="Category 4" sheetId="6" r:id="rId4"/>
  </sheets>
  <definedNames>
    <definedName name="_xlnm._FilterDatabase" localSheetId="0" hidden="1">'Category 1'!$A$6:$A$7</definedName>
    <definedName name="_xlnm._FilterDatabase" localSheetId="1" hidden="1">'Category 2'!$A$6:$A$7</definedName>
    <definedName name="_xlnm._FilterDatabase" localSheetId="2" hidden="1">'Category 3'!$A$6:$A$7</definedName>
    <definedName name="_xlnm._FilterDatabase" localSheetId="3" hidden="1">'Category 4'!$A$6:$A$7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2" i="2" l="1"/>
  <c r="N25" i="2"/>
  <c r="J58" i="7"/>
  <c r="V63" i="7"/>
  <c r="V62" i="7"/>
  <c r="R63" i="7"/>
  <c r="R64" i="7" s="1"/>
  <c r="R83" i="7" s="1"/>
  <c r="R62" i="7"/>
  <c r="N63" i="7"/>
  <c r="N62" i="7"/>
  <c r="N64" i="7" s="1"/>
  <c r="N83" i="7" s="1"/>
  <c r="N84" i="7" s="1"/>
  <c r="N86" i="7" s="1"/>
  <c r="N88" i="7" s="1"/>
  <c r="J63" i="7"/>
  <c r="J62" i="7"/>
  <c r="F63" i="7"/>
  <c r="F62" i="7"/>
  <c r="F64" i="7" s="1"/>
  <c r="F83" i="7" s="1"/>
  <c r="J7" i="7"/>
  <c r="J31" i="7"/>
  <c r="F12" i="7"/>
  <c r="J12" i="7"/>
  <c r="N12" i="7"/>
  <c r="R12" i="7"/>
  <c r="V12" i="7"/>
  <c r="V11" i="7"/>
  <c r="V13" i="7" s="1"/>
  <c r="R11" i="7"/>
  <c r="R13" i="7" s="1"/>
  <c r="R32" i="7" s="1"/>
  <c r="R33" i="7" s="1"/>
  <c r="N11" i="7"/>
  <c r="J11" i="7"/>
  <c r="F11" i="7"/>
  <c r="V97" i="7"/>
  <c r="R97" i="7"/>
  <c r="N97" i="7"/>
  <c r="J97" i="7"/>
  <c r="F97" i="7"/>
  <c r="V94" i="7"/>
  <c r="R94" i="7"/>
  <c r="N94" i="7"/>
  <c r="J94" i="7"/>
  <c r="F94" i="7"/>
  <c r="V85" i="7"/>
  <c r="R85" i="7"/>
  <c r="N85" i="7"/>
  <c r="J85" i="7"/>
  <c r="F85" i="7"/>
  <c r="V82" i="7"/>
  <c r="V83" i="7" s="1"/>
  <c r="R82" i="7"/>
  <c r="N82" i="7"/>
  <c r="F82" i="7"/>
  <c r="V73" i="7"/>
  <c r="R73" i="7"/>
  <c r="N73" i="7"/>
  <c r="J73" i="7"/>
  <c r="F73" i="7"/>
  <c r="V70" i="7"/>
  <c r="R70" i="7"/>
  <c r="N70" i="7"/>
  <c r="F70" i="7"/>
  <c r="V68" i="7"/>
  <c r="R68" i="7"/>
  <c r="N68" i="7"/>
  <c r="J68" i="7"/>
  <c r="F68" i="7"/>
  <c r="V65" i="7"/>
  <c r="V79" i="7" s="1"/>
  <c r="R65" i="7"/>
  <c r="R87" i="7" s="1"/>
  <c r="N65" i="7"/>
  <c r="N79" i="7" s="1"/>
  <c r="J65" i="7"/>
  <c r="J79" i="7"/>
  <c r="F65" i="7"/>
  <c r="F87" i="7" s="1"/>
  <c r="J70" i="7"/>
  <c r="V46" i="7"/>
  <c r="R46" i="7"/>
  <c r="N46" i="7"/>
  <c r="J46" i="7"/>
  <c r="F46" i="7"/>
  <c r="V43" i="7"/>
  <c r="R43" i="7"/>
  <c r="N43" i="7"/>
  <c r="J43" i="7"/>
  <c r="F43" i="7"/>
  <c r="V34" i="7"/>
  <c r="R34" i="7"/>
  <c r="N34" i="7"/>
  <c r="J34" i="7"/>
  <c r="F34" i="7"/>
  <c r="V31" i="7"/>
  <c r="R31" i="7"/>
  <c r="N31" i="7"/>
  <c r="F31" i="7"/>
  <c r="V22" i="7"/>
  <c r="R22" i="7"/>
  <c r="N22" i="7"/>
  <c r="J22" i="7"/>
  <c r="F22" i="7"/>
  <c r="V19" i="7"/>
  <c r="R19" i="7"/>
  <c r="N19" i="7"/>
  <c r="F19" i="7"/>
  <c r="V17" i="7"/>
  <c r="R17" i="7"/>
  <c r="N17" i="7"/>
  <c r="J17" i="7"/>
  <c r="F17" i="7"/>
  <c r="V14" i="7"/>
  <c r="V28" i="7"/>
  <c r="R14" i="7"/>
  <c r="R28" i="7"/>
  <c r="N14" i="7"/>
  <c r="N36" i="7" s="1"/>
  <c r="J14" i="7"/>
  <c r="J36" i="7" s="1"/>
  <c r="F14" i="7"/>
  <c r="F28" i="7"/>
  <c r="V98" i="6"/>
  <c r="R98" i="6"/>
  <c r="N98" i="6"/>
  <c r="J98" i="6"/>
  <c r="F98" i="6"/>
  <c r="V95" i="6"/>
  <c r="R95" i="6"/>
  <c r="N95" i="6"/>
  <c r="J95" i="6"/>
  <c r="F95" i="6"/>
  <c r="V86" i="6"/>
  <c r="R86" i="6"/>
  <c r="N86" i="6"/>
  <c r="J86" i="6"/>
  <c r="F86" i="6"/>
  <c r="V83" i="6"/>
  <c r="R83" i="6"/>
  <c r="N83" i="6"/>
  <c r="F83" i="6"/>
  <c r="R80" i="6"/>
  <c r="V74" i="6"/>
  <c r="R74" i="6"/>
  <c r="N74" i="6"/>
  <c r="J74" i="6"/>
  <c r="F74" i="6"/>
  <c r="V71" i="6"/>
  <c r="R71" i="6"/>
  <c r="N71" i="6"/>
  <c r="F71" i="6"/>
  <c r="V69" i="6"/>
  <c r="R69" i="6"/>
  <c r="N69" i="6"/>
  <c r="J69" i="6"/>
  <c r="F69" i="6"/>
  <c r="V66" i="6"/>
  <c r="V88" i="6" s="1"/>
  <c r="V80" i="6"/>
  <c r="R66" i="6"/>
  <c r="R88" i="6"/>
  <c r="N66" i="6"/>
  <c r="N80" i="6" s="1"/>
  <c r="J66" i="6"/>
  <c r="J80" i="6"/>
  <c r="F66" i="6"/>
  <c r="F88" i="6" s="1"/>
  <c r="V64" i="6"/>
  <c r="R64" i="6"/>
  <c r="N64" i="6"/>
  <c r="J64" i="6"/>
  <c r="F64" i="6"/>
  <c r="V63" i="6"/>
  <c r="R63" i="6"/>
  <c r="N63" i="6"/>
  <c r="J63" i="6"/>
  <c r="F63" i="6"/>
  <c r="V62" i="6"/>
  <c r="R62" i="6"/>
  <c r="N62" i="6"/>
  <c r="N65" i="6"/>
  <c r="N84" i="6" s="1"/>
  <c r="N85" i="6" s="1"/>
  <c r="J62" i="6"/>
  <c r="J65" i="6" s="1"/>
  <c r="F62" i="6"/>
  <c r="F65" i="6" s="1"/>
  <c r="J58" i="6"/>
  <c r="J83" i="6" s="1"/>
  <c r="V47" i="6"/>
  <c r="R47" i="6"/>
  <c r="N47" i="6"/>
  <c r="J47" i="6"/>
  <c r="F47" i="6"/>
  <c r="V44" i="6"/>
  <c r="R44" i="6"/>
  <c r="N44" i="6"/>
  <c r="J44" i="6"/>
  <c r="F44" i="6"/>
  <c r="V35" i="6"/>
  <c r="R35" i="6"/>
  <c r="N35" i="6"/>
  <c r="J35" i="6"/>
  <c r="F35" i="6"/>
  <c r="V32" i="6"/>
  <c r="R32" i="6"/>
  <c r="N32" i="6"/>
  <c r="F32" i="6"/>
  <c r="V23" i="6"/>
  <c r="R23" i="6"/>
  <c r="N23" i="6"/>
  <c r="J23" i="6"/>
  <c r="F23" i="6"/>
  <c r="V20" i="6"/>
  <c r="R20" i="6"/>
  <c r="N20" i="6"/>
  <c r="F20" i="6"/>
  <c r="F21" i="6" s="1"/>
  <c r="V18" i="6"/>
  <c r="R18" i="6"/>
  <c r="N18" i="6"/>
  <c r="J18" i="6"/>
  <c r="F18" i="6"/>
  <c r="V15" i="6"/>
  <c r="V29" i="6" s="1"/>
  <c r="R15" i="6"/>
  <c r="R37" i="6"/>
  <c r="R29" i="6"/>
  <c r="N15" i="6"/>
  <c r="N37" i="6" s="1"/>
  <c r="N29" i="6"/>
  <c r="J15" i="6"/>
  <c r="J29" i="6" s="1"/>
  <c r="F15" i="6"/>
  <c r="F37" i="6" s="1"/>
  <c r="F29" i="6"/>
  <c r="V13" i="6"/>
  <c r="R13" i="6"/>
  <c r="N13" i="6"/>
  <c r="J13" i="6"/>
  <c r="F13" i="6"/>
  <c r="V12" i="6"/>
  <c r="R12" i="6"/>
  <c r="R14" i="6"/>
  <c r="N12" i="6"/>
  <c r="J12" i="6"/>
  <c r="J14" i="6"/>
  <c r="F12" i="6"/>
  <c r="V11" i="6"/>
  <c r="V14" i="6" s="1"/>
  <c r="V21" i="6" s="1"/>
  <c r="V22" i="6" s="1"/>
  <c r="V24" i="6" s="1"/>
  <c r="V26" i="6" s="1"/>
  <c r="R11" i="6"/>
  <c r="N11" i="6"/>
  <c r="N14" i="6" s="1"/>
  <c r="J11" i="6"/>
  <c r="F11" i="6"/>
  <c r="F14" i="6"/>
  <c r="F33" i="6" s="1"/>
  <c r="F34" i="6" s="1"/>
  <c r="J7" i="6"/>
  <c r="J100" i="2"/>
  <c r="J77" i="2" s="1"/>
  <c r="J48" i="2"/>
  <c r="J25" i="2" s="1"/>
  <c r="J20" i="2"/>
  <c r="R17" i="2"/>
  <c r="R39" i="2"/>
  <c r="F101" i="4"/>
  <c r="F89" i="4"/>
  <c r="F80" i="4"/>
  <c r="F77" i="4"/>
  <c r="V69" i="4"/>
  <c r="R69" i="4"/>
  <c r="N69" i="4"/>
  <c r="N71" i="4" s="1"/>
  <c r="J69" i="4"/>
  <c r="F69" i="4"/>
  <c r="F15" i="4"/>
  <c r="J15" i="4"/>
  <c r="N15" i="4"/>
  <c r="R15" i="4"/>
  <c r="V15" i="4"/>
  <c r="F23" i="4"/>
  <c r="V26" i="4"/>
  <c r="V68" i="4"/>
  <c r="R68" i="4"/>
  <c r="N68" i="4"/>
  <c r="J68" i="4"/>
  <c r="F68" i="4"/>
  <c r="F14" i="4"/>
  <c r="J14" i="4"/>
  <c r="N14" i="4"/>
  <c r="R14" i="4"/>
  <c r="V14" i="4"/>
  <c r="V67" i="4"/>
  <c r="R67" i="4"/>
  <c r="N67" i="4"/>
  <c r="J67" i="4"/>
  <c r="F67" i="4"/>
  <c r="F71" i="4" s="1"/>
  <c r="F78" i="4" s="1"/>
  <c r="N13" i="4"/>
  <c r="R13" i="4"/>
  <c r="V13" i="4"/>
  <c r="J13" i="4"/>
  <c r="F13" i="4"/>
  <c r="V66" i="4"/>
  <c r="R66" i="4"/>
  <c r="N66" i="4"/>
  <c r="J66" i="4"/>
  <c r="F66" i="4"/>
  <c r="V12" i="4"/>
  <c r="R12" i="4"/>
  <c r="N12" i="4"/>
  <c r="N17" i="4" s="1"/>
  <c r="N24" i="4" s="1"/>
  <c r="N25" i="4" s="1"/>
  <c r="N27" i="4" s="1"/>
  <c r="N29" i="4" s="1"/>
  <c r="J12" i="4"/>
  <c r="F12" i="4"/>
  <c r="F17" i="4" s="1"/>
  <c r="V65" i="4"/>
  <c r="R65" i="4"/>
  <c r="R71" i="4"/>
  <c r="R90" i="4" s="1"/>
  <c r="R91" i="4" s="1"/>
  <c r="R93" i="4" s="1"/>
  <c r="R95" i="4" s="1"/>
  <c r="N65" i="4"/>
  <c r="J65" i="4"/>
  <c r="J71" i="4" s="1"/>
  <c r="F65" i="4"/>
  <c r="V11" i="4"/>
  <c r="V17" i="4"/>
  <c r="V24" i="4" s="1"/>
  <c r="R11" i="4"/>
  <c r="N11" i="4"/>
  <c r="J11" i="4"/>
  <c r="J17" i="4" s="1"/>
  <c r="F11" i="4"/>
  <c r="F24" i="4"/>
  <c r="J61" i="4"/>
  <c r="J89" i="4" s="1"/>
  <c r="J91" i="4" s="1"/>
  <c r="J93" i="4" s="1"/>
  <c r="J95" i="4" s="1"/>
  <c r="J96" i="4" s="1"/>
  <c r="J7" i="4"/>
  <c r="J35" i="4" s="1"/>
  <c r="V104" i="4"/>
  <c r="R104" i="4"/>
  <c r="N104" i="4"/>
  <c r="J104" i="4"/>
  <c r="F104" i="4"/>
  <c r="V101" i="4"/>
  <c r="R101" i="4"/>
  <c r="N101" i="4"/>
  <c r="J101" i="4"/>
  <c r="V92" i="4"/>
  <c r="R92" i="4"/>
  <c r="N92" i="4"/>
  <c r="J92" i="4"/>
  <c r="F92" i="4"/>
  <c r="V89" i="4"/>
  <c r="R89" i="4"/>
  <c r="N89" i="4"/>
  <c r="V80" i="4"/>
  <c r="R80" i="4"/>
  <c r="N80" i="4"/>
  <c r="J80" i="4"/>
  <c r="V77" i="4"/>
  <c r="R77" i="4"/>
  <c r="N77" i="4"/>
  <c r="N78" i="4" s="1"/>
  <c r="N79" i="4" s="1"/>
  <c r="N81" i="4" s="1"/>
  <c r="V75" i="4"/>
  <c r="R75" i="4"/>
  <c r="N75" i="4"/>
  <c r="J75" i="4"/>
  <c r="F75" i="4"/>
  <c r="V72" i="4"/>
  <c r="V86" i="4"/>
  <c r="R72" i="4"/>
  <c r="R86" i="4"/>
  <c r="R94" i="4"/>
  <c r="N72" i="4"/>
  <c r="N86" i="4" s="1"/>
  <c r="J72" i="4"/>
  <c r="J94" i="4" s="1"/>
  <c r="F72" i="4"/>
  <c r="F86" i="4"/>
  <c r="V70" i="4"/>
  <c r="R70" i="4"/>
  <c r="N70" i="4"/>
  <c r="J70" i="4"/>
  <c r="F70" i="4"/>
  <c r="V50" i="4"/>
  <c r="R50" i="4"/>
  <c r="N50" i="4"/>
  <c r="J50" i="4"/>
  <c r="F50" i="4"/>
  <c r="V47" i="4"/>
  <c r="R47" i="4"/>
  <c r="N47" i="4"/>
  <c r="J47" i="4"/>
  <c r="F47" i="4"/>
  <c r="V38" i="4"/>
  <c r="R38" i="4"/>
  <c r="N38" i="4"/>
  <c r="J38" i="4"/>
  <c r="F38" i="4"/>
  <c r="V35" i="4"/>
  <c r="V36" i="4" s="1"/>
  <c r="R35" i="4"/>
  <c r="R36" i="4" s="1"/>
  <c r="N35" i="4"/>
  <c r="F35" i="4"/>
  <c r="R26" i="4"/>
  <c r="N26" i="4"/>
  <c r="J26" i="4"/>
  <c r="F26" i="4"/>
  <c r="V23" i="4"/>
  <c r="R23" i="4"/>
  <c r="N23" i="4"/>
  <c r="V21" i="4"/>
  <c r="R21" i="4"/>
  <c r="N21" i="4"/>
  <c r="J21" i="4"/>
  <c r="F21" i="4"/>
  <c r="V18" i="4"/>
  <c r="V40" i="4"/>
  <c r="R18" i="4"/>
  <c r="R32" i="4"/>
  <c r="N18" i="4"/>
  <c r="N32" i="4"/>
  <c r="J18" i="4"/>
  <c r="J32" i="4" s="1"/>
  <c r="F18" i="4"/>
  <c r="F40" i="4" s="1"/>
  <c r="V16" i="4"/>
  <c r="R16" i="4"/>
  <c r="R17" i="4" s="1"/>
  <c r="N16" i="4"/>
  <c r="J16" i="4"/>
  <c r="F16" i="4"/>
  <c r="F50" i="2"/>
  <c r="R102" i="2"/>
  <c r="R22" i="2"/>
  <c r="R46" i="2"/>
  <c r="V50" i="2"/>
  <c r="R50" i="2"/>
  <c r="N50" i="2"/>
  <c r="J50" i="2"/>
  <c r="V102" i="2"/>
  <c r="N102" i="2"/>
  <c r="J102" i="2"/>
  <c r="F102" i="2"/>
  <c r="F72" i="2"/>
  <c r="J7" i="2"/>
  <c r="J34" i="2" s="1"/>
  <c r="V69" i="2"/>
  <c r="V83" i="2" s="1"/>
  <c r="V91" i="2"/>
  <c r="R69" i="2"/>
  <c r="N69" i="2"/>
  <c r="N91" i="2" s="1"/>
  <c r="J69" i="2"/>
  <c r="J83" i="2" s="1"/>
  <c r="F69" i="2"/>
  <c r="F91" i="2"/>
  <c r="V89" i="2"/>
  <c r="R89" i="2"/>
  <c r="N89" i="2"/>
  <c r="J89" i="2"/>
  <c r="F89" i="2"/>
  <c r="V86" i="2"/>
  <c r="R86" i="2"/>
  <c r="N86" i="2"/>
  <c r="F86" i="2"/>
  <c r="V77" i="2"/>
  <c r="R77" i="2"/>
  <c r="N77" i="2"/>
  <c r="F77" i="2"/>
  <c r="V74" i="2"/>
  <c r="R74" i="2"/>
  <c r="R76" i="2" s="1"/>
  <c r="R78" i="2" s="1"/>
  <c r="R80" i="2" s="1"/>
  <c r="N74" i="2"/>
  <c r="F74" i="2"/>
  <c r="V37" i="2"/>
  <c r="V34" i="2"/>
  <c r="V25" i="2"/>
  <c r="V22" i="2"/>
  <c r="R37" i="2"/>
  <c r="R34" i="2"/>
  <c r="R25" i="2"/>
  <c r="N37" i="2"/>
  <c r="N34" i="2"/>
  <c r="J37" i="2"/>
  <c r="F37" i="2"/>
  <c r="F34" i="2"/>
  <c r="F25" i="2"/>
  <c r="F22" i="2"/>
  <c r="J59" i="2"/>
  <c r="J86" i="2" s="1"/>
  <c r="V98" i="2"/>
  <c r="R98" i="2"/>
  <c r="N98" i="2"/>
  <c r="J98" i="2"/>
  <c r="F98" i="2"/>
  <c r="V72" i="2"/>
  <c r="R72" i="2"/>
  <c r="N72" i="2"/>
  <c r="J72" i="2"/>
  <c r="V67" i="2"/>
  <c r="R67" i="2"/>
  <c r="N67" i="2"/>
  <c r="J67" i="2"/>
  <c r="F67" i="2"/>
  <c r="V66" i="2"/>
  <c r="R66" i="2"/>
  <c r="N66" i="2"/>
  <c r="J66" i="2"/>
  <c r="F66" i="2"/>
  <c r="V65" i="2"/>
  <c r="V68" i="2"/>
  <c r="V75" i="2" s="1"/>
  <c r="V76" i="2" s="1"/>
  <c r="V78" i="2" s="1"/>
  <c r="V80" i="2" s="1"/>
  <c r="R65" i="2"/>
  <c r="R68" i="2" s="1"/>
  <c r="R87" i="2" s="1"/>
  <c r="N65" i="2"/>
  <c r="J65" i="2"/>
  <c r="F65" i="2"/>
  <c r="V64" i="2"/>
  <c r="R64" i="2"/>
  <c r="N64" i="2"/>
  <c r="J64" i="2"/>
  <c r="J68" i="2" s="1"/>
  <c r="F64" i="2"/>
  <c r="F68" i="2" s="1"/>
  <c r="F75" i="2" s="1"/>
  <c r="V63" i="2"/>
  <c r="R63" i="2"/>
  <c r="N63" i="2"/>
  <c r="N68" i="2" s="1"/>
  <c r="J63" i="2"/>
  <c r="F63" i="2"/>
  <c r="V46" i="2"/>
  <c r="V20" i="2"/>
  <c r="V17" i="2"/>
  <c r="V39" i="2" s="1"/>
  <c r="V15" i="2"/>
  <c r="V14" i="2"/>
  <c r="V13" i="2"/>
  <c r="V12" i="2"/>
  <c r="V11" i="2"/>
  <c r="V16" i="2"/>
  <c r="R20" i="2"/>
  <c r="R15" i="2"/>
  <c r="R14" i="2"/>
  <c r="R13" i="2"/>
  <c r="R12" i="2"/>
  <c r="R16" i="2" s="1"/>
  <c r="R11" i="2"/>
  <c r="N46" i="2"/>
  <c r="N20" i="2"/>
  <c r="N17" i="2"/>
  <c r="N15" i="2"/>
  <c r="N14" i="2"/>
  <c r="N13" i="2"/>
  <c r="N12" i="2"/>
  <c r="N16" i="2" s="1"/>
  <c r="N11" i="2"/>
  <c r="J46" i="2"/>
  <c r="J17" i="2"/>
  <c r="J15" i="2"/>
  <c r="J14" i="2"/>
  <c r="J13" i="2"/>
  <c r="J12" i="2"/>
  <c r="J11" i="2"/>
  <c r="F46" i="2"/>
  <c r="F20" i="2"/>
  <c r="F17" i="2"/>
  <c r="F31" i="2"/>
  <c r="F15" i="2"/>
  <c r="F14" i="2"/>
  <c r="F13" i="2"/>
  <c r="F12" i="2"/>
  <c r="F11" i="2"/>
  <c r="J77" i="4"/>
  <c r="F94" i="4"/>
  <c r="V94" i="4"/>
  <c r="N40" i="4"/>
  <c r="N94" i="4"/>
  <c r="F36" i="4"/>
  <c r="N83" i="4"/>
  <c r="N84" i="4"/>
  <c r="N85" i="4" s="1"/>
  <c r="N87" i="4" s="1"/>
  <c r="N73" i="4" s="1"/>
  <c r="L106" i="4" s="1"/>
  <c r="N90" i="4"/>
  <c r="N91" i="4" s="1"/>
  <c r="N93" i="4" s="1"/>
  <c r="N95" i="4" s="1"/>
  <c r="F79" i="4"/>
  <c r="F81" i="4"/>
  <c r="F83" i="4" s="1"/>
  <c r="J40" i="4"/>
  <c r="F90" i="4"/>
  <c r="F91" i="4"/>
  <c r="F93" i="4" s="1"/>
  <c r="F95" i="4" s="1"/>
  <c r="F84" i="7"/>
  <c r="F86" i="7"/>
  <c r="V64" i="7"/>
  <c r="V84" i="7"/>
  <c r="V86" i="7" s="1"/>
  <c r="J13" i="7"/>
  <c r="J20" i="7" s="1"/>
  <c r="J21" i="7" s="1"/>
  <c r="J23" i="7" s="1"/>
  <c r="J25" i="7" s="1"/>
  <c r="F13" i="7"/>
  <c r="F20" i="7" s="1"/>
  <c r="J64" i="7"/>
  <c r="R79" i="7"/>
  <c r="V87" i="7"/>
  <c r="J28" i="7"/>
  <c r="N13" i="7"/>
  <c r="N32" i="7"/>
  <c r="N33" i="7" s="1"/>
  <c r="N35" i="7" s="1"/>
  <c r="N37" i="7" s="1"/>
  <c r="N38" i="7" s="1"/>
  <c r="J82" i="7"/>
  <c r="J83" i="7" s="1"/>
  <c r="R35" i="7"/>
  <c r="R37" i="7" s="1"/>
  <c r="R36" i="7"/>
  <c r="J87" i="7"/>
  <c r="J19" i="7"/>
  <c r="F36" i="7"/>
  <c r="V36" i="7"/>
  <c r="N87" i="7"/>
  <c r="F22" i="6"/>
  <c r="F36" i="6"/>
  <c r="F38" i="6" s="1"/>
  <c r="J84" i="6"/>
  <c r="J85" i="6" s="1"/>
  <c r="J87" i="6" s="1"/>
  <c r="J89" i="6" s="1"/>
  <c r="J88" i="6"/>
  <c r="N87" i="6"/>
  <c r="N89" i="6" s="1"/>
  <c r="N88" i="6"/>
  <c r="F71" i="7"/>
  <c r="F72" i="7" s="1"/>
  <c r="F74" i="7" s="1"/>
  <c r="F76" i="7" s="1"/>
  <c r="J71" i="7"/>
  <c r="J72" i="7"/>
  <c r="J74" i="7" s="1"/>
  <c r="J76" i="7" s="1"/>
  <c r="J77" i="7" s="1"/>
  <c r="N20" i="7"/>
  <c r="N21" i="7"/>
  <c r="N23" i="7" s="1"/>
  <c r="N25" i="7" s="1"/>
  <c r="N26" i="7" s="1"/>
  <c r="F83" i="2"/>
  <c r="N87" i="2"/>
  <c r="J22" i="2"/>
  <c r="J91" i="2"/>
  <c r="N75" i="2"/>
  <c r="N76" i="2"/>
  <c r="N78" i="2" s="1"/>
  <c r="N80" i="2" s="1"/>
  <c r="R31" i="2"/>
  <c r="V37" i="6"/>
  <c r="R21" i="6"/>
  <c r="R22" i="6" s="1"/>
  <c r="R24" i="6" s="1"/>
  <c r="R26" i="6" s="1"/>
  <c r="R27" i="6" s="1"/>
  <c r="R28" i="6" s="1"/>
  <c r="R30" i="6" s="1"/>
  <c r="R16" i="6" s="1"/>
  <c r="P49" i="6" s="1"/>
  <c r="R33" i="6"/>
  <c r="R34" i="6"/>
  <c r="R36" i="6" s="1"/>
  <c r="R38" i="6" s="1"/>
  <c r="N21" i="6"/>
  <c r="N22" i="6" s="1"/>
  <c r="N24" i="6" s="1"/>
  <c r="N26" i="6" s="1"/>
  <c r="N33" i="6"/>
  <c r="N34" i="6" s="1"/>
  <c r="N36" i="6" s="1"/>
  <c r="N38" i="6" s="1"/>
  <c r="J37" i="6"/>
  <c r="V25" i="4"/>
  <c r="V27" i="4" s="1"/>
  <c r="V29" i="4" s="1"/>
  <c r="V30" i="4" s="1"/>
  <c r="V37" i="4"/>
  <c r="V39" i="4" s="1"/>
  <c r="V41" i="4" s="1"/>
  <c r="V32" i="4"/>
  <c r="R24" i="4"/>
  <c r="R40" i="4"/>
  <c r="R71" i="7"/>
  <c r="R72" i="7" s="1"/>
  <c r="R74" i="7" s="1"/>
  <c r="R76" i="7" s="1"/>
  <c r="V20" i="7"/>
  <c r="V21" i="7" s="1"/>
  <c r="V23" i="7" s="1"/>
  <c r="V25" i="7" s="1"/>
  <c r="V26" i="7" s="1"/>
  <c r="V32" i="7"/>
  <c r="V33" i="7" s="1"/>
  <c r="V35" i="7" s="1"/>
  <c r="V37" i="7" s="1"/>
  <c r="N27" i="7"/>
  <c r="J32" i="7"/>
  <c r="J33" i="7" s="1"/>
  <c r="J35" i="7"/>
  <c r="J37" i="7" s="1"/>
  <c r="R75" i="2"/>
  <c r="V23" i="2"/>
  <c r="V24" i="2" s="1"/>
  <c r="V26" i="2" s="1"/>
  <c r="V28" i="2" s="1"/>
  <c r="J16" i="2"/>
  <c r="J35" i="2" s="1"/>
  <c r="J36" i="2" s="1"/>
  <c r="J38" i="2" s="1"/>
  <c r="F39" i="2"/>
  <c r="F16" i="2"/>
  <c r="F35" i="2" s="1"/>
  <c r="F36" i="2" s="1"/>
  <c r="F38" i="2" s="1"/>
  <c r="F40" i="2" s="1"/>
  <c r="F41" i="2" s="1"/>
  <c r="N27" i="6"/>
  <c r="N28" i="6" s="1"/>
  <c r="N30" i="6" s="1"/>
  <c r="N16" i="6" s="1"/>
  <c r="L49" i="6" s="1"/>
  <c r="V27" i="7"/>
  <c r="V29" i="7" s="1"/>
  <c r="V15" i="7"/>
  <c r="T48" i="7" s="1"/>
  <c r="F42" i="2"/>
  <c r="F44" i="2" s="1"/>
  <c r="J90" i="4"/>
  <c r="V87" i="2"/>
  <c r="V88" i="2"/>
  <c r="V90" i="2" s="1"/>
  <c r="V92" i="2" s="1"/>
  <c r="N71" i="7"/>
  <c r="N72" i="7"/>
  <c r="N74" i="7"/>
  <c r="N76" i="7" s="1"/>
  <c r="N77" i="7" s="1"/>
  <c r="N78" i="7"/>
  <c r="N80" i="7" s="1"/>
  <c r="N66" i="7" s="1"/>
  <c r="L99" i="7" s="1"/>
  <c r="F77" i="7" l="1"/>
  <c r="F78" i="7" s="1"/>
  <c r="F80" i="7" s="1"/>
  <c r="F66" i="7" s="1"/>
  <c r="D99" i="7" s="1"/>
  <c r="J38" i="7"/>
  <c r="J39" i="7" s="1"/>
  <c r="J41" i="7" s="1"/>
  <c r="N90" i="6"/>
  <c r="N91" i="6"/>
  <c r="N93" i="6" s="1"/>
  <c r="N23" i="2"/>
  <c r="N24" i="2" s="1"/>
  <c r="N26" i="2" s="1"/>
  <c r="N28" i="2" s="1"/>
  <c r="N35" i="2"/>
  <c r="N36" i="2" s="1"/>
  <c r="N38" i="2" s="1"/>
  <c r="R23" i="2"/>
  <c r="R24" i="2" s="1"/>
  <c r="R26" i="2" s="1"/>
  <c r="R28" i="2" s="1"/>
  <c r="R35" i="2"/>
  <c r="F97" i="4"/>
  <c r="F99" i="4" s="1"/>
  <c r="F96" i="4"/>
  <c r="R96" i="4"/>
  <c r="R97" i="4"/>
  <c r="R99" i="4" s="1"/>
  <c r="V29" i="2"/>
  <c r="V30" i="2"/>
  <c r="V32" i="2" s="1"/>
  <c r="V18" i="2" s="1"/>
  <c r="T52" i="2" s="1"/>
  <c r="N96" i="4"/>
  <c r="N97" i="4" s="1"/>
  <c r="N99" i="4" s="1"/>
  <c r="R39" i="6"/>
  <c r="R40" i="6"/>
  <c r="R42" i="6" s="1"/>
  <c r="N90" i="7"/>
  <c r="N92" i="7" s="1"/>
  <c r="N89" i="7"/>
  <c r="V42" i="4"/>
  <c r="V43" i="4"/>
  <c r="V45" i="4" s="1"/>
  <c r="J90" i="6"/>
  <c r="J91" i="6" s="1"/>
  <c r="J93" i="6" s="1"/>
  <c r="R36" i="2"/>
  <c r="R38" i="2" s="1"/>
  <c r="R40" i="2" s="1"/>
  <c r="R82" i="2"/>
  <c r="R81" i="2"/>
  <c r="R88" i="2"/>
  <c r="R90" i="2" s="1"/>
  <c r="J79" i="4"/>
  <c r="J81" i="4" s="1"/>
  <c r="J83" i="4" s="1"/>
  <c r="N81" i="2"/>
  <c r="N82" i="2" s="1"/>
  <c r="N84" i="2" s="1"/>
  <c r="N70" i="2" s="1"/>
  <c r="L104" i="2" s="1"/>
  <c r="J26" i="7"/>
  <c r="J27" i="7"/>
  <c r="J29" i="7" s="1"/>
  <c r="J15" i="7" s="1"/>
  <c r="H48" i="7" s="1"/>
  <c r="F84" i="4"/>
  <c r="F85" i="4" s="1"/>
  <c r="F87" i="4" s="1"/>
  <c r="F73" i="4" s="1"/>
  <c r="D106" i="4" s="1"/>
  <c r="V82" i="2"/>
  <c r="V84" i="2" s="1"/>
  <c r="V70" i="2" s="1"/>
  <c r="T104" i="2" s="1"/>
  <c r="V81" i="2"/>
  <c r="R77" i="7"/>
  <c r="R78" i="7"/>
  <c r="R80" i="7" s="1"/>
  <c r="R66" i="7" s="1"/>
  <c r="P99" i="7" s="1"/>
  <c r="J97" i="4"/>
  <c r="J99" i="4" s="1"/>
  <c r="N30" i="4"/>
  <c r="N31" i="4" s="1"/>
  <c r="N33" i="4" s="1"/>
  <c r="N19" i="4" s="1"/>
  <c r="L52" i="4" s="1"/>
  <c r="F39" i="6"/>
  <c r="F40" i="6"/>
  <c r="F42" i="6" s="1"/>
  <c r="V39" i="7"/>
  <c r="V41" i="7" s="1"/>
  <c r="V38" i="7"/>
  <c r="V93" i="2"/>
  <c r="V94" i="2" s="1"/>
  <c r="V96" i="2" s="1"/>
  <c r="N39" i="6"/>
  <c r="N40" i="6" s="1"/>
  <c r="N42" i="6" s="1"/>
  <c r="V27" i="6"/>
  <c r="V28" i="6" s="1"/>
  <c r="V30" i="6" s="1"/>
  <c r="V16" i="6" s="1"/>
  <c r="T49" i="6" s="1"/>
  <c r="J32" i="6"/>
  <c r="J20" i="6"/>
  <c r="N72" i="6"/>
  <c r="N73" i="6" s="1"/>
  <c r="N75" i="6" s="1"/>
  <c r="N77" i="6" s="1"/>
  <c r="J23" i="2"/>
  <c r="J24" i="2" s="1"/>
  <c r="J26" i="2" s="1"/>
  <c r="J28" i="2" s="1"/>
  <c r="R37" i="4"/>
  <c r="R39" i="4" s="1"/>
  <c r="R41" i="4" s="1"/>
  <c r="F32" i="7"/>
  <c r="F33" i="7" s="1"/>
  <c r="F35" i="7" s="1"/>
  <c r="F37" i="7" s="1"/>
  <c r="F24" i="6"/>
  <c r="F26" i="6" s="1"/>
  <c r="R20" i="7"/>
  <c r="R21" i="7" s="1"/>
  <c r="R23" i="7" s="1"/>
  <c r="R25" i="7" s="1"/>
  <c r="F72" i="6"/>
  <c r="F73" i="6" s="1"/>
  <c r="F75" i="6" s="1"/>
  <c r="F77" i="6" s="1"/>
  <c r="F84" i="6"/>
  <c r="F85" i="6" s="1"/>
  <c r="F87" i="6" s="1"/>
  <c r="F89" i="6" s="1"/>
  <c r="F80" i="6"/>
  <c r="R83" i="2"/>
  <c r="R91" i="2"/>
  <c r="V35" i="2"/>
  <c r="V36" i="2" s="1"/>
  <c r="V38" i="2" s="1"/>
  <c r="V40" i="2" s="1"/>
  <c r="F21" i="7"/>
  <c r="F23" i="7" s="1"/>
  <c r="F25" i="7" s="1"/>
  <c r="V88" i="7"/>
  <c r="F32" i="4"/>
  <c r="J78" i="4"/>
  <c r="V31" i="4"/>
  <c r="V33" i="4" s="1"/>
  <c r="V19" i="4" s="1"/>
  <c r="T52" i="4" s="1"/>
  <c r="N39" i="7"/>
  <c r="N41" i="7" s="1"/>
  <c r="J84" i="7"/>
  <c r="J86" i="7" s="1"/>
  <c r="J88" i="7" s="1"/>
  <c r="F88" i="7"/>
  <c r="F25" i="4"/>
  <c r="F27" i="4" s="1"/>
  <c r="F29" i="4" s="1"/>
  <c r="R85" i="6"/>
  <c r="R87" i="6" s="1"/>
  <c r="R89" i="6" s="1"/>
  <c r="R38" i="7"/>
  <c r="R39" i="7" s="1"/>
  <c r="R41" i="7" s="1"/>
  <c r="J78" i="7"/>
  <c r="J80" i="7" s="1"/>
  <c r="J66" i="7" s="1"/>
  <c r="H99" i="7" s="1"/>
  <c r="N36" i="4"/>
  <c r="N37" i="4" s="1"/>
  <c r="N39" i="4" s="1"/>
  <c r="N41" i="4" s="1"/>
  <c r="J74" i="2"/>
  <c r="F76" i="2"/>
  <c r="F78" i="2" s="1"/>
  <c r="F80" i="2" s="1"/>
  <c r="F87" i="2"/>
  <c r="F88" i="2"/>
  <c r="F90" i="2" s="1"/>
  <c r="F92" i="2" s="1"/>
  <c r="R78" i="4"/>
  <c r="R79" i="4" s="1"/>
  <c r="R81" i="4" s="1"/>
  <c r="R83" i="4" s="1"/>
  <c r="R65" i="6"/>
  <c r="R84" i="6" s="1"/>
  <c r="N39" i="2"/>
  <c r="N31" i="2"/>
  <c r="V31" i="2"/>
  <c r="J87" i="2"/>
  <c r="J88" i="2" s="1"/>
  <c r="J90" i="2" s="1"/>
  <c r="J92" i="2" s="1"/>
  <c r="N88" i="2"/>
  <c r="N90" i="2" s="1"/>
  <c r="N92" i="2" s="1"/>
  <c r="R25" i="4"/>
  <c r="R27" i="4" s="1"/>
  <c r="R29" i="4" s="1"/>
  <c r="F37" i="4"/>
  <c r="F39" i="4" s="1"/>
  <c r="F41" i="4" s="1"/>
  <c r="V78" i="4"/>
  <c r="V79" i="4" s="1"/>
  <c r="V81" i="4" s="1"/>
  <c r="V83" i="4" s="1"/>
  <c r="J36" i="4"/>
  <c r="J37" i="4" s="1"/>
  <c r="J39" i="4" s="1"/>
  <c r="J41" i="4" s="1"/>
  <c r="V71" i="4"/>
  <c r="V90" i="4" s="1"/>
  <c r="V91" i="4" s="1"/>
  <c r="V93" i="4" s="1"/>
  <c r="V95" i="4" s="1"/>
  <c r="V65" i="6"/>
  <c r="V71" i="7"/>
  <c r="R84" i="7"/>
  <c r="R86" i="7" s="1"/>
  <c r="R88" i="7" s="1"/>
  <c r="J31" i="2"/>
  <c r="J39" i="2"/>
  <c r="J40" i="2" s="1"/>
  <c r="F23" i="2"/>
  <c r="F24" i="2" s="1"/>
  <c r="F26" i="2" s="1"/>
  <c r="F28" i="2" s="1"/>
  <c r="V33" i="6"/>
  <c r="V34" i="6" s="1"/>
  <c r="V36" i="6" s="1"/>
  <c r="V38" i="6" s="1"/>
  <c r="J71" i="6"/>
  <c r="N28" i="7"/>
  <c r="N29" i="7" s="1"/>
  <c r="N15" i="7" s="1"/>
  <c r="L48" i="7" s="1"/>
  <c r="F79" i="7"/>
  <c r="V72" i="7"/>
  <c r="V74" i="7" s="1"/>
  <c r="V76" i="7" s="1"/>
  <c r="J23" i="4"/>
  <c r="N83" i="2"/>
  <c r="J86" i="4"/>
  <c r="J94" i="2" l="1"/>
  <c r="J96" i="2" s="1"/>
  <c r="J93" i="2"/>
  <c r="J42" i="4"/>
  <c r="J43" i="4" s="1"/>
  <c r="J45" i="4" s="1"/>
  <c r="F29" i="2"/>
  <c r="F30" i="2" s="1"/>
  <c r="F32" i="2" s="1"/>
  <c r="F18" i="2" s="1"/>
  <c r="D52" i="2" s="1"/>
  <c r="J41" i="2"/>
  <c r="J42" i="2" s="1"/>
  <c r="J44" i="2" s="1"/>
  <c r="V97" i="4"/>
  <c r="V99" i="4" s="1"/>
  <c r="V96" i="4"/>
  <c r="V40" i="6"/>
  <c r="V42" i="6" s="1"/>
  <c r="V39" i="6"/>
  <c r="V84" i="4"/>
  <c r="V85" i="4" s="1"/>
  <c r="V87" i="4" s="1"/>
  <c r="V73" i="4" s="1"/>
  <c r="T106" i="4" s="1"/>
  <c r="N78" i="6"/>
  <c r="N79" i="6" s="1"/>
  <c r="N81" i="6" s="1"/>
  <c r="N67" i="6" s="1"/>
  <c r="L100" i="6" s="1"/>
  <c r="V42" i="2"/>
  <c r="V44" i="2" s="1"/>
  <c r="V41" i="2"/>
  <c r="F38" i="7"/>
  <c r="F39" i="7" s="1"/>
  <c r="F41" i="7" s="1"/>
  <c r="R29" i="2"/>
  <c r="R30" i="2" s="1"/>
  <c r="R32" i="2" s="1"/>
  <c r="R18" i="2" s="1"/>
  <c r="P52" i="2" s="1"/>
  <c r="N40" i="2"/>
  <c r="V77" i="7"/>
  <c r="V78" i="7"/>
  <c r="V80" i="7" s="1"/>
  <c r="V66" i="7" s="1"/>
  <c r="T99" i="7" s="1"/>
  <c r="F42" i="4"/>
  <c r="F43" i="4"/>
  <c r="F45" i="4" s="1"/>
  <c r="R72" i="6"/>
  <c r="R73" i="6" s="1"/>
  <c r="R75" i="6" s="1"/>
  <c r="R77" i="6" s="1"/>
  <c r="J30" i="2"/>
  <c r="J32" i="2" s="1"/>
  <c r="J18" i="2" s="1"/>
  <c r="H52" i="2" s="1"/>
  <c r="J29" i="2"/>
  <c r="N29" i="2"/>
  <c r="N30" i="2"/>
  <c r="N32" i="2" s="1"/>
  <c r="N18" i="2" s="1"/>
  <c r="L52" i="2" s="1"/>
  <c r="R31" i="4"/>
  <c r="R33" i="4" s="1"/>
  <c r="R19" i="4" s="1"/>
  <c r="P52" i="4" s="1"/>
  <c r="R30" i="4"/>
  <c r="R84" i="2"/>
  <c r="R70" i="2" s="1"/>
  <c r="P104" i="2" s="1"/>
  <c r="F93" i="2"/>
  <c r="F94" i="2"/>
  <c r="F96" i="2" s="1"/>
  <c r="F26" i="7"/>
  <c r="F27" i="7" s="1"/>
  <c r="F29" i="7" s="1"/>
  <c r="F15" i="7" s="1"/>
  <c r="D48" i="7" s="1"/>
  <c r="R41" i="2"/>
  <c r="R42" i="2" s="1"/>
  <c r="R44" i="2" s="1"/>
  <c r="N42" i="4"/>
  <c r="N43" i="4"/>
  <c r="N45" i="4" s="1"/>
  <c r="R92" i="2"/>
  <c r="R89" i="7"/>
  <c r="R90" i="7" s="1"/>
  <c r="R92" i="7" s="1"/>
  <c r="R90" i="6"/>
  <c r="R91" i="6" s="1"/>
  <c r="R93" i="6" s="1"/>
  <c r="N93" i="2"/>
  <c r="N94" i="2" s="1"/>
  <c r="N96" i="2" s="1"/>
  <c r="F30" i="4"/>
  <c r="F31" i="4" s="1"/>
  <c r="F33" i="4" s="1"/>
  <c r="F19" i="4" s="1"/>
  <c r="D52" i="4" s="1"/>
  <c r="F91" i="6"/>
  <c r="F93" i="6" s="1"/>
  <c r="F90" i="6"/>
  <c r="J72" i="6"/>
  <c r="J73" i="6" s="1"/>
  <c r="J75" i="6" s="1"/>
  <c r="J77" i="6" s="1"/>
  <c r="V72" i="6"/>
  <c r="V73" i="6" s="1"/>
  <c r="V75" i="6" s="1"/>
  <c r="V77" i="6" s="1"/>
  <c r="V84" i="6"/>
  <c r="V85" i="6" s="1"/>
  <c r="V87" i="6" s="1"/>
  <c r="V89" i="6" s="1"/>
  <c r="F89" i="7"/>
  <c r="F90" i="7" s="1"/>
  <c r="F92" i="7" s="1"/>
  <c r="F78" i="6"/>
  <c r="F79" i="6" s="1"/>
  <c r="F81" i="6" s="1"/>
  <c r="F67" i="6" s="1"/>
  <c r="D100" i="6" s="1"/>
  <c r="J21" i="6"/>
  <c r="J22" i="6" s="1"/>
  <c r="J24" i="6" s="1"/>
  <c r="J26" i="6" s="1"/>
  <c r="J84" i="4"/>
  <c r="J85" i="4" s="1"/>
  <c r="J87" i="4" s="1"/>
  <c r="J73" i="4" s="1"/>
  <c r="H106" i="4" s="1"/>
  <c r="R42" i="4"/>
  <c r="R43" i="4" s="1"/>
  <c r="R45" i="4" s="1"/>
  <c r="F81" i="2"/>
  <c r="F82" i="2" s="1"/>
  <c r="F84" i="2" s="1"/>
  <c r="F70" i="2" s="1"/>
  <c r="D104" i="2" s="1"/>
  <c r="R26" i="7"/>
  <c r="R27" i="7" s="1"/>
  <c r="R29" i="7" s="1"/>
  <c r="R15" i="7" s="1"/>
  <c r="P48" i="7" s="1"/>
  <c r="J34" i="6"/>
  <c r="J36" i="6" s="1"/>
  <c r="J38" i="6" s="1"/>
  <c r="J33" i="6"/>
  <c r="J25" i="4"/>
  <c r="J27" i="4" s="1"/>
  <c r="J29" i="4" s="1"/>
  <c r="J24" i="4"/>
  <c r="R84" i="4"/>
  <c r="R85" i="4" s="1"/>
  <c r="R87" i="4" s="1"/>
  <c r="R73" i="4" s="1"/>
  <c r="P106" i="4" s="1"/>
  <c r="V89" i="7"/>
  <c r="V90" i="7" s="1"/>
  <c r="V92" i="7" s="1"/>
  <c r="J90" i="7"/>
  <c r="J92" i="7" s="1"/>
  <c r="J89" i="7"/>
  <c r="J76" i="2"/>
  <c r="J78" i="2" s="1"/>
  <c r="J80" i="2" s="1"/>
  <c r="J75" i="2"/>
  <c r="F28" i="6"/>
  <c r="F30" i="6" s="1"/>
  <c r="F16" i="6" s="1"/>
  <c r="D49" i="6" s="1"/>
  <c r="F27" i="6"/>
  <c r="J28" i="6" l="1"/>
  <c r="J30" i="6" s="1"/>
  <c r="J16" i="6" s="1"/>
  <c r="H49" i="6" s="1"/>
  <c r="J27" i="6"/>
  <c r="J78" i="6"/>
  <c r="J79" i="6"/>
  <c r="J81" i="6" s="1"/>
  <c r="J67" i="6" s="1"/>
  <c r="H100" i="6" s="1"/>
  <c r="N41" i="2"/>
  <c r="N42" i="2"/>
  <c r="N44" i="2" s="1"/>
  <c r="V78" i="6"/>
  <c r="V79" i="6"/>
  <c r="V81" i="6" s="1"/>
  <c r="V67" i="6" s="1"/>
  <c r="T100" i="6" s="1"/>
  <c r="R93" i="2"/>
  <c r="R94" i="2" s="1"/>
  <c r="R96" i="2" s="1"/>
  <c r="R78" i="6"/>
  <c r="R79" i="6"/>
  <c r="R81" i="6" s="1"/>
  <c r="R67" i="6" s="1"/>
  <c r="P100" i="6" s="1"/>
  <c r="J81" i="2"/>
  <c r="J82" i="2" s="1"/>
  <c r="J84" i="2" s="1"/>
  <c r="J70" i="2" s="1"/>
  <c r="H104" i="2" s="1"/>
  <c r="J39" i="6"/>
  <c r="J40" i="6" s="1"/>
  <c r="J42" i="6" s="1"/>
  <c r="J30" i="4"/>
  <c r="J31" i="4" s="1"/>
  <c r="J33" i="4" s="1"/>
  <c r="J19" i="4" s="1"/>
  <c r="H52" i="4" s="1"/>
  <c r="V90" i="6"/>
  <c r="V91" i="6" s="1"/>
  <c r="V93" i="6" s="1"/>
</calcChain>
</file>

<file path=xl/comments1.xml><?xml version="1.0" encoding="utf-8"?>
<comments xmlns="http://schemas.openxmlformats.org/spreadsheetml/2006/main">
  <authors>
    <author>Kirby, John (LAA)</author>
  </authors>
  <commentList>
    <comment ref="M9" authorId="0" shapeId="0">
      <text>
        <r>
          <rPr>
            <b/>
            <sz val="9"/>
            <color indexed="81"/>
            <rFont val="Tahoma"/>
            <family val="2"/>
          </rPr>
          <t xml:space="preserve">See Useful guidance tab section "10.21 Functions F2 and F3" </t>
        </r>
      </text>
    </comment>
  </commentList>
</comments>
</file>

<file path=xl/sharedStrings.xml><?xml version="1.0" encoding="utf-8"?>
<sst xmlns="http://schemas.openxmlformats.org/spreadsheetml/2006/main" count="649" uniqueCount="38">
  <si>
    <t>yes</t>
  </si>
  <si>
    <t>no</t>
  </si>
  <si>
    <t>Special Preparation - hours</t>
  </si>
  <si>
    <t>Court Bundle 700+</t>
  </si>
  <si>
    <t>Court Bundle Payment</t>
  </si>
  <si>
    <t>High Court judge</t>
  </si>
  <si>
    <t>Travel - hours</t>
  </si>
  <si>
    <t>Function F1</t>
  </si>
  <si>
    <t>Function F3</t>
  </si>
  <si>
    <t>Function F4</t>
  </si>
  <si>
    <t>Function F5 primary</t>
  </si>
  <si>
    <t>Function F5 secondary</t>
  </si>
  <si>
    <t>JUNIOR COUNSEL</t>
  </si>
  <si>
    <t>-</t>
  </si>
  <si>
    <t>More than 1 expert - (SIP 4)</t>
  </si>
  <si>
    <t>Foreign element -  (SIP5)</t>
  </si>
  <si>
    <t>Representing parents/perpetrator - (SIP 8)</t>
  </si>
  <si>
    <t>Client difficulty in giving instructions - (SIP 9)</t>
  </si>
  <si>
    <t>Travel expenses (Total)</t>
  </si>
  <si>
    <t>Does the 10% reduction apply</t>
  </si>
  <si>
    <t>Conduct of client results in very significant harm to child - (SIP 7)</t>
  </si>
  <si>
    <t>litigant in person - (SIP ?)</t>
  </si>
  <si>
    <t>2+ Parties - (SIP ?)</t>
  </si>
  <si>
    <t>basefee+enhancment</t>
  </si>
  <si>
    <t>enhancment on basefee</t>
  </si>
  <si>
    <t>basefee</t>
  </si>
  <si>
    <t>court  bundle</t>
  </si>
  <si>
    <t>basefee+enhancment+bundle</t>
  </si>
  <si>
    <t>basefee+enhancment+bundle+highcourte</t>
  </si>
  <si>
    <t>high court enhancment fee</t>
  </si>
  <si>
    <t>special prep</t>
  </si>
  <si>
    <t>total fee inc prep</t>
  </si>
  <si>
    <t>CMC Bolt-on</t>
  </si>
  <si>
    <t>Forced Marriage Protection Orders, Genital Mutilation Protection Orders</t>
  </si>
  <si>
    <t xml:space="preserve"> Public Law (which includes Wardship and Child Abduction)</t>
  </si>
  <si>
    <t>Private Law Children</t>
  </si>
  <si>
    <t>Ancilliary Relief and all other family work</t>
  </si>
  <si>
    <t>KING'S COUNSEL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</si>
</sst>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quot;£&quot;#,##0.00"/>
    <numFmt numFmtId="167" formatCode="&quot;£&quot;#,##0"/>
  </numFmts>
  <fonts count="14" x14ac:knownFonts="1">
    <font>
      <sz val="11"/>
      <color theme="1"/>
      <name val="Calibri"/>
      <family val="2"/>
      <scheme val="minor"/>
    </font>
    <font>
      <b/>
      <sz val="9"/>
      <color indexed="81"/>
      <name val="Tahoma"/>
      <family val="2"/>
    </font>
    <font>
      <sz val="11"/>
      <color theme="1"/>
      <name val="Calibri"/>
      <family val="2"/>
      <scheme val="minor"/>
    </font>
    <font>
      <u/>
      <sz val="11"/>
      <color theme="10"/>
      <name val="Calibri"/>
      <family val="2"/>
      <scheme val="minor"/>
    </font>
    <font>
      <sz val="8"/>
      <color theme="1"/>
      <name val="Arial"/>
      <family val="2"/>
    </font>
    <font>
      <b/>
      <u/>
      <sz val="8"/>
      <color theme="1"/>
      <name val="Arial"/>
      <family val="2"/>
    </font>
    <font>
      <sz val="9"/>
      <color theme="1"/>
      <name val="Arial"/>
      <family val="2"/>
    </font>
    <font>
      <b/>
      <u/>
      <sz val="14"/>
      <color rgb="FFC00000"/>
      <name val="Arial"/>
      <family val="2"/>
    </font>
    <font>
      <b/>
      <sz val="14"/>
      <color theme="1"/>
      <name val="Arial"/>
      <family val="2"/>
    </font>
    <font>
      <u/>
      <sz val="8"/>
      <color rgb="FFC00000"/>
      <name val="Arial"/>
      <family val="2"/>
    </font>
    <font>
      <sz val="8"/>
      <color rgb="FFFF0000"/>
      <name val="Arial"/>
      <family val="2"/>
    </font>
    <font>
      <b/>
      <sz val="8"/>
      <color theme="1"/>
      <name val="Arial"/>
      <family val="2"/>
    </font>
    <font>
      <b/>
      <sz val="9"/>
      <color theme="1"/>
      <name val="Arial"/>
      <family val="2"/>
    </font>
    <font>
      <b/>
      <sz val="24"/>
      <color theme="1"/>
      <name val="Arial"/>
      <family val="2"/>
    </font>
  </fonts>
  <fills count="6">
    <fill>
      <patternFill patternType="none"/>
    </fill>
    <fill>
      <patternFill patternType="gray125"/>
    </fill>
    <fill>
      <patternFill patternType="solid">
        <fgColor theme="5"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3" fillId="0" borderId="0" applyNumberFormat="0" applyFill="0" applyBorder="0" applyAlignment="0" applyProtection="0"/>
    <xf numFmtId="9" fontId="2" fillId="0" borderId="0" applyFont="0" applyFill="0" applyBorder="0" applyAlignment="0" applyProtection="0"/>
  </cellStyleXfs>
  <cellXfs count="51">
    <xf numFmtId="0" fontId="0" fillId="0" borderId="0" xfId="0"/>
    <xf numFmtId="0" fontId="4" fillId="2" borderId="0" xfId="0" applyFont="1" applyFill="1" applyAlignment="1" applyProtection="1">
      <alignment horizontal="center" vertical="center"/>
    </xf>
    <xf numFmtId="0" fontId="4" fillId="2" borderId="0" xfId="0" applyFont="1" applyFill="1" applyAlignment="1" applyProtection="1">
      <alignment horizontal="left" vertical="center"/>
    </xf>
    <xf numFmtId="0" fontId="4" fillId="3" borderId="0" xfId="0" applyFont="1" applyFill="1" applyAlignment="1" applyProtection="1">
      <alignment horizontal="center" vertical="center"/>
    </xf>
    <xf numFmtId="0" fontId="4" fillId="2" borderId="1" xfId="0" applyFont="1" applyFill="1" applyBorder="1" applyAlignment="1" applyProtection="1">
      <alignment horizontal="center" vertical="center"/>
    </xf>
    <xf numFmtId="0" fontId="4" fillId="2" borderId="2" xfId="0" applyFont="1" applyFill="1" applyBorder="1" applyAlignment="1" applyProtection="1">
      <alignment horizontal="left" vertical="center"/>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0" xfId="0" applyFont="1" applyFill="1" applyBorder="1" applyAlignment="1" applyProtection="1">
      <alignment horizontal="left" vertical="center"/>
    </xf>
    <xf numFmtId="167" fontId="4" fillId="3" borderId="0" xfId="0" applyNumberFormat="1" applyFont="1" applyFill="1" applyAlignment="1" applyProtection="1">
      <alignment horizontal="center" vertical="center"/>
    </xf>
    <xf numFmtId="0" fontId="5" fillId="2" borderId="0" xfId="0" applyFont="1" applyFill="1" applyBorder="1" applyAlignment="1" applyProtection="1">
      <alignment horizontal="left" vertical="center"/>
    </xf>
    <xf numFmtId="165" fontId="4" fillId="2" borderId="0" xfId="0" applyNumberFormat="1" applyFont="1" applyFill="1" applyBorder="1" applyAlignment="1" applyProtection="1">
      <alignment horizontal="center" vertical="center"/>
    </xf>
    <xf numFmtId="0" fontId="6" fillId="2" borderId="0" xfId="0" applyFont="1" applyFill="1" applyBorder="1" applyAlignment="1" applyProtection="1">
      <alignment horizontal="left" vertical="center"/>
    </xf>
    <xf numFmtId="0" fontId="4" fillId="2" borderId="0" xfId="1" applyFont="1" applyFill="1" applyBorder="1" applyAlignment="1" applyProtection="1">
      <alignment horizontal="left" vertical="center" wrapText="1"/>
    </xf>
    <xf numFmtId="9" fontId="4" fillId="2" borderId="0" xfId="2" applyFont="1" applyFill="1" applyBorder="1" applyAlignment="1" applyProtection="1">
      <alignment horizontal="center" vertical="center"/>
    </xf>
    <xf numFmtId="0" fontId="6" fillId="2" borderId="0" xfId="1" applyFont="1" applyFill="1" applyBorder="1" applyAlignment="1" applyProtection="1">
      <alignment horizontal="left" vertical="center" wrapText="1"/>
    </xf>
    <xf numFmtId="9" fontId="4" fillId="2" borderId="0" xfId="0" applyNumberFormat="1" applyFont="1" applyFill="1" applyBorder="1" applyAlignment="1" applyProtection="1">
      <alignment horizontal="center" vertical="center"/>
    </xf>
    <xf numFmtId="165" fontId="4" fillId="2" borderId="0" xfId="2" applyNumberFormat="1" applyFont="1" applyFill="1" applyBorder="1" applyAlignment="1" applyProtection="1">
      <alignment horizontal="center" vertical="center"/>
    </xf>
    <xf numFmtId="165" fontId="4" fillId="2" borderId="6" xfId="0" applyNumberFormat="1" applyFont="1" applyFill="1" applyBorder="1" applyAlignment="1" applyProtection="1">
      <alignment horizontal="center" vertical="center"/>
    </xf>
    <xf numFmtId="165" fontId="4" fillId="4" borderId="6" xfId="0" applyNumberFormat="1" applyFont="1" applyFill="1" applyBorder="1" applyAlignment="1" applyProtection="1">
      <alignment horizontal="center" vertical="center"/>
    </xf>
    <xf numFmtId="0" fontId="4" fillId="2" borderId="0" xfId="0" applyNumberFormat="1" applyFont="1" applyFill="1" applyBorder="1" applyAlignment="1" applyProtection="1">
      <alignment horizontal="center" vertical="center"/>
    </xf>
    <xf numFmtId="165" fontId="7" fillId="2" borderId="0" xfId="0" applyNumberFormat="1" applyFont="1" applyFill="1" applyBorder="1" applyAlignment="1" applyProtection="1">
      <alignment horizontal="left" vertical="center"/>
    </xf>
    <xf numFmtId="0" fontId="8" fillId="2" borderId="0"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165" fontId="9" fillId="2" borderId="8" xfId="0" applyNumberFormat="1" applyFont="1" applyFill="1" applyBorder="1" applyAlignment="1" applyProtection="1">
      <alignment horizontal="left" vertical="center"/>
    </xf>
    <xf numFmtId="0" fontId="4" fillId="2" borderId="8"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10" fillId="2" borderId="0"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165" fontId="4" fillId="2" borderId="8" xfId="0" applyNumberFormat="1" applyFont="1" applyFill="1" applyBorder="1" applyAlignment="1" applyProtection="1">
      <alignment horizontal="left" vertical="center"/>
    </xf>
    <xf numFmtId="0" fontId="4" fillId="5" borderId="6"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2" fontId="4" fillId="0" borderId="6" xfId="0" applyNumberFormat="1" applyFont="1" applyFill="1" applyBorder="1" applyAlignment="1" applyProtection="1">
      <alignment horizontal="center" vertical="center"/>
      <protection locked="0"/>
    </xf>
    <xf numFmtId="165" fontId="4" fillId="5" borderId="6" xfId="0" applyNumberFormat="1" applyFont="1" applyFill="1" applyBorder="1" applyAlignment="1" applyProtection="1">
      <alignment horizontal="center" vertical="center"/>
      <protection locked="0"/>
    </xf>
    <xf numFmtId="165" fontId="7" fillId="2" borderId="8" xfId="0" applyNumberFormat="1" applyFont="1" applyFill="1" applyBorder="1" applyAlignment="1" applyProtection="1">
      <alignment horizontal="left" vertical="center"/>
    </xf>
    <xf numFmtId="0" fontId="8" fillId="2" borderId="8" xfId="0" applyFont="1" applyFill="1" applyBorder="1" applyAlignment="1" applyProtection="1">
      <alignment horizontal="center" vertical="center"/>
    </xf>
    <xf numFmtId="165" fontId="9" fillId="2" borderId="0" xfId="0" applyNumberFormat="1" applyFont="1" applyFill="1" applyBorder="1" applyAlignment="1" applyProtection="1">
      <alignment horizontal="left" vertical="center"/>
    </xf>
    <xf numFmtId="165" fontId="4" fillId="0" borderId="6" xfId="0" applyNumberFormat="1"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xf>
    <xf numFmtId="0" fontId="11" fillId="2" borderId="0" xfId="0" applyFont="1" applyFill="1" applyBorder="1" applyAlignment="1" applyProtection="1">
      <alignment horizontal="left" vertical="center"/>
    </xf>
    <xf numFmtId="0" fontId="11" fillId="2" borderId="0" xfId="0" applyFont="1" applyFill="1" applyBorder="1" applyAlignment="1" applyProtection="1">
      <alignment horizontal="center" vertical="center"/>
    </xf>
    <xf numFmtId="0" fontId="12" fillId="2" borderId="0" xfId="0" applyFont="1" applyFill="1" applyBorder="1" applyAlignment="1" applyProtection="1">
      <alignment horizontal="left" vertical="center"/>
    </xf>
    <xf numFmtId="0" fontId="11" fillId="2" borderId="5" xfId="0" applyFont="1" applyFill="1" applyBorder="1" applyAlignment="1" applyProtection="1">
      <alignment horizontal="center" vertical="center"/>
    </xf>
    <xf numFmtId="0" fontId="11" fillId="2" borderId="0" xfId="0" applyFont="1" applyFill="1" applyAlignment="1" applyProtection="1">
      <alignment horizontal="center" vertical="center"/>
    </xf>
    <xf numFmtId="165" fontId="4" fillId="2" borderId="0" xfId="0" applyNumberFormat="1" applyFont="1" applyFill="1" applyBorder="1" applyAlignment="1" applyProtection="1">
      <alignment horizontal="left" vertical="center"/>
    </xf>
    <xf numFmtId="0" fontId="13" fillId="2" borderId="0" xfId="0" applyFont="1" applyFill="1" applyBorder="1" applyAlignment="1" applyProtection="1">
      <alignment horizontal="center" vertical="center"/>
    </xf>
    <xf numFmtId="0" fontId="13" fillId="2" borderId="2" xfId="0" applyFont="1" applyFill="1" applyBorder="1" applyAlignment="1" applyProtection="1">
      <alignment horizontal="center" vertical="center"/>
    </xf>
    <xf numFmtId="0" fontId="13" fillId="2" borderId="0" xfId="0" applyFont="1" applyFill="1" applyBorder="1" applyAlignment="1" applyProtection="1">
      <alignment horizontal="center" vertical="center" wrapText="1"/>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10"/>
  <sheetViews>
    <sheetView tabSelected="1" topLeftCell="B1" zoomScale="85" zoomScaleNormal="85" workbookViewId="0">
      <selection activeCell="E9" sqref="E9"/>
    </sheetView>
  </sheetViews>
  <sheetFormatPr defaultColWidth="22.28515625" defaultRowHeight="11.25" x14ac:dyDescent="0.25"/>
  <cols>
    <col min="1" max="1" width="22.28515625" style="1" hidden="1" customWidth="1"/>
    <col min="2" max="2" width="6.42578125" style="1" customWidth="1"/>
    <col min="3" max="3" width="8.7109375" style="1" customWidth="1"/>
    <col min="4" max="4" width="23.85546875" style="2" bestFit="1" customWidth="1"/>
    <col min="5" max="6" width="8.7109375" style="1" customWidth="1"/>
    <col min="7" max="7" width="3.7109375" style="1" customWidth="1"/>
    <col min="8" max="8" width="23.85546875" style="2" bestFit="1" customWidth="1"/>
    <col min="9" max="10" width="8.7109375" style="1" customWidth="1"/>
    <col min="11" max="11" width="3.7109375" style="1" customWidth="1"/>
    <col min="12" max="12" width="23.85546875" style="2" bestFit="1" customWidth="1"/>
    <col min="13" max="14" width="8.7109375" style="1" customWidth="1"/>
    <col min="15" max="15" width="3.7109375" style="1" customWidth="1"/>
    <col min="16" max="16" width="23.85546875" style="2" bestFit="1" customWidth="1"/>
    <col min="17" max="18" width="8.7109375" style="1" customWidth="1"/>
    <col min="19" max="19" width="3.7109375" style="1" customWidth="1"/>
    <col min="20" max="20" width="25.42578125" style="2" customWidth="1"/>
    <col min="21" max="22" width="8.7109375" style="1" customWidth="1"/>
    <col min="23" max="23" width="3.7109375" style="1" customWidth="1"/>
    <col min="24" max="16384" width="22.28515625" style="1"/>
  </cols>
  <sheetData>
    <row r="1" spans="1:23" ht="25.5" customHeight="1" x14ac:dyDescent="0.25">
      <c r="D1" s="48" t="s">
        <v>33</v>
      </c>
      <c r="E1" s="48"/>
      <c r="F1" s="48"/>
      <c r="G1" s="48"/>
      <c r="H1" s="48"/>
      <c r="I1" s="48"/>
      <c r="J1" s="48"/>
      <c r="K1" s="48"/>
      <c r="L1" s="48"/>
      <c r="M1" s="48"/>
      <c r="N1" s="48"/>
      <c r="O1" s="48"/>
      <c r="P1" s="48"/>
      <c r="Q1" s="48"/>
      <c r="R1" s="48"/>
      <c r="S1" s="48"/>
      <c r="T1" s="48"/>
      <c r="U1" s="48"/>
    </row>
    <row r="2" spans="1:23" ht="12" thickBot="1" x14ac:dyDescent="0.3"/>
    <row r="3" spans="1:23" x14ac:dyDescent="0.25">
      <c r="A3" s="3" t="s">
        <v>0</v>
      </c>
      <c r="C3" s="4"/>
      <c r="D3" s="5"/>
      <c r="E3" s="6"/>
      <c r="F3" s="6"/>
      <c r="G3" s="6"/>
      <c r="H3" s="5"/>
      <c r="I3" s="6"/>
      <c r="J3" s="6"/>
      <c r="K3" s="6"/>
      <c r="L3" s="5"/>
      <c r="M3" s="6"/>
      <c r="N3" s="6"/>
      <c r="O3" s="6"/>
      <c r="P3" s="5"/>
      <c r="Q3" s="6"/>
      <c r="R3" s="6"/>
      <c r="S3" s="6"/>
      <c r="T3" s="5"/>
      <c r="U3" s="6"/>
      <c r="V3" s="6"/>
      <c r="W3" s="7"/>
    </row>
    <row r="4" spans="1:23" ht="30" x14ac:dyDescent="0.25">
      <c r="A4" s="3" t="s">
        <v>1</v>
      </c>
      <c r="C4" s="8"/>
      <c r="D4" s="48" t="s">
        <v>37</v>
      </c>
      <c r="E4" s="48"/>
      <c r="F4" s="48"/>
      <c r="G4" s="48"/>
      <c r="H4" s="48"/>
      <c r="I4" s="48"/>
      <c r="J4" s="48"/>
      <c r="K4" s="48"/>
      <c r="L4" s="48"/>
      <c r="M4" s="48"/>
      <c r="N4" s="48"/>
      <c r="O4" s="48"/>
      <c r="P4" s="48"/>
      <c r="Q4" s="48"/>
      <c r="R4" s="48"/>
      <c r="S4" s="48"/>
      <c r="T4" s="48"/>
      <c r="U4" s="48"/>
      <c r="V4" s="9"/>
      <c r="W4" s="10"/>
    </row>
    <row r="5" spans="1:23" x14ac:dyDescent="0.25">
      <c r="C5" s="8"/>
      <c r="D5" s="11"/>
      <c r="E5" s="9"/>
      <c r="F5" s="9"/>
      <c r="G5" s="9"/>
      <c r="H5" s="11"/>
      <c r="I5" s="9"/>
      <c r="J5" s="9"/>
      <c r="K5" s="9"/>
      <c r="L5" s="11"/>
      <c r="M5" s="9"/>
      <c r="N5" s="9"/>
      <c r="O5" s="9"/>
      <c r="P5" s="11"/>
      <c r="Q5" s="9"/>
      <c r="R5" s="9"/>
      <c r="S5" s="9"/>
      <c r="T5" s="11"/>
      <c r="U5" s="9"/>
      <c r="V5" s="9"/>
      <c r="W5" s="10"/>
    </row>
    <row r="6" spans="1:23" x14ac:dyDescent="0.25">
      <c r="A6" s="12">
        <v>40</v>
      </c>
      <c r="C6" s="8"/>
      <c r="D6" s="13" t="s">
        <v>7</v>
      </c>
      <c r="E6" s="9"/>
      <c r="F6" s="9"/>
      <c r="G6" s="9"/>
      <c r="H6" s="13" t="s">
        <v>8</v>
      </c>
      <c r="I6" s="9"/>
      <c r="J6" s="9"/>
      <c r="K6" s="9"/>
      <c r="L6" s="13" t="s">
        <v>9</v>
      </c>
      <c r="M6" s="9"/>
      <c r="N6" s="9"/>
      <c r="O6" s="9"/>
      <c r="P6" s="13" t="s">
        <v>10</v>
      </c>
      <c r="Q6" s="9"/>
      <c r="R6" s="9"/>
      <c r="S6" s="9"/>
      <c r="T6" s="13" t="s">
        <v>11</v>
      </c>
      <c r="U6" s="9"/>
      <c r="V6" s="9"/>
      <c r="W6" s="10"/>
    </row>
    <row r="7" spans="1:23" x14ac:dyDescent="0.25">
      <c r="A7" s="12">
        <v>79</v>
      </c>
      <c r="C7" s="8"/>
      <c r="D7" s="11"/>
      <c r="E7" s="9"/>
      <c r="F7" s="14">
        <v>200</v>
      </c>
      <c r="G7" s="9"/>
      <c r="H7" s="11"/>
      <c r="I7" s="33"/>
      <c r="J7" s="14">
        <f>I7*431</f>
        <v>0</v>
      </c>
      <c r="K7" s="9"/>
      <c r="L7" s="11"/>
      <c r="M7" s="9"/>
      <c r="N7" s="14">
        <v>175</v>
      </c>
      <c r="O7" s="9"/>
      <c r="P7" s="11"/>
      <c r="Q7" s="9"/>
      <c r="R7" s="14">
        <v>775</v>
      </c>
      <c r="S7" s="9"/>
      <c r="T7" s="11"/>
      <c r="U7" s="9"/>
      <c r="V7" s="14">
        <v>550</v>
      </c>
      <c r="W7" s="10"/>
    </row>
    <row r="8" spans="1:23" x14ac:dyDescent="0.25">
      <c r="C8" s="8"/>
      <c r="D8" s="11"/>
      <c r="E8" s="9"/>
      <c r="F8" s="14"/>
      <c r="G8" s="9"/>
      <c r="H8" s="11"/>
      <c r="I8" s="9"/>
      <c r="J8" s="14"/>
      <c r="K8" s="9"/>
      <c r="L8" s="11"/>
      <c r="M8" s="9"/>
      <c r="N8" s="14"/>
      <c r="O8" s="9"/>
      <c r="P8" s="11"/>
      <c r="Q8" s="9"/>
      <c r="R8" s="14"/>
      <c r="S8" s="9"/>
      <c r="T8" s="11"/>
      <c r="U8" s="9"/>
      <c r="V8" s="14"/>
      <c r="W8" s="10"/>
    </row>
    <row r="9" spans="1:23" ht="12" x14ac:dyDescent="0.25">
      <c r="A9" s="12">
        <v>82</v>
      </c>
      <c r="C9" s="8"/>
      <c r="D9" s="11" t="s">
        <v>4</v>
      </c>
      <c r="E9" s="40"/>
      <c r="F9" s="9"/>
      <c r="G9" s="9"/>
      <c r="H9" s="11" t="s">
        <v>4</v>
      </c>
      <c r="I9" s="40"/>
      <c r="J9" s="9"/>
      <c r="K9" s="9"/>
      <c r="L9" s="11" t="s">
        <v>4</v>
      </c>
      <c r="M9" s="40"/>
      <c r="N9" s="9"/>
      <c r="O9" s="9"/>
      <c r="P9" s="11" t="s">
        <v>4</v>
      </c>
      <c r="Q9" s="40"/>
      <c r="R9" s="9"/>
      <c r="S9" s="9"/>
      <c r="T9" s="15" t="s">
        <v>4</v>
      </c>
      <c r="U9" s="40"/>
      <c r="V9" s="9"/>
      <c r="W9" s="10"/>
    </row>
    <row r="10" spans="1:23" ht="12" x14ac:dyDescent="0.25">
      <c r="A10" s="12">
        <v>194</v>
      </c>
      <c r="C10" s="8"/>
      <c r="D10" s="11"/>
      <c r="E10" s="9"/>
      <c r="F10" s="9"/>
      <c r="G10" s="9"/>
      <c r="H10" s="11"/>
      <c r="I10" s="9"/>
      <c r="J10" s="9"/>
      <c r="K10" s="9"/>
      <c r="L10" s="11"/>
      <c r="M10" s="9"/>
      <c r="N10" s="9"/>
      <c r="O10" s="9"/>
      <c r="P10" s="11"/>
      <c r="Q10" s="9"/>
      <c r="R10" s="9"/>
      <c r="S10" s="9"/>
      <c r="T10" s="15"/>
      <c r="U10" s="9"/>
      <c r="V10" s="9"/>
      <c r="W10" s="10"/>
    </row>
    <row r="11" spans="1:23" ht="12" x14ac:dyDescent="0.25">
      <c r="C11" s="8"/>
      <c r="D11" s="16" t="s">
        <v>14</v>
      </c>
      <c r="E11" s="33"/>
      <c r="F11" s="17">
        <f>IF(E11="yes", 0.1, 0)</f>
        <v>0</v>
      </c>
      <c r="G11" s="9"/>
      <c r="H11" s="16" t="s">
        <v>14</v>
      </c>
      <c r="I11" s="33"/>
      <c r="J11" s="17">
        <f>IF(I11="yes", 0.1, 0)</f>
        <v>0</v>
      </c>
      <c r="K11" s="9"/>
      <c r="L11" s="16" t="s">
        <v>14</v>
      </c>
      <c r="M11" s="33"/>
      <c r="N11" s="17">
        <f>IF(M11="yes", 0.1, 0)</f>
        <v>0</v>
      </c>
      <c r="O11" s="9"/>
      <c r="P11" s="16" t="s">
        <v>14</v>
      </c>
      <c r="Q11" s="33"/>
      <c r="R11" s="17">
        <f>IF(Q11="yes", 0.1, 0)</f>
        <v>0</v>
      </c>
      <c r="S11" s="9"/>
      <c r="T11" s="18" t="s">
        <v>14</v>
      </c>
      <c r="U11" s="33"/>
      <c r="V11" s="17">
        <f>IF(U11="yes", 0.1, 0)</f>
        <v>0</v>
      </c>
      <c r="W11" s="10"/>
    </row>
    <row r="12" spans="1:23" x14ac:dyDescent="0.25">
      <c r="A12" s="12">
        <v>33</v>
      </c>
      <c r="C12" s="8"/>
      <c r="D12" s="16" t="s">
        <v>21</v>
      </c>
      <c r="E12" s="33"/>
      <c r="F12" s="17">
        <f>IF(E12="yes", 0.1, 0)</f>
        <v>0</v>
      </c>
      <c r="G12" s="9"/>
      <c r="H12" s="16" t="s">
        <v>21</v>
      </c>
      <c r="I12" s="33"/>
      <c r="J12" s="17">
        <f>IF(I12="yes", 0.1, 0)</f>
        <v>0</v>
      </c>
      <c r="K12" s="9"/>
      <c r="L12" s="16" t="s">
        <v>21</v>
      </c>
      <c r="M12" s="33"/>
      <c r="N12" s="17">
        <f>IF(M12="yes", 0.1, 0)</f>
        <v>0</v>
      </c>
      <c r="O12" s="9"/>
      <c r="P12" s="16" t="s">
        <v>21</v>
      </c>
      <c r="Q12" s="33"/>
      <c r="R12" s="17">
        <f>IF(Q12="yes", 0.1, 0)</f>
        <v>0</v>
      </c>
      <c r="S12" s="9"/>
      <c r="T12" s="16" t="s">
        <v>21</v>
      </c>
      <c r="U12" s="33"/>
      <c r="V12" s="17">
        <f>IF(U12="yes", 0.1, 0)</f>
        <v>0</v>
      </c>
      <c r="W12" s="10"/>
    </row>
    <row r="13" spans="1:23" ht="12" x14ac:dyDescent="0.25">
      <c r="A13" s="12">
        <v>67</v>
      </c>
      <c r="C13" s="8"/>
      <c r="D13" s="11"/>
      <c r="E13" s="9"/>
      <c r="F13" s="19">
        <f>SUM(F11:F12)</f>
        <v>0</v>
      </c>
      <c r="G13" s="9"/>
      <c r="H13" s="11"/>
      <c r="I13" s="9"/>
      <c r="J13" s="19">
        <f>SUM(J11:J12)</f>
        <v>0</v>
      </c>
      <c r="K13" s="9"/>
      <c r="L13" s="11"/>
      <c r="M13" s="9"/>
      <c r="N13" s="19">
        <f>SUM(N11:N12)</f>
        <v>0</v>
      </c>
      <c r="O13" s="9"/>
      <c r="P13" s="11"/>
      <c r="Q13" s="9"/>
      <c r="R13" s="19">
        <f>SUM(R11:R12)</f>
        <v>0</v>
      </c>
      <c r="S13" s="9"/>
      <c r="T13" s="15"/>
      <c r="U13" s="9"/>
      <c r="V13" s="19">
        <f>SUM(V11:V12)</f>
        <v>0</v>
      </c>
      <c r="W13" s="10"/>
    </row>
    <row r="14" spans="1:23" ht="12" x14ac:dyDescent="0.25">
      <c r="C14" s="8"/>
      <c r="D14" s="11" t="s">
        <v>2</v>
      </c>
      <c r="E14" s="33"/>
      <c r="F14" s="14">
        <f>E14*100.5</f>
        <v>0</v>
      </c>
      <c r="G14" s="9"/>
      <c r="H14" s="11" t="s">
        <v>2</v>
      </c>
      <c r="I14" s="33"/>
      <c r="J14" s="14">
        <f>I14*100.5</f>
        <v>0</v>
      </c>
      <c r="K14" s="9"/>
      <c r="L14" s="11" t="s">
        <v>2</v>
      </c>
      <c r="M14" s="33"/>
      <c r="N14" s="14">
        <f>M14*100.5</f>
        <v>0</v>
      </c>
      <c r="O14" s="9"/>
      <c r="P14" s="11" t="s">
        <v>2</v>
      </c>
      <c r="Q14" s="33"/>
      <c r="R14" s="14">
        <f>Q14*100.5</f>
        <v>0</v>
      </c>
      <c r="S14" s="9"/>
      <c r="T14" s="15" t="s">
        <v>2</v>
      </c>
      <c r="U14" s="33"/>
      <c r="V14" s="14">
        <f>U14*100.5</f>
        <v>0</v>
      </c>
      <c r="W14" s="10"/>
    </row>
    <row r="15" spans="1:23" ht="12" x14ac:dyDescent="0.25">
      <c r="A15" s="12">
        <v>442</v>
      </c>
      <c r="C15" s="8"/>
      <c r="D15" s="11" t="s">
        <v>3</v>
      </c>
      <c r="E15" s="33"/>
      <c r="F15" s="20">
        <f>IF(E15="yes", F41, F29)</f>
        <v>200</v>
      </c>
      <c r="G15" s="9"/>
      <c r="H15" s="11" t="s">
        <v>3</v>
      </c>
      <c r="I15" s="33"/>
      <c r="J15" s="20">
        <f>IF(I15="yes", J41, J29)</f>
        <v>0</v>
      </c>
      <c r="K15" s="9"/>
      <c r="L15" s="11" t="s">
        <v>3</v>
      </c>
      <c r="M15" s="33"/>
      <c r="N15" s="20">
        <f>IF(M15="yes", N41, N29)</f>
        <v>175</v>
      </c>
      <c r="O15" s="9"/>
      <c r="P15" s="11" t="s">
        <v>3</v>
      </c>
      <c r="Q15" s="33"/>
      <c r="R15" s="20">
        <f>IF(Q15="yes", R41, R29)</f>
        <v>775</v>
      </c>
      <c r="S15" s="9"/>
      <c r="T15" s="15" t="s">
        <v>3</v>
      </c>
      <c r="U15" s="33"/>
      <c r="V15" s="20">
        <f>IF(U15="yes", V41, V29)</f>
        <v>550</v>
      </c>
      <c r="W15" s="10"/>
    </row>
    <row r="16" spans="1:23" ht="12" x14ac:dyDescent="0.25">
      <c r="A16" s="12">
        <v>221</v>
      </c>
      <c r="C16" s="8"/>
      <c r="D16" s="11"/>
      <c r="E16" s="9"/>
      <c r="F16" s="9"/>
      <c r="G16" s="9"/>
      <c r="H16" s="11"/>
      <c r="I16" s="9"/>
      <c r="J16" s="9"/>
      <c r="K16" s="9"/>
      <c r="L16" s="11"/>
      <c r="M16" s="9"/>
      <c r="N16" s="9"/>
      <c r="O16" s="9"/>
      <c r="P16" s="11"/>
      <c r="Q16" s="9"/>
      <c r="R16" s="9"/>
      <c r="S16" s="9"/>
      <c r="T16" s="15"/>
      <c r="U16" s="9"/>
      <c r="V16" s="9"/>
      <c r="W16" s="10"/>
    </row>
    <row r="17" spans="1:23" ht="12" x14ac:dyDescent="0.25">
      <c r="C17" s="8"/>
      <c r="D17" s="11" t="s">
        <v>5</v>
      </c>
      <c r="E17" s="33"/>
      <c r="F17" s="17">
        <f>IF(E17="yes", 0.33, 0)</f>
        <v>0</v>
      </c>
      <c r="G17" s="9"/>
      <c r="H17" s="11" t="s">
        <v>5</v>
      </c>
      <c r="I17" s="33" t="s">
        <v>0</v>
      </c>
      <c r="J17" s="17">
        <f>IF(I17="yes", 0.33, 0)</f>
        <v>0.33</v>
      </c>
      <c r="K17" s="9"/>
      <c r="L17" s="11" t="s">
        <v>5</v>
      </c>
      <c r="M17" s="33"/>
      <c r="N17" s="17">
        <f>IF(M17="yes", 0.33, 0)</f>
        <v>0</v>
      </c>
      <c r="O17" s="9"/>
      <c r="P17" s="11" t="s">
        <v>5</v>
      </c>
      <c r="Q17" s="33"/>
      <c r="R17" s="17">
        <f>IF(Q17="yes", 0.33, 0)</f>
        <v>0</v>
      </c>
      <c r="S17" s="9"/>
      <c r="T17" s="15" t="s">
        <v>5</v>
      </c>
      <c r="U17" s="33"/>
      <c r="V17" s="17">
        <f>IF(U17="yes", 0.33, 0)</f>
        <v>0</v>
      </c>
      <c r="W17" s="10"/>
    </row>
    <row r="18" spans="1:23" ht="12" x14ac:dyDescent="0.25">
      <c r="A18" s="12">
        <v>271</v>
      </c>
      <c r="C18" s="8"/>
      <c r="D18" s="11"/>
      <c r="E18" s="9"/>
      <c r="F18" s="9"/>
      <c r="G18" s="9"/>
      <c r="H18" s="11"/>
      <c r="I18" s="9"/>
      <c r="J18" s="9"/>
      <c r="K18" s="9"/>
      <c r="L18" s="11"/>
      <c r="M18" s="9"/>
      <c r="N18" s="9"/>
      <c r="O18" s="9"/>
      <c r="P18" s="11"/>
      <c r="Q18" s="9"/>
      <c r="R18" s="9"/>
      <c r="S18" s="9"/>
      <c r="T18" s="15"/>
      <c r="U18" s="9"/>
      <c r="V18" s="9"/>
      <c r="W18" s="10"/>
    </row>
    <row r="19" spans="1:23" ht="12" hidden="1" x14ac:dyDescent="0.25">
      <c r="A19" s="12">
        <v>135</v>
      </c>
      <c r="C19" s="8"/>
      <c r="D19" s="11"/>
      <c r="E19" s="9" t="s">
        <v>25</v>
      </c>
      <c r="F19" s="21">
        <f>F7</f>
        <v>200</v>
      </c>
      <c r="G19" s="9"/>
      <c r="H19" s="11"/>
      <c r="I19" s="9"/>
      <c r="J19" s="21">
        <f>J7</f>
        <v>0</v>
      </c>
      <c r="K19" s="9"/>
      <c r="L19" s="11"/>
      <c r="M19" s="9"/>
      <c r="N19" s="21">
        <f>N7</f>
        <v>175</v>
      </c>
      <c r="O19" s="9"/>
      <c r="P19" s="11"/>
      <c r="Q19" s="9"/>
      <c r="R19" s="21">
        <f>R7</f>
        <v>775</v>
      </c>
      <c r="S19" s="9"/>
      <c r="T19" s="15"/>
      <c r="U19" s="9"/>
      <c r="V19" s="21">
        <f>V7</f>
        <v>550</v>
      </c>
      <c r="W19" s="10"/>
    </row>
    <row r="20" spans="1:23" ht="12" hidden="1" x14ac:dyDescent="0.25">
      <c r="C20" s="8"/>
      <c r="D20" s="11"/>
      <c r="E20" s="9" t="s">
        <v>24</v>
      </c>
      <c r="F20" s="21">
        <f>F19*F13</f>
        <v>0</v>
      </c>
      <c r="G20" s="9"/>
      <c r="H20" s="11"/>
      <c r="I20" s="9"/>
      <c r="J20" s="21">
        <f>J19*J13</f>
        <v>0</v>
      </c>
      <c r="K20" s="9"/>
      <c r="L20" s="11"/>
      <c r="M20" s="9"/>
      <c r="N20" s="21">
        <f>N19*N13</f>
        <v>0</v>
      </c>
      <c r="O20" s="9"/>
      <c r="P20" s="11"/>
      <c r="Q20" s="9"/>
      <c r="R20" s="21">
        <f>R19*R13</f>
        <v>0</v>
      </c>
      <c r="S20" s="9"/>
      <c r="T20" s="15"/>
      <c r="U20" s="9"/>
      <c r="V20" s="21">
        <f>V19*V13</f>
        <v>0</v>
      </c>
      <c r="W20" s="10"/>
    </row>
    <row r="21" spans="1:23" ht="12" hidden="1" x14ac:dyDescent="0.25">
      <c r="A21" s="3">
        <v>1</v>
      </c>
      <c r="C21" s="8"/>
      <c r="D21" s="11"/>
      <c r="E21" s="9" t="s">
        <v>23</v>
      </c>
      <c r="F21" s="22">
        <f>SUM(F19:F20)</f>
        <v>200</v>
      </c>
      <c r="G21" s="9"/>
      <c r="H21" s="11"/>
      <c r="I21" s="9"/>
      <c r="J21" s="22">
        <f>SUM(J19:J20)</f>
        <v>0</v>
      </c>
      <c r="K21" s="9"/>
      <c r="L21" s="11"/>
      <c r="M21" s="9"/>
      <c r="N21" s="22">
        <f>SUM(N19:N20)</f>
        <v>175</v>
      </c>
      <c r="O21" s="9"/>
      <c r="P21" s="11"/>
      <c r="Q21" s="9"/>
      <c r="R21" s="22">
        <f>SUM(R19:R20)</f>
        <v>775</v>
      </c>
      <c r="S21" s="9"/>
      <c r="T21" s="15"/>
      <c r="U21" s="9"/>
      <c r="V21" s="22">
        <f>SUM(V19:V20)</f>
        <v>550</v>
      </c>
      <c r="W21" s="10"/>
    </row>
    <row r="22" spans="1:23" ht="12" hidden="1" x14ac:dyDescent="0.25">
      <c r="A22" s="3">
        <v>1.5</v>
      </c>
      <c r="C22" s="8"/>
      <c r="D22" s="11"/>
      <c r="E22" s="9" t="s">
        <v>26</v>
      </c>
      <c r="F22" s="21">
        <f>E9</f>
        <v>0</v>
      </c>
      <c r="G22" s="9"/>
      <c r="H22" s="11"/>
      <c r="I22" s="9"/>
      <c r="J22" s="21">
        <f>I9</f>
        <v>0</v>
      </c>
      <c r="K22" s="9"/>
      <c r="L22" s="11"/>
      <c r="M22" s="9"/>
      <c r="N22" s="21">
        <f>M9</f>
        <v>0</v>
      </c>
      <c r="O22" s="9"/>
      <c r="P22" s="11"/>
      <c r="Q22" s="9"/>
      <c r="R22" s="21">
        <f>Q9</f>
        <v>0</v>
      </c>
      <c r="S22" s="9"/>
      <c r="T22" s="15"/>
      <c r="U22" s="9"/>
      <c r="V22" s="21">
        <f>U9</f>
        <v>0</v>
      </c>
      <c r="W22" s="10"/>
    </row>
    <row r="23" spans="1:23" ht="12" hidden="1" x14ac:dyDescent="0.25">
      <c r="A23" s="3">
        <v>2</v>
      </c>
      <c r="C23" s="8"/>
      <c r="D23" s="11"/>
      <c r="E23" s="9" t="s">
        <v>27</v>
      </c>
      <c r="F23" s="22">
        <f>SUM(F21:F22)</f>
        <v>200</v>
      </c>
      <c r="G23" s="9"/>
      <c r="H23" s="11"/>
      <c r="I23" s="9"/>
      <c r="J23" s="22">
        <f>SUM(J21:J22)</f>
        <v>0</v>
      </c>
      <c r="K23" s="9"/>
      <c r="L23" s="11"/>
      <c r="M23" s="9"/>
      <c r="N23" s="22">
        <f>SUM(N21:N22)</f>
        <v>175</v>
      </c>
      <c r="O23" s="9"/>
      <c r="P23" s="11"/>
      <c r="Q23" s="9"/>
      <c r="R23" s="22">
        <f>SUM(R21:R22)</f>
        <v>775</v>
      </c>
      <c r="S23" s="9"/>
      <c r="T23" s="15"/>
      <c r="U23" s="9"/>
      <c r="V23" s="22">
        <f>SUM(V21:V22)</f>
        <v>550</v>
      </c>
      <c r="W23" s="10"/>
    </row>
    <row r="24" spans="1:23" ht="12" hidden="1" x14ac:dyDescent="0.25">
      <c r="A24" s="3">
        <v>2.5</v>
      </c>
      <c r="C24" s="8"/>
      <c r="D24" s="11"/>
      <c r="E24" s="9"/>
      <c r="F24" s="21" t="s">
        <v>13</v>
      </c>
      <c r="G24" s="9"/>
      <c r="H24" s="11"/>
      <c r="I24" s="9"/>
      <c r="J24" s="21" t="s">
        <v>13</v>
      </c>
      <c r="K24" s="9"/>
      <c r="L24" s="11"/>
      <c r="M24" s="9"/>
      <c r="N24" s="21" t="s">
        <v>13</v>
      </c>
      <c r="O24" s="9"/>
      <c r="P24" s="11"/>
      <c r="Q24" s="9"/>
      <c r="R24" s="21" t="s">
        <v>13</v>
      </c>
      <c r="S24" s="9"/>
      <c r="T24" s="15"/>
      <c r="U24" s="9"/>
      <c r="V24" s="21" t="s">
        <v>13</v>
      </c>
      <c r="W24" s="10"/>
    </row>
    <row r="25" spans="1:23" ht="12" hidden="1" x14ac:dyDescent="0.25">
      <c r="A25" s="3">
        <v>3</v>
      </c>
      <c r="C25" s="8"/>
      <c r="D25" s="11"/>
      <c r="E25" s="9"/>
      <c r="F25" s="22">
        <f>SUM(F23:F24)</f>
        <v>200</v>
      </c>
      <c r="G25" s="9"/>
      <c r="H25" s="11"/>
      <c r="I25" s="9"/>
      <c r="J25" s="22">
        <f>SUM(J23:J24)</f>
        <v>0</v>
      </c>
      <c r="K25" s="9"/>
      <c r="L25" s="11"/>
      <c r="M25" s="9"/>
      <c r="N25" s="22">
        <f>SUM(N23:N24)</f>
        <v>175</v>
      </c>
      <c r="O25" s="9"/>
      <c r="P25" s="11"/>
      <c r="Q25" s="9"/>
      <c r="R25" s="22">
        <f>SUM(R23:R24)</f>
        <v>775</v>
      </c>
      <c r="S25" s="9"/>
      <c r="T25" s="15"/>
      <c r="U25" s="9"/>
      <c r="V25" s="22">
        <f>SUM(V23:V24)</f>
        <v>550</v>
      </c>
      <c r="W25" s="10"/>
    </row>
    <row r="26" spans="1:23" ht="12" hidden="1" x14ac:dyDescent="0.25">
      <c r="A26" s="3">
        <v>3.5</v>
      </c>
      <c r="C26" s="8"/>
      <c r="D26" s="11"/>
      <c r="E26" s="9" t="s">
        <v>29</v>
      </c>
      <c r="F26" s="21">
        <f>F25*F17</f>
        <v>0</v>
      </c>
      <c r="G26" s="9"/>
      <c r="H26" s="11"/>
      <c r="I26" s="19"/>
      <c r="J26" s="21">
        <f>J25*J17</f>
        <v>0</v>
      </c>
      <c r="K26" s="9"/>
      <c r="L26" s="11"/>
      <c r="M26" s="19"/>
      <c r="N26" s="21">
        <f>N25*N17</f>
        <v>0</v>
      </c>
      <c r="O26" s="9"/>
      <c r="P26" s="11"/>
      <c r="Q26" s="19"/>
      <c r="R26" s="21">
        <f>R25*R17</f>
        <v>0</v>
      </c>
      <c r="S26" s="9"/>
      <c r="T26" s="15"/>
      <c r="U26" s="9"/>
      <c r="V26" s="21">
        <f>V25*V17</f>
        <v>0</v>
      </c>
      <c r="W26" s="10"/>
    </row>
    <row r="27" spans="1:23" ht="12" hidden="1" x14ac:dyDescent="0.25">
      <c r="C27" s="8"/>
      <c r="D27" s="11"/>
      <c r="E27" s="9" t="s">
        <v>28</v>
      </c>
      <c r="F27" s="22">
        <f>SUM(F25:F26)</f>
        <v>200</v>
      </c>
      <c r="G27" s="9"/>
      <c r="H27" s="11"/>
      <c r="I27" s="9"/>
      <c r="J27" s="22">
        <f>SUM(J25:J26)</f>
        <v>0</v>
      </c>
      <c r="K27" s="9"/>
      <c r="L27" s="11"/>
      <c r="M27" s="9"/>
      <c r="N27" s="22">
        <f>SUM(N25:N26)</f>
        <v>175</v>
      </c>
      <c r="O27" s="9"/>
      <c r="P27" s="11"/>
      <c r="Q27" s="9"/>
      <c r="R27" s="22">
        <f>SUM(R25:R26)</f>
        <v>775</v>
      </c>
      <c r="S27" s="9"/>
      <c r="T27" s="15"/>
      <c r="U27" s="9"/>
      <c r="V27" s="22">
        <f>SUM(V25:V26)</f>
        <v>550</v>
      </c>
      <c r="W27" s="10"/>
    </row>
    <row r="28" spans="1:23" ht="12" hidden="1" x14ac:dyDescent="0.25">
      <c r="C28" s="8"/>
      <c r="D28" s="11"/>
      <c r="E28" s="9" t="s">
        <v>30</v>
      </c>
      <c r="F28" s="21">
        <f>F14</f>
        <v>0</v>
      </c>
      <c r="G28" s="9"/>
      <c r="H28" s="11"/>
      <c r="I28" s="9"/>
      <c r="J28" s="21">
        <f>J14</f>
        <v>0</v>
      </c>
      <c r="K28" s="9"/>
      <c r="L28" s="11"/>
      <c r="M28" s="9"/>
      <c r="N28" s="21">
        <f>N14</f>
        <v>0</v>
      </c>
      <c r="O28" s="9"/>
      <c r="P28" s="11"/>
      <c r="Q28" s="9"/>
      <c r="R28" s="21">
        <f>R14</f>
        <v>0</v>
      </c>
      <c r="S28" s="9"/>
      <c r="T28" s="15"/>
      <c r="U28" s="9"/>
      <c r="V28" s="21">
        <f>V14</f>
        <v>0</v>
      </c>
      <c r="W28" s="10"/>
    </row>
    <row r="29" spans="1:23" ht="12" hidden="1" x14ac:dyDescent="0.25">
      <c r="C29" s="8"/>
      <c r="D29" s="11"/>
      <c r="E29" s="9" t="s">
        <v>31</v>
      </c>
      <c r="F29" s="22">
        <f>SUM(F27:F28)</f>
        <v>200</v>
      </c>
      <c r="G29" s="9"/>
      <c r="H29" s="11"/>
      <c r="I29" s="9"/>
      <c r="J29" s="22">
        <f>SUM(J27:J28)</f>
        <v>0</v>
      </c>
      <c r="K29" s="9"/>
      <c r="L29" s="11"/>
      <c r="M29" s="9"/>
      <c r="N29" s="22">
        <f>SUM(N27:N28)</f>
        <v>175</v>
      </c>
      <c r="O29" s="9"/>
      <c r="P29" s="11"/>
      <c r="Q29" s="9"/>
      <c r="R29" s="22">
        <f>SUM(R27:R28)</f>
        <v>775</v>
      </c>
      <c r="S29" s="9"/>
      <c r="T29" s="15"/>
      <c r="U29" s="9"/>
      <c r="V29" s="22">
        <f>SUM(V27:V28)</f>
        <v>550</v>
      </c>
      <c r="W29" s="10"/>
    </row>
    <row r="30" spans="1:23" ht="12" hidden="1" x14ac:dyDescent="0.25">
      <c r="C30" s="8"/>
      <c r="D30" s="11"/>
      <c r="E30" s="9"/>
      <c r="F30" s="9"/>
      <c r="G30" s="9"/>
      <c r="H30" s="11"/>
      <c r="I30" s="9"/>
      <c r="J30" s="9"/>
      <c r="K30" s="9"/>
      <c r="L30" s="11"/>
      <c r="M30" s="9"/>
      <c r="N30" s="9"/>
      <c r="O30" s="9"/>
      <c r="P30" s="11"/>
      <c r="Q30" s="9"/>
      <c r="R30" s="9"/>
      <c r="S30" s="9"/>
      <c r="T30" s="15"/>
      <c r="U30" s="9"/>
      <c r="V30" s="9"/>
      <c r="W30" s="10"/>
    </row>
    <row r="31" spans="1:23" ht="12" hidden="1" x14ac:dyDescent="0.25">
      <c r="C31" s="8"/>
      <c r="D31" s="11"/>
      <c r="E31" s="9"/>
      <c r="F31" s="21">
        <f>F7</f>
        <v>200</v>
      </c>
      <c r="G31" s="9"/>
      <c r="H31" s="11"/>
      <c r="I31" s="9"/>
      <c r="J31" s="21">
        <f>J7</f>
        <v>0</v>
      </c>
      <c r="K31" s="9"/>
      <c r="L31" s="11"/>
      <c r="M31" s="9"/>
      <c r="N31" s="21">
        <f>N7</f>
        <v>175</v>
      </c>
      <c r="O31" s="9"/>
      <c r="P31" s="11"/>
      <c r="Q31" s="9"/>
      <c r="R31" s="21">
        <f>R7</f>
        <v>775</v>
      </c>
      <c r="S31" s="9"/>
      <c r="T31" s="15"/>
      <c r="U31" s="9"/>
      <c r="V31" s="21">
        <f>V7</f>
        <v>550</v>
      </c>
      <c r="W31" s="10"/>
    </row>
    <row r="32" spans="1:23" ht="12" hidden="1" x14ac:dyDescent="0.25">
      <c r="C32" s="8"/>
      <c r="D32" s="11"/>
      <c r="E32" s="9"/>
      <c r="F32" s="21">
        <f>F31*F13</f>
        <v>0</v>
      </c>
      <c r="G32" s="9"/>
      <c r="H32" s="11"/>
      <c r="I32" s="9"/>
      <c r="J32" s="21">
        <f>J31*J13</f>
        <v>0</v>
      </c>
      <c r="K32" s="9"/>
      <c r="L32" s="11"/>
      <c r="M32" s="9"/>
      <c r="N32" s="21">
        <f>N31*N13</f>
        <v>0</v>
      </c>
      <c r="O32" s="9"/>
      <c r="P32" s="11"/>
      <c r="Q32" s="9"/>
      <c r="R32" s="21">
        <f>R31*R13</f>
        <v>0</v>
      </c>
      <c r="S32" s="9"/>
      <c r="T32" s="15"/>
      <c r="U32" s="9"/>
      <c r="V32" s="21">
        <f>V31*V13</f>
        <v>0</v>
      </c>
      <c r="W32" s="10"/>
    </row>
    <row r="33" spans="3:23" ht="12" hidden="1" x14ac:dyDescent="0.25">
      <c r="C33" s="8"/>
      <c r="D33" s="11"/>
      <c r="E33" s="9"/>
      <c r="F33" s="22">
        <f>SUM(F31:F32)</f>
        <v>200</v>
      </c>
      <c r="G33" s="9"/>
      <c r="H33" s="11"/>
      <c r="I33" s="9"/>
      <c r="J33" s="22">
        <f>SUM(J31:J32)</f>
        <v>0</v>
      </c>
      <c r="K33" s="9"/>
      <c r="L33" s="11"/>
      <c r="M33" s="9"/>
      <c r="N33" s="22">
        <f>SUM(N31:N32)</f>
        <v>175</v>
      </c>
      <c r="O33" s="9"/>
      <c r="P33" s="11"/>
      <c r="Q33" s="9"/>
      <c r="R33" s="22">
        <f>SUM(R31:R32)</f>
        <v>775</v>
      </c>
      <c r="S33" s="9"/>
      <c r="T33" s="15"/>
      <c r="U33" s="9"/>
      <c r="V33" s="22">
        <f>SUM(V31:V32)</f>
        <v>550</v>
      </c>
      <c r="W33" s="10"/>
    </row>
    <row r="34" spans="3:23" ht="12" hidden="1" x14ac:dyDescent="0.25">
      <c r="C34" s="8"/>
      <c r="D34" s="11"/>
      <c r="E34" s="9"/>
      <c r="F34" s="21">
        <f>E9</f>
        <v>0</v>
      </c>
      <c r="G34" s="9"/>
      <c r="H34" s="11"/>
      <c r="I34" s="9"/>
      <c r="J34" s="21">
        <f>I9</f>
        <v>0</v>
      </c>
      <c r="K34" s="9"/>
      <c r="L34" s="11"/>
      <c r="M34" s="9"/>
      <c r="N34" s="21">
        <f>M9</f>
        <v>0</v>
      </c>
      <c r="O34" s="9"/>
      <c r="P34" s="11"/>
      <c r="Q34" s="9"/>
      <c r="R34" s="21">
        <f>Q9</f>
        <v>0</v>
      </c>
      <c r="S34" s="9"/>
      <c r="T34" s="15"/>
      <c r="U34" s="9"/>
      <c r="V34" s="21">
        <f>U9</f>
        <v>0</v>
      </c>
      <c r="W34" s="10"/>
    </row>
    <row r="35" spans="3:23" ht="12" hidden="1" x14ac:dyDescent="0.25">
      <c r="C35" s="8"/>
      <c r="D35" s="11"/>
      <c r="E35" s="9"/>
      <c r="F35" s="22">
        <f>SUM(F33:F34)</f>
        <v>200</v>
      </c>
      <c r="G35" s="9"/>
      <c r="H35" s="11"/>
      <c r="I35" s="9"/>
      <c r="J35" s="22">
        <f>SUM(J33:J34)</f>
        <v>0</v>
      </c>
      <c r="K35" s="9"/>
      <c r="L35" s="11"/>
      <c r="M35" s="9"/>
      <c r="N35" s="22">
        <f>SUM(N33:N34)</f>
        <v>175</v>
      </c>
      <c r="O35" s="9"/>
      <c r="P35" s="11"/>
      <c r="Q35" s="9"/>
      <c r="R35" s="22">
        <f>SUM(R33:R34)</f>
        <v>775</v>
      </c>
      <c r="S35" s="9"/>
      <c r="T35" s="15"/>
      <c r="U35" s="9"/>
      <c r="V35" s="22">
        <f>SUM(V33:V34)</f>
        <v>550</v>
      </c>
      <c r="W35" s="10"/>
    </row>
    <row r="36" spans="3:23" ht="12" hidden="1" x14ac:dyDescent="0.25">
      <c r="C36" s="8"/>
      <c r="D36" s="11"/>
      <c r="E36" s="9"/>
      <c r="F36" s="21">
        <f>F14</f>
        <v>0</v>
      </c>
      <c r="G36" s="9"/>
      <c r="H36" s="11"/>
      <c r="I36" s="9"/>
      <c r="J36" s="21">
        <f>J14</f>
        <v>0</v>
      </c>
      <c r="K36" s="9"/>
      <c r="L36" s="11"/>
      <c r="M36" s="9"/>
      <c r="N36" s="21">
        <f>N14</f>
        <v>0</v>
      </c>
      <c r="O36" s="9"/>
      <c r="P36" s="11"/>
      <c r="Q36" s="9"/>
      <c r="R36" s="21">
        <f>R14</f>
        <v>0</v>
      </c>
      <c r="S36" s="9"/>
      <c r="T36" s="15"/>
      <c r="U36" s="9"/>
      <c r="V36" s="21">
        <f>V14</f>
        <v>0</v>
      </c>
      <c r="W36" s="10"/>
    </row>
    <row r="37" spans="3:23" ht="12" hidden="1" x14ac:dyDescent="0.25">
      <c r="C37" s="8"/>
      <c r="D37" s="11"/>
      <c r="E37" s="9"/>
      <c r="F37" s="22">
        <f>SUM(F35:F36)</f>
        <v>200</v>
      </c>
      <c r="G37" s="9"/>
      <c r="H37" s="11"/>
      <c r="I37" s="9"/>
      <c r="J37" s="22">
        <f>SUM(J35:J36)</f>
        <v>0</v>
      </c>
      <c r="K37" s="9"/>
      <c r="L37" s="11"/>
      <c r="M37" s="9"/>
      <c r="N37" s="22">
        <f>SUM(N35:N36)</f>
        <v>175</v>
      </c>
      <c r="O37" s="9"/>
      <c r="P37" s="11"/>
      <c r="Q37" s="9"/>
      <c r="R37" s="22">
        <f>SUM(R35:R36)</f>
        <v>775</v>
      </c>
      <c r="S37" s="9"/>
      <c r="T37" s="15"/>
      <c r="U37" s="9"/>
      <c r="V37" s="22">
        <f>SUM(V35:V36)</f>
        <v>550</v>
      </c>
      <c r="W37" s="10"/>
    </row>
    <row r="38" spans="3:23" ht="12" hidden="1" x14ac:dyDescent="0.25">
      <c r="C38" s="8"/>
      <c r="D38" s="11"/>
      <c r="E38" s="19"/>
      <c r="F38" s="21">
        <f>F37*F17</f>
        <v>0</v>
      </c>
      <c r="G38" s="9"/>
      <c r="H38" s="11"/>
      <c r="I38" s="19"/>
      <c r="J38" s="21">
        <f>J37*J17</f>
        <v>0</v>
      </c>
      <c r="K38" s="9"/>
      <c r="L38" s="11"/>
      <c r="M38" s="19"/>
      <c r="N38" s="21">
        <f>N37*N17</f>
        <v>0</v>
      </c>
      <c r="O38" s="9"/>
      <c r="P38" s="11"/>
      <c r="Q38" s="19"/>
      <c r="R38" s="21">
        <f>R37*R17</f>
        <v>0</v>
      </c>
      <c r="S38" s="9"/>
      <c r="T38" s="15"/>
      <c r="U38" s="9"/>
      <c r="V38" s="21">
        <f>V37*V17</f>
        <v>0</v>
      </c>
      <c r="W38" s="10"/>
    </row>
    <row r="39" spans="3:23" ht="12" hidden="1" x14ac:dyDescent="0.25">
      <c r="C39" s="8"/>
      <c r="D39" s="11"/>
      <c r="E39" s="9"/>
      <c r="F39" s="22">
        <f>SUM(F37:F38)</f>
        <v>200</v>
      </c>
      <c r="G39" s="9"/>
      <c r="H39" s="11"/>
      <c r="I39" s="9"/>
      <c r="J39" s="22">
        <f>SUM(J37:J38)</f>
        <v>0</v>
      </c>
      <c r="K39" s="9"/>
      <c r="L39" s="11"/>
      <c r="M39" s="9"/>
      <c r="N39" s="22">
        <f>SUM(N37:N38)</f>
        <v>175</v>
      </c>
      <c r="O39" s="9"/>
      <c r="P39" s="11"/>
      <c r="Q39" s="9"/>
      <c r="R39" s="22">
        <f>SUM(R37:R38)</f>
        <v>775</v>
      </c>
      <c r="S39" s="9"/>
      <c r="T39" s="15"/>
      <c r="U39" s="9"/>
      <c r="V39" s="22">
        <f>SUM(V37:V38)</f>
        <v>550</v>
      </c>
      <c r="W39" s="10"/>
    </row>
    <row r="40" spans="3:23" ht="12" hidden="1" x14ac:dyDescent="0.25">
      <c r="C40" s="8"/>
      <c r="D40" s="11"/>
      <c r="E40" s="9"/>
      <c r="F40" s="21" t="s">
        <v>13</v>
      </c>
      <c r="G40" s="9"/>
      <c r="H40" s="11"/>
      <c r="I40" s="9"/>
      <c r="J40" s="21" t="s">
        <v>13</v>
      </c>
      <c r="K40" s="9"/>
      <c r="L40" s="11"/>
      <c r="M40" s="9"/>
      <c r="N40" s="21" t="s">
        <v>13</v>
      </c>
      <c r="O40" s="9"/>
      <c r="P40" s="11"/>
      <c r="Q40" s="9"/>
      <c r="R40" s="21" t="s">
        <v>13</v>
      </c>
      <c r="S40" s="9"/>
      <c r="T40" s="15"/>
      <c r="U40" s="9"/>
      <c r="V40" s="21" t="s">
        <v>13</v>
      </c>
      <c r="W40" s="10"/>
    </row>
    <row r="41" spans="3:23" ht="12" hidden="1" x14ac:dyDescent="0.25">
      <c r="C41" s="8"/>
      <c r="D41" s="11"/>
      <c r="E41" s="9"/>
      <c r="F41" s="22">
        <f>SUM(F39:F40)</f>
        <v>200</v>
      </c>
      <c r="G41" s="9"/>
      <c r="H41" s="11"/>
      <c r="I41" s="9"/>
      <c r="J41" s="22">
        <f>SUM(J39:J40)</f>
        <v>0</v>
      </c>
      <c r="K41" s="9"/>
      <c r="L41" s="11"/>
      <c r="M41" s="9"/>
      <c r="N41" s="22">
        <f>SUM(N39:N40)</f>
        <v>175</v>
      </c>
      <c r="O41" s="9"/>
      <c r="P41" s="11"/>
      <c r="Q41" s="9"/>
      <c r="R41" s="22">
        <f>SUM(R39:R40)</f>
        <v>775</v>
      </c>
      <c r="S41" s="9"/>
      <c r="T41" s="15"/>
      <c r="U41" s="9"/>
      <c r="V41" s="22">
        <f>SUM(V39:V40)</f>
        <v>550</v>
      </c>
      <c r="W41" s="10"/>
    </row>
    <row r="42" spans="3:23" ht="12" hidden="1" x14ac:dyDescent="0.25">
      <c r="C42" s="8"/>
      <c r="D42" s="11"/>
      <c r="E42" s="9"/>
      <c r="F42" s="9"/>
      <c r="G42" s="9"/>
      <c r="H42" s="11"/>
      <c r="I42" s="9"/>
      <c r="J42" s="9"/>
      <c r="K42" s="9"/>
      <c r="L42" s="11"/>
      <c r="M42" s="9"/>
      <c r="N42" s="9"/>
      <c r="O42" s="9"/>
      <c r="P42" s="11"/>
      <c r="Q42" s="9"/>
      <c r="R42" s="9"/>
      <c r="S42" s="9"/>
      <c r="T42" s="15"/>
      <c r="U42" s="9"/>
      <c r="V42" s="9"/>
      <c r="W42" s="10"/>
    </row>
    <row r="43" spans="3:23" ht="12" x14ac:dyDescent="0.25">
      <c r="C43" s="8"/>
      <c r="D43" s="11" t="s">
        <v>6</v>
      </c>
      <c r="E43" s="35"/>
      <c r="F43" s="14">
        <f>E43*13.6</f>
        <v>0</v>
      </c>
      <c r="G43" s="9"/>
      <c r="H43" s="11" t="s">
        <v>6</v>
      </c>
      <c r="I43" s="35"/>
      <c r="J43" s="14">
        <f>I43*13.6</f>
        <v>0</v>
      </c>
      <c r="K43" s="9"/>
      <c r="L43" s="11" t="s">
        <v>6</v>
      </c>
      <c r="M43" s="35"/>
      <c r="N43" s="14">
        <f>M43*13.6</f>
        <v>0</v>
      </c>
      <c r="O43" s="9"/>
      <c r="P43" s="11" t="s">
        <v>6</v>
      </c>
      <c r="Q43" s="35"/>
      <c r="R43" s="14">
        <f>Q43*13.6</f>
        <v>0</v>
      </c>
      <c r="S43" s="9"/>
      <c r="T43" s="15" t="s">
        <v>6</v>
      </c>
      <c r="U43" s="35"/>
      <c r="V43" s="14">
        <f>U43*13.6</f>
        <v>0</v>
      </c>
      <c r="W43" s="10"/>
    </row>
    <row r="44" spans="3:23" x14ac:dyDescent="0.25">
      <c r="C44" s="8"/>
      <c r="D44" s="11" t="s">
        <v>18</v>
      </c>
      <c r="E44" s="34"/>
      <c r="F44" s="14"/>
      <c r="G44" s="9"/>
      <c r="H44" s="11" t="s">
        <v>18</v>
      </c>
      <c r="I44" s="34"/>
      <c r="J44" s="14"/>
      <c r="K44" s="9"/>
      <c r="L44" s="11" t="s">
        <v>18</v>
      </c>
      <c r="M44" s="34"/>
      <c r="N44" s="14"/>
      <c r="O44" s="9"/>
      <c r="P44" s="11" t="s">
        <v>18</v>
      </c>
      <c r="Q44" s="34"/>
      <c r="R44" s="14"/>
      <c r="S44" s="9"/>
      <c r="T44" s="11" t="s">
        <v>18</v>
      </c>
      <c r="U44" s="34"/>
      <c r="V44" s="14"/>
      <c r="W44" s="10"/>
    </row>
    <row r="45" spans="3:23" ht="12" x14ac:dyDescent="0.25">
      <c r="C45" s="8"/>
      <c r="D45" s="11"/>
      <c r="E45" s="9"/>
      <c r="F45" s="14"/>
      <c r="G45" s="9"/>
      <c r="H45" s="11"/>
      <c r="I45" s="9"/>
      <c r="J45" s="14"/>
      <c r="K45" s="9"/>
      <c r="L45" s="11"/>
      <c r="M45" s="9"/>
      <c r="N45" s="14"/>
      <c r="O45" s="9"/>
      <c r="P45" s="11"/>
      <c r="Q45" s="9"/>
      <c r="R45" s="14"/>
      <c r="S45" s="9"/>
      <c r="T45" s="15"/>
      <c r="U45" s="9"/>
      <c r="V45" s="14"/>
      <c r="W45" s="10"/>
    </row>
    <row r="46" spans="3:23" x14ac:dyDescent="0.25">
      <c r="C46" s="8"/>
      <c r="D46" s="11" t="s">
        <v>19</v>
      </c>
      <c r="E46" s="33"/>
      <c r="F46" s="23">
        <f>IF(E46="yes", 0.9, 1)</f>
        <v>1</v>
      </c>
      <c r="G46" s="9"/>
      <c r="H46" s="11" t="s">
        <v>19</v>
      </c>
      <c r="I46" s="33"/>
      <c r="J46" s="23">
        <f>IF(I46="yes", 0.9, 1)</f>
        <v>1</v>
      </c>
      <c r="K46" s="9"/>
      <c r="L46" s="11" t="s">
        <v>19</v>
      </c>
      <c r="M46" s="33"/>
      <c r="N46" s="23">
        <f>IF(M46="yes", 0.9, 1)</f>
        <v>1</v>
      </c>
      <c r="O46" s="9"/>
      <c r="P46" s="11" t="s">
        <v>19</v>
      </c>
      <c r="Q46" s="33"/>
      <c r="R46" s="23">
        <f>IF(Q46="yes", 0.9, 1)</f>
        <v>1</v>
      </c>
      <c r="S46" s="9"/>
      <c r="T46" s="11" t="s">
        <v>19</v>
      </c>
      <c r="U46" s="33"/>
      <c r="V46" s="23">
        <f>IF(U46="yes", 0.9, 1)</f>
        <v>1</v>
      </c>
      <c r="W46" s="10"/>
    </row>
    <row r="47" spans="3:23" x14ac:dyDescent="0.25">
      <c r="C47" s="8"/>
      <c r="D47" s="11"/>
      <c r="E47" s="9"/>
      <c r="F47" s="9"/>
      <c r="G47" s="9"/>
      <c r="H47" s="11"/>
      <c r="I47" s="9"/>
      <c r="J47" s="9"/>
      <c r="K47" s="9"/>
      <c r="L47" s="11"/>
      <c r="M47" s="9"/>
      <c r="N47" s="9"/>
      <c r="O47" s="9"/>
      <c r="P47" s="11"/>
      <c r="Q47" s="9"/>
      <c r="R47" s="9"/>
      <c r="S47" s="9"/>
      <c r="T47" s="11"/>
      <c r="U47" s="9"/>
      <c r="V47" s="9"/>
      <c r="W47" s="10"/>
    </row>
    <row r="48" spans="3:23" ht="18" x14ac:dyDescent="0.25">
      <c r="C48" s="8"/>
      <c r="D48" s="24">
        <f>(F15*F46)+(F43+E44)</f>
        <v>200</v>
      </c>
      <c r="E48" s="25"/>
      <c r="F48" s="25"/>
      <c r="G48" s="25"/>
      <c r="H48" s="24">
        <f>(J15*J46)+(J43*J46)+I44</f>
        <v>0</v>
      </c>
      <c r="I48" s="25"/>
      <c r="J48" s="25"/>
      <c r="K48" s="25"/>
      <c r="L48" s="24">
        <f>(N15*N46)+(N43+M44)</f>
        <v>175</v>
      </c>
      <c r="M48" s="25"/>
      <c r="N48" s="25"/>
      <c r="O48" s="25"/>
      <c r="P48" s="24">
        <f>(R15*R46)+(R43+Q44)</f>
        <v>775</v>
      </c>
      <c r="Q48" s="25"/>
      <c r="R48" s="25"/>
      <c r="S48" s="25"/>
      <c r="T48" s="24">
        <f>(V15*V46)+(V43+U44)</f>
        <v>550</v>
      </c>
      <c r="U48" s="9"/>
      <c r="V48" s="9"/>
      <c r="W48" s="10"/>
    </row>
    <row r="49" spans="1:23" ht="18" x14ac:dyDescent="0.25">
      <c r="C49" s="8"/>
      <c r="D49" s="24"/>
      <c r="E49" s="25"/>
      <c r="F49" s="25"/>
      <c r="G49" s="25"/>
      <c r="H49" s="24"/>
      <c r="I49" s="25"/>
      <c r="J49" s="25"/>
      <c r="K49" s="25"/>
      <c r="L49" s="24"/>
      <c r="M49" s="25"/>
      <c r="N49" s="25"/>
      <c r="O49" s="25"/>
      <c r="P49" s="24"/>
      <c r="Q49" s="25"/>
      <c r="R49" s="25"/>
      <c r="S49" s="25"/>
      <c r="T49" s="24"/>
      <c r="U49" s="9"/>
      <c r="V49" s="9"/>
      <c r="W49" s="10"/>
    </row>
    <row r="50" spans="1:23" ht="18" x14ac:dyDescent="0.25">
      <c r="C50" s="8"/>
      <c r="D50" s="24"/>
      <c r="E50" s="25"/>
      <c r="F50" s="25"/>
      <c r="G50" s="25"/>
      <c r="H50" s="24"/>
      <c r="I50" s="25"/>
      <c r="J50" s="25"/>
      <c r="K50" s="25"/>
      <c r="L50" s="24"/>
      <c r="M50" s="25"/>
      <c r="N50" s="25"/>
      <c r="O50" s="25"/>
      <c r="P50" s="24"/>
      <c r="Q50" s="25"/>
      <c r="R50" s="25"/>
      <c r="S50" s="25"/>
      <c r="T50" s="24"/>
      <c r="U50" s="9"/>
      <c r="V50" s="9"/>
      <c r="W50" s="10"/>
    </row>
    <row r="51" spans="1:23" x14ac:dyDescent="0.25">
      <c r="C51" s="8"/>
      <c r="D51" s="39"/>
      <c r="E51" s="9"/>
      <c r="F51" s="9"/>
      <c r="G51" s="9"/>
      <c r="H51" s="39"/>
      <c r="I51" s="9"/>
      <c r="J51" s="9"/>
      <c r="K51" s="9"/>
      <c r="L51" s="39"/>
      <c r="M51" s="9"/>
      <c r="N51" s="9"/>
      <c r="O51" s="9"/>
      <c r="P51" s="39"/>
      <c r="Q51" s="9"/>
      <c r="R51" s="9"/>
      <c r="S51" s="9"/>
      <c r="T51" s="39"/>
      <c r="U51" s="9"/>
      <c r="V51" s="9"/>
      <c r="W51" s="10"/>
    </row>
    <row r="52" spans="1:23" x14ac:dyDescent="0.25">
      <c r="C52" s="8"/>
      <c r="D52" s="11"/>
      <c r="E52" s="9"/>
      <c r="F52" s="9"/>
      <c r="G52" s="9"/>
      <c r="H52" s="11"/>
      <c r="I52" s="9"/>
      <c r="J52" s="9"/>
      <c r="K52" s="9"/>
      <c r="L52" s="11"/>
      <c r="M52" s="9"/>
      <c r="N52" s="9"/>
      <c r="O52" s="9"/>
      <c r="P52" s="11"/>
      <c r="Q52" s="9"/>
      <c r="R52" s="9"/>
      <c r="S52" s="9"/>
      <c r="T52" s="11"/>
      <c r="U52" s="9"/>
      <c r="V52" s="9"/>
      <c r="W52" s="10"/>
    </row>
    <row r="53" spans="1:23" ht="12" thickBot="1" x14ac:dyDescent="0.3">
      <c r="A53" s="3" t="s">
        <v>0</v>
      </c>
      <c r="C53" s="26"/>
      <c r="D53" s="31"/>
      <c r="E53" s="28"/>
      <c r="F53" s="28"/>
      <c r="G53" s="28"/>
      <c r="H53" s="31"/>
      <c r="I53" s="28"/>
      <c r="J53" s="28"/>
      <c r="K53" s="28"/>
      <c r="L53" s="31"/>
      <c r="M53" s="28"/>
      <c r="N53" s="28"/>
      <c r="O53" s="28"/>
      <c r="P53" s="31"/>
      <c r="Q53" s="28"/>
      <c r="R53" s="28"/>
      <c r="S53" s="28"/>
      <c r="T53" s="31"/>
      <c r="U53" s="28"/>
      <c r="V53" s="28"/>
      <c r="W53" s="29"/>
    </row>
    <row r="54" spans="1:23" ht="30.75" thickBot="1" x14ac:dyDescent="0.3">
      <c r="A54" s="3"/>
      <c r="C54" s="9"/>
      <c r="D54" s="48"/>
      <c r="E54" s="48"/>
      <c r="F54" s="48"/>
      <c r="G54" s="48"/>
      <c r="H54" s="48"/>
      <c r="I54" s="48"/>
      <c r="J54" s="48"/>
      <c r="K54" s="48"/>
      <c r="L54" s="48"/>
      <c r="M54" s="48"/>
      <c r="N54" s="48"/>
      <c r="O54" s="48"/>
      <c r="P54" s="48"/>
      <c r="Q54" s="48"/>
      <c r="R54" s="48"/>
      <c r="S54" s="48"/>
      <c r="T54" s="48"/>
      <c r="U54" s="48"/>
      <c r="V54" s="9"/>
      <c r="W54" s="9"/>
    </row>
    <row r="55" spans="1:23" ht="30" x14ac:dyDescent="0.25">
      <c r="A55" s="3" t="s">
        <v>1</v>
      </c>
      <c r="C55" s="4"/>
      <c r="D55" s="49" t="s">
        <v>12</v>
      </c>
      <c r="E55" s="49"/>
      <c r="F55" s="49"/>
      <c r="G55" s="49"/>
      <c r="H55" s="49"/>
      <c r="I55" s="49"/>
      <c r="J55" s="49"/>
      <c r="K55" s="49"/>
      <c r="L55" s="49"/>
      <c r="M55" s="49"/>
      <c r="N55" s="49"/>
      <c r="O55" s="49"/>
      <c r="P55" s="49"/>
      <c r="Q55" s="49"/>
      <c r="R55" s="49"/>
      <c r="S55" s="49"/>
      <c r="T55" s="49"/>
      <c r="U55" s="49"/>
      <c r="V55" s="6"/>
      <c r="W55" s="7"/>
    </row>
    <row r="56" spans="1:23" x14ac:dyDescent="0.25">
      <c r="A56" s="3"/>
      <c r="C56" s="8"/>
      <c r="D56" s="11"/>
      <c r="E56" s="9"/>
      <c r="F56" s="9"/>
      <c r="G56" s="9"/>
      <c r="H56" s="11"/>
      <c r="I56" s="9"/>
      <c r="J56" s="9"/>
      <c r="K56" s="9"/>
      <c r="L56" s="11"/>
      <c r="M56" s="9"/>
      <c r="N56" s="9"/>
      <c r="O56" s="9"/>
      <c r="P56" s="11"/>
      <c r="Q56" s="9"/>
      <c r="R56" s="9"/>
      <c r="S56" s="9"/>
      <c r="T56" s="11"/>
      <c r="U56" s="9"/>
      <c r="V56" s="9"/>
      <c r="W56" s="10"/>
    </row>
    <row r="57" spans="1:23" x14ac:dyDescent="0.25">
      <c r="C57" s="8"/>
      <c r="D57" s="13" t="s">
        <v>7</v>
      </c>
      <c r="E57" s="9"/>
      <c r="F57" s="9"/>
      <c r="G57" s="9"/>
      <c r="H57" s="13" t="s">
        <v>8</v>
      </c>
      <c r="I57" s="9"/>
      <c r="J57" s="9"/>
      <c r="K57" s="9"/>
      <c r="L57" s="13" t="s">
        <v>9</v>
      </c>
      <c r="M57" s="9"/>
      <c r="N57" s="9"/>
      <c r="O57" s="9"/>
      <c r="P57" s="13" t="s">
        <v>10</v>
      </c>
      <c r="Q57" s="9"/>
      <c r="R57" s="9"/>
      <c r="S57" s="9"/>
      <c r="T57" s="13" t="s">
        <v>11</v>
      </c>
      <c r="U57" s="9"/>
      <c r="V57" s="9"/>
      <c r="W57" s="10"/>
    </row>
    <row r="58" spans="1:23" x14ac:dyDescent="0.25">
      <c r="A58" s="12">
        <v>16</v>
      </c>
      <c r="C58" s="8"/>
      <c r="D58" s="11"/>
      <c r="E58" s="9"/>
      <c r="F58" s="14">
        <v>80</v>
      </c>
      <c r="G58" s="9"/>
      <c r="H58" s="11"/>
      <c r="I58" s="33"/>
      <c r="J58" s="14">
        <f>I58*172.5</f>
        <v>0</v>
      </c>
      <c r="K58" s="9"/>
      <c r="L58" s="11"/>
      <c r="M58" s="9"/>
      <c r="N58" s="14">
        <v>70</v>
      </c>
      <c r="O58" s="9"/>
      <c r="P58" s="11"/>
      <c r="Q58" s="9"/>
      <c r="R58" s="14">
        <v>310</v>
      </c>
      <c r="S58" s="9"/>
      <c r="T58" s="11"/>
      <c r="U58" s="9"/>
      <c r="V58" s="14">
        <v>220</v>
      </c>
      <c r="W58" s="10"/>
    </row>
    <row r="59" spans="1:23" x14ac:dyDescent="0.25">
      <c r="A59" s="12">
        <v>32</v>
      </c>
      <c r="C59" s="8"/>
      <c r="D59" s="11"/>
      <c r="E59" s="9"/>
      <c r="F59" s="14"/>
      <c r="G59" s="9"/>
      <c r="H59" s="11"/>
      <c r="I59" s="9"/>
      <c r="J59" s="14"/>
      <c r="K59" s="9"/>
      <c r="L59" s="11"/>
      <c r="M59" s="9"/>
      <c r="N59" s="14"/>
      <c r="O59" s="9"/>
      <c r="P59" s="11"/>
      <c r="Q59" s="9"/>
      <c r="R59" s="14"/>
      <c r="S59" s="9"/>
      <c r="T59" s="11"/>
      <c r="U59" s="9"/>
      <c r="V59" s="14"/>
      <c r="W59" s="10"/>
    </row>
    <row r="60" spans="1:23" x14ac:dyDescent="0.25">
      <c r="C60" s="8"/>
      <c r="D60" s="11" t="s">
        <v>4</v>
      </c>
      <c r="E60" s="40"/>
      <c r="F60" s="9"/>
      <c r="G60" s="9"/>
      <c r="H60" s="11" t="s">
        <v>4</v>
      </c>
      <c r="I60" s="40"/>
      <c r="J60" s="9"/>
      <c r="K60" s="9"/>
      <c r="L60" s="11" t="s">
        <v>4</v>
      </c>
      <c r="M60" s="40"/>
      <c r="N60" s="9"/>
      <c r="O60" s="9"/>
      <c r="P60" s="11" t="s">
        <v>4</v>
      </c>
      <c r="Q60" s="40"/>
      <c r="R60" s="9"/>
      <c r="S60" s="9"/>
      <c r="T60" s="11" t="s">
        <v>4</v>
      </c>
      <c r="U60" s="40"/>
      <c r="V60" s="9"/>
      <c r="W60" s="10"/>
    </row>
    <row r="61" spans="1:23" x14ac:dyDescent="0.25">
      <c r="A61" s="12">
        <v>33</v>
      </c>
      <c r="C61" s="8"/>
      <c r="D61" s="11"/>
      <c r="E61" s="9"/>
      <c r="F61" s="9"/>
      <c r="G61" s="9"/>
      <c r="H61" s="11"/>
      <c r="I61" s="9"/>
      <c r="J61" s="9"/>
      <c r="K61" s="9"/>
      <c r="L61" s="11"/>
      <c r="M61" s="9"/>
      <c r="N61" s="9"/>
      <c r="O61" s="9"/>
      <c r="P61" s="11"/>
      <c r="Q61" s="9"/>
      <c r="R61" s="9"/>
      <c r="S61" s="9"/>
      <c r="T61" s="11"/>
      <c r="U61" s="9"/>
      <c r="V61" s="9"/>
      <c r="W61" s="10"/>
    </row>
    <row r="62" spans="1:23" x14ac:dyDescent="0.25">
      <c r="A62" s="12">
        <v>66</v>
      </c>
      <c r="C62" s="8"/>
      <c r="D62" s="16" t="s">
        <v>14</v>
      </c>
      <c r="E62" s="33"/>
      <c r="F62" s="17">
        <f>IF(E62="yes", 0.1, 0)</f>
        <v>0</v>
      </c>
      <c r="G62" s="9"/>
      <c r="H62" s="16" t="s">
        <v>14</v>
      </c>
      <c r="I62" s="33"/>
      <c r="J62" s="17">
        <f>IF(I62="yes", 0.1, 0)</f>
        <v>0</v>
      </c>
      <c r="K62" s="9"/>
      <c r="L62" s="16" t="s">
        <v>14</v>
      </c>
      <c r="M62" s="34"/>
      <c r="N62" s="17">
        <f>IF(M62="yes", 0.1, 0)</f>
        <v>0</v>
      </c>
      <c r="O62" s="9"/>
      <c r="P62" s="16" t="s">
        <v>14</v>
      </c>
      <c r="Q62" s="33"/>
      <c r="R62" s="17">
        <f>IF(Q62="yes", 0.1, 0)</f>
        <v>0</v>
      </c>
      <c r="S62" s="9"/>
      <c r="T62" s="16" t="s">
        <v>14</v>
      </c>
      <c r="U62" s="33"/>
      <c r="V62" s="17">
        <f>IF(U62="yes", 0.1, 0)</f>
        <v>0</v>
      </c>
      <c r="W62" s="10"/>
    </row>
    <row r="63" spans="1:23" x14ac:dyDescent="0.25">
      <c r="C63" s="8"/>
      <c r="D63" s="16" t="s">
        <v>21</v>
      </c>
      <c r="E63" s="33"/>
      <c r="F63" s="17">
        <f>IF(E63="yes", 0.1, 0)</f>
        <v>0</v>
      </c>
      <c r="G63" s="9"/>
      <c r="H63" s="16" t="s">
        <v>21</v>
      </c>
      <c r="I63" s="33"/>
      <c r="J63" s="17">
        <f>IF(I63="yes", 0.1, 0)</f>
        <v>0</v>
      </c>
      <c r="K63" s="9"/>
      <c r="L63" s="16" t="s">
        <v>21</v>
      </c>
      <c r="M63" s="33"/>
      <c r="N63" s="17">
        <f>IF(M63="yes", 0.1, 0)</f>
        <v>0</v>
      </c>
      <c r="O63" s="9"/>
      <c r="P63" s="16" t="s">
        <v>21</v>
      </c>
      <c r="Q63" s="33"/>
      <c r="R63" s="17">
        <f>IF(Q63="yes", 0.1, 0)</f>
        <v>0</v>
      </c>
      <c r="S63" s="9"/>
      <c r="T63" s="16" t="s">
        <v>21</v>
      </c>
      <c r="U63" s="33"/>
      <c r="V63" s="17">
        <f>IF(U63="yes", 0.1, 0)</f>
        <v>0</v>
      </c>
      <c r="W63" s="10"/>
    </row>
    <row r="64" spans="1:23" x14ac:dyDescent="0.25">
      <c r="A64" s="12">
        <v>13</v>
      </c>
      <c r="C64" s="8"/>
      <c r="D64" s="11"/>
      <c r="E64" s="9"/>
      <c r="F64" s="19">
        <f>SUM(F62:F63)</f>
        <v>0</v>
      </c>
      <c r="G64" s="9"/>
      <c r="H64" s="11"/>
      <c r="I64" s="9"/>
      <c r="J64" s="19">
        <f>SUM(J62:J63)</f>
        <v>0</v>
      </c>
      <c r="K64" s="9"/>
      <c r="L64" s="11"/>
      <c r="M64" s="9"/>
      <c r="N64" s="19">
        <f>SUM(N62:N63)</f>
        <v>0</v>
      </c>
      <c r="O64" s="9"/>
      <c r="P64" s="11"/>
      <c r="Q64" s="9"/>
      <c r="R64" s="19">
        <f>SUM(R62:R63)</f>
        <v>0</v>
      </c>
      <c r="S64" s="9"/>
      <c r="T64" s="11"/>
      <c r="U64" s="9"/>
      <c r="V64" s="19">
        <f>SUM(V62:V63)</f>
        <v>0</v>
      </c>
      <c r="W64" s="10"/>
    </row>
    <row r="65" spans="1:23" x14ac:dyDescent="0.25">
      <c r="A65" s="12">
        <v>27</v>
      </c>
      <c r="C65" s="8"/>
      <c r="D65" s="11" t="s">
        <v>2</v>
      </c>
      <c r="E65" s="33"/>
      <c r="F65" s="14">
        <f>E65*40.2</f>
        <v>0</v>
      </c>
      <c r="G65" s="9"/>
      <c r="H65" s="11" t="s">
        <v>2</v>
      </c>
      <c r="I65" s="33"/>
      <c r="J65" s="14">
        <f>I65*40.2</f>
        <v>0</v>
      </c>
      <c r="K65" s="9"/>
      <c r="L65" s="11" t="s">
        <v>2</v>
      </c>
      <c r="M65" s="33"/>
      <c r="N65" s="14">
        <f>M65*40.2</f>
        <v>0</v>
      </c>
      <c r="O65" s="9"/>
      <c r="P65" s="11" t="s">
        <v>2</v>
      </c>
      <c r="Q65" s="33"/>
      <c r="R65" s="14">
        <f>Q65*40.2</f>
        <v>0</v>
      </c>
      <c r="S65" s="9"/>
      <c r="T65" s="11" t="s">
        <v>2</v>
      </c>
      <c r="U65" s="33"/>
      <c r="V65" s="14">
        <f>U65*40.2</f>
        <v>0</v>
      </c>
      <c r="W65" s="10"/>
    </row>
    <row r="66" spans="1:23" x14ac:dyDescent="0.25">
      <c r="C66" s="8"/>
      <c r="D66" s="11" t="s">
        <v>3</v>
      </c>
      <c r="E66" s="33"/>
      <c r="F66" s="20">
        <f>IF(E66="yes", F92, F80)</f>
        <v>80</v>
      </c>
      <c r="G66" s="9"/>
      <c r="H66" s="11" t="s">
        <v>3</v>
      </c>
      <c r="I66" s="33"/>
      <c r="J66" s="20">
        <f>IF(I66="yes", J92, J80)</f>
        <v>0</v>
      </c>
      <c r="K66" s="9"/>
      <c r="L66" s="11" t="s">
        <v>3</v>
      </c>
      <c r="M66" s="33"/>
      <c r="N66" s="20">
        <f>IF(M66="yes", N92, N80)</f>
        <v>70</v>
      </c>
      <c r="O66" s="9"/>
      <c r="P66" s="11" t="s">
        <v>3</v>
      </c>
      <c r="Q66" s="33"/>
      <c r="R66" s="20">
        <f>IF(Q66="yes", R92, R80)</f>
        <v>310</v>
      </c>
      <c r="S66" s="9"/>
      <c r="T66" s="11" t="s">
        <v>3</v>
      </c>
      <c r="U66" s="33"/>
      <c r="V66" s="20">
        <f>IF(U66="yes", V92, V80)</f>
        <v>220</v>
      </c>
      <c r="W66" s="10"/>
    </row>
    <row r="67" spans="1:23" x14ac:dyDescent="0.25">
      <c r="A67" s="12">
        <v>88</v>
      </c>
      <c r="C67" s="8"/>
      <c r="D67" s="11"/>
      <c r="E67" s="9"/>
      <c r="F67" s="9"/>
      <c r="G67" s="9"/>
      <c r="H67" s="11"/>
      <c r="I67" s="9"/>
      <c r="J67" s="9"/>
      <c r="K67" s="9"/>
      <c r="L67" s="11"/>
      <c r="M67" s="9"/>
      <c r="N67" s="9"/>
      <c r="O67" s="9"/>
      <c r="P67" s="11"/>
      <c r="Q67" s="9"/>
      <c r="R67" s="9"/>
      <c r="S67" s="9"/>
      <c r="T67" s="11"/>
      <c r="U67" s="9"/>
      <c r="V67" s="9"/>
      <c r="W67" s="10"/>
    </row>
    <row r="68" spans="1:23" x14ac:dyDescent="0.25">
      <c r="A68" s="12">
        <v>177</v>
      </c>
      <c r="C68" s="8"/>
      <c r="D68" s="11" t="s">
        <v>5</v>
      </c>
      <c r="E68" s="33"/>
      <c r="F68" s="17">
        <f>IF(E68="yes", 0.33, 0)</f>
        <v>0</v>
      </c>
      <c r="G68" s="9"/>
      <c r="H68" s="11" t="s">
        <v>5</v>
      </c>
      <c r="I68" s="33"/>
      <c r="J68" s="17">
        <f>IF(I68="yes", 0.33, 0)</f>
        <v>0</v>
      </c>
      <c r="K68" s="9"/>
      <c r="L68" s="11" t="s">
        <v>5</v>
      </c>
      <c r="M68" s="33"/>
      <c r="N68" s="17">
        <f>IF(M68="yes", 0.33, 0)</f>
        <v>0</v>
      </c>
      <c r="O68" s="9"/>
      <c r="P68" s="11" t="s">
        <v>5</v>
      </c>
      <c r="Q68" s="33"/>
      <c r="R68" s="17">
        <f>IF(Q68="yes", 0.33, 0)</f>
        <v>0</v>
      </c>
      <c r="S68" s="9"/>
      <c r="T68" s="11" t="s">
        <v>5</v>
      </c>
      <c r="U68" s="33"/>
      <c r="V68" s="17">
        <f>IF(U68="yes", 0.33, 0)</f>
        <v>0</v>
      </c>
      <c r="W68" s="10"/>
    </row>
    <row r="69" spans="1:23" x14ac:dyDescent="0.25">
      <c r="C69" s="8"/>
      <c r="D69" s="11"/>
      <c r="E69" s="9"/>
      <c r="F69" s="9"/>
      <c r="G69" s="9"/>
      <c r="H69" s="11"/>
      <c r="I69" s="9"/>
      <c r="J69" s="9"/>
      <c r="K69" s="9"/>
      <c r="L69" s="11"/>
      <c r="M69" s="9"/>
      <c r="N69" s="9"/>
      <c r="O69" s="9"/>
      <c r="P69" s="11"/>
      <c r="Q69" s="9"/>
      <c r="R69" s="9"/>
      <c r="S69" s="9"/>
      <c r="T69" s="11"/>
      <c r="U69" s="9"/>
      <c r="V69" s="9"/>
      <c r="W69" s="10"/>
    </row>
    <row r="70" spans="1:23" hidden="1" x14ac:dyDescent="0.25">
      <c r="A70" s="12">
        <v>54</v>
      </c>
      <c r="C70" s="8"/>
      <c r="D70" s="11"/>
      <c r="E70" s="9" t="s">
        <v>25</v>
      </c>
      <c r="F70" s="21">
        <f>F58</f>
        <v>80</v>
      </c>
      <c r="G70" s="9"/>
      <c r="H70" s="11"/>
      <c r="I70" s="9"/>
      <c r="J70" s="21">
        <f>J58</f>
        <v>0</v>
      </c>
      <c r="K70" s="9"/>
      <c r="L70" s="11"/>
      <c r="M70" s="9"/>
      <c r="N70" s="21">
        <f>N58</f>
        <v>70</v>
      </c>
      <c r="O70" s="9"/>
      <c r="P70" s="11"/>
      <c r="Q70" s="9"/>
      <c r="R70" s="21">
        <f>R58</f>
        <v>310</v>
      </c>
      <c r="S70" s="9"/>
      <c r="T70" s="11"/>
      <c r="U70" s="9"/>
      <c r="V70" s="21">
        <f>V58</f>
        <v>220</v>
      </c>
      <c r="W70" s="10"/>
    </row>
    <row r="71" spans="1:23" hidden="1" x14ac:dyDescent="0.25">
      <c r="A71" s="12">
        <v>108</v>
      </c>
      <c r="C71" s="8"/>
      <c r="D71" s="11"/>
      <c r="E71" s="9" t="s">
        <v>24</v>
      </c>
      <c r="F71" s="21">
        <f>F70*F64</f>
        <v>0</v>
      </c>
      <c r="G71" s="9"/>
      <c r="H71" s="11"/>
      <c r="I71" s="9"/>
      <c r="J71" s="21">
        <f>J70*J64</f>
        <v>0</v>
      </c>
      <c r="K71" s="9"/>
      <c r="L71" s="11"/>
      <c r="M71" s="9"/>
      <c r="N71" s="21">
        <f>N70*N64</f>
        <v>0</v>
      </c>
      <c r="O71" s="9"/>
      <c r="P71" s="11"/>
      <c r="Q71" s="9"/>
      <c r="R71" s="21">
        <f>R70*R64</f>
        <v>0</v>
      </c>
      <c r="S71" s="9"/>
      <c r="T71" s="11"/>
      <c r="U71" s="9"/>
      <c r="V71" s="21">
        <f>V70*V64</f>
        <v>0</v>
      </c>
      <c r="W71" s="10"/>
    </row>
    <row r="72" spans="1:23" hidden="1" x14ac:dyDescent="0.25">
      <c r="C72" s="8"/>
      <c r="D72" s="11"/>
      <c r="E72" s="9" t="s">
        <v>23</v>
      </c>
      <c r="F72" s="22">
        <f>SUM(F70:F71)</f>
        <v>80</v>
      </c>
      <c r="G72" s="9"/>
      <c r="H72" s="11"/>
      <c r="I72" s="9"/>
      <c r="J72" s="22">
        <f>SUM(J70:J71)</f>
        <v>0</v>
      </c>
      <c r="K72" s="9"/>
      <c r="L72" s="11"/>
      <c r="M72" s="9"/>
      <c r="N72" s="22">
        <f>SUM(N70:N71)</f>
        <v>70</v>
      </c>
      <c r="O72" s="9"/>
      <c r="P72" s="11"/>
      <c r="Q72" s="9"/>
      <c r="R72" s="22">
        <f>SUM(R70:R71)</f>
        <v>310</v>
      </c>
      <c r="S72" s="9"/>
      <c r="T72" s="11"/>
      <c r="U72" s="9"/>
      <c r="V72" s="22">
        <f>SUM(V70:V71)</f>
        <v>220</v>
      </c>
      <c r="W72" s="10"/>
    </row>
    <row r="73" spans="1:23" hidden="1" x14ac:dyDescent="0.25">
      <c r="A73" s="3">
        <v>1</v>
      </c>
      <c r="C73" s="8"/>
      <c r="D73" s="11"/>
      <c r="E73" s="9" t="s">
        <v>26</v>
      </c>
      <c r="F73" s="21">
        <f>E60</f>
        <v>0</v>
      </c>
      <c r="G73" s="9"/>
      <c r="H73" s="11"/>
      <c r="I73" s="9"/>
      <c r="J73" s="21">
        <f>I60</f>
        <v>0</v>
      </c>
      <c r="K73" s="9"/>
      <c r="L73" s="11"/>
      <c r="M73" s="9"/>
      <c r="N73" s="21">
        <f>M60</f>
        <v>0</v>
      </c>
      <c r="O73" s="9"/>
      <c r="P73" s="11"/>
      <c r="Q73" s="9"/>
      <c r="R73" s="21">
        <f>Q60</f>
        <v>0</v>
      </c>
      <c r="S73" s="9"/>
      <c r="T73" s="11"/>
      <c r="U73" s="9"/>
      <c r="V73" s="21">
        <f>U60</f>
        <v>0</v>
      </c>
      <c r="W73" s="10"/>
    </row>
    <row r="74" spans="1:23" hidden="1" x14ac:dyDescent="0.25">
      <c r="A74" s="3">
        <v>1.5</v>
      </c>
      <c r="C74" s="8"/>
      <c r="D74" s="11"/>
      <c r="E74" s="9" t="s">
        <v>27</v>
      </c>
      <c r="F74" s="22">
        <f>SUM(F72:F73)</f>
        <v>80</v>
      </c>
      <c r="G74" s="9"/>
      <c r="H74" s="11"/>
      <c r="I74" s="9"/>
      <c r="J74" s="22">
        <f>SUM(J72:J73)</f>
        <v>0</v>
      </c>
      <c r="K74" s="9"/>
      <c r="L74" s="11"/>
      <c r="M74" s="9"/>
      <c r="N74" s="22">
        <f>SUM(N72:N73)</f>
        <v>70</v>
      </c>
      <c r="O74" s="9"/>
      <c r="P74" s="11"/>
      <c r="Q74" s="9"/>
      <c r="R74" s="22">
        <f>SUM(R72:R73)</f>
        <v>310</v>
      </c>
      <c r="S74" s="9"/>
      <c r="T74" s="11"/>
      <c r="U74" s="9"/>
      <c r="V74" s="22">
        <f>SUM(V72:V73)</f>
        <v>220</v>
      </c>
      <c r="W74" s="10"/>
    </row>
    <row r="75" spans="1:23" hidden="1" x14ac:dyDescent="0.25">
      <c r="A75" s="3">
        <v>2</v>
      </c>
      <c r="C75" s="8"/>
      <c r="D75" s="11"/>
      <c r="E75" s="9"/>
      <c r="F75" s="21" t="s">
        <v>13</v>
      </c>
      <c r="G75" s="9"/>
      <c r="H75" s="11"/>
      <c r="I75" s="9"/>
      <c r="J75" s="21" t="s">
        <v>13</v>
      </c>
      <c r="K75" s="9"/>
      <c r="L75" s="11"/>
      <c r="M75" s="9"/>
      <c r="N75" s="21" t="s">
        <v>13</v>
      </c>
      <c r="O75" s="9"/>
      <c r="P75" s="11"/>
      <c r="Q75" s="9"/>
      <c r="R75" s="21" t="s">
        <v>13</v>
      </c>
      <c r="S75" s="9"/>
      <c r="T75" s="11"/>
      <c r="U75" s="9"/>
      <c r="V75" s="21" t="s">
        <v>13</v>
      </c>
      <c r="W75" s="10"/>
    </row>
    <row r="76" spans="1:23" hidden="1" x14ac:dyDescent="0.25">
      <c r="A76" s="3">
        <v>2.5</v>
      </c>
      <c r="C76" s="8"/>
      <c r="D76" s="11"/>
      <c r="E76" s="9"/>
      <c r="F76" s="22">
        <f>SUM(F74:F75)</f>
        <v>80</v>
      </c>
      <c r="G76" s="9"/>
      <c r="H76" s="11"/>
      <c r="I76" s="9"/>
      <c r="J76" s="22">
        <f>SUM(J74:J75)</f>
        <v>0</v>
      </c>
      <c r="K76" s="9"/>
      <c r="L76" s="11"/>
      <c r="M76" s="9"/>
      <c r="N76" s="22">
        <f>SUM(N74:N75)</f>
        <v>70</v>
      </c>
      <c r="O76" s="9"/>
      <c r="P76" s="11"/>
      <c r="Q76" s="9"/>
      <c r="R76" s="22">
        <f>SUM(R74:R75)</f>
        <v>310</v>
      </c>
      <c r="S76" s="9"/>
      <c r="T76" s="11"/>
      <c r="U76" s="9"/>
      <c r="V76" s="22">
        <f>SUM(V74:V75)</f>
        <v>220</v>
      </c>
      <c r="W76" s="10"/>
    </row>
    <row r="77" spans="1:23" hidden="1" x14ac:dyDescent="0.25">
      <c r="A77" s="3">
        <v>3</v>
      </c>
      <c r="C77" s="8"/>
      <c r="D77" s="11"/>
      <c r="E77" s="9" t="s">
        <v>29</v>
      </c>
      <c r="F77" s="21">
        <f>F76*F68</f>
        <v>0</v>
      </c>
      <c r="G77" s="9"/>
      <c r="H77" s="11"/>
      <c r="I77" s="19"/>
      <c r="J77" s="21">
        <f>J76*J68</f>
        <v>0</v>
      </c>
      <c r="K77" s="9"/>
      <c r="L77" s="11"/>
      <c r="M77" s="19"/>
      <c r="N77" s="21">
        <f>N76*N68</f>
        <v>0</v>
      </c>
      <c r="O77" s="9"/>
      <c r="P77" s="11"/>
      <c r="Q77" s="19"/>
      <c r="R77" s="21">
        <f>R76*R68</f>
        <v>0</v>
      </c>
      <c r="S77" s="9"/>
      <c r="T77" s="11"/>
      <c r="U77" s="9"/>
      <c r="V77" s="21">
        <f>V76*V68</f>
        <v>0</v>
      </c>
      <c r="W77" s="10"/>
    </row>
    <row r="78" spans="1:23" hidden="1" x14ac:dyDescent="0.25">
      <c r="A78" s="3">
        <v>3.5</v>
      </c>
      <c r="C78" s="8"/>
      <c r="D78" s="11"/>
      <c r="E78" s="9" t="s">
        <v>28</v>
      </c>
      <c r="F78" s="22">
        <f>SUM(F76:F77)</f>
        <v>80</v>
      </c>
      <c r="G78" s="9"/>
      <c r="H78" s="11"/>
      <c r="I78" s="9"/>
      <c r="J78" s="22">
        <f>SUM(J76:J77)</f>
        <v>0</v>
      </c>
      <c r="K78" s="9"/>
      <c r="L78" s="11"/>
      <c r="M78" s="9"/>
      <c r="N78" s="22">
        <f>SUM(N76:N77)</f>
        <v>70</v>
      </c>
      <c r="O78" s="9"/>
      <c r="P78" s="11"/>
      <c r="Q78" s="9"/>
      <c r="R78" s="22">
        <f>SUM(R76:R77)</f>
        <v>310</v>
      </c>
      <c r="S78" s="9"/>
      <c r="T78" s="11"/>
      <c r="U78" s="9"/>
      <c r="V78" s="22">
        <f>SUM(V76:V77)</f>
        <v>220</v>
      </c>
      <c r="W78" s="10"/>
    </row>
    <row r="79" spans="1:23" hidden="1" x14ac:dyDescent="0.25">
      <c r="C79" s="8"/>
      <c r="D79" s="11"/>
      <c r="E79" s="9" t="s">
        <v>30</v>
      </c>
      <c r="F79" s="21">
        <f>F65</f>
        <v>0</v>
      </c>
      <c r="G79" s="9"/>
      <c r="H79" s="11"/>
      <c r="I79" s="9"/>
      <c r="J79" s="21">
        <f>J65</f>
        <v>0</v>
      </c>
      <c r="K79" s="9"/>
      <c r="L79" s="11"/>
      <c r="M79" s="9"/>
      <c r="N79" s="21">
        <f>N65</f>
        <v>0</v>
      </c>
      <c r="O79" s="9"/>
      <c r="P79" s="11"/>
      <c r="Q79" s="9"/>
      <c r="R79" s="21">
        <f>R65</f>
        <v>0</v>
      </c>
      <c r="S79" s="9"/>
      <c r="T79" s="11"/>
      <c r="U79" s="9"/>
      <c r="V79" s="21">
        <f>V65</f>
        <v>0</v>
      </c>
      <c r="W79" s="10"/>
    </row>
    <row r="80" spans="1:23" hidden="1" x14ac:dyDescent="0.25">
      <c r="C80" s="8"/>
      <c r="D80" s="11"/>
      <c r="E80" s="9" t="s">
        <v>31</v>
      </c>
      <c r="F80" s="22">
        <f>SUM(F78:F79)</f>
        <v>80</v>
      </c>
      <c r="G80" s="9"/>
      <c r="H80" s="11"/>
      <c r="I80" s="9"/>
      <c r="J80" s="22">
        <f>SUM(J78:J79)</f>
        <v>0</v>
      </c>
      <c r="K80" s="9"/>
      <c r="L80" s="11"/>
      <c r="M80" s="9"/>
      <c r="N80" s="22">
        <f>SUM(N78:N79)</f>
        <v>70</v>
      </c>
      <c r="O80" s="9"/>
      <c r="P80" s="11"/>
      <c r="Q80" s="9"/>
      <c r="R80" s="22">
        <f>SUM(R78:R79)</f>
        <v>310</v>
      </c>
      <c r="S80" s="9"/>
      <c r="T80" s="11"/>
      <c r="U80" s="9"/>
      <c r="V80" s="22">
        <f>SUM(V78:V79)</f>
        <v>220</v>
      </c>
      <c r="W80" s="10"/>
    </row>
    <row r="81" spans="3:23" hidden="1" x14ac:dyDescent="0.25">
      <c r="C81" s="8"/>
      <c r="D81" s="11"/>
      <c r="E81" s="9"/>
      <c r="F81" s="9"/>
      <c r="G81" s="9"/>
      <c r="H81" s="11"/>
      <c r="I81" s="9"/>
      <c r="J81" s="9"/>
      <c r="K81" s="9"/>
      <c r="L81" s="11"/>
      <c r="M81" s="9"/>
      <c r="N81" s="9"/>
      <c r="O81" s="9"/>
      <c r="P81" s="11"/>
      <c r="Q81" s="9"/>
      <c r="R81" s="9"/>
      <c r="S81" s="9"/>
      <c r="T81" s="11"/>
      <c r="U81" s="9"/>
      <c r="V81" s="9"/>
      <c r="W81" s="10"/>
    </row>
    <row r="82" spans="3:23" hidden="1" x14ac:dyDescent="0.25">
      <c r="C82" s="8"/>
      <c r="D82" s="11"/>
      <c r="E82" s="9"/>
      <c r="F82" s="21">
        <f>F58</f>
        <v>80</v>
      </c>
      <c r="G82" s="9"/>
      <c r="H82" s="11"/>
      <c r="I82" s="9"/>
      <c r="J82" s="21">
        <f>J58</f>
        <v>0</v>
      </c>
      <c r="K82" s="9"/>
      <c r="L82" s="11"/>
      <c r="M82" s="9"/>
      <c r="N82" s="21">
        <f>N58</f>
        <v>70</v>
      </c>
      <c r="O82" s="9"/>
      <c r="P82" s="11"/>
      <c r="Q82" s="9"/>
      <c r="R82" s="21">
        <f>R58</f>
        <v>310</v>
      </c>
      <c r="S82" s="9"/>
      <c r="T82" s="11"/>
      <c r="U82" s="9"/>
      <c r="V82" s="21">
        <f>V58</f>
        <v>220</v>
      </c>
      <c r="W82" s="10"/>
    </row>
    <row r="83" spans="3:23" hidden="1" x14ac:dyDescent="0.25">
      <c r="C83" s="8"/>
      <c r="D83" s="11"/>
      <c r="E83" s="9"/>
      <c r="F83" s="21">
        <f>F82*F64</f>
        <v>0</v>
      </c>
      <c r="G83" s="9"/>
      <c r="H83" s="11"/>
      <c r="I83" s="9"/>
      <c r="J83" s="21">
        <f>J82*J64</f>
        <v>0</v>
      </c>
      <c r="K83" s="9"/>
      <c r="L83" s="11"/>
      <c r="M83" s="9"/>
      <c r="N83" s="21">
        <f>N82*N64</f>
        <v>0</v>
      </c>
      <c r="O83" s="9"/>
      <c r="P83" s="11"/>
      <c r="Q83" s="9"/>
      <c r="R83" s="21">
        <f>R82*R64</f>
        <v>0</v>
      </c>
      <c r="S83" s="9"/>
      <c r="T83" s="11"/>
      <c r="U83" s="9"/>
      <c r="V83" s="21">
        <f>V82*V64</f>
        <v>0</v>
      </c>
      <c r="W83" s="10"/>
    </row>
    <row r="84" spans="3:23" hidden="1" x14ac:dyDescent="0.25">
      <c r="C84" s="8"/>
      <c r="D84" s="11"/>
      <c r="E84" s="9"/>
      <c r="F84" s="22">
        <f>SUM(F82:F83)</f>
        <v>80</v>
      </c>
      <c r="G84" s="9"/>
      <c r="H84" s="11"/>
      <c r="I84" s="9"/>
      <c r="J84" s="22">
        <f>SUM(J82:J83)</f>
        <v>0</v>
      </c>
      <c r="K84" s="9"/>
      <c r="L84" s="11"/>
      <c r="M84" s="9"/>
      <c r="N84" s="22">
        <f>SUM(N82:N83)</f>
        <v>70</v>
      </c>
      <c r="O84" s="9"/>
      <c r="P84" s="11"/>
      <c r="Q84" s="9"/>
      <c r="R84" s="22">
        <f>SUM(R82:R83)</f>
        <v>310</v>
      </c>
      <c r="S84" s="9"/>
      <c r="T84" s="11"/>
      <c r="U84" s="9"/>
      <c r="V84" s="22">
        <f>SUM(V82:V83)</f>
        <v>220</v>
      </c>
      <c r="W84" s="10"/>
    </row>
    <row r="85" spans="3:23" hidden="1" x14ac:dyDescent="0.25">
      <c r="C85" s="8"/>
      <c r="D85" s="11"/>
      <c r="E85" s="9"/>
      <c r="F85" s="21">
        <f>E60</f>
        <v>0</v>
      </c>
      <c r="G85" s="9"/>
      <c r="H85" s="11"/>
      <c r="I85" s="9"/>
      <c r="J85" s="21">
        <f>I60</f>
        <v>0</v>
      </c>
      <c r="K85" s="9"/>
      <c r="L85" s="11"/>
      <c r="M85" s="9"/>
      <c r="N85" s="21">
        <f>M60</f>
        <v>0</v>
      </c>
      <c r="O85" s="9"/>
      <c r="P85" s="11"/>
      <c r="Q85" s="9"/>
      <c r="R85" s="21">
        <f>Q60</f>
        <v>0</v>
      </c>
      <c r="S85" s="9"/>
      <c r="T85" s="11"/>
      <c r="U85" s="9"/>
      <c r="V85" s="21">
        <f>U60</f>
        <v>0</v>
      </c>
      <c r="W85" s="10"/>
    </row>
    <row r="86" spans="3:23" hidden="1" x14ac:dyDescent="0.25">
      <c r="C86" s="8"/>
      <c r="D86" s="11"/>
      <c r="E86" s="9"/>
      <c r="F86" s="22">
        <f>SUM(F84:F85)</f>
        <v>80</v>
      </c>
      <c r="G86" s="9"/>
      <c r="H86" s="11"/>
      <c r="I86" s="9"/>
      <c r="J86" s="22">
        <f>SUM(J84:J85)</f>
        <v>0</v>
      </c>
      <c r="K86" s="9"/>
      <c r="L86" s="11"/>
      <c r="M86" s="9"/>
      <c r="N86" s="22">
        <f>SUM(N84:N85)</f>
        <v>70</v>
      </c>
      <c r="O86" s="9"/>
      <c r="P86" s="11"/>
      <c r="Q86" s="9"/>
      <c r="R86" s="22">
        <f>SUM(R84:R85)</f>
        <v>310</v>
      </c>
      <c r="S86" s="9"/>
      <c r="T86" s="11"/>
      <c r="U86" s="9"/>
      <c r="V86" s="22">
        <f>SUM(V84:V85)</f>
        <v>220</v>
      </c>
      <c r="W86" s="10"/>
    </row>
    <row r="87" spans="3:23" hidden="1" x14ac:dyDescent="0.25">
      <c r="C87" s="8"/>
      <c r="D87" s="11"/>
      <c r="E87" s="9"/>
      <c r="F87" s="21">
        <f>F65</f>
        <v>0</v>
      </c>
      <c r="G87" s="9"/>
      <c r="H87" s="11"/>
      <c r="I87" s="9"/>
      <c r="J87" s="21">
        <f>J65</f>
        <v>0</v>
      </c>
      <c r="K87" s="9"/>
      <c r="L87" s="11"/>
      <c r="M87" s="9"/>
      <c r="N87" s="21">
        <f>N65</f>
        <v>0</v>
      </c>
      <c r="O87" s="9"/>
      <c r="P87" s="11"/>
      <c r="Q87" s="9"/>
      <c r="R87" s="21">
        <f>R65</f>
        <v>0</v>
      </c>
      <c r="S87" s="9"/>
      <c r="T87" s="11"/>
      <c r="U87" s="9"/>
      <c r="V87" s="21">
        <f>V65</f>
        <v>0</v>
      </c>
      <c r="W87" s="10"/>
    </row>
    <row r="88" spans="3:23" hidden="1" x14ac:dyDescent="0.25">
      <c r="C88" s="8"/>
      <c r="D88" s="11"/>
      <c r="E88" s="9"/>
      <c r="F88" s="22">
        <f>SUM(F86:F87)</f>
        <v>80</v>
      </c>
      <c r="G88" s="9"/>
      <c r="H88" s="11"/>
      <c r="I88" s="9"/>
      <c r="J88" s="22">
        <f>SUM(J86:J87)</f>
        <v>0</v>
      </c>
      <c r="K88" s="9"/>
      <c r="L88" s="11"/>
      <c r="M88" s="9"/>
      <c r="N88" s="22">
        <f>SUM(N86:N87)</f>
        <v>70</v>
      </c>
      <c r="O88" s="9"/>
      <c r="P88" s="11"/>
      <c r="Q88" s="9"/>
      <c r="R88" s="22">
        <f>SUM(R86:R87)</f>
        <v>310</v>
      </c>
      <c r="S88" s="9"/>
      <c r="T88" s="11"/>
      <c r="U88" s="9"/>
      <c r="V88" s="22">
        <f>SUM(V86:V87)</f>
        <v>220</v>
      </c>
      <c r="W88" s="10"/>
    </row>
    <row r="89" spans="3:23" hidden="1" x14ac:dyDescent="0.25">
      <c r="C89" s="8"/>
      <c r="D89" s="11"/>
      <c r="E89" s="19"/>
      <c r="F89" s="21">
        <f>F88*F68</f>
        <v>0</v>
      </c>
      <c r="G89" s="9"/>
      <c r="H89" s="11"/>
      <c r="I89" s="19"/>
      <c r="J89" s="21">
        <f>J88*J68</f>
        <v>0</v>
      </c>
      <c r="K89" s="9"/>
      <c r="L89" s="11"/>
      <c r="M89" s="19"/>
      <c r="N89" s="21">
        <f>N88*N68</f>
        <v>0</v>
      </c>
      <c r="O89" s="9"/>
      <c r="P89" s="11"/>
      <c r="Q89" s="19"/>
      <c r="R89" s="21">
        <f>R88*R68</f>
        <v>0</v>
      </c>
      <c r="S89" s="9"/>
      <c r="T89" s="11"/>
      <c r="U89" s="9"/>
      <c r="V89" s="21">
        <f>V88*V68</f>
        <v>0</v>
      </c>
      <c r="W89" s="10"/>
    </row>
    <row r="90" spans="3:23" hidden="1" x14ac:dyDescent="0.25">
      <c r="C90" s="8"/>
      <c r="D90" s="11"/>
      <c r="E90" s="9"/>
      <c r="F90" s="22">
        <f>SUM(F88:F89)</f>
        <v>80</v>
      </c>
      <c r="G90" s="9"/>
      <c r="H90" s="11"/>
      <c r="I90" s="9"/>
      <c r="J90" s="22">
        <f>SUM(J88:J89)</f>
        <v>0</v>
      </c>
      <c r="K90" s="9"/>
      <c r="L90" s="11"/>
      <c r="M90" s="9"/>
      <c r="N90" s="22">
        <f>SUM(N88:N89)</f>
        <v>70</v>
      </c>
      <c r="O90" s="9"/>
      <c r="P90" s="11"/>
      <c r="Q90" s="9"/>
      <c r="R90" s="22">
        <f>SUM(R88:R89)</f>
        <v>310</v>
      </c>
      <c r="S90" s="9"/>
      <c r="T90" s="11"/>
      <c r="U90" s="9"/>
      <c r="V90" s="22">
        <f>SUM(V88:V89)</f>
        <v>220</v>
      </c>
      <c r="W90" s="10"/>
    </row>
    <row r="91" spans="3:23" hidden="1" x14ac:dyDescent="0.25">
      <c r="C91" s="8"/>
      <c r="D91" s="11"/>
      <c r="E91" s="9"/>
      <c r="F91" s="21" t="s">
        <v>13</v>
      </c>
      <c r="G91" s="9"/>
      <c r="H91" s="11"/>
      <c r="I91" s="9"/>
      <c r="J91" s="21" t="s">
        <v>13</v>
      </c>
      <c r="K91" s="9"/>
      <c r="L91" s="11"/>
      <c r="M91" s="9"/>
      <c r="N91" s="21" t="s">
        <v>13</v>
      </c>
      <c r="O91" s="9"/>
      <c r="P91" s="11"/>
      <c r="Q91" s="9"/>
      <c r="R91" s="21" t="s">
        <v>13</v>
      </c>
      <c r="S91" s="9"/>
      <c r="T91" s="11"/>
      <c r="U91" s="9"/>
      <c r="V91" s="21" t="s">
        <v>13</v>
      </c>
      <c r="W91" s="10"/>
    </row>
    <row r="92" spans="3:23" hidden="1" x14ac:dyDescent="0.25">
      <c r="C92" s="8"/>
      <c r="D92" s="11"/>
      <c r="E92" s="9"/>
      <c r="F92" s="22">
        <f>SUM(F90:F91)</f>
        <v>80</v>
      </c>
      <c r="G92" s="9"/>
      <c r="H92" s="11"/>
      <c r="I92" s="9"/>
      <c r="J92" s="22">
        <f>SUM(J90:J91)</f>
        <v>0</v>
      </c>
      <c r="K92" s="9"/>
      <c r="L92" s="11"/>
      <c r="M92" s="9"/>
      <c r="N92" s="22">
        <f>SUM(N90:N91)</f>
        <v>70</v>
      </c>
      <c r="O92" s="9"/>
      <c r="P92" s="11"/>
      <c r="Q92" s="9"/>
      <c r="R92" s="22">
        <f>SUM(R90:R91)</f>
        <v>310</v>
      </c>
      <c r="S92" s="9"/>
      <c r="T92" s="11"/>
      <c r="U92" s="9"/>
      <c r="V92" s="22">
        <f>SUM(V90:V91)</f>
        <v>220</v>
      </c>
      <c r="W92" s="10"/>
    </row>
    <row r="93" spans="3:23" hidden="1" x14ac:dyDescent="0.25">
      <c r="C93" s="8"/>
      <c r="D93" s="11"/>
      <c r="E93" s="9"/>
      <c r="F93" s="9"/>
      <c r="G93" s="9"/>
      <c r="H93" s="11"/>
      <c r="I93" s="9"/>
      <c r="J93" s="9"/>
      <c r="K93" s="9"/>
      <c r="L93" s="11"/>
      <c r="M93" s="9"/>
      <c r="N93" s="9"/>
      <c r="O93" s="9"/>
      <c r="P93" s="11"/>
      <c r="Q93" s="9"/>
      <c r="R93" s="9"/>
      <c r="S93" s="9"/>
      <c r="T93" s="11"/>
      <c r="U93" s="9"/>
      <c r="V93" s="9"/>
      <c r="W93" s="10"/>
    </row>
    <row r="94" spans="3:23" x14ac:dyDescent="0.25">
      <c r="C94" s="8"/>
      <c r="D94" s="11" t="s">
        <v>6</v>
      </c>
      <c r="E94" s="34"/>
      <c r="F94" s="14">
        <f>E94*13.6</f>
        <v>0</v>
      </c>
      <c r="G94" s="9"/>
      <c r="H94" s="11" t="s">
        <v>6</v>
      </c>
      <c r="I94" s="34"/>
      <c r="J94" s="14">
        <f>I94*13.6</f>
        <v>0</v>
      </c>
      <c r="K94" s="9"/>
      <c r="L94" s="11" t="s">
        <v>6</v>
      </c>
      <c r="M94" s="34"/>
      <c r="N94" s="14">
        <f>M94*13.6</f>
        <v>0</v>
      </c>
      <c r="O94" s="9"/>
      <c r="P94" s="11" t="s">
        <v>6</v>
      </c>
      <c r="Q94" s="34"/>
      <c r="R94" s="14">
        <f>Q94*13.6</f>
        <v>0</v>
      </c>
      <c r="S94" s="9"/>
      <c r="T94" s="11" t="s">
        <v>6</v>
      </c>
      <c r="U94" s="34"/>
      <c r="V94" s="14">
        <f>U94*13.6</f>
        <v>0</v>
      </c>
      <c r="W94" s="10"/>
    </row>
    <row r="95" spans="3:23" x14ac:dyDescent="0.25">
      <c r="C95" s="8"/>
      <c r="D95" s="11" t="s">
        <v>18</v>
      </c>
      <c r="E95" s="34"/>
      <c r="F95" s="14"/>
      <c r="G95" s="9"/>
      <c r="H95" s="11" t="s">
        <v>18</v>
      </c>
      <c r="I95" s="34"/>
      <c r="J95" s="14"/>
      <c r="K95" s="9"/>
      <c r="L95" s="11" t="s">
        <v>18</v>
      </c>
      <c r="M95" s="34"/>
      <c r="N95" s="14"/>
      <c r="O95" s="9"/>
      <c r="P95" s="11" t="s">
        <v>18</v>
      </c>
      <c r="Q95" s="34"/>
      <c r="R95" s="14"/>
      <c r="S95" s="9"/>
      <c r="T95" s="11" t="s">
        <v>18</v>
      </c>
      <c r="U95" s="34"/>
      <c r="V95" s="14"/>
      <c r="W95" s="10"/>
    </row>
    <row r="96" spans="3:23" x14ac:dyDescent="0.25">
      <c r="C96" s="8"/>
      <c r="D96" s="11"/>
      <c r="E96" s="9"/>
      <c r="F96" s="14"/>
      <c r="G96" s="9"/>
      <c r="H96" s="11"/>
      <c r="I96" s="9"/>
      <c r="J96" s="14"/>
      <c r="K96" s="9"/>
      <c r="L96" s="11"/>
      <c r="M96" s="9"/>
      <c r="N96" s="14"/>
      <c r="O96" s="9"/>
      <c r="P96" s="11"/>
      <c r="Q96" s="9"/>
      <c r="R96" s="14"/>
      <c r="S96" s="9"/>
      <c r="T96" s="30"/>
      <c r="U96" s="9"/>
      <c r="V96" s="14"/>
      <c r="W96" s="10"/>
    </row>
    <row r="97" spans="2:24" x14ac:dyDescent="0.25">
      <c r="C97" s="8"/>
      <c r="D97" s="11" t="s">
        <v>19</v>
      </c>
      <c r="E97" s="33"/>
      <c r="F97" s="23">
        <f>IF(E97="yes", 0.9, 1)</f>
        <v>1</v>
      </c>
      <c r="G97" s="9"/>
      <c r="H97" s="11" t="s">
        <v>19</v>
      </c>
      <c r="I97" s="33"/>
      <c r="J97" s="23">
        <f>IF(I97="yes", 0.9, 1)</f>
        <v>1</v>
      </c>
      <c r="K97" s="9"/>
      <c r="L97" s="11" t="s">
        <v>19</v>
      </c>
      <c r="M97" s="33"/>
      <c r="N97" s="23">
        <f>IF(M97="yes", 0.9, 1)</f>
        <v>1</v>
      </c>
      <c r="O97" s="14"/>
      <c r="P97" s="11" t="s">
        <v>19</v>
      </c>
      <c r="Q97" s="33"/>
      <c r="R97" s="23">
        <f>IF(Q97="yes", 0.9, 1)</f>
        <v>1</v>
      </c>
      <c r="S97" s="9"/>
      <c r="T97" s="11" t="s">
        <v>19</v>
      </c>
      <c r="U97" s="33"/>
      <c r="V97" s="23">
        <f>IF(U97="yes", 0.9, 1)</f>
        <v>1</v>
      </c>
      <c r="W97" s="10"/>
    </row>
    <row r="98" spans="2:24" x14ac:dyDescent="0.25">
      <c r="C98" s="8"/>
      <c r="D98" s="11"/>
      <c r="E98" s="9"/>
      <c r="F98" s="9"/>
      <c r="G98" s="9"/>
      <c r="H98" s="11"/>
      <c r="I98" s="9"/>
      <c r="J98" s="9"/>
      <c r="K98" s="9"/>
      <c r="L98" s="11"/>
      <c r="M98" s="9"/>
      <c r="N98" s="9"/>
      <c r="O98" s="9"/>
      <c r="P98" s="11"/>
      <c r="Q98" s="9"/>
      <c r="R98" s="9"/>
      <c r="S98" s="9"/>
      <c r="T98" s="11"/>
      <c r="U98" s="9"/>
      <c r="V98" s="9"/>
      <c r="W98" s="10"/>
    </row>
    <row r="99" spans="2:24" ht="18" x14ac:dyDescent="0.25">
      <c r="C99" s="8"/>
      <c r="D99" s="24">
        <f>(F66*F97)+(F94+E95)</f>
        <v>80</v>
      </c>
      <c r="E99" s="25"/>
      <c r="F99" s="25"/>
      <c r="G99" s="25"/>
      <c r="H99" s="24">
        <f>(J66*J97)+(J94+I95)</f>
        <v>0</v>
      </c>
      <c r="I99" s="25"/>
      <c r="J99" s="25"/>
      <c r="K99" s="25"/>
      <c r="L99" s="24">
        <f>(N66*N97)+(N94+M95)</f>
        <v>70</v>
      </c>
      <c r="M99" s="25"/>
      <c r="N99" s="25"/>
      <c r="O99" s="25"/>
      <c r="P99" s="24">
        <f>(R66*R97)+(R94+Q95)</f>
        <v>310</v>
      </c>
      <c r="Q99" s="25"/>
      <c r="R99" s="25"/>
      <c r="S99" s="25"/>
      <c r="T99" s="24">
        <f>(V66*V97)+(V94+U95)</f>
        <v>220</v>
      </c>
      <c r="U99" s="25"/>
      <c r="V99" s="9"/>
      <c r="W99" s="10"/>
    </row>
    <row r="100" spans="2:24" x14ac:dyDescent="0.25">
      <c r="C100" s="8"/>
      <c r="D100" s="11"/>
      <c r="E100" s="9"/>
      <c r="F100" s="9"/>
      <c r="G100" s="9"/>
      <c r="H100" s="47"/>
      <c r="I100" s="9"/>
      <c r="J100" s="9"/>
      <c r="K100" s="9"/>
      <c r="L100" s="11"/>
      <c r="M100" s="9"/>
      <c r="N100" s="9"/>
      <c r="O100" s="9"/>
      <c r="P100" s="11"/>
      <c r="Q100" s="9"/>
      <c r="R100" s="9"/>
      <c r="S100" s="9"/>
      <c r="T100" s="11"/>
      <c r="U100" s="9"/>
      <c r="V100" s="9"/>
      <c r="W100" s="10"/>
    </row>
    <row r="101" spans="2:24" ht="12" thickBot="1" x14ac:dyDescent="0.3">
      <c r="C101" s="26"/>
      <c r="D101" s="31"/>
      <c r="E101" s="28"/>
      <c r="F101" s="28"/>
      <c r="G101" s="28"/>
      <c r="H101" s="31"/>
      <c r="I101" s="28"/>
      <c r="J101" s="28"/>
      <c r="K101" s="28"/>
      <c r="L101" s="31"/>
      <c r="M101" s="28"/>
      <c r="N101" s="28"/>
      <c r="O101" s="28"/>
      <c r="P101" s="31"/>
      <c r="Q101" s="28"/>
      <c r="R101" s="28"/>
      <c r="S101" s="28"/>
      <c r="T101" s="31"/>
      <c r="U101" s="28"/>
      <c r="V101" s="28"/>
      <c r="W101" s="29"/>
    </row>
    <row r="102" spans="2:24" x14ac:dyDescent="0.25">
      <c r="B102" s="9"/>
      <c r="C102" s="9"/>
      <c r="D102" s="11"/>
      <c r="E102" s="9"/>
      <c r="F102" s="9"/>
      <c r="G102" s="9"/>
      <c r="H102" s="11"/>
      <c r="I102" s="9"/>
      <c r="J102" s="9"/>
      <c r="K102" s="9"/>
      <c r="L102" s="11"/>
      <c r="M102" s="9"/>
      <c r="N102" s="9"/>
      <c r="O102" s="9"/>
      <c r="P102" s="11"/>
      <c r="Q102" s="9"/>
      <c r="R102" s="9"/>
      <c r="S102" s="9"/>
      <c r="T102" s="11"/>
      <c r="U102" s="9"/>
      <c r="V102" s="9"/>
      <c r="W102" s="9"/>
      <c r="X102" s="9"/>
    </row>
    <row r="103" spans="2:24" x14ac:dyDescent="0.25">
      <c r="B103" s="9"/>
      <c r="C103" s="9"/>
      <c r="D103" s="11"/>
      <c r="E103" s="9"/>
      <c r="F103" s="9"/>
      <c r="G103" s="9"/>
      <c r="H103" s="11"/>
      <c r="I103" s="9"/>
      <c r="J103" s="9"/>
      <c r="K103" s="9"/>
      <c r="L103" s="11"/>
      <c r="M103" s="9"/>
      <c r="N103" s="9"/>
      <c r="O103" s="9"/>
      <c r="P103" s="11"/>
      <c r="Q103" s="9"/>
      <c r="R103" s="9"/>
      <c r="S103" s="9"/>
      <c r="T103" s="11"/>
      <c r="U103" s="9"/>
      <c r="V103" s="9"/>
      <c r="W103" s="9"/>
      <c r="X103" s="9"/>
    </row>
    <row r="104" spans="2:24" x14ac:dyDescent="0.25">
      <c r="B104" s="9"/>
      <c r="C104" s="9"/>
      <c r="D104" s="11"/>
      <c r="E104" s="9"/>
      <c r="F104" s="9"/>
      <c r="G104" s="9"/>
      <c r="H104" s="11"/>
      <c r="I104" s="9"/>
      <c r="J104" s="9"/>
      <c r="K104" s="9"/>
      <c r="L104" s="11"/>
      <c r="M104" s="9"/>
      <c r="N104" s="9"/>
      <c r="O104" s="9"/>
      <c r="P104" s="11"/>
      <c r="Q104" s="9"/>
      <c r="R104" s="9"/>
      <c r="S104" s="9"/>
      <c r="T104" s="11"/>
      <c r="U104" s="9"/>
      <c r="V104" s="9"/>
      <c r="W104" s="9"/>
      <c r="X104" s="9"/>
    </row>
    <row r="105" spans="2:24" x14ac:dyDescent="0.25">
      <c r="B105" s="9"/>
      <c r="C105" s="9"/>
      <c r="D105" s="11"/>
      <c r="E105" s="9"/>
      <c r="F105" s="9"/>
      <c r="G105" s="9"/>
      <c r="H105" s="11"/>
      <c r="I105" s="9"/>
      <c r="J105" s="9"/>
      <c r="K105" s="9"/>
      <c r="L105" s="11"/>
      <c r="M105" s="9"/>
      <c r="N105" s="9"/>
      <c r="O105" s="9"/>
      <c r="P105" s="11"/>
      <c r="Q105" s="9"/>
      <c r="R105" s="9"/>
      <c r="S105" s="9"/>
      <c r="T105" s="11"/>
      <c r="U105" s="9"/>
      <c r="V105" s="9"/>
      <c r="W105" s="9"/>
      <c r="X105" s="9"/>
    </row>
    <row r="106" spans="2:24" x14ac:dyDescent="0.25">
      <c r="B106" s="9"/>
      <c r="C106" s="9"/>
      <c r="D106" s="11"/>
      <c r="E106" s="9"/>
      <c r="F106" s="9"/>
      <c r="G106" s="9"/>
      <c r="H106" s="11"/>
      <c r="I106" s="9"/>
      <c r="J106" s="9"/>
      <c r="K106" s="9"/>
      <c r="L106" s="11"/>
      <c r="M106" s="9"/>
      <c r="N106" s="9"/>
      <c r="O106" s="9"/>
      <c r="P106" s="11"/>
      <c r="Q106" s="9"/>
      <c r="R106" s="9"/>
      <c r="S106" s="9"/>
      <c r="T106" s="11"/>
      <c r="U106" s="9"/>
      <c r="V106" s="9"/>
      <c r="W106" s="9"/>
      <c r="X106" s="9"/>
    </row>
    <row r="107" spans="2:24" x14ac:dyDescent="0.25">
      <c r="B107" s="9"/>
      <c r="C107" s="9"/>
      <c r="D107" s="11"/>
      <c r="E107" s="9"/>
      <c r="F107" s="9"/>
      <c r="G107" s="9"/>
      <c r="H107" s="11"/>
      <c r="I107" s="9"/>
      <c r="J107" s="9"/>
      <c r="K107" s="9"/>
      <c r="L107" s="11"/>
      <c r="M107" s="9"/>
      <c r="N107" s="9"/>
      <c r="O107" s="9"/>
      <c r="P107" s="11"/>
      <c r="Q107" s="9"/>
      <c r="R107" s="9"/>
      <c r="S107" s="9"/>
      <c r="T107" s="11"/>
      <c r="U107" s="9"/>
      <c r="V107" s="9"/>
      <c r="W107" s="9"/>
      <c r="X107" s="9"/>
    </row>
    <row r="108" spans="2:24" x14ac:dyDescent="0.25">
      <c r="B108" s="9"/>
      <c r="C108" s="9"/>
      <c r="D108" s="11"/>
      <c r="E108" s="9"/>
      <c r="F108" s="9"/>
      <c r="G108" s="9"/>
      <c r="H108" s="11"/>
      <c r="I108" s="9"/>
      <c r="J108" s="9"/>
      <c r="K108" s="9"/>
      <c r="L108" s="11"/>
      <c r="M108" s="9"/>
      <c r="N108" s="9"/>
      <c r="O108" s="9"/>
      <c r="P108" s="11"/>
      <c r="Q108" s="9"/>
      <c r="R108" s="9"/>
      <c r="S108" s="9"/>
      <c r="T108" s="11"/>
      <c r="U108" s="9"/>
      <c r="V108" s="9"/>
      <c r="W108" s="9"/>
      <c r="X108" s="9"/>
    </row>
    <row r="109" spans="2:24" x14ac:dyDescent="0.25">
      <c r="B109" s="9"/>
      <c r="C109" s="9"/>
      <c r="D109" s="11"/>
      <c r="E109" s="9"/>
      <c r="F109" s="9"/>
      <c r="G109" s="9"/>
      <c r="H109" s="11"/>
      <c r="I109" s="9"/>
      <c r="J109" s="9"/>
      <c r="K109" s="9"/>
      <c r="L109" s="11"/>
      <c r="M109" s="9"/>
      <c r="N109" s="9"/>
      <c r="O109" s="9"/>
      <c r="P109" s="11"/>
      <c r="Q109" s="9"/>
      <c r="R109" s="9"/>
      <c r="S109" s="9"/>
      <c r="T109" s="11"/>
      <c r="U109" s="9"/>
      <c r="V109" s="9"/>
      <c r="W109" s="9"/>
      <c r="X109" s="9"/>
    </row>
    <row r="110" spans="2:24" x14ac:dyDescent="0.25">
      <c r="B110" s="9"/>
      <c r="C110" s="9"/>
      <c r="D110" s="11"/>
      <c r="E110" s="9"/>
      <c r="F110" s="9"/>
      <c r="G110" s="9"/>
      <c r="H110" s="11"/>
      <c r="I110" s="9"/>
      <c r="J110" s="9"/>
      <c r="K110" s="9"/>
      <c r="L110" s="11"/>
      <c r="M110" s="9"/>
      <c r="N110" s="9"/>
      <c r="O110" s="9"/>
      <c r="P110" s="11"/>
      <c r="Q110" s="9"/>
      <c r="R110" s="9"/>
      <c r="S110" s="9"/>
      <c r="T110" s="11"/>
      <c r="U110" s="9"/>
      <c r="V110" s="9"/>
      <c r="W110" s="9"/>
      <c r="X110" s="9"/>
    </row>
  </sheetData>
  <sheetProtection sheet="1"/>
  <mergeCells count="4">
    <mergeCell ref="D1:U1"/>
    <mergeCell ref="D4:U4"/>
    <mergeCell ref="D54:U54"/>
    <mergeCell ref="D55:U55"/>
  </mergeCells>
  <dataValidations count="12">
    <dataValidation type="list" allowBlank="1" showInputMessage="1" showErrorMessage="1" sqref="I15 E62:E63 I62:I63 M62:M63 Q62:Q63 U62:U63 E11:E12 U11:U12 M11:M12 Q11:Q12 I11:I12 Q46 M46 I46 E46 M97 Q97 U97 I97 E97 U68 U66 Q68 Q66 M68 M66 E68 E66 I68 I66 U17 U15 U46 Q17 Q15 M17 M15 E17 E15 I17">
      <formula1>$A$3:$A$4</formula1>
    </dataValidation>
    <dataValidation type="list" allowBlank="1" showInputMessage="1" showErrorMessage="1" sqref="E9">
      <formula1>$A$6:$A$7</formula1>
    </dataValidation>
    <dataValidation type="list" allowBlank="1" showInputMessage="1" showErrorMessage="1" sqref="M9">
      <formula1>$A$12:$A$13</formula1>
    </dataValidation>
    <dataValidation type="list" allowBlank="1" showInputMessage="1" showErrorMessage="1" sqref="Q9">
      <formula1>$A$15:$A$16</formula1>
    </dataValidation>
    <dataValidation type="list" allowBlank="1" showInputMessage="1" showErrorMessage="1" sqref="U9">
      <formula1>$A$18:$A$19</formula1>
    </dataValidation>
    <dataValidation type="list" allowBlank="1" showInputMessage="1" showErrorMessage="1" sqref="I7 I58">
      <formula1>$A$21:$A$26</formula1>
    </dataValidation>
    <dataValidation type="list" allowBlank="1" showInputMessage="1" showErrorMessage="1" sqref="I9">
      <formula1>$A$9:$A$10</formula1>
    </dataValidation>
    <dataValidation type="list" allowBlank="1" showInputMessage="1" showErrorMessage="1" sqref="E60">
      <formula1>$A$58:$A$59</formula1>
    </dataValidation>
    <dataValidation type="list" allowBlank="1" showInputMessage="1" showErrorMessage="1" sqref="I60">
      <formula1>$A$61:$A$62</formula1>
    </dataValidation>
    <dataValidation type="list" allowBlank="1" showInputMessage="1" showErrorMessage="1" sqref="M60">
      <formula1>$A$64:$A$65</formula1>
    </dataValidation>
    <dataValidation type="list" allowBlank="1" showInputMessage="1" showErrorMessage="1" sqref="Q60">
      <formula1>$A$67:$A$68</formula1>
    </dataValidation>
    <dataValidation type="list" allowBlank="1" showInputMessage="1" showErrorMessage="1" sqref="U60">
      <formula1>$A$70:$A$71</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5"/>
  <sheetViews>
    <sheetView topLeftCell="B1" zoomScale="80" zoomScaleNormal="80" workbookViewId="0">
      <selection activeCell="E9" sqref="E9"/>
    </sheetView>
  </sheetViews>
  <sheetFormatPr defaultColWidth="18.42578125" defaultRowHeight="11.25" x14ac:dyDescent="0.25"/>
  <cols>
    <col min="1" max="1" width="4.85546875" style="1" hidden="1" customWidth="1"/>
    <col min="2" max="2" width="5" style="1" customWidth="1"/>
    <col min="3" max="3" width="3.140625" style="1" customWidth="1"/>
    <col min="4" max="4" width="30.85546875" style="2" bestFit="1" customWidth="1"/>
    <col min="5" max="5" width="6" style="1" bestFit="1" customWidth="1"/>
    <col min="6" max="6" width="7.85546875" style="1" bestFit="1" customWidth="1"/>
    <col min="7" max="7" width="2" style="1" customWidth="1"/>
    <col min="8" max="8" width="30.85546875" style="2" bestFit="1" customWidth="1"/>
    <col min="9" max="9" width="6.5703125" style="1" bestFit="1" customWidth="1"/>
    <col min="10" max="10" width="7.85546875" style="1" bestFit="1" customWidth="1"/>
    <col min="11" max="11" width="2.42578125" style="1" customWidth="1"/>
    <col min="12" max="12" width="30.85546875" style="2" bestFit="1" customWidth="1"/>
    <col min="13" max="13" width="6" style="1" bestFit="1" customWidth="1"/>
    <col min="14" max="14" width="7" style="1" bestFit="1" customWidth="1"/>
    <col min="15" max="15" width="2.7109375" style="1" customWidth="1"/>
    <col min="16" max="16" width="30.85546875" style="2" bestFit="1" customWidth="1"/>
    <col min="17" max="17" width="7" style="1" bestFit="1" customWidth="1"/>
    <col min="18" max="18" width="8.140625" style="1" bestFit="1" customWidth="1"/>
    <col min="19" max="19" width="2.7109375" style="1" customWidth="1"/>
    <col min="20" max="20" width="31.7109375" style="2" bestFit="1" customWidth="1"/>
    <col min="21" max="21" width="6.5703125" style="1" bestFit="1" customWidth="1"/>
    <col min="22" max="22" width="7.85546875" style="1" bestFit="1" customWidth="1"/>
    <col min="23" max="23" width="5.7109375" style="1" customWidth="1"/>
    <col min="24" max="16384" width="18.42578125" style="1"/>
  </cols>
  <sheetData>
    <row r="1" spans="1:23" ht="30" x14ac:dyDescent="0.25">
      <c r="C1" s="50" t="s">
        <v>34</v>
      </c>
      <c r="D1" s="50"/>
      <c r="E1" s="50"/>
      <c r="F1" s="50"/>
      <c r="G1" s="50"/>
      <c r="H1" s="50"/>
      <c r="I1" s="50"/>
      <c r="J1" s="50"/>
      <c r="K1" s="50"/>
      <c r="L1" s="50"/>
      <c r="M1" s="50"/>
      <c r="N1" s="50"/>
      <c r="O1" s="50"/>
      <c r="P1" s="50"/>
      <c r="Q1" s="50"/>
      <c r="R1" s="50"/>
      <c r="S1" s="50"/>
      <c r="T1" s="50"/>
      <c r="U1" s="50"/>
      <c r="V1" s="50"/>
      <c r="W1" s="50"/>
    </row>
    <row r="2" spans="1:23" ht="15" customHeight="1" thickBot="1" x14ac:dyDescent="0.3"/>
    <row r="3" spans="1:23" ht="15" customHeight="1" x14ac:dyDescent="0.25">
      <c r="A3" s="3" t="s">
        <v>0</v>
      </c>
      <c r="C3" s="4"/>
      <c r="D3" s="5"/>
      <c r="E3" s="6"/>
      <c r="F3" s="6"/>
      <c r="G3" s="6"/>
      <c r="H3" s="5"/>
      <c r="I3" s="6"/>
      <c r="J3" s="6"/>
      <c r="K3" s="6"/>
      <c r="L3" s="5"/>
      <c r="M3" s="6"/>
      <c r="N3" s="6"/>
      <c r="O3" s="6"/>
      <c r="P3" s="5"/>
      <c r="Q3" s="6"/>
      <c r="R3" s="6"/>
      <c r="S3" s="6"/>
      <c r="T3" s="5"/>
      <c r="U3" s="6"/>
      <c r="V3" s="6"/>
      <c r="W3" s="7"/>
    </row>
    <row r="4" spans="1:23" ht="30" customHeight="1" x14ac:dyDescent="0.25">
      <c r="A4" s="3" t="s">
        <v>1</v>
      </c>
      <c r="C4" s="8"/>
      <c r="D4" s="48" t="s">
        <v>37</v>
      </c>
      <c r="E4" s="48"/>
      <c r="F4" s="48"/>
      <c r="G4" s="48"/>
      <c r="H4" s="48"/>
      <c r="I4" s="48"/>
      <c r="J4" s="48"/>
      <c r="K4" s="48"/>
      <c r="L4" s="48"/>
      <c r="M4" s="48"/>
      <c r="N4" s="48"/>
      <c r="O4" s="48"/>
      <c r="P4" s="48"/>
      <c r="Q4" s="48"/>
      <c r="R4" s="48"/>
      <c r="S4" s="48"/>
      <c r="T4" s="48"/>
      <c r="U4" s="48"/>
      <c r="V4" s="9"/>
      <c r="W4" s="10"/>
    </row>
    <row r="5" spans="1:23" ht="15" customHeight="1" x14ac:dyDescent="0.25">
      <c r="C5" s="8"/>
      <c r="D5" s="11"/>
      <c r="E5" s="9"/>
      <c r="F5" s="9"/>
      <c r="G5" s="9"/>
      <c r="H5" s="11"/>
      <c r="I5" s="9"/>
      <c r="J5" s="9"/>
      <c r="K5" s="9"/>
      <c r="L5" s="11"/>
      <c r="M5" s="9"/>
      <c r="N5" s="9"/>
      <c r="O5" s="9"/>
      <c r="P5" s="11"/>
      <c r="Q5" s="9"/>
      <c r="R5" s="9"/>
      <c r="S5" s="9"/>
      <c r="T5" s="11"/>
      <c r="U5" s="9"/>
      <c r="V5" s="9"/>
      <c r="W5" s="10"/>
    </row>
    <row r="6" spans="1:23" ht="15" customHeight="1" x14ac:dyDescent="0.25">
      <c r="A6" s="12">
        <v>40</v>
      </c>
      <c r="C6" s="8"/>
      <c r="D6" s="13" t="s">
        <v>7</v>
      </c>
      <c r="E6" s="9"/>
      <c r="F6" s="9"/>
      <c r="G6" s="9"/>
      <c r="H6" s="13" t="s">
        <v>8</v>
      </c>
      <c r="I6" s="9"/>
      <c r="J6" s="9"/>
      <c r="K6" s="9"/>
      <c r="L6" s="13" t="s">
        <v>9</v>
      </c>
      <c r="M6" s="9"/>
      <c r="N6" s="9"/>
      <c r="O6" s="9"/>
      <c r="P6" s="13" t="s">
        <v>10</v>
      </c>
      <c r="Q6" s="9"/>
      <c r="R6" s="9"/>
      <c r="S6" s="9"/>
      <c r="T6" s="13" t="s">
        <v>11</v>
      </c>
      <c r="U6" s="9"/>
      <c r="V6" s="9"/>
      <c r="W6" s="10"/>
    </row>
    <row r="7" spans="1:23" ht="15" customHeight="1" x14ac:dyDescent="0.25">
      <c r="A7" s="12">
        <v>79</v>
      </c>
      <c r="C7" s="8"/>
      <c r="D7" s="11"/>
      <c r="E7" s="9"/>
      <c r="F7" s="14">
        <v>234</v>
      </c>
      <c r="G7" s="9"/>
      <c r="H7" s="11"/>
      <c r="I7" s="33"/>
      <c r="J7" s="14">
        <f>I7*380.5</f>
        <v>0</v>
      </c>
      <c r="K7" s="9"/>
      <c r="L7" s="11"/>
      <c r="M7" s="9">
        <v>1</v>
      </c>
      <c r="N7" s="14">
        <v>205</v>
      </c>
      <c r="O7" s="9"/>
      <c r="P7" s="11"/>
      <c r="Q7" s="9">
        <v>1</v>
      </c>
      <c r="R7" s="14">
        <v>1258.5</v>
      </c>
      <c r="S7" s="9"/>
      <c r="T7" s="11"/>
      <c r="U7" s="9">
        <v>1</v>
      </c>
      <c r="V7" s="14">
        <v>673</v>
      </c>
      <c r="W7" s="10"/>
    </row>
    <row r="8" spans="1:23" ht="15" customHeight="1" x14ac:dyDescent="0.25">
      <c r="C8" s="8"/>
      <c r="D8" s="11"/>
      <c r="E8" s="9"/>
      <c r="F8" s="14"/>
      <c r="G8" s="9"/>
      <c r="H8" s="11"/>
      <c r="I8" s="9"/>
      <c r="J8" s="14"/>
      <c r="K8" s="9"/>
      <c r="L8" s="11"/>
      <c r="M8" s="9"/>
      <c r="N8" s="14"/>
      <c r="O8" s="9"/>
      <c r="P8" s="11"/>
      <c r="Q8" s="9"/>
      <c r="R8" s="14"/>
      <c r="S8" s="9"/>
      <c r="T8" s="11"/>
      <c r="U8" s="9"/>
      <c r="V8" s="14"/>
      <c r="W8" s="10"/>
    </row>
    <row r="9" spans="1:23" ht="15" customHeight="1" x14ac:dyDescent="0.25">
      <c r="A9" s="12">
        <v>82</v>
      </c>
      <c r="C9" s="8"/>
      <c r="D9" s="11" t="s">
        <v>4</v>
      </c>
      <c r="E9" s="36"/>
      <c r="F9" s="9"/>
      <c r="G9" s="9"/>
      <c r="H9" s="11" t="s">
        <v>4</v>
      </c>
      <c r="I9" s="36"/>
      <c r="J9" s="9"/>
      <c r="K9" s="9"/>
      <c r="L9" s="11" t="s">
        <v>4</v>
      </c>
      <c r="M9" s="36"/>
      <c r="N9" s="9"/>
      <c r="O9" s="9"/>
      <c r="P9" s="11" t="s">
        <v>4</v>
      </c>
      <c r="Q9" s="36"/>
      <c r="R9" s="9"/>
      <c r="S9" s="9"/>
      <c r="T9" s="15" t="s">
        <v>4</v>
      </c>
      <c r="U9" s="36"/>
      <c r="V9" s="9"/>
      <c r="W9" s="10"/>
    </row>
    <row r="10" spans="1:23" ht="15" customHeight="1" x14ac:dyDescent="0.25">
      <c r="A10" s="12">
        <v>165</v>
      </c>
      <c r="C10" s="8"/>
      <c r="D10" s="11"/>
      <c r="E10" s="9"/>
      <c r="F10" s="9"/>
      <c r="G10" s="9"/>
      <c r="H10" s="11"/>
      <c r="I10" s="9"/>
      <c r="J10" s="9"/>
      <c r="K10" s="9"/>
      <c r="L10" s="11"/>
      <c r="M10" s="9"/>
      <c r="N10" s="9"/>
      <c r="O10" s="9"/>
      <c r="P10" s="11"/>
      <c r="Q10" s="9"/>
      <c r="R10" s="9"/>
      <c r="S10" s="9"/>
      <c r="T10" s="15"/>
      <c r="U10" s="9"/>
      <c r="V10" s="9"/>
      <c r="W10" s="10"/>
    </row>
    <row r="11" spans="1:23" ht="27.6" customHeight="1" x14ac:dyDescent="0.25">
      <c r="C11" s="8"/>
      <c r="D11" s="16" t="s">
        <v>14</v>
      </c>
      <c r="E11" s="33"/>
      <c r="F11" s="17">
        <f>IF(E11="yes", 0.15, 0)</f>
        <v>0</v>
      </c>
      <c r="G11" s="9"/>
      <c r="H11" s="16" t="s">
        <v>14</v>
      </c>
      <c r="I11" s="33"/>
      <c r="J11" s="17">
        <f>IF(I11="yes", 0.15, 0)</f>
        <v>0</v>
      </c>
      <c r="K11" s="9"/>
      <c r="L11" s="16" t="s">
        <v>14</v>
      </c>
      <c r="M11" s="33"/>
      <c r="N11" s="17">
        <f>IF(M11="yes", 0.15, 0)</f>
        <v>0</v>
      </c>
      <c r="O11" s="9"/>
      <c r="P11" s="16" t="s">
        <v>14</v>
      </c>
      <c r="Q11" s="33"/>
      <c r="R11" s="17">
        <f>IF(Q11="yes", 0.15, 0)</f>
        <v>0</v>
      </c>
      <c r="S11" s="9"/>
      <c r="T11" s="18" t="s">
        <v>14</v>
      </c>
      <c r="U11" s="33"/>
      <c r="V11" s="17">
        <f>IF(U11="yes", 0.15, 0)</f>
        <v>0</v>
      </c>
      <c r="W11" s="10"/>
    </row>
    <row r="12" spans="1:23" ht="27.6" customHeight="1" x14ac:dyDescent="0.25">
      <c r="A12" s="12">
        <v>33</v>
      </c>
      <c r="C12" s="8"/>
      <c r="D12" s="16" t="s">
        <v>15</v>
      </c>
      <c r="E12" s="33"/>
      <c r="F12" s="17">
        <f>IF(E12="yes", 0.25, 0)</f>
        <v>0</v>
      </c>
      <c r="G12" s="9"/>
      <c r="H12" s="16" t="s">
        <v>15</v>
      </c>
      <c r="I12" s="33"/>
      <c r="J12" s="17">
        <f>IF(I12="yes", 0.25, 0)</f>
        <v>0</v>
      </c>
      <c r="K12" s="9"/>
      <c r="L12" s="16" t="s">
        <v>15</v>
      </c>
      <c r="M12" s="33"/>
      <c r="N12" s="17">
        <f>IF(M12="yes", 0.25, 0)</f>
        <v>0</v>
      </c>
      <c r="O12" s="9"/>
      <c r="P12" s="16" t="s">
        <v>15</v>
      </c>
      <c r="Q12" s="33"/>
      <c r="R12" s="17">
        <f>IF(Q12="yes", 0.25, 0)</f>
        <v>0</v>
      </c>
      <c r="S12" s="9"/>
      <c r="T12" s="18" t="s">
        <v>15</v>
      </c>
      <c r="U12" s="33"/>
      <c r="V12" s="17">
        <f>IF(U12="yes", 0.25, 0)</f>
        <v>0</v>
      </c>
      <c r="W12" s="10"/>
    </row>
    <row r="13" spans="1:23" ht="27.6" customHeight="1" x14ac:dyDescent="0.25">
      <c r="A13" s="12">
        <v>67</v>
      </c>
      <c r="C13" s="8"/>
      <c r="D13" s="16" t="s">
        <v>20</v>
      </c>
      <c r="E13" s="33"/>
      <c r="F13" s="17">
        <f>IF(E13="yes", 0.2, 0)</f>
        <v>0</v>
      </c>
      <c r="G13" s="9"/>
      <c r="H13" s="16" t="s">
        <v>20</v>
      </c>
      <c r="I13" s="33"/>
      <c r="J13" s="17">
        <f>IF(I13="yes", 0.2, 0)</f>
        <v>0</v>
      </c>
      <c r="K13" s="9"/>
      <c r="L13" s="16" t="s">
        <v>20</v>
      </c>
      <c r="M13" s="33"/>
      <c r="N13" s="17">
        <f>IF(M13="yes", 0.2, 0)</f>
        <v>0</v>
      </c>
      <c r="O13" s="9"/>
      <c r="P13" s="16" t="s">
        <v>20</v>
      </c>
      <c r="Q13" s="33"/>
      <c r="R13" s="17">
        <f>IF(Q13="yes", 0.2, 0)</f>
        <v>0</v>
      </c>
      <c r="S13" s="9"/>
      <c r="T13" s="16" t="s">
        <v>20</v>
      </c>
      <c r="U13" s="33"/>
      <c r="V13" s="17">
        <f>IF(U13="yes", 0.2, 0)</f>
        <v>0</v>
      </c>
      <c r="W13" s="10"/>
    </row>
    <row r="14" spans="1:23" ht="27.6" customHeight="1" x14ac:dyDescent="0.25">
      <c r="C14" s="8"/>
      <c r="D14" s="16" t="s">
        <v>16</v>
      </c>
      <c r="E14" s="33"/>
      <c r="F14" s="17">
        <f>IF(E14="yes", 0.25, 0)</f>
        <v>0</v>
      </c>
      <c r="G14" s="9"/>
      <c r="H14" s="16" t="s">
        <v>16</v>
      </c>
      <c r="I14" s="33"/>
      <c r="J14" s="17">
        <f>IF(I14="yes", 0.25, 0)</f>
        <v>0</v>
      </c>
      <c r="K14" s="9"/>
      <c r="L14" s="16" t="s">
        <v>16</v>
      </c>
      <c r="M14" s="33"/>
      <c r="N14" s="17">
        <f>IF(M14="yes", 0.25, 0)</f>
        <v>0</v>
      </c>
      <c r="O14" s="9"/>
      <c r="P14" s="16" t="s">
        <v>16</v>
      </c>
      <c r="Q14" s="33"/>
      <c r="R14" s="17">
        <f>IF(Q14="yes", 0.25, 0)</f>
        <v>0</v>
      </c>
      <c r="S14" s="9"/>
      <c r="T14" s="18" t="s">
        <v>16</v>
      </c>
      <c r="U14" s="33"/>
      <c r="V14" s="17">
        <f>IF(U14="yes", 0.25, 0)</f>
        <v>0</v>
      </c>
      <c r="W14" s="10"/>
    </row>
    <row r="15" spans="1:23" ht="27.6" customHeight="1" x14ac:dyDescent="0.25">
      <c r="A15" s="12">
        <v>442</v>
      </c>
      <c r="C15" s="8"/>
      <c r="D15" s="16" t="s">
        <v>17</v>
      </c>
      <c r="E15" s="33"/>
      <c r="F15" s="17">
        <f>IF(E15="yes", 0.25, 0)</f>
        <v>0</v>
      </c>
      <c r="G15" s="9"/>
      <c r="H15" s="16" t="s">
        <v>17</v>
      </c>
      <c r="I15" s="33"/>
      <c r="J15" s="17">
        <f>IF(I15="yes", 0.25, 0)</f>
        <v>0</v>
      </c>
      <c r="K15" s="9"/>
      <c r="L15" s="16" t="s">
        <v>17</v>
      </c>
      <c r="M15" s="33"/>
      <c r="N15" s="17">
        <f>IF(M15="yes", 0.25, 0)</f>
        <v>0</v>
      </c>
      <c r="O15" s="9"/>
      <c r="P15" s="16" t="s">
        <v>17</v>
      </c>
      <c r="Q15" s="33"/>
      <c r="R15" s="17">
        <f>IF(Q15="yes", 0.25, 0)</f>
        <v>0</v>
      </c>
      <c r="S15" s="9"/>
      <c r="T15" s="18" t="s">
        <v>17</v>
      </c>
      <c r="U15" s="33"/>
      <c r="V15" s="17">
        <f>IF(U15="yes", 0.25, 0)</f>
        <v>0</v>
      </c>
      <c r="W15" s="10"/>
    </row>
    <row r="16" spans="1:23" ht="15" customHeight="1" x14ac:dyDescent="0.25">
      <c r="A16" s="12">
        <v>221</v>
      </c>
      <c r="C16" s="8"/>
      <c r="D16" s="11"/>
      <c r="E16" s="9"/>
      <c r="F16" s="19">
        <f>SUM(F11:F15)</f>
        <v>0</v>
      </c>
      <c r="G16" s="9"/>
      <c r="H16" s="11"/>
      <c r="I16" s="9"/>
      <c r="J16" s="19">
        <f>SUM(J11:J15)</f>
        <v>0</v>
      </c>
      <c r="K16" s="9"/>
      <c r="L16" s="11"/>
      <c r="M16" s="9"/>
      <c r="N16" s="19">
        <f>SUM(N11:N15)</f>
        <v>0</v>
      </c>
      <c r="O16" s="9"/>
      <c r="P16" s="11"/>
      <c r="Q16" s="9"/>
      <c r="R16" s="19">
        <f>SUM(R11:R15)</f>
        <v>0</v>
      </c>
      <c r="S16" s="9"/>
      <c r="T16" s="15"/>
      <c r="U16" s="9"/>
      <c r="V16" s="19">
        <f>SUM(V11:V15)</f>
        <v>0</v>
      </c>
      <c r="W16" s="10"/>
    </row>
    <row r="17" spans="1:23" ht="15" customHeight="1" x14ac:dyDescent="0.25">
      <c r="C17" s="8"/>
      <c r="D17" s="11" t="s">
        <v>2</v>
      </c>
      <c r="E17" s="33"/>
      <c r="F17" s="14">
        <f>E17*100.5</f>
        <v>0</v>
      </c>
      <c r="G17" s="9"/>
      <c r="H17" s="11" t="s">
        <v>2</v>
      </c>
      <c r="I17" s="33"/>
      <c r="J17" s="14">
        <f>I17*100.5</f>
        <v>0</v>
      </c>
      <c r="K17" s="9"/>
      <c r="L17" s="11" t="s">
        <v>2</v>
      </c>
      <c r="M17" s="33"/>
      <c r="N17" s="14">
        <f>M17*100.5</f>
        <v>0</v>
      </c>
      <c r="O17" s="9"/>
      <c r="P17" s="11" t="s">
        <v>2</v>
      </c>
      <c r="Q17" s="33"/>
      <c r="R17" s="14">
        <f>Q17*100.5</f>
        <v>0</v>
      </c>
      <c r="S17" s="9"/>
      <c r="T17" s="15" t="s">
        <v>2</v>
      </c>
      <c r="U17" s="33"/>
      <c r="V17" s="14">
        <f>U17*100.5</f>
        <v>0</v>
      </c>
      <c r="W17" s="10"/>
    </row>
    <row r="18" spans="1:23" ht="15" customHeight="1" x14ac:dyDescent="0.25">
      <c r="A18" s="12">
        <v>271</v>
      </c>
      <c r="C18" s="8"/>
      <c r="D18" s="11" t="s">
        <v>3</v>
      </c>
      <c r="E18" s="33"/>
      <c r="F18" s="20">
        <f>IF(E18="yes", F44, F32)</f>
        <v>234</v>
      </c>
      <c r="G18" s="9"/>
      <c r="H18" s="11" t="s">
        <v>3</v>
      </c>
      <c r="I18" s="33"/>
      <c r="J18" s="20">
        <f>IF(I18="yes", J44, J32)</f>
        <v>0</v>
      </c>
      <c r="K18" s="9"/>
      <c r="L18" s="11" t="s">
        <v>3</v>
      </c>
      <c r="M18" s="33"/>
      <c r="N18" s="20">
        <f>IF(M18="yes", N44, N32)</f>
        <v>205</v>
      </c>
      <c r="O18" s="9"/>
      <c r="P18" s="11" t="s">
        <v>3</v>
      </c>
      <c r="Q18" s="33"/>
      <c r="R18" s="20">
        <f>IF(Q18="yes", R44, R32)</f>
        <v>1258.5</v>
      </c>
      <c r="S18" s="9"/>
      <c r="T18" s="15" t="s">
        <v>3</v>
      </c>
      <c r="U18" s="33"/>
      <c r="V18" s="20">
        <f>IF(U18="yes", V44, V32)</f>
        <v>673</v>
      </c>
      <c r="W18" s="10"/>
    </row>
    <row r="19" spans="1:23" ht="15" customHeight="1" x14ac:dyDescent="0.25">
      <c r="A19" s="12">
        <v>135</v>
      </c>
      <c r="C19" s="8"/>
      <c r="D19" s="11"/>
      <c r="E19" s="9"/>
      <c r="F19" s="9"/>
      <c r="G19" s="9"/>
      <c r="H19" s="11"/>
      <c r="I19" s="9"/>
      <c r="J19" s="9"/>
      <c r="K19" s="9"/>
      <c r="L19" s="11"/>
      <c r="M19" s="9"/>
      <c r="N19" s="9"/>
      <c r="O19" s="9"/>
      <c r="P19" s="11"/>
      <c r="Q19" s="9"/>
      <c r="R19" s="9"/>
      <c r="S19" s="9"/>
      <c r="T19" s="15"/>
      <c r="U19" s="9"/>
      <c r="V19" s="9"/>
      <c r="W19" s="10"/>
    </row>
    <row r="20" spans="1:23" ht="15" customHeight="1" x14ac:dyDescent="0.25">
      <c r="A20" s="1">
        <v>0.5</v>
      </c>
      <c r="C20" s="8"/>
      <c r="D20" s="11" t="s">
        <v>5</v>
      </c>
      <c r="E20" s="33"/>
      <c r="F20" s="17">
        <f>IF(E20="yes", 0.33, 0)</f>
        <v>0</v>
      </c>
      <c r="G20" s="9"/>
      <c r="H20" s="11" t="s">
        <v>5</v>
      </c>
      <c r="I20" s="33"/>
      <c r="J20" s="17">
        <f>IF(I20="yes", 0.33, 0)</f>
        <v>0</v>
      </c>
      <c r="K20" s="9"/>
      <c r="L20" s="11" t="s">
        <v>5</v>
      </c>
      <c r="M20" s="33"/>
      <c r="N20" s="17">
        <f>IF(M20="yes", 0.33, 0)</f>
        <v>0</v>
      </c>
      <c r="O20" s="9"/>
      <c r="P20" s="11" t="s">
        <v>5</v>
      </c>
      <c r="Q20" s="33"/>
      <c r="R20" s="17">
        <f>IF(Q20="yes", 0.33, 0)</f>
        <v>0</v>
      </c>
      <c r="S20" s="9"/>
      <c r="T20" s="15" t="s">
        <v>5</v>
      </c>
      <c r="U20" s="33"/>
      <c r="V20" s="17">
        <f>IF(U20="yes", 0.33, 0)</f>
        <v>0</v>
      </c>
      <c r="W20" s="10"/>
    </row>
    <row r="21" spans="1:23" ht="15" hidden="1" customHeight="1" x14ac:dyDescent="0.25">
      <c r="A21" s="3">
        <v>1</v>
      </c>
      <c r="C21" s="8"/>
      <c r="D21" s="11"/>
      <c r="E21" s="9"/>
      <c r="F21" s="9"/>
      <c r="G21" s="9"/>
      <c r="H21" s="11"/>
      <c r="I21" s="9"/>
      <c r="J21" s="9"/>
      <c r="K21" s="9"/>
      <c r="L21" s="11"/>
      <c r="M21" s="9"/>
      <c r="N21" s="9"/>
      <c r="O21" s="9"/>
      <c r="P21" s="11"/>
      <c r="Q21" s="9"/>
      <c r="R21" s="9"/>
      <c r="S21" s="9"/>
      <c r="T21" s="15"/>
      <c r="U21" s="9"/>
      <c r="V21" s="9"/>
      <c r="W21" s="10"/>
    </row>
    <row r="22" spans="1:23" ht="12" hidden="1" customHeight="1" x14ac:dyDescent="0.25">
      <c r="A22" s="3">
        <v>1.5</v>
      </c>
      <c r="C22" s="8"/>
      <c r="D22" s="11"/>
      <c r="E22" s="9"/>
      <c r="F22" s="21">
        <f>F7</f>
        <v>234</v>
      </c>
      <c r="G22" s="9"/>
      <c r="H22" s="11"/>
      <c r="I22" s="9"/>
      <c r="J22" s="21">
        <f>J7</f>
        <v>0</v>
      </c>
      <c r="K22" s="9"/>
      <c r="L22" s="11"/>
      <c r="M22" s="9"/>
      <c r="N22" s="21">
        <f>N7</f>
        <v>205</v>
      </c>
      <c r="O22" s="9"/>
      <c r="P22" s="11"/>
      <c r="Q22" s="9"/>
      <c r="R22" s="21">
        <f>R7</f>
        <v>1258.5</v>
      </c>
      <c r="S22" s="9"/>
      <c r="T22" s="15"/>
      <c r="U22" s="9"/>
      <c r="V22" s="21">
        <f>V7</f>
        <v>673</v>
      </c>
      <c r="W22" s="10"/>
    </row>
    <row r="23" spans="1:23" ht="12" hidden="1" customHeight="1" x14ac:dyDescent="0.25">
      <c r="A23" s="3">
        <v>2</v>
      </c>
      <c r="C23" s="8"/>
      <c r="D23" s="11"/>
      <c r="E23" s="9"/>
      <c r="F23" s="21">
        <f>F22*F16</f>
        <v>0</v>
      </c>
      <c r="G23" s="9"/>
      <c r="H23" s="11"/>
      <c r="I23" s="9"/>
      <c r="J23" s="21">
        <f>J22*J16</f>
        <v>0</v>
      </c>
      <c r="K23" s="9"/>
      <c r="L23" s="11"/>
      <c r="M23" s="9"/>
      <c r="N23" s="21">
        <f>N22*N16</f>
        <v>0</v>
      </c>
      <c r="O23" s="9"/>
      <c r="P23" s="11"/>
      <c r="Q23" s="9"/>
      <c r="R23" s="21">
        <f>R22*R16</f>
        <v>0</v>
      </c>
      <c r="S23" s="9"/>
      <c r="T23" s="15"/>
      <c r="U23" s="9"/>
      <c r="V23" s="21">
        <f>V22*V16</f>
        <v>0</v>
      </c>
      <c r="W23" s="10"/>
    </row>
    <row r="24" spans="1:23" ht="12" hidden="1" customHeight="1" x14ac:dyDescent="0.25">
      <c r="A24" s="3">
        <v>2.5</v>
      </c>
      <c r="C24" s="8"/>
      <c r="D24" s="11"/>
      <c r="E24" s="9"/>
      <c r="F24" s="22">
        <f>SUM(F22:F23)</f>
        <v>234</v>
      </c>
      <c r="G24" s="9"/>
      <c r="H24" s="11"/>
      <c r="I24" s="9"/>
      <c r="J24" s="22">
        <f>SUM(J22:J23)</f>
        <v>0</v>
      </c>
      <c r="K24" s="9"/>
      <c r="L24" s="11"/>
      <c r="M24" s="9"/>
      <c r="N24" s="22">
        <f>SUM(N22:N23)</f>
        <v>205</v>
      </c>
      <c r="O24" s="9"/>
      <c r="P24" s="11"/>
      <c r="Q24" s="9"/>
      <c r="R24" s="22">
        <f>SUM(R22:R23)</f>
        <v>1258.5</v>
      </c>
      <c r="S24" s="9"/>
      <c r="T24" s="15"/>
      <c r="U24" s="9"/>
      <c r="V24" s="22">
        <f>SUM(V22:V23)</f>
        <v>673</v>
      </c>
      <c r="W24" s="10"/>
    </row>
    <row r="25" spans="1:23" ht="12" hidden="1" customHeight="1" x14ac:dyDescent="0.25">
      <c r="A25" s="3">
        <v>3</v>
      </c>
      <c r="C25" s="8"/>
      <c r="D25" s="11"/>
      <c r="E25" s="9"/>
      <c r="F25" s="21">
        <f>E9</f>
        <v>0</v>
      </c>
      <c r="G25" s="9"/>
      <c r="H25" s="11"/>
      <c r="I25" s="9"/>
      <c r="J25" s="21">
        <f>I9+J48</f>
        <v>0</v>
      </c>
      <c r="K25" s="9"/>
      <c r="L25" s="11"/>
      <c r="M25" s="9"/>
      <c r="N25" s="21">
        <f>M9</f>
        <v>0</v>
      </c>
      <c r="O25" s="9"/>
      <c r="P25" s="11"/>
      <c r="Q25" s="9"/>
      <c r="R25" s="21">
        <f>Q9</f>
        <v>0</v>
      </c>
      <c r="S25" s="9"/>
      <c r="T25" s="15"/>
      <c r="U25" s="9"/>
      <c r="V25" s="21">
        <f>U9</f>
        <v>0</v>
      </c>
      <c r="W25" s="10"/>
    </row>
    <row r="26" spans="1:23" ht="12" hidden="1" customHeight="1" x14ac:dyDescent="0.25">
      <c r="A26" s="3">
        <v>3.5</v>
      </c>
      <c r="C26" s="8"/>
      <c r="D26" s="11"/>
      <c r="E26" s="9"/>
      <c r="F26" s="22">
        <f>SUM(F24:F25)</f>
        <v>234</v>
      </c>
      <c r="G26" s="9"/>
      <c r="H26" s="11"/>
      <c r="I26" s="9"/>
      <c r="J26" s="22">
        <f>SUM(J24:J25)</f>
        <v>0</v>
      </c>
      <c r="K26" s="9"/>
      <c r="L26" s="11"/>
      <c r="M26" s="9"/>
      <c r="N26" s="22">
        <f>SUM(N24:N25)</f>
        <v>205</v>
      </c>
      <c r="O26" s="9"/>
      <c r="P26" s="11"/>
      <c r="Q26" s="9"/>
      <c r="R26" s="22">
        <f>SUM(R24:R25)</f>
        <v>1258.5</v>
      </c>
      <c r="S26" s="9"/>
      <c r="T26" s="15"/>
      <c r="U26" s="9"/>
      <c r="V26" s="22">
        <f>SUM(V24:V25)</f>
        <v>673</v>
      </c>
      <c r="W26" s="10"/>
    </row>
    <row r="27" spans="1:23" ht="12" hidden="1" customHeight="1" x14ac:dyDescent="0.25">
      <c r="C27" s="8"/>
      <c r="D27" s="11"/>
      <c r="E27" s="9"/>
      <c r="F27" s="21" t="s">
        <v>13</v>
      </c>
      <c r="G27" s="9"/>
      <c r="H27" s="11"/>
      <c r="I27" s="9"/>
      <c r="J27" s="21" t="s">
        <v>13</v>
      </c>
      <c r="K27" s="9"/>
      <c r="L27" s="11"/>
      <c r="M27" s="9"/>
      <c r="N27" s="21" t="s">
        <v>13</v>
      </c>
      <c r="O27" s="9"/>
      <c r="P27" s="11"/>
      <c r="Q27" s="9"/>
      <c r="R27" s="21" t="s">
        <v>13</v>
      </c>
      <c r="S27" s="9"/>
      <c r="T27" s="15"/>
      <c r="U27" s="9"/>
      <c r="V27" s="21" t="s">
        <v>13</v>
      </c>
      <c r="W27" s="10"/>
    </row>
    <row r="28" spans="1:23" ht="12" hidden="1" customHeight="1" x14ac:dyDescent="0.25">
      <c r="C28" s="8"/>
      <c r="D28" s="11"/>
      <c r="E28" s="9"/>
      <c r="F28" s="22">
        <f>SUM(F26:F27)</f>
        <v>234</v>
      </c>
      <c r="G28" s="9"/>
      <c r="H28" s="11"/>
      <c r="I28" s="9"/>
      <c r="J28" s="22">
        <f>SUM(J26:J27)</f>
        <v>0</v>
      </c>
      <c r="K28" s="9"/>
      <c r="L28" s="11"/>
      <c r="M28" s="9"/>
      <c r="N28" s="22">
        <f>SUM(N26:N27)</f>
        <v>205</v>
      </c>
      <c r="O28" s="9"/>
      <c r="P28" s="11"/>
      <c r="Q28" s="9"/>
      <c r="R28" s="22">
        <f>SUM(R26:R27)</f>
        <v>1258.5</v>
      </c>
      <c r="S28" s="9"/>
      <c r="T28" s="15"/>
      <c r="U28" s="9"/>
      <c r="V28" s="22">
        <f>SUM(V26:V27)</f>
        <v>673</v>
      </c>
      <c r="W28" s="10"/>
    </row>
    <row r="29" spans="1:23" ht="12" hidden="1" customHeight="1" x14ac:dyDescent="0.25">
      <c r="C29" s="8"/>
      <c r="D29" s="11"/>
      <c r="E29" s="19"/>
      <c r="F29" s="21">
        <f>F28*F20</f>
        <v>0</v>
      </c>
      <c r="G29" s="9"/>
      <c r="H29" s="11"/>
      <c r="I29" s="19"/>
      <c r="J29" s="21">
        <f>J28*J20</f>
        <v>0</v>
      </c>
      <c r="K29" s="9"/>
      <c r="L29" s="11"/>
      <c r="M29" s="19"/>
      <c r="N29" s="21">
        <f>N28*N20</f>
        <v>0</v>
      </c>
      <c r="O29" s="9"/>
      <c r="P29" s="11"/>
      <c r="Q29" s="19"/>
      <c r="R29" s="21">
        <f>R28*R20</f>
        <v>0</v>
      </c>
      <c r="S29" s="9"/>
      <c r="T29" s="15"/>
      <c r="U29" s="9"/>
      <c r="V29" s="21">
        <f>V28*V20</f>
        <v>0</v>
      </c>
      <c r="W29" s="10"/>
    </row>
    <row r="30" spans="1:23" ht="12" hidden="1" customHeight="1" x14ac:dyDescent="0.25">
      <c r="C30" s="8"/>
      <c r="D30" s="11"/>
      <c r="E30" s="9"/>
      <c r="F30" s="22">
        <f>SUM(F28:F29)</f>
        <v>234</v>
      </c>
      <c r="G30" s="9"/>
      <c r="H30" s="11"/>
      <c r="I30" s="9"/>
      <c r="J30" s="22">
        <f>SUM(J28:J29)</f>
        <v>0</v>
      </c>
      <c r="K30" s="9"/>
      <c r="L30" s="11"/>
      <c r="M30" s="9"/>
      <c r="N30" s="22">
        <f>SUM(N28:N29)</f>
        <v>205</v>
      </c>
      <c r="O30" s="9"/>
      <c r="P30" s="11"/>
      <c r="Q30" s="9"/>
      <c r="R30" s="22">
        <f>SUM(R28:R29)</f>
        <v>1258.5</v>
      </c>
      <c r="S30" s="9"/>
      <c r="T30" s="15"/>
      <c r="U30" s="9"/>
      <c r="V30" s="22">
        <f>SUM(V28:V29)</f>
        <v>673</v>
      </c>
      <c r="W30" s="10"/>
    </row>
    <row r="31" spans="1:23" ht="12" hidden="1" customHeight="1" x14ac:dyDescent="0.25">
      <c r="C31" s="8"/>
      <c r="D31" s="11"/>
      <c r="E31" s="9"/>
      <c r="F31" s="21">
        <f>F17</f>
        <v>0</v>
      </c>
      <c r="G31" s="9"/>
      <c r="H31" s="11"/>
      <c r="I31" s="9"/>
      <c r="J31" s="21">
        <f>J17</f>
        <v>0</v>
      </c>
      <c r="K31" s="9"/>
      <c r="L31" s="11"/>
      <c r="M31" s="9"/>
      <c r="N31" s="21">
        <f>N17</f>
        <v>0</v>
      </c>
      <c r="O31" s="9"/>
      <c r="P31" s="11"/>
      <c r="Q31" s="9"/>
      <c r="R31" s="21">
        <f>R17</f>
        <v>0</v>
      </c>
      <c r="S31" s="9"/>
      <c r="T31" s="15"/>
      <c r="U31" s="9"/>
      <c r="V31" s="21">
        <f>V17</f>
        <v>0</v>
      </c>
      <c r="W31" s="10"/>
    </row>
    <row r="32" spans="1:23" ht="12" hidden="1" customHeight="1" x14ac:dyDescent="0.25">
      <c r="C32" s="8"/>
      <c r="D32" s="11"/>
      <c r="E32" s="9"/>
      <c r="F32" s="22">
        <f>SUM(F30:F31)</f>
        <v>234</v>
      </c>
      <c r="G32" s="9"/>
      <c r="H32" s="11"/>
      <c r="I32" s="9"/>
      <c r="J32" s="22">
        <f>SUM(J30:J31)</f>
        <v>0</v>
      </c>
      <c r="K32" s="9"/>
      <c r="L32" s="11"/>
      <c r="M32" s="9"/>
      <c r="N32" s="22">
        <f>SUM(N30:N31)</f>
        <v>205</v>
      </c>
      <c r="O32" s="9"/>
      <c r="P32" s="11"/>
      <c r="Q32" s="9"/>
      <c r="R32" s="22">
        <f>SUM(R30:R31)</f>
        <v>1258.5</v>
      </c>
      <c r="S32" s="9"/>
      <c r="T32" s="15"/>
      <c r="U32" s="9"/>
      <c r="V32" s="22">
        <f>SUM(V30:V31)</f>
        <v>673</v>
      </c>
      <c r="W32" s="10"/>
    </row>
    <row r="33" spans="3:23" ht="12" hidden="1" customHeight="1" x14ac:dyDescent="0.25">
      <c r="C33" s="8"/>
      <c r="D33" s="11"/>
      <c r="E33" s="9"/>
      <c r="F33" s="9"/>
      <c r="G33" s="9"/>
      <c r="H33" s="11"/>
      <c r="I33" s="9"/>
      <c r="J33" s="9"/>
      <c r="K33" s="9"/>
      <c r="L33" s="11"/>
      <c r="M33" s="9"/>
      <c r="N33" s="9"/>
      <c r="O33" s="9"/>
      <c r="P33" s="11"/>
      <c r="Q33" s="9"/>
      <c r="R33" s="9"/>
      <c r="S33" s="9"/>
      <c r="T33" s="15"/>
      <c r="U33" s="9"/>
      <c r="V33" s="9"/>
      <c r="W33" s="10"/>
    </row>
    <row r="34" spans="3:23" ht="12" hidden="1" customHeight="1" x14ac:dyDescent="0.25">
      <c r="C34" s="8"/>
      <c r="D34" s="11"/>
      <c r="E34" s="9"/>
      <c r="F34" s="21">
        <f>F7</f>
        <v>234</v>
      </c>
      <c r="G34" s="9"/>
      <c r="H34" s="11"/>
      <c r="I34" s="9"/>
      <c r="J34" s="21">
        <f>J7</f>
        <v>0</v>
      </c>
      <c r="K34" s="9"/>
      <c r="L34" s="11"/>
      <c r="M34" s="9"/>
      <c r="N34" s="21">
        <f>N7</f>
        <v>205</v>
      </c>
      <c r="O34" s="9"/>
      <c r="P34" s="11"/>
      <c r="Q34" s="9"/>
      <c r="R34" s="21">
        <f>R7</f>
        <v>1258.5</v>
      </c>
      <c r="S34" s="9"/>
      <c r="T34" s="15"/>
      <c r="U34" s="9"/>
      <c r="V34" s="21">
        <f>V7</f>
        <v>673</v>
      </c>
      <c r="W34" s="10"/>
    </row>
    <row r="35" spans="3:23" ht="12" hidden="1" customHeight="1" x14ac:dyDescent="0.25">
      <c r="C35" s="8"/>
      <c r="D35" s="11"/>
      <c r="E35" s="9"/>
      <c r="F35" s="21">
        <f>F34*F16</f>
        <v>0</v>
      </c>
      <c r="G35" s="9"/>
      <c r="H35" s="11"/>
      <c r="I35" s="9"/>
      <c r="J35" s="21">
        <f>J34*J16</f>
        <v>0</v>
      </c>
      <c r="K35" s="9"/>
      <c r="L35" s="11"/>
      <c r="M35" s="9"/>
      <c r="N35" s="21">
        <f>N34*N16</f>
        <v>0</v>
      </c>
      <c r="O35" s="9"/>
      <c r="P35" s="11"/>
      <c r="Q35" s="9"/>
      <c r="R35" s="21">
        <f>R34*R16</f>
        <v>0</v>
      </c>
      <c r="S35" s="9"/>
      <c r="T35" s="15"/>
      <c r="U35" s="9"/>
      <c r="V35" s="21">
        <f>V34*V16</f>
        <v>0</v>
      </c>
      <c r="W35" s="10"/>
    </row>
    <row r="36" spans="3:23" ht="12" hidden="1" customHeight="1" x14ac:dyDescent="0.25">
      <c r="C36" s="8"/>
      <c r="D36" s="11"/>
      <c r="E36" s="9"/>
      <c r="F36" s="22">
        <f>SUM(F34:F35)</f>
        <v>234</v>
      </c>
      <c r="G36" s="9"/>
      <c r="H36" s="11"/>
      <c r="I36" s="9"/>
      <c r="J36" s="22">
        <f>SUM(J34:J35)</f>
        <v>0</v>
      </c>
      <c r="K36" s="9"/>
      <c r="L36" s="11"/>
      <c r="M36" s="9"/>
      <c r="N36" s="22">
        <f>SUM(N34:N35)</f>
        <v>205</v>
      </c>
      <c r="O36" s="9"/>
      <c r="P36" s="11"/>
      <c r="Q36" s="9"/>
      <c r="R36" s="22">
        <f>SUM(R34:R35)</f>
        <v>1258.5</v>
      </c>
      <c r="S36" s="9"/>
      <c r="T36" s="15"/>
      <c r="U36" s="9"/>
      <c r="V36" s="22">
        <f>SUM(V34:V35)</f>
        <v>673</v>
      </c>
      <c r="W36" s="10"/>
    </row>
    <row r="37" spans="3:23" ht="12" hidden="1" customHeight="1" x14ac:dyDescent="0.25">
      <c r="C37" s="8"/>
      <c r="D37" s="11"/>
      <c r="E37" s="9"/>
      <c r="F37" s="21">
        <f>E9</f>
        <v>0</v>
      </c>
      <c r="G37" s="9"/>
      <c r="H37" s="11"/>
      <c r="I37" s="9"/>
      <c r="J37" s="21">
        <f>I9</f>
        <v>0</v>
      </c>
      <c r="K37" s="9"/>
      <c r="L37" s="11"/>
      <c r="M37" s="9"/>
      <c r="N37" s="21">
        <f>M9</f>
        <v>0</v>
      </c>
      <c r="O37" s="9"/>
      <c r="P37" s="11"/>
      <c r="Q37" s="9"/>
      <c r="R37" s="21">
        <f>Q9</f>
        <v>0</v>
      </c>
      <c r="S37" s="9"/>
      <c r="T37" s="15"/>
      <c r="U37" s="9"/>
      <c r="V37" s="21">
        <f>U9</f>
        <v>0</v>
      </c>
      <c r="W37" s="10"/>
    </row>
    <row r="38" spans="3:23" ht="12" hidden="1" customHeight="1" x14ac:dyDescent="0.25">
      <c r="C38" s="8"/>
      <c r="D38" s="11"/>
      <c r="E38" s="9"/>
      <c r="F38" s="22">
        <f>SUM(F36:F37)</f>
        <v>234</v>
      </c>
      <c r="G38" s="9"/>
      <c r="H38" s="11"/>
      <c r="I38" s="9"/>
      <c r="J38" s="22">
        <f>SUM(J36:J37)</f>
        <v>0</v>
      </c>
      <c r="K38" s="9"/>
      <c r="L38" s="11"/>
      <c r="M38" s="9"/>
      <c r="N38" s="22">
        <f>SUM(N36:N37)</f>
        <v>205</v>
      </c>
      <c r="O38" s="9"/>
      <c r="P38" s="11"/>
      <c r="Q38" s="9"/>
      <c r="R38" s="22">
        <f>SUM(R36:R37)</f>
        <v>1258.5</v>
      </c>
      <c r="S38" s="9"/>
      <c r="T38" s="15"/>
      <c r="U38" s="9"/>
      <c r="V38" s="22">
        <f>SUM(V36:V37)</f>
        <v>673</v>
      </c>
      <c r="W38" s="10"/>
    </row>
    <row r="39" spans="3:23" ht="12" hidden="1" customHeight="1" x14ac:dyDescent="0.25">
      <c r="C39" s="8"/>
      <c r="D39" s="11"/>
      <c r="E39" s="9"/>
      <c r="F39" s="21">
        <f>F17</f>
        <v>0</v>
      </c>
      <c r="G39" s="9"/>
      <c r="H39" s="11"/>
      <c r="I39" s="9"/>
      <c r="J39" s="21">
        <f>J17</f>
        <v>0</v>
      </c>
      <c r="K39" s="9"/>
      <c r="L39" s="11"/>
      <c r="M39" s="9"/>
      <c r="N39" s="21">
        <f>N17</f>
        <v>0</v>
      </c>
      <c r="O39" s="9"/>
      <c r="P39" s="11"/>
      <c r="Q39" s="9"/>
      <c r="R39" s="21">
        <f>R17</f>
        <v>0</v>
      </c>
      <c r="S39" s="9"/>
      <c r="T39" s="15"/>
      <c r="U39" s="9"/>
      <c r="V39" s="21">
        <f>V17</f>
        <v>0</v>
      </c>
      <c r="W39" s="10"/>
    </row>
    <row r="40" spans="3:23" ht="12" hidden="1" customHeight="1" x14ac:dyDescent="0.25">
      <c r="C40" s="8"/>
      <c r="D40" s="11"/>
      <c r="E40" s="9"/>
      <c r="F40" s="22">
        <f>SUM(F38:F39)</f>
        <v>234</v>
      </c>
      <c r="G40" s="9"/>
      <c r="H40" s="11"/>
      <c r="I40" s="9"/>
      <c r="J40" s="22">
        <f>SUM(J38:J39)</f>
        <v>0</v>
      </c>
      <c r="K40" s="9"/>
      <c r="L40" s="11"/>
      <c r="M40" s="9"/>
      <c r="N40" s="22">
        <f>SUM(N38:N39)</f>
        <v>205</v>
      </c>
      <c r="O40" s="9"/>
      <c r="P40" s="11"/>
      <c r="Q40" s="9"/>
      <c r="R40" s="22">
        <f>SUM(R38:R39)</f>
        <v>1258.5</v>
      </c>
      <c r="S40" s="9"/>
      <c r="T40" s="15"/>
      <c r="U40" s="9"/>
      <c r="V40" s="22">
        <f>SUM(V38:V39)</f>
        <v>673</v>
      </c>
      <c r="W40" s="10"/>
    </row>
    <row r="41" spans="3:23" ht="12" hidden="1" customHeight="1" x14ac:dyDescent="0.25">
      <c r="C41" s="8"/>
      <c r="D41" s="11"/>
      <c r="E41" s="19"/>
      <c r="F41" s="21">
        <f>F40*F20</f>
        <v>0</v>
      </c>
      <c r="G41" s="9"/>
      <c r="H41" s="11"/>
      <c r="I41" s="19"/>
      <c r="J41" s="21">
        <f>J40*J20</f>
        <v>0</v>
      </c>
      <c r="K41" s="9"/>
      <c r="L41" s="11"/>
      <c r="M41" s="19"/>
      <c r="N41" s="21">
        <f>N40*N20</f>
        <v>0</v>
      </c>
      <c r="O41" s="9"/>
      <c r="P41" s="11"/>
      <c r="Q41" s="19"/>
      <c r="R41" s="21">
        <f>R40*R20</f>
        <v>0</v>
      </c>
      <c r="S41" s="9"/>
      <c r="T41" s="15"/>
      <c r="U41" s="9"/>
      <c r="V41" s="21">
        <f>V40*V20</f>
        <v>0</v>
      </c>
      <c r="W41" s="10"/>
    </row>
    <row r="42" spans="3:23" ht="12" hidden="1" customHeight="1" x14ac:dyDescent="0.25">
      <c r="C42" s="8"/>
      <c r="D42" s="11"/>
      <c r="E42" s="9"/>
      <c r="F42" s="22">
        <f>SUM(F40:F41)</f>
        <v>234</v>
      </c>
      <c r="G42" s="9"/>
      <c r="H42" s="11"/>
      <c r="I42" s="9"/>
      <c r="J42" s="22">
        <f>SUM(J40:J41)</f>
        <v>0</v>
      </c>
      <c r="K42" s="9"/>
      <c r="L42" s="11"/>
      <c r="M42" s="9"/>
      <c r="N42" s="22">
        <f>SUM(N40:N41)</f>
        <v>205</v>
      </c>
      <c r="O42" s="9"/>
      <c r="P42" s="11"/>
      <c r="Q42" s="9"/>
      <c r="R42" s="22">
        <f>SUM(R40:R41)</f>
        <v>1258.5</v>
      </c>
      <c r="S42" s="9"/>
      <c r="T42" s="15"/>
      <c r="U42" s="9"/>
      <c r="V42" s="22">
        <f>SUM(V40:V41)</f>
        <v>673</v>
      </c>
      <c r="W42" s="10"/>
    </row>
    <row r="43" spans="3:23" ht="12" hidden="1" customHeight="1" x14ac:dyDescent="0.25">
      <c r="C43" s="8"/>
      <c r="D43" s="11"/>
      <c r="E43" s="9"/>
      <c r="F43" s="21" t="s">
        <v>13</v>
      </c>
      <c r="G43" s="9"/>
      <c r="H43" s="11"/>
      <c r="I43" s="9"/>
      <c r="J43" s="21" t="s">
        <v>13</v>
      </c>
      <c r="K43" s="9"/>
      <c r="L43" s="11"/>
      <c r="M43" s="9"/>
      <c r="N43" s="21" t="s">
        <v>13</v>
      </c>
      <c r="O43" s="9"/>
      <c r="P43" s="11"/>
      <c r="Q43" s="9"/>
      <c r="R43" s="21" t="s">
        <v>13</v>
      </c>
      <c r="S43" s="9"/>
      <c r="T43" s="15"/>
      <c r="U43" s="9"/>
      <c r="V43" s="21" t="s">
        <v>13</v>
      </c>
      <c r="W43" s="10"/>
    </row>
    <row r="44" spans="3:23" ht="12" hidden="1" customHeight="1" x14ac:dyDescent="0.25">
      <c r="C44" s="8"/>
      <c r="D44" s="11"/>
      <c r="E44" s="9"/>
      <c r="F44" s="22">
        <f>SUM(F42:F43)</f>
        <v>234</v>
      </c>
      <c r="G44" s="9"/>
      <c r="H44" s="11"/>
      <c r="I44" s="9"/>
      <c r="J44" s="22">
        <f>SUM(J42:J43)</f>
        <v>0</v>
      </c>
      <c r="K44" s="9"/>
      <c r="L44" s="11"/>
      <c r="M44" s="9"/>
      <c r="N44" s="22">
        <f>SUM(N42:N43)</f>
        <v>205</v>
      </c>
      <c r="O44" s="9"/>
      <c r="P44" s="11"/>
      <c r="Q44" s="9"/>
      <c r="R44" s="22">
        <f>SUM(R42:R43)</f>
        <v>1258.5</v>
      </c>
      <c r="S44" s="9"/>
      <c r="T44" s="15"/>
      <c r="U44" s="9"/>
      <c r="V44" s="22">
        <f>SUM(V42:V43)</f>
        <v>673</v>
      </c>
      <c r="W44" s="10"/>
    </row>
    <row r="45" spans="3:23" s="46" customFormat="1" ht="12" customHeight="1" x14ac:dyDescent="0.25">
      <c r="C45" s="41"/>
      <c r="D45" s="42"/>
      <c r="E45" s="43"/>
      <c r="F45" s="43"/>
      <c r="G45" s="43"/>
      <c r="H45" s="42"/>
      <c r="I45" s="43"/>
      <c r="J45" s="43"/>
      <c r="K45" s="43"/>
      <c r="L45" s="42"/>
      <c r="M45" s="43"/>
      <c r="N45" s="43"/>
      <c r="O45" s="43"/>
      <c r="P45" s="42"/>
      <c r="Q45" s="43"/>
      <c r="R45" s="43"/>
      <c r="S45" s="43"/>
      <c r="T45" s="44"/>
      <c r="U45" s="43"/>
      <c r="V45" s="43"/>
      <c r="W45" s="45"/>
    </row>
    <row r="46" spans="3:23" ht="16.149999999999999" customHeight="1" x14ac:dyDescent="0.25">
      <c r="C46" s="8"/>
      <c r="D46" s="11" t="s">
        <v>6</v>
      </c>
      <c r="E46" s="35"/>
      <c r="F46" s="14">
        <f>E46*13.6</f>
        <v>0</v>
      </c>
      <c r="G46" s="9"/>
      <c r="H46" s="11" t="s">
        <v>6</v>
      </c>
      <c r="I46" s="35"/>
      <c r="J46" s="14">
        <f>I46*13.6</f>
        <v>0</v>
      </c>
      <c r="K46" s="9"/>
      <c r="L46" s="11" t="s">
        <v>6</v>
      </c>
      <c r="M46" s="35"/>
      <c r="N46" s="14">
        <f>M46*13.6</f>
        <v>0</v>
      </c>
      <c r="O46" s="9"/>
      <c r="P46" s="11" t="s">
        <v>6</v>
      </c>
      <c r="Q46" s="35"/>
      <c r="R46" s="14">
        <f>Q46*13.6</f>
        <v>0</v>
      </c>
      <c r="S46" s="9"/>
      <c r="T46" s="15" t="s">
        <v>6</v>
      </c>
      <c r="U46" s="35"/>
      <c r="V46" s="14">
        <f>U46*13.6</f>
        <v>0</v>
      </c>
      <c r="W46" s="10"/>
    </row>
    <row r="47" spans="3:23" ht="16.149999999999999" customHeight="1" x14ac:dyDescent="0.25">
      <c r="C47" s="8"/>
      <c r="D47" s="11" t="s">
        <v>18</v>
      </c>
      <c r="E47" s="34"/>
      <c r="F47" s="14"/>
      <c r="G47" s="9"/>
      <c r="H47" s="11" t="s">
        <v>18</v>
      </c>
      <c r="I47" s="34"/>
      <c r="J47" s="14"/>
      <c r="K47" s="9"/>
      <c r="L47" s="11" t="s">
        <v>18</v>
      </c>
      <c r="M47" s="34"/>
      <c r="N47" s="14"/>
      <c r="O47" s="9"/>
      <c r="P47" s="11" t="s">
        <v>18</v>
      </c>
      <c r="Q47" s="34"/>
      <c r="R47" s="14"/>
      <c r="S47" s="9"/>
      <c r="T47" s="11" t="s">
        <v>18</v>
      </c>
      <c r="U47" s="34"/>
      <c r="V47" s="14"/>
      <c r="W47" s="10"/>
    </row>
    <row r="48" spans="3:23" ht="16.149999999999999" customHeight="1" x14ac:dyDescent="0.25">
      <c r="C48" s="8"/>
      <c r="D48" s="11"/>
      <c r="E48" s="9"/>
      <c r="F48" s="14"/>
      <c r="G48" s="9"/>
      <c r="H48" s="11" t="s">
        <v>32</v>
      </c>
      <c r="I48" s="34"/>
      <c r="J48" s="14">
        <f>IF(I48="yes", 162.5, 0)</f>
        <v>0</v>
      </c>
      <c r="K48" s="9"/>
      <c r="L48" s="11"/>
      <c r="M48" s="9"/>
      <c r="N48" s="14"/>
      <c r="O48" s="9"/>
      <c r="P48" s="11"/>
      <c r="Q48" s="9"/>
      <c r="R48" s="14"/>
      <c r="S48" s="9"/>
      <c r="T48" s="11"/>
      <c r="U48" s="9"/>
      <c r="V48" s="14"/>
      <c r="W48" s="10"/>
    </row>
    <row r="49" spans="1:23" ht="16.149999999999999" customHeight="1" x14ac:dyDescent="0.25">
      <c r="C49" s="8"/>
      <c r="D49" s="11"/>
      <c r="E49" s="9"/>
      <c r="F49" s="14"/>
      <c r="G49" s="9"/>
      <c r="H49" s="11"/>
      <c r="I49" s="9"/>
      <c r="J49" s="14"/>
      <c r="K49" s="9"/>
      <c r="L49" s="11"/>
      <c r="M49" s="9"/>
      <c r="N49" s="14"/>
      <c r="O49" s="9"/>
      <c r="P49" s="11"/>
      <c r="Q49" s="9"/>
      <c r="R49" s="14"/>
      <c r="S49" s="9"/>
      <c r="T49" s="15"/>
      <c r="U49" s="9"/>
      <c r="V49" s="14"/>
      <c r="W49" s="10"/>
    </row>
    <row r="50" spans="1:23" ht="16.149999999999999" customHeight="1" x14ac:dyDescent="0.25">
      <c r="C50" s="8"/>
      <c r="D50" s="11" t="s">
        <v>19</v>
      </c>
      <c r="E50" s="33"/>
      <c r="F50" s="23">
        <f>IF(E50="yes", 0.9, 1)</f>
        <v>1</v>
      </c>
      <c r="G50" s="9"/>
      <c r="H50" s="11" t="s">
        <v>19</v>
      </c>
      <c r="I50" s="33"/>
      <c r="J50" s="23">
        <f>IF(I50="yes", 0.9, 1)</f>
        <v>1</v>
      </c>
      <c r="K50" s="9"/>
      <c r="L50" s="11" t="s">
        <v>19</v>
      </c>
      <c r="M50" s="33"/>
      <c r="N50" s="23">
        <f>IF(M50="yes", 0.9, 1)</f>
        <v>1</v>
      </c>
      <c r="O50" s="9"/>
      <c r="P50" s="11" t="s">
        <v>19</v>
      </c>
      <c r="Q50" s="33"/>
      <c r="R50" s="23">
        <f>IF(Q50="yes", 0.9, 1)</f>
        <v>1</v>
      </c>
      <c r="S50" s="9"/>
      <c r="T50" s="11" t="s">
        <v>19</v>
      </c>
      <c r="U50" s="33"/>
      <c r="V50" s="23">
        <f>IF(U50="yes", 0.9, 1)</f>
        <v>1</v>
      </c>
      <c r="W50" s="10"/>
    </row>
    <row r="51" spans="1:23" ht="15" customHeight="1" x14ac:dyDescent="0.25">
      <c r="C51" s="8"/>
      <c r="D51" s="11"/>
      <c r="E51" s="9"/>
      <c r="F51" s="9"/>
      <c r="G51" s="9"/>
      <c r="H51" s="11"/>
      <c r="I51" s="9"/>
      <c r="J51" s="9"/>
      <c r="K51" s="9"/>
      <c r="L51" s="11"/>
      <c r="M51" s="9"/>
      <c r="N51" s="9"/>
      <c r="O51" s="9"/>
      <c r="P51" s="11"/>
      <c r="Q51" s="9"/>
      <c r="R51" s="9"/>
      <c r="S51" s="9"/>
      <c r="T51" s="11"/>
      <c r="U51" s="9"/>
      <c r="V51" s="9"/>
      <c r="W51" s="10"/>
    </row>
    <row r="52" spans="1:23" ht="15" customHeight="1" x14ac:dyDescent="0.25">
      <c r="C52" s="8"/>
      <c r="D52" s="24">
        <f>(F18*F50)+(F46+E47)</f>
        <v>234</v>
      </c>
      <c r="E52" s="25"/>
      <c r="F52" s="25"/>
      <c r="G52" s="25"/>
      <c r="H52" s="24">
        <f>(J18*J50)+(J46*J50)+I47</f>
        <v>0</v>
      </c>
      <c r="I52" s="25"/>
      <c r="J52" s="25"/>
      <c r="K52" s="25"/>
      <c r="L52" s="24">
        <f>(N18*N50)+(N46+M47)</f>
        <v>205</v>
      </c>
      <c r="M52" s="25"/>
      <c r="N52" s="25"/>
      <c r="O52" s="25"/>
      <c r="P52" s="24">
        <f>(R18*R50)+(R46+Q47)</f>
        <v>1258.5</v>
      </c>
      <c r="Q52" s="25"/>
      <c r="R52" s="25"/>
      <c r="S52" s="25"/>
      <c r="T52" s="24">
        <f>(V18*V50)+(V46+U47)</f>
        <v>673</v>
      </c>
      <c r="U52" s="9"/>
      <c r="V52" s="9"/>
      <c r="W52" s="10"/>
    </row>
    <row r="53" spans="1:23" ht="15" customHeight="1" thickBot="1" x14ac:dyDescent="0.3">
      <c r="C53" s="26"/>
      <c r="D53" s="27"/>
      <c r="E53" s="28"/>
      <c r="F53" s="28"/>
      <c r="G53" s="28"/>
      <c r="H53" s="27"/>
      <c r="I53" s="28"/>
      <c r="J53" s="28"/>
      <c r="K53" s="28"/>
      <c r="L53" s="27"/>
      <c r="M53" s="28"/>
      <c r="N53" s="28"/>
      <c r="O53" s="28"/>
      <c r="P53" s="27"/>
      <c r="Q53" s="28"/>
      <c r="R53" s="28"/>
      <c r="S53" s="28"/>
      <c r="T53" s="27"/>
      <c r="U53" s="28"/>
      <c r="V53" s="28"/>
      <c r="W53" s="29"/>
    </row>
    <row r="54" spans="1:23" ht="15" customHeight="1" thickBot="1" x14ac:dyDescent="0.3">
      <c r="A54" s="3" t="s">
        <v>0</v>
      </c>
    </row>
    <row r="55" spans="1:23" ht="15" customHeight="1" x14ac:dyDescent="0.25">
      <c r="A55" s="3"/>
      <c r="C55" s="4"/>
      <c r="D55" s="5"/>
      <c r="E55" s="6"/>
      <c r="F55" s="6"/>
      <c r="G55" s="6"/>
      <c r="H55" s="5"/>
      <c r="I55" s="6"/>
      <c r="J55" s="6"/>
      <c r="K55" s="6"/>
      <c r="L55" s="5"/>
      <c r="M55" s="6"/>
      <c r="N55" s="6"/>
      <c r="O55" s="6"/>
      <c r="P55" s="5"/>
      <c r="Q55" s="6"/>
      <c r="R55" s="6"/>
      <c r="S55" s="6"/>
      <c r="T55" s="5"/>
      <c r="U55" s="6"/>
      <c r="V55" s="6"/>
      <c r="W55" s="7"/>
    </row>
    <row r="56" spans="1:23" ht="30" customHeight="1" x14ac:dyDescent="0.25">
      <c r="A56" s="3" t="s">
        <v>1</v>
      </c>
      <c r="C56" s="8"/>
      <c r="D56" s="48" t="s">
        <v>12</v>
      </c>
      <c r="E56" s="48"/>
      <c r="F56" s="48"/>
      <c r="G56" s="48"/>
      <c r="H56" s="48"/>
      <c r="I56" s="48"/>
      <c r="J56" s="48"/>
      <c r="K56" s="48"/>
      <c r="L56" s="48"/>
      <c r="M56" s="48"/>
      <c r="N56" s="48"/>
      <c r="O56" s="48"/>
      <c r="P56" s="48"/>
      <c r="Q56" s="48"/>
      <c r="R56" s="48"/>
      <c r="S56" s="48"/>
      <c r="T56" s="48"/>
      <c r="U56" s="48"/>
      <c r="V56" s="9"/>
      <c r="W56" s="10"/>
    </row>
    <row r="57" spans="1:23" ht="15" customHeight="1" x14ac:dyDescent="0.25">
      <c r="C57" s="8"/>
      <c r="D57" s="11"/>
      <c r="E57" s="9"/>
      <c r="F57" s="9"/>
      <c r="G57" s="9"/>
      <c r="H57" s="11"/>
      <c r="I57" s="9"/>
      <c r="J57" s="9"/>
      <c r="K57" s="9"/>
      <c r="L57" s="11"/>
      <c r="M57" s="9"/>
      <c r="N57" s="9"/>
      <c r="O57" s="9"/>
      <c r="P57" s="11"/>
      <c r="Q57" s="9"/>
      <c r="R57" s="9"/>
      <c r="S57" s="9"/>
      <c r="T57" s="11"/>
      <c r="U57" s="9"/>
      <c r="V57" s="9"/>
      <c r="W57" s="10"/>
    </row>
    <row r="58" spans="1:23" ht="15" customHeight="1" x14ac:dyDescent="0.25">
      <c r="A58" s="12">
        <v>16</v>
      </c>
      <c r="C58" s="8"/>
      <c r="D58" s="13" t="s">
        <v>7</v>
      </c>
      <c r="E58" s="9"/>
      <c r="F58" s="9"/>
      <c r="G58" s="9"/>
      <c r="H58" s="13" t="s">
        <v>8</v>
      </c>
      <c r="I58" s="9"/>
      <c r="J58" s="9"/>
      <c r="K58" s="9"/>
      <c r="L58" s="13" t="s">
        <v>9</v>
      </c>
      <c r="M58" s="9"/>
      <c r="N58" s="9"/>
      <c r="O58" s="9"/>
      <c r="P58" s="13" t="s">
        <v>10</v>
      </c>
      <c r="Q58" s="9"/>
      <c r="R58" s="9"/>
      <c r="S58" s="9"/>
      <c r="T58" s="13" t="s">
        <v>11</v>
      </c>
      <c r="U58" s="9"/>
      <c r="V58" s="9"/>
      <c r="W58" s="10"/>
    </row>
    <row r="59" spans="1:23" ht="15" customHeight="1" x14ac:dyDescent="0.25">
      <c r="A59" s="12">
        <v>32</v>
      </c>
      <c r="C59" s="8"/>
      <c r="D59" s="11"/>
      <c r="E59" s="9"/>
      <c r="F59" s="14">
        <v>93.5</v>
      </c>
      <c r="G59" s="9"/>
      <c r="H59" s="11"/>
      <c r="I59" s="33"/>
      <c r="J59" s="14">
        <f>I59*152</f>
        <v>0</v>
      </c>
      <c r="K59" s="9"/>
      <c r="L59" s="11"/>
      <c r="M59" s="9">
        <v>1</v>
      </c>
      <c r="N59" s="14">
        <v>82</v>
      </c>
      <c r="O59" s="9"/>
      <c r="P59" s="11"/>
      <c r="Q59" s="9"/>
      <c r="R59" s="14">
        <v>503.5</v>
      </c>
      <c r="S59" s="9"/>
      <c r="T59" s="11"/>
      <c r="U59" s="9"/>
      <c r="V59" s="14">
        <v>269.5</v>
      </c>
      <c r="W59" s="10"/>
    </row>
    <row r="60" spans="1:23" ht="15" customHeight="1" x14ac:dyDescent="0.25">
      <c r="C60" s="8"/>
      <c r="D60" s="11"/>
      <c r="E60" s="9"/>
      <c r="F60" s="14"/>
      <c r="G60" s="9"/>
      <c r="H60" s="11"/>
      <c r="I60" s="9"/>
      <c r="J60" s="14"/>
      <c r="K60" s="9"/>
      <c r="L60" s="11"/>
      <c r="M60" s="9"/>
      <c r="N60" s="14"/>
      <c r="O60" s="9"/>
      <c r="P60" s="11"/>
      <c r="Q60" s="9"/>
      <c r="R60" s="14"/>
      <c r="S60" s="9"/>
      <c r="T60" s="11"/>
      <c r="U60" s="9"/>
      <c r="V60" s="14"/>
      <c r="W60" s="10"/>
    </row>
    <row r="61" spans="1:23" ht="15" customHeight="1" x14ac:dyDescent="0.25">
      <c r="A61" s="12">
        <v>33</v>
      </c>
      <c r="C61" s="8"/>
      <c r="D61" s="11" t="s">
        <v>4</v>
      </c>
      <c r="E61" s="36"/>
      <c r="F61" s="9"/>
      <c r="G61" s="9"/>
      <c r="H61" s="11" t="s">
        <v>4</v>
      </c>
      <c r="I61" s="36"/>
      <c r="J61" s="9"/>
      <c r="K61" s="9"/>
      <c r="L61" s="11" t="s">
        <v>4</v>
      </c>
      <c r="M61" s="36"/>
      <c r="N61" s="9"/>
      <c r="O61" s="9"/>
      <c r="P61" s="11" t="s">
        <v>4</v>
      </c>
      <c r="Q61" s="36"/>
      <c r="R61" s="9"/>
      <c r="S61" s="9"/>
      <c r="T61" s="11" t="s">
        <v>4</v>
      </c>
      <c r="U61" s="36"/>
      <c r="V61" s="9"/>
      <c r="W61" s="10"/>
    </row>
    <row r="62" spans="1:23" ht="15" customHeight="1" x14ac:dyDescent="0.25">
      <c r="A62" s="12">
        <v>66</v>
      </c>
      <c r="C62" s="8"/>
      <c r="D62" s="11"/>
      <c r="E62" s="9"/>
      <c r="F62" s="9"/>
      <c r="G62" s="9"/>
      <c r="H62" s="11"/>
      <c r="I62" s="9"/>
      <c r="J62" s="9"/>
      <c r="K62" s="9"/>
      <c r="L62" s="11"/>
      <c r="M62" s="9"/>
      <c r="N62" s="9"/>
      <c r="O62" s="9"/>
      <c r="P62" s="11"/>
      <c r="Q62" s="9"/>
      <c r="R62" s="9"/>
      <c r="S62" s="9"/>
      <c r="T62" s="11"/>
      <c r="U62" s="9"/>
      <c r="V62" s="9"/>
      <c r="W62" s="10"/>
    </row>
    <row r="63" spans="1:23" ht="27.6" customHeight="1" x14ac:dyDescent="0.25">
      <c r="C63" s="8"/>
      <c r="D63" s="16" t="s">
        <v>14</v>
      </c>
      <c r="E63" s="33"/>
      <c r="F63" s="17">
        <f>IF(E63="yes", 0.15, 0)</f>
        <v>0</v>
      </c>
      <c r="G63" s="9"/>
      <c r="H63" s="16" t="s">
        <v>14</v>
      </c>
      <c r="I63" s="33"/>
      <c r="J63" s="17">
        <f>IF(I63="yes", 0.15, 0)</f>
        <v>0</v>
      </c>
      <c r="K63" s="9"/>
      <c r="L63" s="16" t="s">
        <v>14</v>
      </c>
      <c r="M63" s="33"/>
      <c r="N63" s="17">
        <f>IF(M63="yes", 0.15, 0)</f>
        <v>0</v>
      </c>
      <c r="O63" s="9"/>
      <c r="P63" s="16" t="s">
        <v>14</v>
      </c>
      <c r="Q63" s="33"/>
      <c r="R63" s="17">
        <f>IF(Q63="yes", 0.15, 0)</f>
        <v>0</v>
      </c>
      <c r="S63" s="9"/>
      <c r="T63" s="16" t="s">
        <v>14</v>
      </c>
      <c r="U63" s="33"/>
      <c r="V63" s="17">
        <f>IF(U63="yes", 0.15, 0)</f>
        <v>0</v>
      </c>
      <c r="W63" s="10"/>
    </row>
    <row r="64" spans="1:23" ht="27.6" customHeight="1" x14ac:dyDescent="0.25">
      <c r="A64" s="12">
        <v>13</v>
      </c>
      <c r="C64" s="8"/>
      <c r="D64" s="16" t="s">
        <v>15</v>
      </c>
      <c r="E64" s="33"/>
      <c r="F64" s="17">
        <f>IF(E64="yes", 0.25, 0)</f>
        <v>0</v>
      </c>
      <c r="G64" s="9"/>
      <c r="H64" s="16" t="s">
        <v>15</v>
      </c>
      <c r="I64" s="33"/>
      <c r="J64" s="17">
        <f>IF(I64="yes", 0.25, 0)</f>
        <v>0</v>
      </c>
      <c r="K64" s="9"/>
      <c r="L64" s="16" t="s">
        <v>15</v>
      </c>
      <c r="M64" s="33"/>
      <c r="N64" s="17">
        <f>IF(M64="yes", 0.25, 0)</f>
        <v>0</v>
      </c>
      <c r="O64" s="9"/>
      <c r="P64" s="16" t="s">
        <v>15</v>
      </c>
      <c r="Q64" s="33"/>
      <c r="R64" s="17">
        <f>IF(Q64="yes", 0.25, 0)</f>
        <v>0</v>
      </c>
      <c r="S64" s="9"/>
      <c r="T64" s="16" t="s">
        <v>15</v>
      </c>
      <c r="U64" s="33"/>
      <c r="V64" s="17">
        <f>IF(U64="yes", 0.25, 0)</f>
        <v>0</v>
      </c>
      <c r="W64" s="10"/>
    </row>
    <row r="65" spans="1:23" ht="27.6" customHeight="1" x14ac:dyDescent="0.25">
      <c r="A65" s="12">
        <v>27</v>
      </c>
      <c r="C65" s="8"/>
      <c r="D65" s="16" t="s">
        <v>20</v>
      </c>
      <c r="E65" s="33"/>
      <c r="F65" s="17">
        <f>IF(E65="yes", 0.2, 0)</f>
        <v>0</v>
      </c>
      <c r="G65" s="9"/>
      <c r="H65" s="16" t="s">
        <v>20</v>
      </c>
      <c r="I65" s="33"/>
      <c r="J65" s="17">
        <f>IF(I65="yes", 0.2, 0)</f>
        <v>0</v>
      </c>
      <c r="K65" s="9"/>
      <c r="L65" s="16" t="s">
        <v>20</v>
      </c>
      <c r="M65" s="33"/>
      <c r="N65" s="17">
        <f>IF(M65="yes", 0.2, 0)</f>
        <v>0</v>
      </c>
      <c r="O65" s="9"/>
      <c r="P65" s="16" t="s">
        <v>20</v>
      </c>
      <c r="Q65" s="33"/>
      <c r="R65" s="17">
        <f>IF(Q65="yes", 0.2, 0)</f>
        <v>0</v>
      </c>
      <c r="S65" s="9"/>
      <c r="T65" s="16" t="s">
        <v>20</v>
      </c>
      <c r="U65" s="33"/>
      <c r="V65" s="17">
        <f>IF(U65="yes", 0.2, 0)</f>
        <v>0</v>
      </c>
      <c r="W65" s="10"/>
    </row>
    <row r="66" spans="1:23" ht="27.6" customHeight="1" x14ac:dyDescent="0.25">
      <c r="C66" s="8"/>
      <c r="D66" s="16" t="s">
        <v>16</v>
      </c>
      <c r="E66" s="33"/>
      <c r="F66" s="17">
        <f>IF(E66="yes", 0.25, 0)</f>
        <v>0</v>
      </c>
      <c r="G66" s="9"/>
      <c r="H66" s="16" t="s">
        <v>16</v>
      </c>
      <c r="I66" s="33"/>
      <c r="J66" s="17">
        <f>IF(I66="yes", 0.25, 0)</f>
        <v>0</v>
      </c>
      <c r="K66" s="9"/>
      <c r="L66" s="16" t="s">
        <v>16</v>
      </c>
      <c r="M66" s="33"/>
      <c r="N66" s="17">
        <f>IF(M66="yes", 0.25, 0)</f>
        <v>0</v>
      </c>
      <c r="O66" s="9"/>
      <c r="P66" s="16" t="s">
        <v>16</v>
      </c>
      <c r="Q66" s="33"/>
      <c r="R66" s="17">
        <f>IF(Q66="yes", 0.25, 0)</f>
        <v>0</v>
      </c>
      <c r="S66" s="9"/>
      <c r="T66" s="16" t="s">
        <v>16</v>
      </c>
      <c r="U66" s="33"/>
      <c r="V66" s="17">
        <f>IF(U66="yes", 0.25, 0)</f>
        <v>0</v>
      </c>
      <c r="W66" s="10"/>
    </row>
    <row r="67" spans="1:23" ht="27.6" customHeight="1" x14ac:dyDescent="0.25">
      <c r="A67" s="12">
        <v>88</v>
      </c>
      <c r="C67" s="8"/>
      <c r="D67" s="16" t="s">
        <v>17</v>
      </c>
      <c r="E67" s="33"/>
      <c r="F67" s="17">
        <f>IF(E67="yes", 0.25, 0)</f>
        <v>0</v>
      </c>
      <c r="G67" s="9"/>
      <c r="H67" s="16" t="s">
        <v>17</v>
      </c>
      <c r="I67" s="33"/>
      <c r="J67" s="17">
        <f>IF(I67="yes", 0.25, 0)</f>
        <v>0</v>
      </c>
      <c r="K67" s="9"/>
      <c r="L67" s="16" t="s">
        <v>17</v>
      </c>
      <c r="M67" s="33"/>
      <c r="N67" s="17">
        <f>IF(M67="yes", 0.25, 0)</f>
        <v>0</v>
      </c>
      <c r="O67" s="9"/>
      <c r="P67" s="16" t="s">
        <v>17</v>
      </c>
      <c r="Q67" s="33"/>
      <c r="R67" s="17">
        <f>IF(Q67="yes", 0.25, 0)</f>
        <v>0</v>
      </c>
      <c r="S67" s="9"/>
      <c r="T67" s="16" t="s">
        <v>17</v>
      </c>
      <c r="U67" s="33"/>
      <c r="V67" s="17">
        <f>IF(U67="yes", 0.25, 0)</f>
        <v>0</v>
      </c>
      <c r="W67" s="10"/>
    </row>
    <row r="68" spans="1:23" ht="15" customHeight="1" x14ac:dyDescent="0.25">
      <c r="A68" s="12">
        <v>177</v>
      </c>
      <c r="C68" s="8"/>
      <c r="D68" s="11"/>
      <c r="E68" s="9"/>
      <c r="F68" s="19">
        <f>SUM(F63:F67)</f>
        <v>0</v>
      </c>
      <c r="G68" s="9"/>
      <c r="H68" s="11"/>
      <c r="I68" s="9"/>
      <c r="J68" s="19">
        <f>SUM(J63:J67)</f>
        <v>0</v>
      </c>
      <c r="K68" s="9"/>
      <c r="L68" s="11"/>
      <c r="M68" s="9"/>
      <c r="N68" s="19">
        <f>SUM(N63:N67)</f>
        <v>0</v>
      </c>
      <c r="O68" s="9"/>
      <c r="P68" s="11"/>
      <c r="Q68" s="9"/>
      <c r="R68" s="19">
        <f>SUM(R63:R67)</f>
        <v>0</v>
      </c>
      <c r="S68" s="9"/>
      <c r="T68" s="11"/>
      <c r="U68" s="9"/>
      <c r="V68" s="19">
        <f>SUM(V63:V67)</f>
        <v>0</v>
      </c>
      <c r="W68" s="10"/>
    </row>
    <row r="69" spans="1:23" ht="15" customHeight="1" x14ac:dyDescent="0.25">
      <c r="C69" s="8"/>
      <c r="D69" s="11" t="s">
        <v>2</v>
      </c>
      <c r="E69" s="33"/>
      <c r="F69" s="14">
        <f>E69*40.2</f>
        <v>0</v>
      </c>
      <c r="G69" s="9"/>
      <c r="H69" s="11" t="s">
        <v>2</v>
      </c>
      <c r="I69" s="33"/>
      <c r="J69" s="14">
        <f>I69*40.2</f>
        <v>0</v>
      </c>
      <c r="K69" s="9"/>
      <c r="L69" s="11" t="s">
        <v>2</v>
      </c>
      <c r="M69" s="33"/>
      <c r="N69" s="14">
        <f>M69*40.2</f>
        <v>0</v>
      </c>
      <c r="O69" s="9"/>
      <c r="P69" s="11" t="s">
        <v>2</v>
      </c>
      <c r="Q69" s="33"/>
      <c r="R69" s="14">
        <f>Q69*40.2</f>
        <v>0</v>
      </c>
      <c r="S69" s="9"/>
      <c r="T69" s="11" t="s">
        <v>2</v>
      </c>
      <c r="U69" s="33"/>
      <c r="V69" s="14">
        <f>U69*40.2</f>
        <v>0</v>
      </c>
      <c r="W69" s="10"/>
    </row>
    <row r="70" spans="1:23" ht="15" customHeight="1" x14ac:dyDescent="0.25">
      <c r="A70" s="12">
        <v>54</v>
      </c>
      <c r="C70" s="8"/>
      <c r="D70" s="11" t="s">
        <v>3</v>
      </c>
      <c r="E70" s="33"/>
      <c r="F70" s="20">
        <f>IF(E70="yes", F96, F84)</f>
        <v>93.5</v>
      </c>
      <c r="G70" s="9"/>
      <c r="H70" s="11" t="s">
        <v>3</v>
      </c>
      <c r="I70" s="33"/>
      <c r="J70" s="20">
        <f>IF(I70="yes", J96, J84)</f>
        <v>0</v>
      </c>
      <c r="K70" s="9"/>
      <c r="L70" s="11" t="s">
        <v>3</v>
      </c>
      <c r="M70" s="33"/>
      <c r="N70" s="20">
        <f>IF(M70="yes", N96, N84)</f>
        <v>82</v>
      </c>
      <c r="O70" s="9"/>
      <c r="P70" s="11" t="s">
        <v>3</v>
      </c>
      <c r="Q70" s="33"/>
      <c r="R70" s="20">
        <f>IF(Q70="yes", R96, R84)</f>
        <v>503.5</v>
      </c>
      <c r="S70" s="9"/>
      <c r="T70" s="11" t="s">
        <v>3</v>
      </c>
      <c r="U70" s="33"/>
      <c r="V70" s="20">
        <f>IF(U70="yes", V96, V84)</f>
        <v>269.5</v>
      </c>
      <c r="W70" s="10"/>
    </row>
    <row r="71" spans="1:23" ht="15" customHeight="1" x14ac:dyDescent="0.25">
      <c r="A71" s="12">
        <v>108</v>
      </c>
      <c r="C71" s="8"/>
      <c r="D71" s="11"/>
      <c r="E71" s="9"/>
      <c r="F71" s="9"/>
      <c r="G71" s="9"/>
      <c r="H71" s="11"/>
      <c r="I71" s="9"/>
      <c r="J71" s="9"/>
      <c r="K71" s="9"/>
      <c r="L71" s="11"/>
      <c r="M71" s="9"/>
      <c r="N71" s="9"/>
      <c r="O71" s="9"/>
      <c r="P71" s="11"/>
      <c r="Q71" s="9"/>
      <c r="R71" s="9"/>
      <c r="S71" s="9"/>
      <c r="T71" s="11"/>
      <c r="U71" s="9"/>
      <c r="V71" s="9"/>
      <c r="W71" s="10"/>
    </row>
    <row r="72" spans="1:23" ht="15" customHeight="1" x14ac:dyDescent="0.25">
      <c r="C72" s="8"/>
      <c r="D72" s="11" t="s">
        <v>5</v>
      </c>
      <c r="E72" s="33"/>
      <c r="F72" s="17">
        <f>IF(E72="yes", 0.33, 0)</f>
        <v>0</v>
      </c>
      <c r="G72" s="9"/>
      <c r="H72" s="11" t="s">
        <v>5</v>
      </c>
      <c r="I72" s="33"/>
      <c r="J72" s="17">
        <f>IF(I72="yes", 0.33, 0)</f>
        <v>0</v>
      </c>
      <c r="K72" s="9"/>
      <c r="L72" s="11" t="s">
        <v>5</v>
      </c>
      <c r="M72" s="33"/>
      <c r="N72" s="17">
        <f>IF(M72="yes", 0.33, 0)</f>
        <v>0</v>
      </c>
      <c r="O72" s="9"/>
      <c r="P72" s="11" t="s">
        <v>5</v>
      </c>
      <c r="Q72" s="33"/>
      <c r="R72" s="17">
        <f>IF(Q72="yes", 0.33, 0)</f>
        <v>0</v>
      </c>
      <c r="S72" s="9"/>
      <c r="T72" s="11" t="s">
        <v>5</v>
      </c>
      <c r="U72" s="33"/>
      <c r="V72" s="17">
        <f>IF(U72="yes", 0.33, 0)</f>
        <v>0</v>
      </c>
      <c r="W72" s="10"/>
    </row>
    <row r="73" spans="1:23" ht="15" hidden="1" customHeight="1" x14ac:dyDescent="0.25">
      <c r="A73" s="3">
        <v>1</v>
      </c>
      <c r="C73" s="8"/>
      <c r="D73" s="11"/>
      <c r="E73" s="9"/>
      <c r="F73" s="9"/>
      <c r="G73" s="9"/>
      <c r="H73" s="11"/>
      <c r="I73" s="9"/>
      <c r="J73" s="9"/>
      <c r="K73" s="9"/>
      <c r="L73" s="11"/>
      <c r="M73" s="9"/>
      <c r="N73" s="9"/>
      <c r="O73" s="9"/>
      <c r="P73" s="11"/>
      <c r="Q73" s="9"/>
      <c r="R73" s="9"/>
      <c r="S73" s="9"/>
      <c r="T73" s="11"/>
      <c r="U73" s="9"/>
      <c r="V73" s="9"/>
      <c r="W73" s="10"/>
    </row>
    <row r="74" spans="1:23" ht="11.25" hidden="1" customHeight="1" x14ac:dyDescent="0.25">
      <c r="A74" s="3">
        <v>1.5</v>
      </c>
      <c r="C74" s="8"/>
      <c r="D74" s="11"/>
      <c r="E74" s="9"/>
      <c r="F74" s="21">
        <f>F59</f>
        <v>93.5</v>
      </c>
      <c r="G74" s="9"/>
      <c r="H74" s="11"/>
      <c r="I74" s="9"/>
      <c r="J74" s="21">
        <f>J59</f>
        <v>0</v>
      </c>
      <c r="K74" s="9"/>
      <c r="L74" s="11"/>
      <c r="M74" s="9"/>
      <c r="N74" s="21">
        <f>N59</f>
        <v>82</v>
      </c>
      <c r="O74" s="9"/>
      <c r="P74" s="11"/>
      <c r="Q74" s="9"/>
      <c r="R74" s="21">
        <f>R59</f>
        <v>503.5</v>
      </c>
      <c r="S74" s="9"/>
      <c r="T74" s="11"/>
      <c r="U74" s="9"/>
      <c r="V74" s="21">
        <f>V59</f>
        <v>269.5</v>
      </c>
      <c r="W74" s="10"/>
    </row>
    <row r="75" spans="1:23" ht="11.25" hidden="1" customHeight="1" x14ac:dyDescent="0.25">
      <c r="A75" s="3">
        <v>2</v>
      </c>
      <c r="C75" s="8"/>
      <c r="D75" s="11"/>
      <c r="E75" s="9"/>
      <c r="F75" s="21">
        <f>F74*F68</f>
        <v>0</v>
      </c>
      <c r="G75" s="9"/>
      <c r="H75" s="11"/>
      <c r="I75" s="9"/>
      <c r="J75" s="21">
        <f>J74*J68</f>
        <v>0</v>
      </c>
      <c r="K75" s="9"/>
      <c r="L75" s="11"/>
      <c r="M75" s="9"/>
      <c r="N75" s="21">
        <f>N74*N68</f>
        <v>0</v>
      </c>
      <c r="O75" s="9"/>
      <c r="P75" s="11"/>
      <c r="Q75" s="9"/>
      <c r="R75" s="21">
        <f>R74*R68</f>
        <v>0</v>
      </c>
      <c r="S75" s="9"/>
      <c r="T75" s="11"/>
      <c r="U75" s="9"/>
      <c r="V75" s="21">
        <f>V74*V68</f>
        <v>0</v>
      </c>
      <c r="W75" s="10"/>
    </row>
    <row r="76" spans="1:23" ht="11.25" hidden="1" customHeight="1" x14ac:dyDescent="0.25">
      <c r="A76" s="3">
        <v>2.5</v>
      </c>
      <c r="C76" s="8"/>
      <c r="D76" s="11"/>
      <c r="E76" s="9"/>
      <c r="F76" s="22">
        <f>SUM(F74:F75)</f>
        <v>93.5</v>
      </c>
      <c r="G76" s="9"/>
      <c r="H76" s="11"/>
      <c r="I76" s="9"/>
      <c r="J76" s="22">
        <f>SUM(J74:J75)</f>
        <v>0</v>
      </c>
      <c r="K76" s="9"/>
      <c r="L76" s="11"/>
      <c r="M76" s="9"/>
      <c r="N76" s="22">
        <f>SUM(N74:N75)</f>
        <v>82</v>
      </c>
      <c r="O76" s="9"/>
      <c r="P76" s="11"/>
      <c r="Q76" s="9"/>
      <c r="R76" s="22">
        <f>SUM(R74:R75)</f>
        <v>503.5</v>
      </c>
      <c r="S76" s="9"/>
      <c r="T76" s="11"/>
      <c r="U76" s="9"/>
      <c r="V76" s="22">
        <f>SUM(V74:V75)</f>
        <v>269.5</v>
      </c>
      <c r="W76" s="10"/>
    </row>
    <row r="77" spans="1:23" ht="11.25" hidden="1" customHeight="1" x14ac:dyDescent="0.25">
      <c r="A77" s="3">
        <v>3</v>
      </c>
      <c r="C77" s="8"/>
      <c r="D77" s="11"/>
      <c r="E77" s="9"/>
      <c r="F77" s="21">
        <f>E61</f>
        <v>0</v>
      </c>
      <c r="G77" s="9"/>
      <c r="H77" s="11"/>
      <c r="I77" s="9"/>
      <c r="J77" s="21">
        <f>I61+J100</f>
        <v>0</v>
      </c>
      <c r="K77" s="9"/>
      <c r="L77" s="11"/>
      <c r="M77" s="9"/>
      <c r="N77" s="21">
        <f>M61</f>
        <v>0</v>
      </c>
      <c r="O77" s="9"/>
      <c r="P77" s="11"/>
      <c r="Q77" s="9"/>
      <c r="R77" s="21">
        <f>Q61</f>
        <v>0</v>
      </c>
      <c r="S77" s="9"/>
      <c r="T77" s="11"/>
      <c r="U77" s="9"/>
      <c r="V77" s="21">
        <f>U61</f>
        <v>0</v>
      </c>
      <c r="W77" s="10"/>
    </row>
    <row r="78" spans="1:23" ht="11.25" hidden="1" customHeight="1" x14ac:dyDescent="0.25">
      <c r="A78" s="3">
        <v>3.5</v>
      </c>
      <c r="C78" s="8"/>
      <c r="D78" s="11"/>
      <c r="E78" s="9"/>
      <c r="F78" s="22">
        <f>SUM(F76:F77)</f>
        <v>93.5</v>
      </c>
      <c r="G78" s="9"/>
      <c r="H78" s="11"/>
      <c r="I78" s="9"/>
      <c r="J78" s="22">
        <f>SUM(J76:J77)</f>
        <v>0</v>
      </c>
      <c r="K78" s="9"/>
      <c r="L78" s="11"/>
      <c r="M78" s="9"/>
      <c r="N78" s="22">
        <f>SUM(N76:N77)</f>
        <v>82</v>
      </c>
      <c r="O78" s="9"/>
      <c r="P78" s="11"/>
      <c r="Q78" s="9"/>
      <c r="R78" s="22">
        <f>SUM(R76:R77)</f>
        <v>503.5</v>
      </c>
      <c r="S78" s="9"/>
      <c r="T78" s="11"/>
      <c r="U78" s="9"/>
      <c r="V78" s="22">
        <f>SUM(V76:V77)</f>
        <v>269.5</v>
      </c>
      <c r="W78" s="10"/>
    </row>
    <row r="79" spans="1:23" ht="11.25" hidden="1" customHeight="1" x14ac:dyDescent="0.25">
      <c r="C79" s="8"/>
      <c r="D79" s="11"/>
      <c r="E79" s="9"/>
      <c r="F79" s="21" t="s">
        <v>13</v>
      </c>
      <c r="G79" s="9"/>
      <c r="H79" s="11"/>
      <c r="I79" s="9"/>
      <c r="J79" s="21" t="s">
        <v>13</v>
      </c>
      <c r="K79" s="9"/>
      <c r="L79" s="11"/>
      <c r="M79" s="9"/>
      <c r="N79" s="21" t="s">
        <v>13</v>
      </c>
      <c r="O79" s="9"/>
      <c r="P79" s="11"/>
      <c r="Q79" s="9"/>
      <c r="R79" s="21" t="s">
        <v>13</v>
      </c>
      <c r="S79" s="9"/>
      <c r="T79" s="11"/>
      <c r="U79" s="9"/>
      <c r="V79" s="21" t="s">
        <v>13</v>
      </c>
      <c r="W79" s="10"/>
    </row>
    <row r="80" spans="1:23" ht="11.25" hidden="1" customHeight="1" x14ac:dyDescent="0.25">
      <c r="C80" s="8"/>
      <c r="D80" s="11"/>
      <c r="E80" s="9"/>
      <c r="F80" s="22">
        <f>SUM(F78:F79)</f>
        <v>93.5</v>
      </c>
      <c r="G80" s="9"/>
      <c r="H80" s="11"/>
      <c r="I80" s="9"/>
      <c r="J80" s="22">
        <f>SUM(J78:J79)</f>
        <v>0</v>
      </c>
      <c r="K80" s="9"/>
      <c r="L80" s="11"/>
      <c r="M80" s="9"/>
      <c r="N80" s="22">
        <f>SUM(N78:N79)</f>
        <v>82</v>
      </c>
      <c r="O80" s="9"/>
      <c r="P80" s="11"/>
      <c r="Q80" s="9"/>
      <c r="R80" s="22">
        <f>SUM(R78:R79)</f>
        <v>503.5</v>
      </c>
      <c r="S80" s="9"/>
      <c r="T80" s="11"/>
      <c r="U80" s="9"/>
      <c r="V80" s="22">
        <f>SUM(V78:V79)</f>
        <v>269.5</v>
      </c>
      <c r="W80" s="10"/>
    </row>
    <row r="81" spans="3:23" ht="11.25" hidden="1" customHeight="1" x14ac:dyDescent="0.25">
      <c r="C81" s="8"/>
      <c r="D81" s="11"/>
      <c r="E81" s="19"/>
      <c r="F81" s="21">
        <f>F80*F72</f>
        <v>0</v>
      </c>
      <c r="G81" s="9"/>
      <c r="H81" s="11"/>
      <c r="I81" s="19"/>
      <c r="J81" s="21">
        <f>J80*J72</f>
        <v>0</v>
      </c>
      <c r="K81" s="9"/>
      <c r="L81" s="11"/>
      <c r="M81" s="19"/>
      <c r="N81" s="21">
        <f>N80*N72</f>
        <v>0</v>
      </c>
      <c r="O81" s="9"/>
      <c r="P81" s="11"/>
      <c r="Q81" s="19"/>
      <c r="R81" s="21">
        <f>R80*R72</f>
        <v>0</v>
      </c>
      <c r="S81" s="9"/>
      <c r="T81" s="11"/>
      <c r="U81" s="9"/>
      <c r="V81" s="21">
        <f>V80*V72</f>
        <v>0</v>
      </c>
      <c r="W81" s="10"/>
    </row>
    <row r="82" spans="3:23" ht="11.25" hidden="1" customHeight="1" x14ac:dyDescent="0.25">
      <c r="C82" s="8"/>
      <c r="D82" s="11"/>
      <c r="E82" s="9"/>
      <c r="F82" s="22">
        <f>SUM(F80:F81)</f>
        <v>93.5</v>
      </c>
      <c r="G82" s="9"/>
      <c r="H82" s="11"/>
      <c r="I82" s="9"/>
      <c r="J82" s="22">
        <f>SUM(J80:J81)</f>
        <v>0</v>
      </c>
      <c r="K82" s="9"/>
      <c r="L82" s="11"/>
      <c r="M82" s="9"/>
      <c r="N82" s="22">
        <f>SUM(N80:N81)</f>
        <v>82</v>
      </c>
      <c r="O82" s="9"/>
      <c r="P82" s="11"/>
      <c r="Q82" s="9"/>
      <c r="R82" s="22">
        <f>SUM(R80:R81)</f>
        <v>503.5</v>
      </c>
      <c r="S82" s="9"/>
      <c r="T82" s="11"/>
      <c r="U82" s="9"/>
      <c r="V82" s="22">
        <f>SUM(V80:V81)</f>
        <v>269.5</v>
      </c>
      <c r="W82" s="10"/>
    </row>
    <row r="83" spans="3:23" ht="11.25" hidden="1" customHeight="1" x14ac:dyDescent="0.25">
      <c r="C83" s="8"/>
      <c r="D83" s="11"/>
      <c r="E83" s="9"/>
      <c r="F83" s="21">
        <f>F69</f>
        <v>0</v>
      </c>
      <c r="G83" s="9"/>
      <c r="H83" s="11"/>
      <c r="I83" s="9"/>
      <c r="J83" s="21">
        <f>J69</f>
        <v>0</v>
      </c>
      <c r="K83" s="9"/>
      <c r="L83" s="11"/>
      <c r="M83" s="9"/>
      <c r="N83" s="21">
        <f>N69</f>
        <v>0</v>
      </c>
      <c r="O83" s="9"/>
      <c r="P83" s="11"/>
      <c r="Q83" s="9"/>
      <c r="R83" s="21">
        <f>R69</f>
        <v>0</v>
      </c>
      <c r="S83" s="9"/>
      <c r="T83" s="11"/>
      <c r="U83" s="9"/>
      <c r="V83" s="21">
        <f>V69</f>
        <v>0</v>
      </c>
      <c r="W83" s="10"/>
    </row>
    <row r="84" spans="3:23" ht="11.25" hidden="1" customHeight="1" x14ac:dyDescent="0.25">
      <c r="C84" s="8"/>
      <c r="D84" s="11"/>
      <c r="E84" s="9"/>
      <c r="F84" s="22">
        <f>SUM(F82:F83)</f>
        <v>93.5</v>
      </c>
      <c r="G84" s="9"/>
      <c r="H84" s="11"/>
      <c r="I84" s="9"/>
      <c r="J84" s="22">
        <f>SUM(J82:J83)</f>
        <v>0</v>
      </c>
      <c r="K84" s="9"/>
      <c r="L84" s="11"/>
      <c r="M84" s="9"/>
      <c r="N84" s="22">
        <f>SUM(N82:N83)</f>
        <v>82</v>
      </c>
      <c r="O84" s="9"/>
      <c r="P84" s="11"/>
      <c r="Q84" s="9"/>
      <c r="R84" s="22">
        <f>SUM(R82:R83)</f>
        <v>503.5</v>
      </c>
      <c r="S84" s="9"/>
      <c r="T84" s="11"/>
      <c r="U84" s="9"/>
      <c r="V84" s="22">
        <f>SUM(V82:V83)</f>
        <v>269.5</v>
      </c>
      <c r="W84" s="10"/>
    </row>
    <row r="85" spans="3:23" ht="11.25" hidden="1" customHeight="1" x14ac:dyDescent="0.25">
      <c r="C85" s="8"/>
      <c r="D85" s="11"/>
      <c r="E85" s="9"/>
      <c r="F85" s="9"/>
      <c r="G85" s="9"/>
      <c r="H85" s="11"/>
      <c r="I85" s="9"/>
      <c r="J85" s="9"/>
      <c r="K85" s="9"/>
      <c r="L85" s="11"/>
      <c r="M85" s="9"/>
      <c r="N85" s="9"/>
      <c r="O85" s="9"/>
      <c r="P85" s="11"/>
      <c r="Q85" s="9"/>
      <c r="R85" s="9"/>
      <c r="S85" s="9"/>
      <c r="T85" s="11"/>
      <c r="U85" s="9"/>
      <c r="V85" s="9"/>
      <c r="W85" s="10"/>
    </row>
    <row r="86" spans="3:23" ht="11.25" hidden="1" customHeight="1" x14ac:dyDescent="0.25">
      <c r="C86" s="8"/>
      <c r="D86" s="11"/>
      <c r="E86" s="9"/>
      <c r="F86" s="21">
        <f>F59</f>
        <v>93.5</v>
      </c>
      <c r="G86" s="9"/>
      <c r="H86" s="11"/>
      <c r="I86" s="9"/>
      <c r="J86" s="21">
        <f>J59</f>
        <v>0</v>
      </c>
      <c r="K86" s="9"/>
      <c r="L86" s="11"/>
      <c r="M86" s="9"/>
      <c r="N86" s="21">
        <f>N59</f>
        <v>82</v>
      </c>
      <c r="O86" s="9"/>
      <c r="P86" s="11"/>
      <c r="Q86" s="9"/>
      <c r="R86" s="21">
        <f>R59</f>
        <v>503.5</v>
      </c>
      <c r="S86" s="9"/>
      <c r="T86" s="11"/>
      <c r="U86" s="9"/>
      <c r="V86" s="21">
        <f>V59</f>
        <v>269.5</v>
      </c>
      <c r="W86" s="10"/>
    </row>
    <row r="87" spans="3:23" ht="11.25" hidden="1" customHeight="1" x14ac:dyDescent="0.25">
      <c r="C87" s="8"/>
      <c r="D87" s="11"/>
      <c r="E87" s="9"/>
      <c r="F87" s="21">
        <f>F86*F68</f>
        <v>0</v>
      </c>
      <c r="G87" s="9"/>
      <c r="H87" s="11"/>
      <c r="I87" s="9"/>
      <c r="J87" s="21">
        <f>J86*J68</f>
        <v>0</v>
      </c>
      <c r="K87" s="9"/>
      <c r="L87" s="11"/>
      <c r="M87" s="9"/>
      <c r="N87" s="21">
        <f>N86*N68</f>
        <v>0</v>
      </c>
      <c r="O87" s="9"/>
      <c r="P87" s="11"/>
      <c r="Q87" s="9"/>
      <c r="R87" s="21">
        <f>R86*R68</f>
        <v>0</v>
      </c>
      <c r="S87" s="9"/>
      <c r="T87" s="11"/>
      <c r="U87" s="9"/>
      <c r="V87" s="21">
        <f>V86*V68</f>
        <v>0</v>
      </c>
      <c r="W87" s="10"/>
    </row>
    <row r="88" spans="3:23" ht="11.25" hidden="1" customHeight="1" x14ac:dyDescent="0.25">
      <c r="C88" s="8"/>
      <c r="D88" s="11"/>
      <c r="E88" s="9"/>
      <c r="F88" s="22">
        <f>SUM(F86:F87)</f>
        <v>93.5</v>
      </c>
      <c r="G88" s="9"/>
      <c r="H88" s="11"/>
      <c r="I88" s="9"/>
      <c r="J88" s="22">
        <f>SUM(J86:J87)</f>
        <v>0</v>
      </c>
      <c r="K88" s="9"/>
      <c r="L88" s="11"/>
      <c r="M88" s="9"/>
      <c r="N88" s="22">
        <f>SUM(N86:N87)</f>
        <v>82</v>
      </c>
      <c r="O88" s="9"/>
      <c r="P88" s="11"/>
      <c r="Q88" s="9"/>
      <c r="R88" s="22">
        <f>SUM(R86:R87)</f>
        <v>503.5</v>
      </c>
      <c r="S88" s="9"/>
      <c r="T88" s="11"/>
      <c r="U88" s="9"/>
      <c r="V88" s="22">
        <f>SUM(V86:V87)</f>
        <v>269.5</v>
      </c>
      <c r="W88" s="10"/>
    </row>
    <row r="89" spans="3:23" ht="11.25" hidden="1" customHeight="1" x14ac:dyDescent="0.25">
      <c r="C89" s="8"/>
      <c r="D89" s="11"/>
      <c r="E89" s="9"/>
      <c r="F89" s="21">
        <f>E61</f>
        <v>0</v>
      </c>
      <c r="G89" s="9"/>
      <c r="H89" s="11"/>
      <c r="I89" s="9"/>
      <c r="J89" s="21">
        <f>I61</f>
        <v>0</v>
      </c>
      <c r="K89" s="9"/>
      <c r="L89" s="11"/>
      <c r="M89" s="9"/>
      <c r="N89" s="21">
        <f>M61</f>
        <v>0</v>
      </c>
      <c r="O89" s="9"/>
      <c r="P89" s="11"/>
      <c r="Q89" s="9"/>
      <c r="R89" s="21">
        <f>Q61</f>
        <v>0</v>
      </c>
      <c r="S89" s="9"/>
      <c r="T89" s="11"/>
      <c r="U89" s="9"/>
      <c r="V89" s="21">
        <f>U61</f>
        <v>0</v>
      </c>
      <c r="W89" s="10"/>
    </row>
    <row r="90" spans="3:23" ht="11.25" hidden="1" customHeight="1" x14ac:dyDescent="0.25">
      <c r="C90" s="8"/>
      <c r="D90" s="11"/>
      <c r="E90" s="9"/>
      <c r="F90" s="22">
        <f>SUM(F88:F89)</f>
        <v>93.5</v>
      </c>
      <c r="G90" s="9"/>
      <c r="H90" s="11"/>
      <c r="I90" s="9"/>
      <c r="J90" s="22">
        <f>SUM(J88:J89)</f>
        <v>0</v>
      </c>
      <c r="K90" s="9"/>
      <c r="L90" s="11"/>
      <c r="M90" s="9"/>
      <c r="N90" s="22">
        <f>SUM(N88:N89)</f>
        <v>82</v>
      </c>
      <c r="O90" s="9"/>
      <c r="P90" s="11"/>
      <c r="Q90" s="9"/>
      <c r="R90" s="22">
        <f>SUM(R88:R89)</f>
        <v>503.5</v>
      </c>
      <c r="S90" s="9"/>
      <c r="T90" s="11"/>
      <c r="U90" s="9"/>
      <c r="V90" s="22">
        <f>SUM(V88:V89)</f>
        <v>269.5</v>
      </c>
      <c r="W90" s="10"/>
    </row>
    <row r="91" spans="3:23" ht="11.25" hidden="1" customHeight="1" x14ac:dyDescent="0.25">
      <c r="C91" s="8"/>
      <c r="D91" s="11"/>
      <c r="E91" s="9"/>
      <c r="F91" s="21">
        <f>F69</f>
        <v>0</v>
      </c>
      <c r="G91" s="9"/>
      <c r="H91" s="11"/>
      <c r="I91" s="9"/>
      <c r="J91" s="21">
        <f>J69</f>
        <v>0</v>
      </c>
      <c r="K91" s="9"/>
      <c r="L91" s="11"/>
      <c r="M91" s="9"/>
      <c r="N91" s="21">
        <f>N69</f>
        <v>0</v>
      </c>
      <c r="O91" s="9"/>
      <c r="P91" s="11"/>
      <c r="Q91" s="9"/>
      <c r="R91" s="21">
        <f>R69</f>
        <v>0</v>
      </c>
      <c r="S91" s="9"/>
      <c r="T91" s="11"/>
      <c r="U91" s="9"/>
      <c r="V91" s="21">
        <f>V69</f>
        <v>0</v>
      </c>
      <c r="W91" s="10"/>
    </row>
    <row r="92" spans="3:23" ht="11.25" hidden="1" customHeight="1" x14ac:dyDescent="0.25">
      <c r="C92" s="8"/>
      <c r="D92" s="11"/>
      <c r="E92" s="9"/>
      <c r="F92" s="22">
        <f>SUM(F90:F91)</f>
        <v>93.5</v>
      </c>
      <c r="G92" s="9"/>
      <c r="H92" s="11"/>
      <c r="I92" s="9"/>
      <c r="J92" s="22">
        <f>SUM(J90:J91)</f>
        <v>0</v>
      </c>
      <c r="K92" s="9"/>
      <c r="L92" s="11"/>
      <c r="M92" s="9"/>
      <c r="N92" s="22">
        <f>SUM(N90:N91)</f>
        <v>82</v>
      </c>
      <c r="O92" s="9"/>
      <c r="P92" s="11"/>
      <c r="Q92" s="9"/>
      <c r="R92" s="22">
        <f>SUM(R90:R91)</f>
        <v>503.5</v>
      </c>
      <c r="S92" s="9"/>
      <c r="T92" s="11"/>
      <c r="U92" s="9"/>
      <c r="V92" s="22">
        <f>SUM(V90:V91)</f>
        <v>269.5</v>
      </c>
      <c r="W92" s="10"/>
    </row>
    <row r="93" spans="3:23" ht="11.25" hidden="1" customHeight="1" x14ac:dyDescent="0.25">
      <c r="C93" s="8"/>
      <c r="D93" s="11"/>
      <c r="E93" s="19"/>
      <c r="F93" s="21">
        <f>F92*F72</f>
        <v>0</v>
      </c>
      <c r="G93" s="9"/>
      <c r="H93" s="11"/>
      <c r="I93" s="19"/>
      <c r="J93" s="21">
        <f>J92*J72</f>
        <v>0</v>
      </c>
      <c r="K93" s="9"/>
      <c r="L93" s="11"/>
      <c r="M93" s="19"/>
      <c r="N93" s="21">
        <f>N92*N72</f>
        <v>0</v>
      </c>
      <c r="O93" s="9"/>
      <c r="P93" s="11"/>
      <c r="Q93" s="19"/>
      <c r="R93" s="21">
        <f>R92*R72</f>
        <v>0</v>
      </c>
      <c r="S93" s="9"/>
      <c r="T93" s="11"/>
      <c r="U93" s="9"/>
      <c r="V93" s="21">
        <f>V92*V72</f>
        <v>0</v>
      </c>
      <c r="W93" s="10"/>
    </row>
    <row r="94" spans="3:23" ht="11.25" hidden="1" customHeight="1" x14ac:dyDescent="0.25">
      <c r="C94" s="8"/>
      <c r="D94" s="11"/>
      <c r="E94" s="9"/>
      <c r="F94" s="22">
        <f>SUM(F92:F93)</f>
        <v>93.5</v>
      </c>
      <c r="G94" s="9"/>
      <c r="H94" s="11"/>
      <c r="I94" s="9"/>
      <c r="J94" s="22">
        <f>SUM(J92:J93)</f>
        <v>0</v>
      </c>
      <c r="K94" s="9"/>
      <c r="L94" s="11"/>
      <c r="M94" s="9"/>
      <c r="N94" s="22">
        <f>SUM(N92:N93)</f>
        <v>82</v>
      </c>
      <c r="O94" s="9"/>
      <c r="P94" s="11"/>
      <c r="Q94" s="9"/>
      <c r="R94" s="22">
        <f>SUM(R92:R93)</f>
        <v>503.5</v>
      </c>
      <c r="S94" s="9"/>
      <c r="T94" s="11"/>
      <c r="U94" s="9"/>
      <c r="V94" s="22">
        <f>SUM(V92:V93)</f>
        <v>269.5</v>
      </c>
      <c r="W94" s="10"/>
    </row>
    <row r="95" spans="3:23" ht="11.25" hidden="1" customHeight="1" x14ac:dyDescent="0.25">
      <c r="C95" s="8"/>
      <c r="D95" s="11"/>
      <c r="E95" s="9"/>
      <c r="F95" s="21" t="s">
        <v>13</v>
      </c>
      <c r="G95" s="9"/>
      <c r="H95" s="11"/>
      <c r="I95" s="9"/>
      <c r="J95" s="21" t="s">
        <v>13</v>
      </c>
      <c r="K95" s="9"/>
      <c r="L95" s="11"/>
      <c r="M95" s="9"/>
      <c r="N95" s="21" t="s">
        <v>13</v>
      </c>
      <c r="O95" s="9"/>
      <c r="P95" s="11"/>
      <c r="Q95" s="9"/>
      <c r="R95" s="21" t="s">
        <v>13</v>
      </c>
      <c r="S95" s="9"/>
      <c r="T95" s="11"/>
      <c r="U95" s="9"/>
      <c r="V95" s="21" t="s">
        <v>13</v>
      </c>
      <c r="W95" s="10"/>
    </row>
    <row r="96" spans="3:23" ht="11.25" hidden="1" customHeight="1" x14ac:dyDescent="0.25">
      <c r="C96" s="8"/>
      <c r="D96" s="11"/>
      <c r="E96" s="9"/>
      <c r="F96" s="22">
        <f>SUM(F94:F95)</f>
        <v>93.5</v>
      </c>
      <c r="G96" s="9"/>
      <c r="H96" s="11"/>
      <c r="I96" s="9"/>
      <c r="J96" s="22">
        <f>SUM(J94:J95)</f>
        <v>0</v>
      </c>
      <c r="K96" s="9"/>
      <c r="L96" s="11"/>
      <c r="M96" s="9"/>
      <c r="N96" s="22">
        <f>SUM(N94:N95)</f>
        <v>82</v>
      </c>
      <c r="O96" s="9"/>
      <c r="P96" s="11"/>
      <c r="Q96" s="9"/>
      <c r="R96" s="22">
        <f>SUM(R94:R95)</f>
        <v>503.5</v>
      </c>
      <c r="S96" s="9"/>
      <c r="T96" s="11"/>
      <c r="U96" s="9"/>
      <c r="V96" s="22">
        <f>SUM(V94:V95)</f>
        <v>269.5</v>
      </c>
      <c r="W96" s="10"/>
    </row>
    <row r="97" spans="3:23" ht="11.25" customHeight="1" x14ac:dyDescent="0.25">
      <c r="C97" s="8"/>
      <c r="D97" s="11"/>
      <c r="E97" s="9"/>
      <c r="F97" s="9"/>
      <c r="G97" s="9"/>
      <c r="H97" s="11"/>
      <c r="I97" s="9"/>
      <c r="J97" s="9"/>
      <c r="K97" s="9"/>
      <c r="L97" s="11"/>
      <c r="M97" s="9"/>
      <c r="N97" s="9"/>
      <c r="O97" s="9"/>
      <c r="P97" s="11"/>
      <c r="Q97" s="9"/>
      <c r="R97" s="9"/>
      <c r="S97" s="9"/>
      <c r="T97" s="11"/>
      <c r="U97" s="9"/>
      <c r="V97" s="9"/>
      <c r="W97" s="10"/>
    </row>
    <row r="98" spans="3:23" ht="15" customHeight="1" x14ac:dyDescent="0.25">
      <c r="C98" s="8"/>
      <c r="D98" s="11" t="s">
        <v>6</v>
      </c>
      <c r="E98" s="34"/>
      <c r="F98" s="14">
        <f>E98*13.6</f>
        <v>0</v>
      </c>
      <c r="G98" s="9"/>
      <c r="H98" s="11" t="s">
        <v>6</v>
      </c>
      <c r="I98" s="34"/>
      <c r="J98" s="14">
        <f>I98*13.6</f>
        <v>0</v>
      </c>
      <c r="K98" s="9"/>
      <c r="L98" s="11" t="s">
        <v>6</v>
      </c>
      <c r="M98" s="34"/>
      <c r="N98" s="14">
        <f>M98*13.6</f>
        <v>0</v>
      </c>
      <c r="O98" s="9"/>
      <c r="P98" s="11" t="s">
        <v>6</v>
      </c>
      <c r="Q98" s="34"/>
      <c r="R98" s="14">
        <f>Q98*13.6</f>
        <v>0</v>
      </c>
      <c r="S98" s="9"/>
      <c r="T98" s="11" t="s">
        <v>6</v>
      </c>
      <c r="U98" s="34"/>
      <c r="V98" s="14">
        <f>U98*13.6</f>
        <v>0</v>
      </c>
      <c r="W98" s="10"/>
    </row>
    <row r="99" spans="3:23" ht="15" customHeight="1" x14ac:dyDescent="0.25">
      <c r="C99" s="8"/>
      <c r="D99" s="11" t="s">
        <v>18</v>
      </c>
      <c r="E99" s="34"/>
      <c r="F99" s="14"/>
      <c r="G99" s="9"/>
      <c r="H99" s="11" t="s">
        <v>18</v>
      </c>
      <c r="I99" s="34"/>
      <c r="J99" s="14"/>
      <c r="K99" s="9"/>
      <c r="L99" s="11" t="s">
        <v>18</v>
      </c>
      <c r="M99" s="34"/>
      <c r="N99" s="14"/>
      <c r="O99" s="9"/>
      <c r="P99" s="11" t="s">
        <v>18</v>
      </c>
      <c r="Q99" s="34"/>
      <c r="R99" s="14"/>
      <c r="S99" s="9"/>
      <c r="T99" s="11" t="s">
        <v>18</v>
      </c>
      <c r="U99" s="34"/>
      <c r="V99" s="14"/>
      <c r="W99" s="10"/>
    </row>
    <row r="100" spans="3:23" ht="15" customHeight="1" x14ac:dyDescent="0.25">
      <c r="C100" s="8"/>
      <c r="D100" s="11"/>
      <c r="E100" s="9"/>
      <c r="F100" s="14"/>
      <c r="G100" s="9"/>
      <c r="H100" s="11" t="s">
        <v>32</v>
      </c>
      <c r="I100" s="34"/>
      <c r="J100" s="14">
        <f>IF(I100="yes", 65, 0)</f>
        <v>0</v>
      </c>
      <c r="K100" s="9"/>
      <c r="L100" s="11"/>
      <c r="M100" s="9"/>
      <c r="N100" s="14"/>
      <c r="O100" s="9"/>
      <c r="P100" s="11"/>
      <c r="Q100" s="9"/>
      <c r="R100" s="14"/>
      <c r="S100" s="9"/>
      <c r="T100" s="11"/>
      <c r="U100" s="9"/>
      <c r="V100" s="14"/>
      <c r="W100" s="10"/>
    </row>
    <row r="101" spans="3:23" ht="15" customHeight="1" x14ac:dyDescent="0.25">
      <c r="C101" s="8"/>
      <c r="D101" s="11"/>
      <c r="E101" s="9"/>
      <c r="F101" s="14"/>
      <c r="G101" s="9"/>
      <c r="H101" s="11"/>
      <c r="I101" s="9"/>
      <c r="J101" s="14"/>
      <c r="K101" s="9"/>
      <c r="L101" s="11"/>
      <c r="M101" s="9"/>
      <c r="N101" s="14"/>
      <c r="O101" s="9"/>
      <c r="P101" s="11"/>
      <c r="Q101" s="9"/>
      <c r="R101" s="14"/>
      <c r="S101" s="9"/>
      <c r="T101" s="30"/>
      <c r="U101" s="9"/>
      <c r="V101" s="14"/>
      <c r="W101" s="10"/>
    </row>
    <row r="102" spans="3:23" ht="15" customHeight="1" x14ac:dyDescent="0.25">
      <c r="C102" s="8"/>
      <c r="D102" s="11" t="s">
        <v>19</v>
      </c>
      <c r="E102" s="33"/>
      <c r="F102" s="23">
        <f>IF(E102="yes", 0.9, 1)</f>
        <v>1</v>
      </c>
      <c r="G102" s="9"/>
      <c r="H102" s="11" t="s">
        <v>19</v>
      </c>
      <c r="I102" s="33"/>
      <c r="J102" s="23">
        <f>IF(I102="yes", 0.9, 1)</f>
        <v>1</v>
      </c>
      <c r="K102" s="9"/>
      <c r="L102" s="11" t="s">
        <v>19</v>
      </c>
      <c r="M102" s="33" t="s">
        <v>0</v>
      </c>
      <c r="N102" s="23">
        <f>IF(M102="yes", 0.9, 1)</f>
        <v>0.9</v>
      </c>
      <c r="O102" s="14"/>
      <c r="P102" s="11" t="s">
        <v>19</v>
      </c>
      <c r="Q102" s="33"/>
      <c r="R102" s="23">
        <f>IF(Q102="yes", 0.9, 1)</f>
        <v>1</v>
      </c>
      <c r="S102" s="9"/>
      <c r="T102" s="11" t="s">
        <v>19</v>
      </c>
      <c r="U102" s="33"/>
      <c r="V102" s="23">
        <f>IF(U102="yes", 0.9, 1)</f>
        <v>1</v>
      </c>
      <c r="W102" s="10"/>
    </row>
    <row r="103" spans="3:23" ht="15" customHeight="1" x14ac:dyDescent="0.25">
      <c r="C103" s="8"/>
      <c r="D103" s="11"/>
      <c r="E103" s="9"/>
      <c r="F103" s="9"/>
      <c r="G103" s="9"/>
      <c r="H103" s="11"/>
      <c r="I103" s="9"/>
      <c r="J103" s="9"/>
      <c r="K103" s="9"/>
      <c r="L103" s="11"/>
      <c r="M103" s="9"/>
      <c r="N103" s="9"/>
      <c r="O103" s="9"/>
      <c r="P103" s="11"/>
      <c r="Q103" s="9"/>
      <c r="R103" s="9"/>
      <c r="S103" s="9"/>
      <c r="T103" s="11"/>
      <c r="U103" s="9"/>
      <c r="V103" s="9"/>
      <c r="W103" s="10"/>
    </row>
    <row r="104" spans="3:23" ht="15" customHeight="1" x14ac:dyDescent="0.25">
      <c r="C104" s="8"/>
      <c r="D104" s="24">
        <f>(F70*F102)+(F98+E99)</f>
        <v>93.5</v>
      </c>
      <c r="E104" s="25"/>
      <c r="F104" s="25"/>
      <c r="G104" s="25"/>
      <c r="H104" s="24">
        <f>(J70*J102)+(J98+I99)</f>
        <v>0</v>
      </c>
      <c r="I104" s="25"/>
      <c r="J104" s="25"/>
      <c r="K104" s="25"/>
      <c r="L104" s="24">
        <f>(N70*N102)+(N98+M99)</f>
        <v>73.8</v>
      </c>
      <c r="M104" s="25"/>
      <c r="N104" s="25"/>
      <c r="O104" s="25"/>
      <c r="P104" s="24">
        <f>(R70*R102)+(R98+Q99)</f>
        <v>503.5</v>
      </c>
      <c r="Q104" s="25"/>
      <c r="R104" s="25"/>
      <c r="S104" s="25"/>
      <c r="T104" s="24">
        <f>(V70*V102)+(V98+U99)</f>
        <v>269.5</v>
      </c>
      <c r="U104" s="25"/>
      <c r="V104" s="9"/>
      <c r="W104" s="10"/>
    </row>
    <row r="105" spans="3:23" ht="15" customHeight="1" thickBot="1" x14ac:dyDescent="0.3">
      <c r="C105" s="26"/>
      <c r="D105" s="31"/>
      <c r="E105" s="28"/>
      <c r="F105" s="28"/>
      <c r="G105" s="28"/>
      <c r="H105" s="32"/>
      <c r="I105" s="28"/>
      <c r="J105" s="28"/>
      <c r="K105" s="28"/>
      <c r="L105" s="31"/>
      <c r="M105" s="28"/>
      <c r="N105" s="28"/>
      <c r="O105" s="28"/>
      <c r="P105" s="31"/>
      <c r="Q105" s="28"/>
      <c r="R105" s="28"/>
      <c r="S105" s="28"/>
      <c r="T105" s="31"/>
      <c r="U105" s="28"/>
      <c r="V105" s="28"/>
      <c r="W105" s="29"/>
    </row>
  </sheetData>
  <sheetProtection sheet="1"/>
  <mergeCells count="3">
    <mergeCell ref="D4:U4"/>
    <mergeCell ref="D56:U56"/>
    <mergeCell ref="C1:W1"/>
  </mergeCells>
  <dataValidations count="12">
    <dataValidation type="list" allowBlank="1" showInputMessage="1" showErrorMessage="1" sqref="E11:E15 U63:U67 Q50 M50 I50 E50 M102 Q102 U102 I102 E102 Q63:Q67 U72 U70 I11:I15 Q72 Q70 M63:M67 M72 M70 E72 E70 I63:I67 I72 I70 E63:E67 Q11:Q15 U20 U18 U50 Q20 Q18 M11:M15 M20 M18 E20 E18 U11:U15 I20 I18 I48 I100">
      <formula1>$A$3:$A$4</formula1>
    </dataValidation>
    <dataValidation type="list" allowBlank="1" showInputMessage="1" showErrorMessage="1" sqref="E9">
      <formula1>$A$6:$A$7</formula1>
    </dataValidation>
    <dataValidation type="list" allowBlank="1" showInputMessage="1" showErrorMessage="1" sqref="M9">
      <formula1>$A$12:$A$13</formula1>
    </dataValidation>
    <dataValidation type="list" allowBlank="1" showInputMessage="1" showErrorMessage="1" sqref="Q9">
      <formula1>$A$15:$A$16</formula1>
    </dataValidation>
    <dataValidation type="list" allowBlank="1" showInputMessage="1" showErrorMessage="1" sqref="U9">
      <formula1>$A$18:$A$19</formula1>
    </dataValidation>
    <dataValidation type="list" allowBlank="1" showInputMessage="1" showErrorMessage="1" sqref="I59 I7">
      <formula1>$A$20:$A$26</formula1>
    </dataValidation>
    <dataValidation type="list" allowBlank="1" showInputMessage="1" showErrorMessage="1" sqref="I9">
      <formula1>$A$9:$A$10</formula1>
    </dataValidation>
    <dataValidation type="list" allowBlank="1" showInputMessage="1" showErrorMessage="1" sqref="E61">
      <formula1>$A$58:$A$59</formula1>
    </dataValidation>
    <dataValidation type="list" allowBlank="1" showInputMessage="1" showErrorMessage="1" sqref="I61">
      <formula1>$A$61:$A$62</formula1>
    </dataValidation>
    <dataValidation type="list" allowBlank="1" showInputMessage="1" showErrorMessage="1" sqref="M61">
      <formula1>$A$64:$A$65</formula1>
    </dataValidation>
    <dataValidation type="list" allowBlank="1" showInputMessage="1" showErrorMessage="1" sqref="Q61">
      <formula1>$A$67:$A$68</formula1>
    </dataValidation>
    <dataValidation type="list" allowBlank="1" showInputMessage="1" showErrorMessage="1" sqref="U61">
      <formula1>$A$70:$A$71</formula1>
    </dataValidation>
  </dataValidations>
  <pageMargins left="0.7" right="0.7" top="0.75" bottom="0.75" header="0.3" footer="0.3"/>
  <pageSetup paperSize="9" orientation="portrait" r:id="rId1"/>
  <ignoredErrors>
    <ignoredError sqref="F1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7"/>
  <sheetViews>
    <sheetView topLeftCell="B1" zoomScale="85" zoomScaleNormal="85" workbookViewId="0">
      <selection activeCell="E9" sqref="E9"/>
    </sheetView>
  </sheetViews>
  <sheetFormatPr defaultColWidth="22.28515625" defaultRowHeight="11.25" x14ac:dyDescent="0.25"/>
  <cols>
    <col min="1" max="1" width="22.28515625" style="1" hidden="1" customWidth="1"/>
    <col min="2" max="2" width="6.42578125" style="1" customWidth="1"/>
    <col min="3" max="3" width="8.7109375" style="1" customWidth="1"/>
    <col min="4" max="4" width="23.85546875" style="2" bestFit="1" customWidth="1"/>
    <col min="5" max="6" width="8.7109375" style="1" customWidth="1"/>
    <col min="7" max="7" width="3.7109375" style="1" customWidth="1"/>
    <col min="8" max="8" width="23.85546875" style="2" bestFit="1" customWidth="1"/>
    <col min="9" max="10" width="8.7109375" style="1" customWidth="1"/>
    <col min="11" max="11" width="3.7109375" style="1" customWidth="1"/>
    <col min="12" max="12" width="23.85546875" style="2" bestFit="1" customWidth="1"/>
    <col min="13" max="14" width="8.7109375" style="1" customWidth="1"/>
    <col min="15" max="15" width="3.7109375" style="1" customWidth="1"/>
    <col min="16" max="16" width="23.85546875" style="2" bestFit="1" customWidth="1"/>
    <col min="17" max="18" width="8.7109375" style="1" customWidth="1"/>
    <col min="19" max="19" width="3.7109375" style="1" customWidth="1"/>
    <col min="20" max="20" width="35.5703125" style="2" bestFit="1" customWidth="1"/>
    <col min="21" max="22" width="8.7109375" style="1" customWidth="1"/>
    <col min="23" max="23" width="3.7109375" style="1" customWidth="1"/>
    <col min="24" max="16384" width="22.28515625" style="1"/>
  </cols>
  <sheetData>
    <row r="1" spans="1:23" ht="25.5" customHeight="1" x14ac:dyDescent="0.25">
      <c r="D1" s="48" t="s">
        <v>35</v>
      </c>
      <c r="E1" s="48"/>
      <c r="F1" s="48"/>
      <c r="G1" s="48"/>
      <c r="H1" s="48"/>
      <c r="I1" s="48"/>
      <c r="J1" s="48"/>
      <c r="K1" s="48"/>
      <c r="L1" s="48"/>
      <c r="M1" s="48"/>
      <c r="N1" s="48"/>
      <c r="O1" s="48"/>
      <c r="P1" s="48"/>
      <c r="Q1" s="48"/>
      <c r="R1" s="48"/>
      <c r="S1" s="48"/>
      <c r="T1" s="48"/>
      <c r="U1" s="48"/>
    </row>
    <row r="2" spans="1:23" ht="12" thickBot="1" x14ac:dyDescent="0.3"/>
    <row r="3" spans="1:23" x14ac:dyDescent="0.25">
      <c r="A3" s="3" t="s">
        <v>0</v>
      </c>
      <c r="C3" s="4"/>
      <c r="D3" s="5"/>
      <c r="E3" s="6"/>
      <c r="F3" s="6"/>
      <c r="G3" s="6"/>
      <c r="H3" s="5"/>
      <c r="I3" s="6"/>
      <c r="J3" s="6"/>
      <c r="K3" s="6"/>
      <c r="L3" s="5"/>
      <c r="M3" s="6"/>
      <c r="N3" s="6"/>
      <c r="O3" s="6"/>
      <c r="P3" s="5"/>
      <c r="Q3" s="6"/>
      <c r="R3" s="6"/>
      <c r="S3" s="6"/>
      <c r="T3" s="5"/>
      <c r="U3" s="6"/>
      <c r="V3" s="6"/>
      <c r="W3" s="7"/>
    </row>
    <row r="4" spans="1:23" ht="30" x14ac:dyDescent="0.25">
      <c r="A4" s="3" t="s">
        <v>1</v>
      </c>
      <c r="C4" s="8"/>
      <c r="D4" s="48" t="s">
        <v>37</v>
      </c>
      <c r="E4" s="48"/>
      <c r="F4" s="48"/>
      <c r="G4" s="48"/>
      <c r="H4" s="48"/>
      <c r="I4" s="48"/>
      <c r="J4" s="48"/>
      <c r="K4" s="48"/>
      <c r="L4" s="48"/>
      <c r="M4" s="48"/>
      <c r="N4" s="48"/>
      <c r="O4" s="48"/>
      <c r="P4" s="48"/>
      <c r="Q4" s="48"/>
      <c r="R4" s="48"/>
      <c r="S4" s="48"/>
      <c r="T4" s="48"/>
      <c r="U4" s="48"/>
      <c r="V4" s="9"/>
      <c r="W4" s="10"/>
    </row>
    <row r="5" spans="1:23" x14ac:dyDescent="0.25">
      <c r="C5" s="8"/>
      <c r="D5" s="11"/>
      <c r="E5" s="9"/>
      <c r="F5" s="9"/>
      <c r="G5" s="9"/>
      <c r="H5" s="11"/>
      <c r="I5" s="9"/>
      <c r="J5" s="9"/>
      <c r="K5" s="9"/>
      <c r="L5" s="11"/>
      <c r="M5" s="9"/>
      <c r="N5" s="9"/>
      <c r="O5" s="9"/>
      <c r="P5" s="11"/>
      <c r="Q5" s="9"/>
      <c r="R5" s="9"/>
      <c r="S5" s="9"/>
      <c r="T5" s="11"/>
      <c r="U5" s="9"/>
      <c r="V5" s="9"/>
      <c r="W5" s="10"/>
    </row>
    <row r="6" spans="1:23" x14ac:dyDescent="0.25">
      <c r="A6" s="12">
        <v>40</v>
      </c>
      <c r="C6" s="8"/>
      <c r="D6" s="13" t="s">
        <v>7</v>
      </c>
      <c r="E6" s="9"/>
      <c r="F6" s="9"/>
      <c r="G6" s="9"/>
      <c r="H6" s="13" t="s">
        <v>8</v>
      </c>
      <c r="I6" s="9"/>
      <c r="J6" s="9"/>
      <c r="K6" s="9"/>
      <c r="L6" s="13" t="s">
        <v>9</v>
      </c>
      <c r="M6" s="9"/>
      <c r="N6" s="9"/>
      <c r="O6" s="9"/>
      <c r="P6" s="13" t="s">
        <v>10</v>
      </c>
      <c r="Q6" s="9"/>
      <c r="R6" s="9"/>
      <c r="S6" s="9"/>
      <c r="T6" s="13" t="s">
        <v>11</v>
      </c>
      <c r="U6" s="9"/>
      <c r="V6" s="9"/>
      <c r="W6" s="10"/>
    </row>
    <row r="7" spans="1:23" x14ac:dyDescent="0.25">
      <c r="A7" s="12">
        <v>79</v>
      </c>
      <c r="C7" s="8"/>
      <c r="D7" s="11"/>
      <c r="E7" s="9"/>
      <c r="F7" s="14">
        <v>200</v>
      </c>
      <c r="G7" s="9"/>
      <c r="H7" s="11"/>
      <c r="I7" s="33"/>
      <c r="J7" s="14">
        <f>I7*325</f>
        <v>0</v>
      </c>
      <c r="K7" s="9"/>
      <c r="L7" s="11"/>
      <c r="M7" s="9"/>
      <c r="N7" s="14">
        <v>300</v>
      </c>
      <c r="O7" s="9"/>
      <c r="P7" s="11"/>
      <c r="Q7" s="9"/>
      <c r="R7" s="14">
        <v>812.5</v>
      </c>
      <c r="S7" s="9"/>
      <c r="T7" s="11"/>
      <c r="U7" s="9"/>
      <c r="V7" s="14">
        <v>600</v>
      </c>
      <c r="W7" s="10"/>
    </row>
    <row r="8" spans="1:23" x14ac:dyDescent="0.25">
      <c r="C8" s="8"/>
      <c r="D8" s="11"/>
      <c r="E8" s="9"/>
      <c r="F8" s="14"/>
      <c r="G8" s="9"/>
      <c r="H8" s="11"/>
      <c r="I8" s="9"/>
      <c r="J8" s="14"/>
      <c r="K8" s="9"/>
      <c r="L8" s="11"/>
      <c r="M8" s="9"/>
      <c r="N8" s="14"/>
      <c r="O8" s="9"/>
      <c r="P8" s="11"/>
      <c r="Q8" s="9"/>
      <c r="R8" s="14"/>
      <c r="S8" s="9"/>
      <c r="T8" s="11"/>
      <c r="U8" s="9"/>
      <c r="V8" s="14"/>
      <c r="W8" s="10"/>
    </row>
    <row r="9" spans="1:23" ht="12" x14ac:dyDescent="0.25">
      <c r="A9" s="12">
        <v>82</v>
      </c>
      <c r="C9" s="8"/>
      <c r="D9" s="11" t="s">
        <v>4</v>
      </c>
      <c r="E9" s="40"/>
      <c r="F9" s="9"/>
      <c r="G9" s="9"/>
      <c r="H9" s="11" t="s">
        <v>4</v>
      </c>
      <c r="I9" s="40"/>
      <c r="J9" s="9"/>
      <c r="K9" s="9"/>
      <c r="L9" s="11" t="s">
        <v>4</v>
      </c>
      <c r="M9" s="40"/>
      <c r="N9" s="9"/>
      <c r="O9" s="9"/>
      <c r="P9" s="11" t="s">
        <v>4</v>
      </c>
      <c r="Q9" s="40"/>
      <c r="R9" s="9"/>
      <c r="S9" s="9"/>
      <c r="T9" s="15" t="s">
        <v>4</v>
      </c>
      <c r="U9" s="40"/>
      <c r="V9" s="9"/>
      <c r="W9" s="10"/>
    </row>
    <row r="10" spans="1:23" ht="12" x14ac:dyDescent="0.25">
      <c r="A10" s="12">
        <v>165</v>
      </c>
      <c r="C10" s="8"/>
      <c r="D10" s="11"/>
      <c r="E10" s="9"/>
      <c r="F10" s="9"/>
      <c r="G10" s="9"/>
      <c r="H10" s="11"/>
      <c r="I10" s="9"/>
      <c r="J10" s="9"/>
      <c r="K10" s="9"/>
      <c r="L10" s="11"/>
      <c r="M10" s="9"/>
      <c r="N10" s="9"/>
      <c r="O10" s="9"/>
      <c r="P10" s="11"/>
      <c r="Q10" s="9"/>
      <c r="R10" s="9"/>
      <c r="S10" s="9"/>
      <c r="T10" s="15"/>
      <c r="U10" s="9"/>
      <c r="V10" s="9"/>
      <c r="W10" s="10"/>
    </row>
    <row r="11" spans="1:23" ht="12" x14ac:dyDescent="0.25">
      <c r="C11" s="8"/>
      <c r="D11" s="16" t="s">
        <v>14</v>
      </c>
      <c r="E11" s="33"/>
      <c r="F11" s="17">
        <f>IF(E11="yes", 0.2, 0)</f>
        <v>0</v>
      </c>
      <c r="G11" s="9"/>
      <c r="H11" s="16" t="s">
        <v>14</v>
      </c>
      <c r="I11" s="33"/>
      <c r="J11" s="17">
        <f>IF(I11="yes", 0.2, 0)</f>
        <v>0</v>
      </c>
      <c r="K11" s="9"/>
      <c r="L11" s="16" t="s">
        <v>14</v>
      </c>
      <c r="M11" s="33"/>
      <c r="N11" s="17">
        <f>IF(M11="yes", 0.2, 0)</f>
        <v>0</v>
      </c>
      <c r="O11" s="9"/>
      <c r="P11" s="16" t="s">
        <v>14</v>
      </c>
      <c r="Q11" s="33"/>
      <c r="R11" s="17">
        <f>IF(Q11="yes", 0.2, 0)</f>
        <v>0</v>
      </c>
      <c r="S11" s="9"/>
      <c r="T11" s="18" t="s">
        <v>14</v>
      </c>
      <c r="U11" s="33"/>
      <c r="V11" s="17">
        <f>IF(U11="yes", 0.2, 0)</f>
        <v>0</v>
      </c>
      <c r="W11" s="10"/>
    </row>
    <row r="12" spans="1:23" ht="12" x14ac:dyDescent="0.25">
      <c r="A12" s="12">
        <v>33</v>
      </c>
      <c r="C12" s="8"/>
      <c r="D12" s="16" t="s">
        <v>15</v>
      </c>
      <c r="E12" s="33"/>
      <c r="F12" s="17">
        <f>IF(E12="yes", 0.3, 0)</f>
        <v>0</v>
      </c>
      <c r="G12" s="9"/>
      <c r="H12" s="16" t="s">
        <v>15</v>
      </c>
      <c r="I12" s="33"/>
      <c r="J12" s="17">
        <f>IF(I12="yes", 0.3, 0)</f>
        <v>0</v>
      </c>
      <c r="K12" s="9"/>
      <c r="L12" s="16" t="s">
        <v>15</v>
      </c>
      <c r="M12" s="33"/>
      <c r="N12" s="17">
        <f>IF(M12="yes", 0.3, 0)</f>
        <v>0</v>
      </c>
      <c r="O12" s="9"/>
      <c r="P12" s="16" t="s">
        <v>15</v>
      </c>
      <c r="Q12" s="33"/>
      <c r="R12" s="17">
        <f>IF(Q12="yes", 0.3, 0)</f>
        <v>0</v>
      </c>
      <c r="S12" s="9"/>
      <c r="T12" s="18" t="s">
        <v>15</v>
      </c>
      <c r="U12" s="33"/>
      <c r="V12" s="17">
        <f>IF(U12="yes", 0.3, 0)</f>
        <v>0</v>
      </c>
      <c r="W12" s="10"/>
    </row>
    <row r="13" spans="1:23" x14ac:dyDescent="0.25">
      <c r="A13" s="12">
        <v>67</v>
      </c>
      <c r="C13" s="8"/>
      <c r="D13" s="16" t="s">
        <v>21</v>
      </c>
      <c r="E13" s="33"/>
      <c r="F13" s="17">
        <f>IF(E13="yes", 0.3, 0)</f>
        <v>0</v>
      </c>
      <c r="G13" s="9"/>
      <c r="H13" s="16" t="s">
        <v>21</v>
      </c>
      <c r="I13" s="33"/>
      <c r="J13" s="17">
        <f>IF(I13="yes", 0.3, 0)</f>
        <v>0</v>
      </c>
      <c r="K13" s="9"/>
      <c r="L13" s="16" t="s">
        <v>21</v>
      </c>
      <c r="M13" s="33"/>
      <c r="N13" s="17">
        <f>IF(M13="yes", 0.3, 0)</f>
        <v>0</v>
      </c>
      <c r="O13" s="9"/>
      <c r="P13" s="16" t="s">
        <v>21</v>
      </c>
      <c r="Q13" s="33"/>
      <c r="R13" s="17">
        <f>IF(Q13="yes", 0.3, 0)</f>
        <v>0</v>
      </c>
      <c r="S13" s="9"/>
      <c r="T13" s="16" t="s">
        <v>21</v>
      </c>
      <c r="U13" s="33"/>
      <c r="V13" s="17">
        <f>IF(U13="yes", 0.3, 0)</f>
        <v>0</v>
      </c>
      <c r="W13" s="10"/>
    </row>
    <row r="14" spans="1:23" ht="12" x14ac:dyDescent="0.25">
      <c r="C14" s="8"/>
      <c r="D14" s="18" t="s">
        <v>22</v>
      </c>
      <c r="E14" s="33"/>
      <c r="F14" s="17">
        <f>IF(E14="yes", 0.3, 0)</f>
        <v>0</v>
      </c>
      <c r="G14" s="9"/>
      <c r="H14" s="18" t="s">
        <v>22</v>
      </c>
      <c r="I14" s="33"/>
      <c r="J14" s="17">
        <f>IF(I14="yes", 0.3, 0)</f>
        <v>0</v>
      </c>
      <c r="K14" s="9"/>
      <c r="L14" s="18" t="s">
        <v>22</v>
      </c>
      <c r="M14" s="33"/>
      <c r="N14" s="17">
        <f>IF(M14="yes", 0.3, 0)</f>
        <v>0</v>
      </c>
      <c r="O14" s="9"/>
      <c r="P14" s="18" t="s">
        <v>22</v>
      </c>
      <c r="Q14" s="33"/>
      <c r="R14" s="17">
        <f>IF(Q14="yes", 0.3, 0)</f>
        <v>0</v>
      </c>
      <c r="S14" s="9"/>
      <c r="T14" s="18" t="s">
        <v>22</v>
      </c>
      <c r="U14" s="33"/>
      <c r="V14" s="17">
        <f>IF(U14="yes", 0.3, 0)</f>
        <v>0</v>
      </c>
      <c r="W14" s="10"/>
    </row>
    <row r="15" spans="1:23" ht="22.5" x14ac:dyDescent="0.25">
      <c r="A15" s="12">
        <v>442</v>
      </c>
      <c r="C15" s="8"/>
      <c r="D15" s="16" t="s">
        <v>20</v>
      </c>
      <c r="E15" s="33"/>
      <c r="F15" s="17">
        <f>IF(E15="yes", 0.3, 0)</f>
        <v>0</v>
      </c>
      <c r="G15" s="9"/>
      <c r="H15" s="16" t="s">
        <v>20</v>
      </c>
      <c r="I15" s="33"/>
      <c r="J15" s="17">
        <f>IF(I15="yes", 0.3, 0)</f>
        <v>0</v>
      </c>
      <c r="K15" s="9"/>
      <c r="L15" s="16" t="s">
        <v>20</v>
      </c>
      <c r="M15" s="33"/>
      <c r="N15" s="17">
        <f>IF(M15="yes", 0.3, 0)</f>
        <v>0</v>
      </c>
      <c r="O15" s="9"/>
      <c r="P15" s="16" t="s">
        <v>20</v>
      </c>
      <c r="Q15" s="33"/>
      <c r="R15" s="17">
        <f>IF(Q15="yes", 0.3, 0)</f>
        <v>0</v>
      </c>
      <c r="S15" s="9"/>
      <c r="T15" s="16" t="s">
        <v>20</v>
      </c>
      <c r="U15" s="33"/>
      <c r="V15" s="17">
        <f>IF(U15="yes", 0.3, 0)</f>
        <v>0</v>
      </c>
      <c r="W15" s="10"/>
    </row>
    <row r="16" spans="1:23" ht="24" x14ac:dyDescent="0.25">
      <c r="A16" s="12">
        <v>221</v>
      </c>
      <c r="C16" s="8"/>
      <c r="D16" s="16" t="s">
        <v>17</v>
      </c>
      <c r="E16" s="33"/>
      <c r="F16" s="17">
        <f>IF(E16="yes", 0.25, 0)</f>
        <v>0</v>
      </c>
      <c r="G16" s="9"/>
      <c r="H16" s="16" t="s">
        <v>17</v>
      </c>
      <c r="I16" s="33"/>
      <c r="J16" s="17">
        <f>IF(I16="yes", 0.25, 0)</f>
        <v>0</v>
      </c>
      <c r="K16" s="9"/>
      <c r="L16" s="16" t="s">
        <v>17</v>
      </c>
      <c r="M16" s="33"/>
      <c r="N16" s="17">
        <f>IF(M16="yes", 0.25, 0)</f>
        <v>0</v>
      </c>
      <c r="O16" s="9"/>
      <c r="P16" s="16" t="s">
        <v>17</v>
      </c>
      <c r="Q16" s="33"/>
      <c r="R16" s="17">
        <f>IF(Q16="yes", 0.25, 0)</f>
        <v>0</v>
      </c>
      <c r="S16" s="9"/>
      <c r="T16" s="18" t="s">
        <v>17</v>
      </c>
      <c r="U16" s="33"/>
      <c r="V16" s="17">
        <f>IF(U16="yes", 0.25, 0)</f>
        <v>0</v>
      </c>
      <c r="W16" s="10"/>
    </row>
    <row r="17" spans="1:23" ht="12" x14ac:dyDescent="0.25">
      <c r="C17" s="8"/>
      <c r="D17" s="11"/>
      <c r="E17" s="9"/>
      <c r="F17" s="19">
        <f>SUM(F11:F16)</f>
        <v>0</v>
      </c>
      <c r="G17" s="9"/>
      <c r="H17" s="11"/>
      <c r="I17" s="9"/>
      <c r="J17" s="19">
        <f>SUM(J11:J16)</f>
        <v>0</v>
      </c>
      <c r="K17" s="9"/>
      <c r="L17" s="11"/>
      <c r="M17" s="9"/>
      <c r="N17" s="19">
        <f>SUM(N11:N16)</f>
        <v>0</v>
      </c>
      <c r="O17" s="9"/>
      <c r="P17" s="11"/>
      <c r="Q17" s="9"/>
      <c r="R17" s="19">
        <f>SUM(R11:R16)</f>
        <v>0</v>
      </c>
      <c r="S17" s="9"/>
      <c r="T17" s="15"/>
      <c r="U17" s="9"/>
      <c r="V17" s="19">
        <f>SUM(V11:V16)</f>
        <v>0</v>
      </c>
      <c r="W17" s="10"/>
    </row>
    <row r="18" spans="1:23" ht="12" x14ac:dyDescent="0.25">
      <c r="A18" s="12">
        <v>271</v>
      </c>
      <c r="C18" s="8"/>
      <c r="D18" s="11" t="s">
        <v>2</v>
      </c>
      <c r="E18" s="33"/>
      <c r="F18" s="14">
        <f>E18*100.5</f>
        <v>0</v>
      </c>
      <c r="G18" s="9"/>
      <c r="H18" s="11" t="s">
        <v>2</v>
      </c>
      <c r="I18" s="33"/>
      <c r="J18" s="14">
        <f>I18*100.5</f>
        <v>0</v>
      </c>
      <c r="K18" s="9"/>
      <c r="L18" s="11" t="s">
        <v>2</v>
      </c>
      <c r="M18" s="33"/>
      <c r="N18" s="14">
        <f>M18*100.5</f>
        <v>0</v>
      </c>
      <c r="O18" s="9"/>
      <c r="P18" s="11" t="s">
        <v>2</v>
      </c>
      <c r="Q18" s="33"/>
      <c r="R18" s="14">
        <f>Q18*100.5</f>
        <v>0</v>
      </c>
      <c r="S18" s="9"/>
      <c r="T18" s="15" t="s">
        <v>2</v>
      </c>
      <c r="U18" s="33"/>
      <c r="V18" s="14">
        <f>U18*100.5</f>
        <v>0</v>
      </c>
      <c r="W18" s="10"/>
    </row>
    <row r="19" spans="1:23" ht="12" x14ac:dyDescent="0.25">
      <c r="A19" s="12">
        <v>135</v>
      </c>
      <c r="C19" s="8"/>
      <c r="D19" s="11" t="s">
        <v>3</v>
      </c>
      <c r="E19" s="33"/>
      <c r="F19" s="20">
        <f>IF(E19="yes", F45, F33)</f>
        <v>200</v>
      </c>
      <c r="G19" s="9"/>
      <c r="H19" s="11" t="s">
        <v>3</v>
      </c>
      <c r="I19" s="33"/>
      <c r="J19" s="20">
        <f>IF(I19="yes", J45, J33)</f>
        <v>0</v>
      </c>
      <c r="K19" s="9"/>
      <c r="L19" s="11" t="s">
        <v>3</v>
      </c>
      <c r="M19" s="33"/>
      <c r="N19" s="20">
        <f>IF(M19="yes", N45, N33)</f>
        <v>300</v>
      </c>
      <c r="O19" s="9"/>
      <c r="P19" s="11" t="s">
        <v>3</v>
      </c>
      <c r="Q19" s="33"/>
      <c r="R19" s="20">
        <f>IF(Q19="yes", R45, R33)</f>
        <v>812.5</v>
      </c>
      <c r="S19" s="9"/>
      <c r="T19" s="15" t="s">
        <v>3</v>
      </c>
      <c r="U19" s="33"/>
      <c r="V19" s="20">
        <f>IF(U19="yes", V45, V33)</f>
        <v>600</v>
      </c>
      <c r="W19" s="10"/>
    </row>
    <row r="20" spans="1:23" ht="12" x14ac:dyDescent="0.25">
      <c r="C20" s="8"/>
      <c r="D20" s="11"/>
      <c r="E20" s="9"/>
      <c r="F20" s="9"/>
      <c r="G20" s="9"/>
      <c r="H20" s="11"/>
      <c r="I20" s="9"/>
      <c r="J20" s="9"/>
      <c r="K20" s="9"/>
      <c r="L20" s="11"/>
      <c r="M20" s="9"/>
      <c r="N20" s="9"/>
      <c r="O20" s="9"/>
      <c r="P20" s="11"/>
      <c r="Q20" s="9"/>
      <c r="R20" s="9"/>
      <c r="S20" s="9"/>
      <c r="T20" s="15"/>
      <c r="U20" s="9"/>
      <c r="V20" s="9"/>
      <c r="W20" s="10"/>
    </row>
    <row r="21" spans="1:23" ht="12" x14ac:dyDescent="0.25">
      <c r="A21" s="3">
        <v>1</v>
      </c>
      <c r="C21" s="8"/>
      <c r="D21" s="11" t="s">
        <v>5</v>
      </c>
      <c r="E21" s="33"/>
      <c r="F21" s="17">
        <f>IF(E21="yes", 0.33, 0)</f>
        <v>0</v>
      </c>
      <c r="G21" s="9"/>
      <c r="H21" s="11" t="s">
        <v>5</v>
      </c>
      <c r="I21" s="33"/>
      <c r="J21" s="17">
        <f>IF(I21="yes", 0.33, 0)</f>
        <v>0</v>
      </c>
      <c r="K21" s="9"/>
      <c r="L21" s="11" t="s">
        <v>5</v>
      </c>
      <c r="M21" s="33"/>
      <c r="N21" s="17">
        <f>IF(M21="yes", 0.33, 0)</f>
        <v>0</v>
      </c>
      <c r="O21" s="9"/>
      <c r="P21" s="11" t="s">
        <v>5</v>
      </c>
      <c r="Q21" s="33"/>
      <c r="R21" s="17">
        <f>IF(Q21="yes", 0.33, 0)</f>
        <v>0</v>
      </c>
      <c r="S21" s="9"/>
      <c r="T21" s="15" t="s">
        <v>5</v>
      </c>
      <c r="U21" s="33"/>
      <c r="V21" s="17">
        <f>IF(U21="yes", 0.33, 0)</f>
        <v>0</v>
      </c>
      <c r="W21" s="10"/>
    </row>
    <row r="22" spans="1:23" ht="12" x14ac:dyDescent="0.25">
      <c r="A22" s="3">
        <v>1.5</v>
      </c>
      <c r="C22" s="8"/>
      <c r="D22" s="11"/>
      <c r="E22" s="9"/>
      <c r="F22" s="9"/>
      <c r="G22" s="9"/>
      <c r="H22" s="11"/>
      <c r="I22" s="9"/>
      <c r="J22" s="9"/>
      <c r="K22" s="9"/>
      <c r="L22" s="11"/>
      <c r="M22" s="9"/>
      <c r="N22" s="9"/>
      <c r="O22" s="9"/>
      <c r="P22" s="11"/>
      <c r="Q22" s="9"/>
      <c r="R22" s="9"/>
      <c r="S22" s="9"/>
      <c r="T22" s="15"/>
      <c r="U22" s="9"/>
      <c r="V22" s="9"/>
      <c r="W22" s="10"/>
    </row>
    <row r="23" spans="1:23" ht="12" hidden="1" x14ac:dyDescent="0.25">
      <c r="A23" s="3">
        <v>2</v>
      </c>
      <c r="C23" s="8"/>
      <c r="D23" s="11"/>
      <c r="E23" s="9" t="s">
        <v>25</v>
      </c>
      <c r="F23" s="21">
        <f>F7</f>
        <v>200</v>
      </c>
      <c r="G23" s="9"/>
      <c r="H23" s="11"/>
      <c r="I23" s="9"/>
      <c r="J23" s="21">
        <f>J7</f>
        <v>0</v>
      </c>
      <c r="K23" s="9"/>
      <c r="L23" s="11"/>
      <c r="M23" s="9"/>
      <c r="N23" s="21">
        <f>N7</f>
        <v>300</v>
      </c>
      <c r="O23" s="9"/>
      <c r="P23" s="11"/>
      <c r="Q23" s="9"/>
      <c r="R23" s="21">
        <f>R7</f>
        <v>812.5</v>
      </c>
      <c r="S23" s="9"/>
      <c r="T23" s="15"/>
      <c r="U23" s="9"/>
      <c r="V23" s="21">
        <f>V7</f>
        <v>600</v>
      </c>
      <c r="W23" s="10"/>
    </row>
    <row r="24" spans="1:23" ht="12" hidden="1" x14ac:dyDescent="0.25">
      <c r="A24" s="3">
        <v>2.5</v>
      </c>
      <c r="C24" s="8"/>
      <c r="D24" s="11"/>
      <c r="E24" s="9" t="s">
        <v>24</v>
      </c>
      <c r="F24" s="21">
        <f>F23*F17</f>
        <v>0</v>
      </c>
      <c r="G24" s="9"/>
      <c r="H24" s="11"/>
      <c r="I24" s="9"/>
      <c r="J24" s="21">
        <f>J23*J17</f>
        <v>0</v>
      </c>
      <c r="K24" s="9"/>
      <c r="L24" s="11"/>
      <c r="M24" s="9"/>
      <c r="N24" s="21">
        <f>N23*N17</f>
        <v>0</v>
      </c>
      <c r="O24" s="9"/>
      <c r="P24" s="11"/>
      <c r="Q24" s="9"/>
      <c r="R24" s="21">
        <f>R23*R17</f>
        <v>0</v>
      </c>
      <c r="S24" s="9"/>
      <c r="T24" s="15"/>
      <c r="U24" s="9"/>
      <c r="V24" s="21">
        <f>V23*V17</f>
        <v>0</v>
      </c>
      <c r="W24" s="10"/>
    </row>
    <row r="25" spans="1:23" ht="12" hidden="1" x14ac:dyDescent="0.25">
      <c r="A25" s="3">
        <v>3</v>
      </c>
      <c r="C25" s="8"/>
      <c r="D25" s="11"/>
      <c r="E25" s="9" t="s">
        <v>23</v>
      </c>
      <c r="F25" s="22">
        <f>SUM(F23:F24)</f>
        <v>200</v>
      </c>
      <c r="G25" s="9"/>
      <c r="H25" s="11"/>
      <c r="I25" s="9"/>
      <c r="J25" s="22">
        <f>SUM(J23:J24)</f>
        <v>0</v>
      </c>
      <c r="K25" s="9"/>
      <c r="L25" s="11"/>
      <c r="M25" s="9"/>
      <c r="N25" s="22">
        <f>SUM(N23:N24)</f>
        <v>300</v>
      </c>
      <c r="O25" s="9"/>
      <c r="P25" s="11"/>
      <c r="Q25" s="9"/>
      <c r="R25" s="22">
        <f>SUM(R23:R24)</f>
        <v>812.5</v>
      </c>
      <c r="S25" s="9"/>
      <c r="T25" s="15"/>
      <c r="U25" s="9"/>
      <c r="V25" s="22">
        <f>SUM(V23:V24)</f>
        <v>600</v>
      </c>
      <c r="W25" s="10"/>
    </row>
    <row r="26" spans="1:23" ht="12" hidden="1" x14ac:dyDescent="0.25">
      <c r="A26" s="3">
        <v>3.5</v>
      </c>
      <c r="C26" s="8"/>
      <c r="D26" s="11"/>
      <c r="E26" s="9" t="s">
        <v>26</v>
      </c>
      <c r="F26" s="21">
        <f>E9</f>
        <v>0</v>
      </c>
      <c r="G26" s="9"/>
      <c r="H26" s="11"/>
      <c r="I26" s="9"/>
      <c r="J26" s="21">
        <f>I9</f>
        <v>0</v>
      </c>
      <c r="K26" s="9"/>
      <c r="L26" s="11"/>
      <c r="M26" s="9"/>
      <c r="N26" s="21">
        <f>M9</f>
        <v>0</v>
      </c>
      <c r="O26" s="9"/>
      <c r="P26" s="11"/>
      <c r="Q26" s="9"/>
      <c r="R26" s="21">
        <f>Q9</f>
        <v>0</v>
      </c>
      <c r="S26" s="9"/>
      <c r="T26" s="15"/>
      <c r="U26" s="9"/>
      <c r="V26" s="21">
        <f>U9</f>
        <v>0</v>
      </c>
      <c r="W26" s="10"/>
    </row>
    <row r="27" spans="1:23" ht="12" hidden="1" x14ac:dyDescent="0.25">
      <c r="C27" s="8"/>
      <c r="D27" s="11"/>
      <c r="E27" s="9" t="s">
        <v>27</v>
      </c>
      <c r="F27" s="22">
        <f>SUM(F25:F26)</f>
        <v>200</v>
      </c>
      <c r="G27" s="9"/>
      <c r="H27" s="11"/>
      <c r="I27" s="9"/>
      <c r="J27" s="22">
        <f>SUM(J25:J26)</f>
        <v>0</v>
      </c>
      <c r="K27" s="9"/>
      <c r="L27" s="11"/>
      <c r="M27" s="9"/>
      <c r="N27" s="22">
        <f>SUM(N25:N26)</f>
        <v>300</v>
      </c>
      <c r="O27" s="9"/>
      <c r="P27" s="11"/>
      <c r="Q27" s="9"/>
      <c r="R27" s="22">
        <f>SUM(R25:R26)</f>
        <v>812.5</v>
      </c>
      <c r="S27" s="9"/>
      <c r="T27" s="15"/>
      <c r="U27" s="9"/>
      <c r="V27" s="22">
        <f>SUM(V25:V26)</f>
        <v>600</v>
      </c>
      <c r="W27" s="10"/>
    </row>
    <row r="28" spans="1:23" ht="12" hidden="1" x14ac:dyDescent="0.25">
      <c r="C28" s="8"/>
      <c r="D28" s="11"/>
      <c r="E28" s="9"/>
      <c r="F28" s="21" t="s">
        <v>13</v>
      </c>
      <c r="G28" s="9"/>
      <c r="H28" s="11"/>
      <c r="I28" s="9"/>
      <c r="J28" s="21" t="s">
        <v>13</v>
      </c>
      <c r="K28" s="9"/>
      <c r="L28" s="11"/>
      <c r="M28" s="9"/>
      <c r="N28" s="21" t="s">
        <v>13</v>
      </c>
      <c r="O28" s="9"/>
      <c r="P28" s="11"/>
      <c r="Q28" s="9"/>
      <c r="R28" s="21" t="s">
        <v>13</v>
      </c>
      <c r="S28" s="9"/>
      <c r="T28" s="15"/>
      <c r="U28" s="9"/>
      <c r="V28" s="21" t="s">
        <v>13</v>
      </c>
      <c r="W28" s="10"/>
    </row>
    <row r="29" spans="1:23" ht="12" hidden="1" x14ac:dyDescent="0.25">
      <c r="C29" s="8"/>
      <c r="D29" s="11"/>
      <c r="E29" s="9"/>
      <c r="F29" s="22">
        <f>SUM(F27:F28)</f>
        <v>200</v>
      </c>
      <c r="G29" s="9"/>
      <c r="H29" s="11"/>
      <c r="I29" s="9"/>
      <c r="J29" s="22">
        <f>SUM(J27:J28)</f>
        <v>0</v>
      </c>
      <c r="K29" s="9"/>
      <c r="L29" s="11"/>
      <c r="M29" s="9"/>
      <c r="N29" s="22">
        <f>SUM(N27:N28)</f>
        <v>300</v>
      </c>
      <c r="O29" s="9"/>
      <c r="P29" s="11"/>
      <c r="Q29" s="9"/>
      <c r="R29" s="22">
        <f>SUM(R27:R28)</f>
        <v>812.5</v>
      </c>
      <c r="S29" s="9"/>
      <c r="T29" s="15"/>
      <c r="U29" s="9"/>
      <c r="V29" s="22">
        <f>SUM(V27:V28)</f>
        <v>600</v>
      </c>
      <c r="W29" s="10"/>
    </row>
    <row r="30" spans="1:23" ht="12" hidden="1" x14ac:dyDescent="0.25">
      <c r="C30" s="8"/>
      <c r="D30" s="11"/>
      <c r="E30" s="9" t="s">
        <v>29</v>
      </c>
      <c r="F30" s="21">
        <f>F29*F21</f>
        <v>0</v>
      </c>
      <c r="G30" s="9"/>
      <c r="H30" s="11"/>
      <c r="I30" s="19"/>
      <c r="J30" s="21">
        <f>J29*J21</f>
        <v>0</v>
      </c>
      <c r="K30" s="9"/>
      <c r="L30" s="11"/>
      <c r="M30" s="19"/>
      <c r="N30" s="21">
        <f>N29*N21</f>
        <v>0</v>
      </c>
      <c r="O30" s="9"/>
      <c r="P30" s="11"/>
      <c r="Q30" s="19"/>
      <c r="R30" s="21">
        <f>R29*R21</f>
        <v>0</v>
      </c>
      <c r="S30" s="9"/>
      <c r="T30" s="15"/>
      <c r="U30" s="9"/>
      <c r="V30" s="21">
        <f>V29*V21</f>
        <v>0</v>
      </c>
      <c r="W30" s="10"/>
    </row>
    <row r="31" spans="1:23" ht="12" hidden="1" x14ac:dyDescent="0.25">
      <c r="C31" s="8"/>
      <c r="D31" s="11"/>
      <c r="E31" s="9" t="s">
        <v>28</v>
      </c>
      <c r="F31" s="22">
        <f>SUM(F29:F30)</f>
        <v>200</v>
      </c>
      <c r="G31" s="9"/>
      <c r="H31" s="11"/>
      <c r="I31" s="9"/>
      <c r="J31" s="22">
        <f>SUM(J29:J30)</f>
        <v>0</v>
      </c>
      <c r="K31" s="9"/>
      <c r="L31" s="11"/>
      <c r="M31" s="9"/>
      <c r="N31" s="22">
        <f>SUM(N29:N30)</f>
        <v>300</v>
      </c>
      <c r="O31" s="9"/>
      <c r="P31" s="11"/>
      <c r="Q31" s="9"/>
      <c r="R31" s="22">
        <f>SUM(R29:R30)</f>
        <v>812.5</v>
      </c>
      <c r="S31" s="9"/>
      <c r="T31" s="15"/>
      <c r="U31" s="9"/>
      <c r="V31" s="22">
        <f>SUM(V29:V30)</f>
        <v>600</v>
      </c>
      <c r="W31" s="10"/>
    </row>
    <row r="32" spans="1:23" ht="12" hidden="1" x14ac:dyDescent="0.25">
      <c r="C32" s="8"/>
      <c r="D32" s="11"/>
      <c r="E32" s="9" t="s">
        <v>30</v>
      </c>
      <c r="F32" s="21">
        <f>F18</f>
        <v>0</v>
      </c>
      <c r="G32" s="9"/>
      <c r="H32" s="11"/>
      <c r="I32" s="9"/>
      <c r="J32" s="21">
        <f>J18</f>
        <v>0</v>
      </c>
      <c r="K32" s="9"/>
      <c r="L32" s="11"/>
      <c r="M32" s="9"/>
      <c r="N32" s="21">
        <f>N18</f>
        <v>0</v>
      </c>
      <c r="O32" s="9"/>
      <c r="P32" s="11"/>
      <c r="Q32" s="9"/>
      <c r="R32" s="21">
        <f>R18</f>
        <v>0</v>
      </c>
      <c r="S32" s="9"/>
      <c r="T32" s="15"/>
      <c r="U32" s="9"/>
      <c r="V32" s="21">
        <f>V18</f>
        <v>0</v>
      </c>
      <c r="W32" s="10"/>
    </row>
    <row r="33" spans="3:23" ht="12" hidden="1" x14ac:dyDescent="0.25">
      <c r="C33" s="8"/>
      <c r="D33" s="11"/>
      <c r="E33" s="9" t="s">
        <v>31</v>
      </c>
      <c r="F33" s="22">
        <f>SUM(F31:F32)</f>
        <v>200</v>
      </c>
      <c r="G33" s="9"/>
      <c r="H33" s="11"/>
      <c r="I33" s="9"/>
      <c r="J33" s="22">
        <f>SUM(J31:J32)</f>
        <v>0</v>
      </c>
      <c r="K33" s="9"/>
      <c r="L33" s="11"/>
      <c r="M33" s="9"/>
      <c r="N33" s="22">
        <f>SUM(N31:N32)</f>
        <v>300</v>
      </c>
      <c r="O33" s="9"/>
      <c r="P33" s="11"/>
      <c r="Q33" s="9"/>
      <c r="R33" s="22">
        <f>SUM(R31:R32)</f>
        <v>812.5</v>
      </c>
      <c r="S33" s="9"/>
      <c r="T33" s="15"/>
      <c r="U33" s="9"/>
      <c r="V33" s="22">
        <f>SUM(V31:V32)</f>
        <v>600</v>
      </c>
      <c r="W33" s="10"/>
    </row>
    <row r="34" spans="3:23" ht="12" hidden="1" x14ac:dyDescent="0.25">
      <c r="C34" s="8"/>
      <c r="D34" s="11"/>
      <c r="E34" s="9"/>
      <c r="F34" s="9"/>
      <c r="G34" s="9"/>
      <c r="H34" s="11"/>
      <c r="I34" s="9"/>
      <c r="J34" s="9"/>
      <c r="K34" s="9"/>
      <c r="L34" s="11"/>
      <c r="M34" s="9"/>
      <c r="N34" s="9"/>
      <c r="O34" s="9"/>
      <c r="P34" s="11"/>
      <c r="Q34" s="9"/>
      <c r="R34" s="9"/>
      <c r="S34" s="9"/>
      <c r="T34" s="15"/>
      <c r="U34" s="9"/>
      <c r="V34" s="9"/>
      <c r="W34" s="10"/>
    </row>
    <row r="35" spans="3:23" ht="12" hidden="1" x14ac:dyDescent="0.25">
      <c r="C35" s="8"/>
      <c r="D35" s="11"/>
      <c r="E35" s="9"/>
      <c r="F35" s="21">
        <f>F7</f>
        <v>200</v>
      </c>
      <c r="G35" s="9"/>
      <c r="H35" s="11"/>
      <c r="I35" s="9"/>
      <c r="J35" s="21">
        <f>J7</f>
        <v>0</v>
      </c>
      <c r="K35" s="9"/>
      <c r="L35" s="11"/>
      <c r="M35" s="9"/>
      <c r="N35" s="21">
        <f>N7</f>
        <v>300</v>
      </c>
      <c r="O35" s="9"/>
      <c r="P35" s="11"/>
      <c r="Q35" s="9"/>
      <c r="R35" s="21">
        <f>R7</f>
        <v>812.5</v>
      </c>
      <c r="S35" s="9"/>
      <c r="T35" s="15"/>
      <c r="U35" s="9"/>
      <c r="V35" s="21">
        <f>V7</f>
        <v>600</v>
      </c>
      <c r="W35" s="10"/>
    </row>
    <row r="36" spans="3:23" ht="12" hidden="1" x14ac:dyDescent="0.25">
      <c r="C36" s="8"/>
      <c r="D36" s="11"/>
      <c r="E36" s="9"/>
      <c r="F36" s="21">
        <f>F35*F17</f>
        <v>0</v>
      </c>
      <c r="G36" s="9"/>
      <c r="H36" s="11"/>
      <c r="I36" s="9"/>
      <c r="J36" s="21">
        <f>J35*J17</f>
        <v>0</v>
      </c>
      <c r="K36" s="9"/>
      <c r="L36" s="11"/>
      <c r="M36" s="9"/>
      <c r="N36" s="21">
        <f>N35*N17</f>
        <v>0</v>
      </c>
      <c r="O36" s="9"/>
      <c r="P36" s="11"/>
      <c r="Q36" s="9"/>
      <c r="R36" s="21">
        <f>R35*R17</f>
        <v>0</v>
      </c>
      <c r="S36" s="9"/>
      <c r="T36" s="15"/>
      <c r="U36" s="9"/>
      <c r="V36" s="21">
        <f>V35*V17</f>
        <v>0</v>
      </c>
      <c r="W36" s="10"/>
    </row>
    <row r="37" spans="3:23" ht="12" hidden="1" x14ac:dyDescent="0.25">
      <c r="C37" s="8"/>
      <c r="D37" s="11"/>
      <c r="E37" s="9"/>
      <c r="F37" s="22">
        <f>SUM(F35:F36)</f>
        <v>200</v>
      </c>
      <c r="G37" s="9"/>
      <c r="H37" s="11"/>
      <c r="I37" s="9"/>
      <c r="J37" s="22">
        <f>SUM(J35:J36)</f>
        <v>0</v>
      </c>
      <c r="K37" s="9"/>
      <c r="L37" s="11"/>
      <c r="M37" s="9"/>
      <c r="N37" s="22">
        <f>SUM(N35:N36)</f>
        <v>300</v>
      </c>
      <c r="O37" s="9"/>
      <c r="P37" s="11"/>
      <c r="Q37" s="9"/>
      <c r="R37" s="22">
        <f>SUM(R35:R36)</f>
        <v>812.5</v>
      </c>
      <c r="S37" s="9"/>
      <c r="T37" s="15"/>
      <c r="U37" s="9"/>
      <c r="V37" s="22">
        <f>SUM(V35:V36)</f>
        <v>600</v>
      </c>
      <c r="W37" s="10"/>
    </row>
    <row r="38" spans="3:23" ht="12" hidden="1" x14ac:dyDescent="0.25">
      <c r="C38" s="8"/>
      <c r="D38" s="11"/>
      <c r="E38" s="9"/>
      <c r="F38" s="21">
        <f>E9</f>
        <v>0</v>
      </c>
      <c r="G38" s="9"/>
      <c r="H38" s="11"/>
      <c r="I38" s="9"/>
      <c r="J38" s="21">
        <f>I9</f>
        <v>0</v>
      </c>
      <c r="K38" s="9"/>
      <c r="L38" s="11"/>
      <c r="M38" s="9"/>
      <c r="N38" s="21">
        <f>M9</f>
        <v>0</v>
      </c>
      <c r="O38" s="9"/>
      <c r="P38" s="11"/>
      <c r="Q38" s="9"/>
      <c r="R38" s="21">
        <f>Q9</f>
        <v>0</v>
      </c>
      <c r="S38" s="9"/>
      <c r="T38" s="15"/>
      <c r="U38" s="9"/>
      <c r="V38" s="21">
        <f>U9</f>
        <v>0</v>
      </c>
      <c r="W38" s="10"/>
    </row>
    <row r="39" spans="3:23" ht="12" hidden="1" x14ac:dyDescent="0.25">
      <c r="C39" s="8"/>
      <c r="D39" s="11"/>
      <c r="E39" s="9"/>
      <c r="F39" s="22">
        <f>SUM(F37:F38)</f>
        <v>200</v>
      </c>
      <c r="G39" s="9"/>
      <c r="H39" s="11"/>
      <c r="I39" s="9"/>
      <c r="J39" s="22">
        <f>SUM(J37:J38)</f>
        <v>0</v>
      </c>
      <c r="K39" s="9"/>
      <c r="L39" s="11"/>
      <c r="M39" s="9"/>
      <c r="N39" s="22">
        <f>SUM(N37:N38)</f>
        <v>300</v>
      </c>
      <c r="O39" s="9"/>
      <c r="P39" s="11"/>
      <c r="Q39" s="9"/>
      <c r="R39" s="22">
        <f>SUM(R37:R38)</f>
        <v>812.5</v>
      </c>
      <c r="S39" s="9"/>
      <c r="T39" s="15"/>
      <c r="U39" s="9"/>
      <c r="V39" s="22">
        <f>SUM(V37:V38)</f>
        <v>600</v>
      </c>
      <c r="W39" s="10"/>
    </row>
    <row r="40" spans="3:23" ht="12" hidden="1" x14ac:dyDescent="0.25">
      <c r="C40" s="8"/>
      <c r="D40" s="11"/>
      <c r="E40" s="9"/>
      <c r="F40" s="21">
        <f>F18</f>
        <v>0</v>
      </c>
      <c r="G40" s="9"/>
      <c r="H40" s="11"/>
      <c r="I40" s="9"/>
      <c r="J40" s="21">
        <f>J18</f>
        <v>0</v>
      </c>
      <c r="K40" s="9"/>
      <c r="L40" s="11"/>
      <c r="M40" s="9"/>
      <c r="N40" s="21">
        <f>N18</f>
        <v>0</v>
      </c>
      <c r="O40" s="9"/>
      <c r="P40" s="11"/>
      <c r="Q40" s="9"/>
      <c r="R40" s="21">
        <f>R18</f>
        <v>0</v>
      </c>
      <c r="S40" s="9"/>
      <c r="T40" s="15"/>
      <c r="U40" s="9"/>
      <c r="V40" s="21">
        <f>V18</f>
        <v>0</v>
      </c>
      <c r="W40" s="10"/>
    </row>
    <row r="41" spans="3:23" ht="12" hidden="1" x14ac:dyDescent="0.25">
      <c r="C41" s="8"/>
      <c r="D41" s="11"/>
      <c r="E41" s="9"/>
      <c r="F41" s="22">
        <f>SUM(F39:F40)</f>
        <v>200</v>
      </c>
      <c r="G41" s="9"/>
      <c r="H41" s="11"/>
      <c r="I41" s="9"/>
      <c r="J41" s="22">
        <f>SUM(J39:J40)</f>
        <v>0</v>
      </c>
      <c r="K41" s="9"/>
      <c r="L41" s="11"/>
      <c r="M41" s="9"/>
      <c r="N41" s="22">
        <f>SUM(N39:N40)</f>
        <v>300</v>
      </c>
      <c r="O41" s="9"/>
      <c r="P41" s="11"/>
      <c r="Q41" s="9"/>
      <c r="R41" s="22">
        <f>SUM(R39:R40)</f>
        <v>812.5</v>
      </c>
      <c r="S41" s="9"/>
      <c r="T41" s="15"/>
      <c r="U41" s="9"/>
      <c r="V41" s="22">
        <f>SUM(V39:V40)</f>
        <v>600</v>
      </c>
      <c r="W41" s="10"/>
    </row>
    <row r="42" spans="3:23" ht="12" hidden="1" x14ac:dyDescent="0.25">
      <c r="C42" s="8"/>
      <c r="D42" s="11"/>
      <c r="E42" s="19"/>
      <c r="F42" s="21">
        <f>F41*F21</f>
        <v>0</v>
      </c>
      <c r="G42" s="9"/>
      <c r="H42" s="11"/>
      <c r="I42" s="19"/>
      <c r="J42" s="21">
        <f>J41*J21</f>
        <v>0</v>
      </c>
      <c r="K42" s="9"/>
      <c r="L42" s="11"/>
      <c r="M42" s="19"/>
      <c r="N42" s="21">
        <f>N41*N21</f>
        <v>0</v>
      </c>
      <c r="O42" s="9"/>
      <c r="P42" s="11"/>
      <c r="Q42" s="19"/>
      <c r="R42" s="21">
        <f>R41*R21</f>
        <v>0</v>
      </c>
      <c r="S42" s="9"/>
      <c r="T42" s="15"/>
      <c r="U42" s="9"/>
      <c r="V42" s="21">
        <f>V41*V21</f>
        <v>0</v>
      </c>
      <c r="W42" s="10"/>
    </row>
    <row r="43" spans="3:23" ht="12" hidden="1" x14ac:dyDescent="0.25">
      <c r="C43" s="8"/>
      <c r="D43" s="11"/>
      <c r="E43" s="9"/>
      <c r="F43" s="22">
        <f>SUM(F41:F42)</f>
        <v>200</v>
      </c>
      <c r="G43" s="9"/>
      <c r="H43" s="11"/>
      <c r="I43" s="9"/>
      <c r="J43" s="22">
        <f>SUM(J41:J42)</f>
        <v>0</v>
      </c>
      <c r="K43" s="9"/>
      <c r="L43" s="11"/>
      <c r="M43" s="9"/>
      <c r="N43" s="22">
        <f>SUM(N41:N42)</f>
        <v>300</v>
      </c>
      <c r="O43" s="9"/>
      <c r="P43" s="11"/>
      <c r="Q43" s="9"/>
      <c r="R43" s="22">
        <f>SUM(R41:R42)</f>
        <v>812.5</v>
      </c>
      <c r="S43" s="9"/>
      <c r="T43" s="15"/>
      <c r="U43" s="9"/>
      <c r="V43" s="22">
        <f>SUM(V41:V42)</f>
        <v>600</v>
      </c>
      <c r="W43" s="10"/>
    </row>
    <row r="44" spans="3:23" ht="12" hidden="1" x14ac:dyDescent="0.25">
      <c r="C44" s="8"/>
      <c r="D44" s="11"/>
      <c r="E44" s="9"/>
      <c r="F44" s="21" t="s">
        <v>13</v>
      </c>
      <c r="G44" s="9"/>
      <c r="H44" s="11"/>
      <c r="I44" s="9"/>
      <c r="J44" s="21" t="s">
        <v>13</v>
      </c>
      <c r="K44" s="9"/>
      <c r="L44" s="11"/>
      <c r="M44" s="9"/>
      <c r="N44" s="21" t="s">
        <v>13</v>
      </c>
      <c r="O44" s="9"/>
      <c r="P44" s="11"/>
      <c r="Q44" s="9"/>
      <c r="R44" s="21" t="s">
        <v>13</v>
      </c>
      <c r="S44" s="9"/>
      <c r="T44" s="15"/>
      <c r="U44" s="9"/>
      <c r="V44" s="21" t="s">
        <v>13</v>
      </c>
      <c r="W44" s="10"/>
    </row>
    <row r="45" spans="3:23" ht="12" hidden="1" x14ac:dyDescent="0.25">
      <c r="C45" s="8"/>
      <c r="D45" s="11"/>
      <c r="E45" s="9"/>
      <c r="F45" s="22">
        <f>SUM(F43:F44)</f>
        <v>200</v>
      </c>
      <c r="G45" s="9"/>
      <c r="H45" s="11"/>
      <c r="I45" s="9"/>
      <c r="J45" s="22">
        <f>SUM(J43:J44)</f>
        <v>0</v>
      </c>
      <c r="K45" s="9"/>
      <c r="L45" s="11"/>
      <c r="M45" s="9"/>
      <c r="N45" s="22">
        <f>SUM(N43:N44)</f>
        <v>300</v>
      </c>
      <c r="O45" s="9"/>
      <c r="P45" s="11"/>
      <c r="Q45" s="9"/>
      <c r="R45" s="22">
        <f>SUM(R43:R44)</f>
        <v>812.5</v>
      </c>
      <c r="S45" s="9"/>
      <c r="T45" s="15"/>
      <c r="U45" s="9"/>
      <c r="V45" s="22">
        <f>SUM(V43:V44)</f>
        <v>600</v>
      </c>
      <c r="W45" s="10"/>
    </row>
    <row r="46" spans="3:23" ht="12" x14ac:dyDescent="0.25">
      <c r="C46" s="8"/>
      <c r="D46" s="11"/>
      <c r="E46" s="9"/>
      <c r="F46" s="9"/>
      <c r="G46" s="9"/>
      <c r="H46" s="11"/>
      <c r="I46" s="9"/>
      <c r="J46" s="9"/>
      <c r="K46" s="9"/>
      <c r="L46" s="11"/>
      <c r="M46" s="9"/>
      <c r="N46" s="9"/>
      <c r="O46" s="9"/>
      <c r="P46" s="11"/>
      <c r="Q46" s="9"/>
      <c r="R46" s="9"/>
      <c r="S46" s="9"/>
      <c r="T46" s="15"/>
      <c r="U46" s="9"/>
      <c r="V46" s="9"/>
      <c r="W46" s="10"/>
    </row>
    <row r="47" spans="3:23" ht="12" x14ac:dyDescent="0.25">
      <c r="C47" s="8"/>
      <c r="D47" s="11" t="s">
        <v>6</v>
      </c>
      <c r="E47" s="35"/>
      <c r="F47" s="14">
        <f>E47*13.6</f>
        <v>0</v>
      </c>
      <c r="G47" s="9"/>
      <c r="H47" s="11" t="s">
        <v>6</v>
      </c>
      <c r="I47" s="35"/>
      <c r="J47" s="14">
        <f>I47*13.6</f>
        <v>0</v>
      </c>
      <c r="K47" s="9"/>
      <c r="L47" s="11" t="s">
        <v>6</v>
      </c>
      <c r="M47" s="35"/>
      <c r="N47" s="14">
        <f>M47*13.6</f>
        <v>0</v>
      </c>
      <c r="O47" s="9"/>
      <c r="P47" s="11" t="s">
        <v>6</v>
      </c>
      <c r="Q47" s="35"/>
      <c r="R47" s="14">
        <f>Q47*13.6</f>
        <v>0</v>
      </c>
      <c r="S47" s="9"/>
      <c r="T47" s="15" t="s">
        <v>6</v>
      </c>
      <c r="U47" s="35"/>
      <c r="V47" s="14">
        <f>U47*13.6</f>
        <v>0</v>
      </c>
      <c r="W47" s="10"/>
    </row>
    <row r="48" spans="3:23" x14ac:dyDescent="0.25">
      <c r="C48" s="8"/>
      <c r="D48" s="11" t="s">
        <v>18</v>
      </c>
      <c r="E48" s="34"/>
      <c r="F48" s="14"/>
      <c r="G48" s="9"/>
      <c r="H48" s="11" t="s">
        <v>18</v>
      </c>
      <c r="I48" s="34"/>
      <c r="J48" s="14"/>
      <c r="K48" s="9"/>
      <c r="L48" s="11" t="s">
        <v>18</v>
      </c>
      <c r="M48" s="34"/>
      <c r="N48" s="14"/>
      <c r="O48" s="9"/>
      <c r="P48" s="11" t="s">
        <v>18</v>
      </c>
      <c r="Q48" s="34"/>
      <c r="R48" s="14"/>
      <c r="S48" s="9"/>
      <c r="T48" s="11" t="s">
        <v>18</v>
      </c>
      <c r="U48" s="34"/>
      <c r="V48" s="14"/>
      <c r="W48" s="10"/>
    </row>
    <row r="49" spans="1:23" ht="12" x14ac:dyDescent="0.25">
      <c r="C49" s="8"/>
      <c r="D49" s="11"/>
      <c r="E49" s="9"/>
      <c r="F49" s="14"/>
      <c r="G49" s="9"/>
      <c r="H49" s="11"/>
      <c r="I49" s="9"/>
      <c r="J49" s="14"/>
      <c r="K49" s="9"/>
      <c r="L49" s="11"/>
      <c r="M49" s="9"/>
      <c r="N49" s="14"/>
      <c r="O49" s="9"/>
      <c r="P49" s="11"/>
      <c r="Q49" s="9"/>
      <c r="R49" s="14"/>
      <c r="S49" s="9"/>
      <c r="T49" s="15"/>
      <c r="U49" s="9"/>
      <c r="V49" s="14"/>
      <c r="W49" s="10"/>
    </row>
    <row r="50" spans="1:23" x14ac:dyDescent="0.25">
      <c r="C50" s="8"/>
      <c r="D50" s="11" t="s">
        <v>19</v>
      </c>
      <c r="E50" s="33"/>
      <c r="F50" s="23">
        <f>IF(E50="yes", 0.9, 1)</f>
        <v>1</v>
      </c>
      <c r="G50" s="9"/>
      <c r="H50" s="11" t="s">
        <v>19</v>
      </c>
      <c r="I50" s="33"/>
      <c r="J50" s="23">
        <f>IF(I50="yes", 0.9, 1)</f>
        <v>1</v>
      </c>
      <c r="K50" s="9"/>
      <c r="L50" s="11" t="s">
        <v>19</v>
      </c>
      <c r="M50" s="33"/>
      <c r="N50" s="23">
        <f>IF(M50="yes", 0.9, 1)</f>
        <v>1</v>
      </c>
      <c r="O50" s="9"/>
      <c r="P50" s="11" t="s">
        <v>19</v>
      </c>
      <c r="Q50" s="33"/>
      <c r="R50" s="23">
        <f>IF(Q50="yes", 0.9, 1)</f>
        <v>1</v>
      </c>
      <c r="S50" s="9"/>
      <c r="T50" s="11" t="s">
        <v>19</v>
      </c>
      <c r="U50" s="33"/>
      <c r="V50" s="23">
        <f>IF(U50="yes", 0.9, 1)</f>
        <v>1</v>
      </c>
      <c r="W50" s="10"/>
    </row>
    <row r="51" spans="1:23" x14ac:dyDescent="0.25">
      <c r="C51" s="8"/>
      <c r="D51" s="11"/>
      <c r="E51" s="9"/>
      <c r="F51" s="9"/>
      <c r="G51" s="9"/>
      <c r="H51" s="11"/>
      <c r="I51" s="9"/>
      <c r="J51" s="9"/>
      <c r="K51" s="9"/>
      <c r="L51" s="11"/>
      <c r="M51" s="9"/>
      <c r="N51" s="9"/>
      <c r="O51" s="9"/>
      <c r="P51" s="11"/>
      <c r="Q51" s="9"/>
      <c r="R51" s="9"/>
      <c r="S51" s="9"/>
      <c r="T51" s="11"/>
      <c r="U51" s="9"/>
      <c r="V51" s="9"/>
      <c r="W51" s="10"/>
    </row>
    <row r="52" spans="1:23" ht="18" x14ac:dyDescent="0.25">
      <c r="C52" s="8"/>
      <c r="D52" s="24">
        <f>(F19*F50)+(F47+E48)</f>
        <v>200</v>
      </c>
      <c r="E52" s="25"/>
      <c r="F52" s="25"/>
      <c r="G52" s="25"/>
      <c r="H52" s="24">
        <f>(J19*J50)+(J47*J50)+I48</f>
        <v>0</v>
      </c>
      <c r="I52" s="25"/>
      <c r="J52" s="25"/>
      <c r="K52" s="25"/>
      <c r="L52" s="24">
        <f>(N19*N50)+(N47+M48)</f>
        <v>300</v>
      </c>
      <c r="M52" s="25"/>
      <c r="N52" s="25"/>
      <c r="O52" s="25"/>
      <c r="P52" s="24">
        <f>(R19*R50)+(R47+Q48)</f>
        <v>812.5</v>
      </c>
      <c r="Q52" s="25"/>
      <c r="R52" s="25"/>
      <c r="S52" s="25"/>
      <c r="T52" s="24">
        <f>(V19*V50)+(V47+U48)</f>
        <v>600</v>
      </c>
      <c r="U52" s="9"/>
      <c r="V52" s="9"/>
      <c r="W52" s="10"/>
    </row>
    <row r="53" spans="1:23" ht="18.75" thickBot="1" x14ac:dyDescent="0.3">
      <c r="A53" s="3" t="s">
        <v>0</v>
      </c>
      <c r="C53" s="26"/>
      <c r="D53" s="37"/>
      <c r="E53" s="38"/>
      <c r="F53" s="38"/>
      <c r="G53" s="38"/>
      <c r="H53" s="37"/>
      <c r="I53" s="38"/>
      <c r="J53" s="38"/>
      <c r="K53" s="38"/>
      <c r="L53" s="37"/>
      <c r="M53" s="38"/>
      <c r="N53" s="38"/>
      <c r="O53" s="38"/>
      <c r="P53" s="37"/>
      <c r="Q53" s="38"/>
      <c r="R53" s="38"/>
      <c r="S53" s="38"/>
      <c r="T53" s="37"/>
      <c r="U53" s="28"/>
      <c r="V53" s="28"/>
      <c r="W53" s="29"/>
    </row>
    <row r="54" spans="1:23" ht="18" x14ac:dyDescent="0.25">
      <c r="A54" s="3"/>
      <c r="C54" s="9"/>
      <c r="D54" s="24"/>
      <c r="E54" s="25"/>
      <c r="F54" s="25"/>
      <c r="G54" s="25"/>
      <c r="H54" s="24"/>
      <c r="I54" s="25"/>
      <c r="J54" s="25"/>
      <c r="K54" s="25"/>
      <c r="L54" s="24"/>
      <c r="M54" s="25"/>
      <c r="N54" s="25"/>
      <c r="O54" s="25"/>
      <c r="P54" s="24"/>
      <c r="Q54" s="25"/>
      <c r="R54" s="25"/>
      <c r="S54" s="25"/>
      <c r="T54" s="24"/>
      <c r="U54" s="9"/>
      <c r="V54" s="9"/>
      <c r="W54" s="9"/>
    </row>
    <row r="55" spans="1:23" ht="12" thickBot="1" x14ac:dyDescent="0.3">
      <c r="A55" s="3" t="s">
        <v>1</v>
      </c>
      <c r="D55" s="39"/>
      <c r="E55" s="9"/>
      <c r="F55" s="9"/>
      <c r="G55" s="9"/>
      <c r="H55" s="39"/>
      <c r="I55" s="9"/>
      <c r="J55" s="9"/>
      <c r="K55" s="9"/>
      <c r="L55" s="39"/>
      <c r="M55" s="9"/>
      <c r="N55" s="9"/>
      <c r="O55" s="9"/>
      <c r="P55" s="39"/>
      <c r="Q55" s="9"/>
      <c r="R55" s="9"/>
      <c r="S55" s="9"/>
      <c r="T55" s="39"/>
      <c r="U55" s="9"/>
      <c r="V55" s="9"/>
    </row>
    <row r="56" spans="1:23" x14ac:dyDescent="0.25">
      <c r="C56" s="4"/>
      <c r="D56" s="5"/>
      <c r="E56" s="6"/>
      <c r="F56" s="6"/>
      <c r="G56" s="6"/>
      <c r="H56" s="5"/>
      <c r="I56" s="6"/>
      <c r="J56" s="6"/>
      <c r="K56" s="6"/>
      <c r="L56" s="5"/>
      <c r="M56" s="6"/>
      <c r="N56" s="6"/>
      <c r="O56" s="6"/>
      <c r="P56" s="5"/>
      <c r="Q56" s="6"/>
      <c r="R56" s="6"/>
      <c r="S56" s="6"/>
      <c r="T56" s="5"/>
      <c r="U56" s="6"/>
      <c r="V56" s="6"/>
      <c r="W56" s="7"/>
    </row>
    <row r="57" spans="1:23" x14ac:dyDescent="0.25">
      <c r="A57" s="12">
        <v>16</v>
      </c>
      <c r="C57" s="8"/>
      <c r="D57" s="11"/>
      <c r="E57" s="9"/>
      <c r="F57" s="9"/>
      <c r="G57" s="9"/>
      <c r="H57" s="11"/>
      <c r="I57" s="9"/>
      <c r="J57" s="9"/>
      <c r="K57" s="9"/>
      <c r="L57" s="11"/>
      <c r="M57" s="9"/>
      <c r="N57" s="9"/>
      <c r="O57" s="9"/>
      <c r="P57" s="11"/>
      <c r="Q57" s="9"/>
      <c r="R57" s="9"/>
      <c r="S57" s="9"/>
      <c r="T57" s="11"/>
      <c r="U57" s="9"/>
      <c r="V57" s="9"/>
      <c r="W57" s="10"/>
    </row>
    <row r="58" spans="1:23" ht="30" x14ac:dyDescent="0.25">
      <c r="A58" s="12">
        <v>32</v>
      </c>
      <c r="C58" s="8"/>
      <c r="D58" s="48" t="s">
        <v>12</v>
      </c>
      <c r="E58" s="48"/>
      <c r="F58" s="48"/>
      <c r="G58" s="48"/>
      <c r="H58" s="48"/>
      <c r="I58" s="48"/>
      <c r="J58" s="48"/>
      <c r="K58" s="48"/>
      <c r="L58" s="48"/>
      <c r="M58" s="48"/>
      <c r="N58" s="48"/>
      <c r="O58" s="48"/>
      <c r="P58" s="48"/>
      <c r="Q58" s="48"/>
      <c r="R58" s="48"/>
      <c r="S58" s="48"/>
      <c r="T58" s="48"/>
      <c r="U58" s="48"/>
      <c r="V58" s="9"/>
      <c r="W58" s="10"/>
    </row>
    <row r="59" spans="1:23" x14ac:dyDescent="0.25">
      <c r="C59" s="8"/>
      <c r="D59" s="11"/>
      <c r="E59" s="9"/>
      <c r="F59" s="9"/>
      <c r="G59" s="9"/>
      <c r="H59" s="11"/>
      <c r="I59" s="9"/>
      <c r="J59" s="9"/>
      <c r="K59" s="9"/>
      <c r="L59" s="11"/>
      <c r="M59" s="9"/>
      <c r="N59" s="9"/>
      <c r="O59" s="9"/>
      <c r="P59" s="11"/>
      <c r="Q59" s="9"/>
      <c r="R59" s="9"/>
      <c r="S59" s="9"/>
      <c r="T59" s="11"/>
      <c r="U59" s="9"/>
      <c r="V59" s="9"/>
      <c r="W59" s="10"/>
    </row>
    <row r="60" spans="1:23" x14ac:dyDescent="0.25">
      <c r="A60" s="12">
        <v>33</v>
      </c>
      <c r="C60" s="8"/>
      <c r="D60" s="13" t="s">
        <v>7</v>
      </c>
      <c r="E60" s="9"/>
      <c r="F60" s="9"/>
      <c r="G60" s="9"/>
      <c r="H60" s="13" t="s">
        <v>8</v>
      </c>
      <c r="I60" s="9"/>
      <c r="J60" s="9"/>
      <c r="K60" s="9"/>
      <c r="L60" s="13" t="s">
        <v>9</v>
      </c>
      <c r="M60" s="9"/>
      <c r="N60" s="9"/>
      <c r="O60" s="9"/>
      <c r="P60" s="13" t="s">
        <v>10</v>
      </c>
      <c r="Q60" s="9"/>
      <c r="R60" s="9"/>
      <c r="S60" s="9"/>
      <c r="T60" s="13" t="s">
        <v>11</v>
      </c>
      <c r="U60" s="9"/>
      <c r="V60" s="9"/>
      <c r="W60" s="10"/>
    </row>
    <row r="61" spans="1:23" x14ac:dyDescent="0.25">
      <c r="A61" s="12">
        <v>66</v>
      </c>
      <c r="C61" s="8"/>
      <c r="D61" s="11"/>
      <c r="E61" s="9"/>
      <c r="F61" s="14">
        <v>80</v>
      </c>
      <c r="G61" s="9"/>
      <c r="H61" s="11"/>
      <c r="I61" s="33"/>
      <c r="J61" s="14">
        <f>I61*130</f>
        <v>0</v>
      </c>
      <c r="K61" s="9"/>
      <c r="L61" s="11"/>
      <c r="M61" s="9"/>
      <c r="N61" s="14">
        <v>120</v>
      </c>
      <c r="O61" s="9"/>
      <c r="P61" s="11"/>
      <c r="Q61" s="9"/>
      <c r="R61" s="14">
        <v>325</v>
      </c>
      <c r="S61" s="9"/>
      <c r="T61" s="11"/>
      <c r="U61" s="9"/>
      <c r="V61" s="14">
        <v>240</v>
      </c>
      <c r="W61" s="10"/>
    </row>
    <row r="62" spans="1:23" x14ac:dyDescent="0.25">
      <c r="C62" s="8"/>
      <c r="D62" s="11"/>
      <c r="E62" s="9"/>
      <c r="F62" s="14"/>
      <c r="G62" s="9"/>
      <c r="H62" s="11"/>
      <c r="I62" s="9"/>
      <c r="J62" s="14"/>
      <c r="K62" s="9"/>
      <c r="L62" s="11"/>
      <c r="M62" s="9"/>
      <c r="N62" s="14"/>
      <c r="O62" s="9"/>
      <c r="P62" s="11"/>
      <c r="Q62" s="9"/>
      <c r="R62" s="14"/>
      <c r="S62" s="9"/>
      <c r="T62" s="11"/>
      <c r="U62" s="9"/>
      <c r="V62" s="14"/>
      <c r="W62" s="10"/>
    </row>
    <row r="63" spans="1:23" x14ac:dyDescent="0.25">
      <c r="A63" s="12">
        <v>13</v>
      </c>
      <c r="C63" s="8"/>
      <c r="D63" s="11" t="s">
        <v>4</v>
      </c>
      <c r="E63" s="40"/>
      <c r="F63" s="9"/>
      <c r="G63" s="9"/>
      <c r="H63" s="11" t="s">
        <v>4</v>
      </c>
      <c r="I63" s="40"/>
      <c r="J63" s="9"/>
      <c r="K63" s="9"/>
      <c r="L63" s="11" t="s">
        <v>4</v>
      </c>
      <c r="M63" s="40"/>
      <c r="N63" s="9"/>
      <c r="O63" s="9"/>
      <c r="P63" s="11" t="s">
        <v>4</v>
      </c>
      <c r="Q63" s="40"/>
      <c r="R63" s="9"/>
      <c r="S63" s="9"/>
      <c r="T63" s="11" t="s">
        <v>4</v>
      </c>
      <c r="U63" s="40"/>
      <c r="V63" s="9"/>
      <c r="W63" s="10"/>
    </row>
    <row r="64" spans="1:23" x14ac:dyDescent="0.25">
      <c r="A64" s="12">
        <v>27</v>
      </c>
      <c r="C64" s="8"/>
      <c r="D64" s="11"/>
      <c r="E64" s="9"/>
      <c r="F64" s="9"/>
      <c r="G64" s="9"/>
      <c r="H64" s="11"/>
      <c r="I64" s="9"/>
      <c r="J64" s="9"/>
      <c r="K64" s="9"/>
      <c r="L64" s="11"/>
      <c r="M64" s="9"/>
      <c r="N64" s="9"/>
      <c r="O64" s="9"/>
      <c r="P64" s="11"/>
      <c r="Q64" s="9"/>
      <c r="R64" s="9"/>
      <c r="S64" s="9"/>
      <c r="T64" s="11"/>
      <c r="U64" s="9"/>
      <c r="V64" s="9"/>
      <c r="W64" s="10"/>
    </row>
    <row r="65" spans="1:23" x14ac:dyDescent="0.25">
      <c r="C65" s="8"/>
      <c r="D65" s="16" t="s">
        <v>14</v>
      </c>
      <c r="E65" s="33"/>
      <c r="F65" s="17">
        <f>IF(E65="yes", 0.2, 0)</f>
        <v>0</v>
      </c>
      <c r="G65" s="9"/>
      <c r="H65" s="16" t="s">
        <v>14</v>
      </c>
      <c r="I65" s="33"/>
      <c r="J65" s="17">
        <f>IF(I65="yes", 0.2, 0)</f>
        <v>0</v>
      </c>
      <c r="K65" s="9"/>
      <c r="L65" s="16" t="s">
        <v>14</v>
      </c>
      <c r="M65" s="34"/>
      <c r="N65" s="17">
        <f>IF(M65="yes", 0.2, 0)</f>
        <v>0</v>
      </c>
      <c r="O65" s="9"/>
      <c r="P65" s="16" t="s">
        <v>14</v>
      </c>
      <c r="Q65" s="33"/>
      <c r="R65" s="17">
        <f>IF(Q65="yes", 0.2, 0)</f>
        <v>0</v>
      </c>
      <c r="S65" s="9"/>
      <c r="T65" s="16" t="s">
        <v>14</v>
      </c>
      <c r="U65" s="33"/>
      <c r="V65" s="17">
        <f>IF(U65="yes", 0.2, 0)</f>
        <v>0</v>
      </c>
      <c r="W65" s="10"/>
    </row>
    <row r="66" spans="1:23" x14ac:dyDescent="0.25">
      <c r="A66" s="12">
        <v>88</v>
      </c>
      <c r="C66" s="8"/>
      <c r="D66" s="16" t="s">
        <v>15</v>
      </c>
      <c r="E66" s="33"/>
      <c r="F66" s="17">
        <f>IF(E66="yes", 0.3, 0)</f>
        <v>0</v>
      </c>
      <c r="G66" s="9"/>
      <c r="H66" s="16" t="s">
        <v>15</v>
      </c>
      <c r="I66" s="33"/>
      <c r="J66" s="17">
        <f>IF(I66="yes", 0.3, 0)</f>
        <v>0</v>
      </c>
      <c r="K66" s="9"/>
      <c r="L66" s="16" t="s">
        <v>15</v>
      </c>
      <c r="M66" s="33"/>
      <c r="N66" s="17">
        <f>IF(M66="yes", 0.3, 0)</f>
        <v>0</v>
      </c>
      <c r="O66" s="9"/>
      <c r="P66" s="16" t="s">
        <v>15</v>
      </c>
      <c r="Q66" s="33"/>
      <c r="R66" s="17">
        <f>IF(Q66="yes", 0.3, 0)</f>
        <v>0</v>
      </c>
      <c r="S66" s="9"/>
      <c r="T66" s="16" t="s">
        <v>15</v>
      </c>
      <c r="U66" s="33"/>
      <c r="V66" s="17">
        <f>IF(U66="yes", 0.3, 0)</f>
        <v>0</v>
      </c>
      <c r="W66" s="10"/>
    </row>
    <row r="67" spans="1:23" x14ac:dyDescent="0.25">
      <c r="A67" s="12">
        <v>177</v>
      </c>
      <c r="C67" s="8"/>
      <c r="D67" s="16" t="s">
        <v>21</v>
      </c>
      <c r="E67" s="33"/>
      <c r="F67" s="17">
        <f>IF(E67="yes", 0.3, 0)</f>
        <v>0</v>
      </c>
      <c r="G67" s="9"/>
      <c r="H67" s="16" t="s">
        <v>21</v>
      </c>
      <c r="I67" s="33"/>
      <c r="J67" s="17">
        <f>IF(I67="yes", 0.3, 0)</f>
        <v>0</v>
      </c>
      <c r="K67" s="9"/>
      <c r="L67" s="16" t="s">
        <v>21</v>
      </c>
      <c r="M67" s="33"/>
      <c r="N67" s="17">
        <f>IF(M67="yes", 0.3, 0)</f>
        <v>0</v>
      </c>
      <c r="O67" s="9"/>
      <c r="P67" s="16" t="s">
        <v>21</v>
      </c>
      <c r="Q67" s="34"/>
      <c r="R67" s="17">
        <f>IF(Q67="yes", 0.3, 0)</f>
        <v>0</v>
      </c>
      <c r="S67" s="9"/>
      <c r="T67" s="16" t="s">
        <v>21</v>
      </c>
      <c r="U67" s="33"/>
      <c r="V67" s="17">
        <f>IF(U67="yes", 0.3, 0)</f>
        <v>0</v>
      </c>
      <c r="W67" s="10"/>
    </row>
    <row r="68" spans="1:23" ht="12" x14ac:dyDescent="0.25">
      <c r="C68" s="8"/>
      <c r="D68" s="18" t="s">
        <v>22</v>
      </c>
      <c r="E68" s="33"/>
      <c r="F68" s="17">
        <f>IF(E68="yes", 0.3, 0)</f>
        <v>0</v>
      </c>
      <c r="G68" s="9"/>
      <c r="H68" s="18" t="s">
        <v>22</v>
      </c>
      <c r="I68" s="33"/>
      <c r="J68" s="17">
        <f>IF(I68="yes", 0.3, 0)</f>
        <v>0</v>
      </c>
      <c r="K68" s="9"/>
      <c r="L68" s="18" t="s">
        <v>22</v>
      </c>
      <c r="M68" s="33"/>
      <c r="N68" s="17">
        <f>IF(M68="yes", 0.3, 0)</f>
        <v>0</v>
      </c>
      <c r="O68" s="9"/>
      <c r="P68" s="18" t="s">
        <v>22</v>
      </c>
      <c r="Q68" s="34"/>
      <c r="R68" s="17">
        <f>IF(Q68="yes", 0.3, 0)</f>
        <v>0</v>
      </c>
      <c r="S68" s="9"/>
      <c r="T68" s="18" t="s">
        <v>22</v>
      </c>
      <c r="U68" s="33"/>
      <c r="V68" s="17">
        <f>IF(U68="yes", 0.3, 0)</f>
        <v>0</v>
      </c>
      <c r="W68" s="10"/>
    </row>
    <row r="69" spans="1:23" ht="22.5" x14ac:dyDescent="0.25">
      <c r="A69" s="12">
        <v>54</v>
      </c>
      <c r="C69" s="8"/>
      <c r="D69" s="16" t="s">
        <v>20</v>
      </c>
      <c r="E69" s="33"/>
      <c r="F69" s="17">
        <f>IF(E69="yes", 0.3, 0)</f>
        <v>0</v>
      </c>
      <c r="G69" s="9"/>
      <c r="H69" s="16" t="s">
        <v>20</v>
      </c>
      <c r="I69" s="33"/>
      <c r="J69" s="17">
        <f>IF(I69="yes", 0.3, 0)</f>
        <v>0</v>
      </c>
      <c r="K69" s="9"/>
      <c r="L69" s="16" t="s">
        <v>20</v>
      </c>
      <c r="M69" s="33"/>
      <c r="N69" s="17">
        <f>IF(M69="yes", 0.3, 0)</f>
        <v>0</v>
      </c>
      <c r="O69" s="9"/>
      <c r="P69" s="16" t="s">
        <v>20</v>
      </c>
      <c r="Q69" s="34"/>
      <c r="R69" s="17">
        <f>IF(Q69="yes", 0.3, 0)</f>
        <v>0</v>
      </c>
      <c r="S69" s="9"/>
      <c r="T69" s="16" t="s">
        <v>20</v>
      </c>
      <c r="U69" s="33"/>
      <c r="V69" s="17">
        <f>IF(U69="yes", 0.3, 0)</f>
        <v>0</v>
      </c>
      <c r="W69" s="10"/>
    </row>
    <row r="70" spans="1:23" ht="22.5" x14ac:dyDescent="0.25">
      <c r="A70" s="12">
        <v>108</v>
      </c>
      <c r="C70" s="8"/>
      <c r="D70" s="16" t="s">
        <v>17</v>
      </c>
      <c r="E70" s="33"/>
      <c r="F70" s="17">
        <f>IF(E70="yes", 0.25, 0)</f>
        <v>0</v>
      </c>
      <c r="G70" s="9"/>
      <c r="H70" s="16" t="s">
        <v>17</v>
      </c>
      <c r="I70" s="33"/>
      <c r="J70" s="17">
        <f>IF(I70="yes", 0.25, 0)</f>
        <v>0</v>
      </c>
      <c r="K70" s="9"/>
      <c r="L70" s="16" t="s">
        <v>17</v>
      </c>
      <c r="M70" s="33"/>
      <c r="N70" s="17">
        <f>IF(M70="yes", 0.25, 0)</f>
        <v>0</v>
      </c>
      <c r="O70" s="9"/>
      <c r="P70" s="16" t="s">
        <v>17</v>
      </c>
      <c r="Q70" s="34"/>
      <c r="R70" s="17">
        <f>IF(Q70="yes", 0.25, 0)</f>
        <v>0</v>
      </c>
      <c r="S70" s="9"/>
      <c r="T70" s="16" t="s">
        <v>17</v>
      </c>
      <c r="U70" s="33"/>
      <c r="V70" s="17">
        <f>IF(U70="yes", 0.25, 0)</f>
        <v>0</v>
      </c>
      <c r="W70" s="10"/>
    </row>
    <row r="71" spans="1:23" x14ac:dyDescent="0.25">
      <c r="C71" s="8"/>
      <c r="D71" s="11"/>
      <c r="E71" s="9"/>
      <c r="F71" s="19">
        <f>SUM(F65:F70)</f>
        <v>0</v>
      </c>
      <c r="G71" s="9"/>
      <c r="H71" s="11"/>
      <c r="I71" s="9"/>
      <c r="J71" s="19">
        <f>SUM(J65:J70)</f>
        <v>0</v>
      </c>
      <c r="K71" s="9"/>
      <c r="L71" s="11"/>
      <c r="M71" s="9"/>
      <c r="N71" s="19">
        <f>SUM(N65:N70)</f>
        <v>0</v>
      </c>
      <c r="O71" s="9"/>
      <c r="P71" s="11"/>
      <c r="Q71" s="9"/>
      <c r="R71" s="19">
        <f>SUM(R65:R70)</f>
        <v>0</v>
      </c>
      <c r="S71" s="9"/>
      <c r="T71" s="11"/>
      <c r="U71" s="9"/>
      <c r="V71" s="19">
        <f>SUM(V65:V70)</f>
        <v>0</v>
      </c>
      <c r="W71" s="10"/>
    </row>
    <row r="72" spans="1:23" x14ac:dyDescent="0.25">
      <c r="A72" s="3">
        <v>1</v>
      </c>
      <c r="C72" s="8"/>
      <c r="D72" s="11" t="s">
        <v>2</v>
      </c>
      <c r="E72" s="33"/>
      <c r="F72" s="14">
        <f>E72*40.2</f>
        <v>0</v>
      </c>
      <c r="G72" s="9"/>
      <c r="H72" s="11" t="s">
        <v>2</v>
      </c>
      <c r="I72" s="33"/>
      <c r="J72" s="14">
        <f>I72*40.2</f>
        <v>0</v>
      </c>
      <c r="K72" s="9"/>
      <c r="L72" s="11" t="s">
        <v>2</v>
      </c>
      <c r="M72" s="33"/>
      <c r="N72" s="14">
        <f>M72*40.2</f>
        <v>0</v>
      </c>
      <c r="O72" s="9"/>
      <c r="P72" s="11" t="s">
        <v>2</v>
      </c>
      <c r="Q72" s="33"/>
      <c r="R72" s="14">
        <f>Q72*40.2</f>
        <v>0</v>
      </c>
      <c r="S72" s="9"/>
      <c r="T72" s="11" t="s">
        <v>2</v>
      </c>
      <c r="U72" s="33"/>
      <c r="V72" s="14">
        <f>U72*40.2</f>
        <v>0</v>
      </c>
      <c r="W72" s="10"/>
    </row>
    <row r="73" spans="1:23" x14ac:dyDescent="0.25">
      <c r="A73" s="3">
        <v>1.5</v>
      </c>
      <c r="C73" s="8"/>
      <c r="D73" s="11" t="s">
        <v>3</v>
      </c>
      <c r="E73" s="33"/>
      <c r="F73" s="20">
        <f>IF(E73="yes", F99, F87)</f>
        <v>80</v>
      </c>
      <c r="G73" s="9"/>
      <c r="H73" s="11" t="s">
        <v>3</v>
      </c>
      <c r="I73" s="33"/>
      <c r="J73" s="20">
        <f>IF(I73="yes", J99, J87)</f>
        <v>0</v>
      </c>
      <c r="K73" s="9"/>
      <c r="L73" s="11" t="s">
        <v>3</v>
      </c>
      <c r="M73" s="33"/>
      <c r="N73" s="20">
        <f>IF(M73="yes", N99, N87)</f>
        <v>120</v>
      </c>
      <c r="O73" s="9"/>
      <c r="P73" s="11" t="s">
        <v>3</v>
      </c>
      <c r="Q73" s="33"/>
      <c r="R73" s="20">
        <f>IF(Q73="yes", R99, R87)</f>
        <v>325</v>
      </c>
      <c r="S73" s="9"/>
      <c r="T73" s="11" t="s">
        <v>3</v>
      </c>
      <c r="U73" s="33"/>
      <c r="V73" s="20">
        <f>IF(U73="yes", V99, V87)</f>
        <v>240</v>
      </c>
      <c r="W73" s="10"/>
    </row>
    <row r="74" spans="1:23" x14ac:dyDescent="0.25">
      <c r="A74" s="3">
        <v>2</v>
      </c>
      <c r="C74" s="8"/>
      <c r="D74" s="11"/>
      <c r="E74" s="9"/>
      <c r="F74" s="9"/>
      <c r="G74" s="9"/>
      <c r="H74" s="11"/>
      <c r="I74" s="9"/>
      <c r="J74" s="9"/>
      <c r="K74" s="9"/>
      <c r="L74" s="11"/>
      <c r="M74" s="9"/>
      <c r="N74" s="9"/>
      <c r="O74" s="9"/>
      <c r="P74" s="11"/>
      <c r="Q74" s="9"/>
      <c r="R74" s="9"/>
      <c r="S74" s="9"/>
      <c r="T74" s="11"/>
      <c r="U74" s="9"/>
      <c r="V74" s="9"/>
      <c r="W74" s="10"/>
    </row>
    <row r="75" spans="1:23" x14ac:dyDescent="0.25">
      <c r="A75" s="3">
        <v>2.5</v>
      </c>
      <c r="C75" s="8"/>
      <c r="D75" s="11" t="s">
        <v>5</v>
      </c>
      <c r="E75" s="33"/>
      <c r="F75" s="17">
        <f>IF(E75="yes", 0.33, 0)</f>
        <v>0</v>
      </c>
      <c r="G75" s="9"/>
      <c r="H75" s="11" t="s">
        <v>5</v>
      </c>
      <c r="I75" s="33"/>
      <c r="J75" s="17">
        <f>IF(I75="yes", 0.33, 0)</f>
        <v>0</v>
      </c>
      <c r="K75" s="9"/>
      <c r="L75" s="11" t="s">
        <v>5</v>
      </c>
      <c r="M75" s="33"/>
      <c r="N75" s="17">
        <f>IF(M75="yes", 0.33, 0)</f>
        <v>0</v>
      </c>
      <c r="O75" s="9"/>
      <c r="P75" s="11" t="s">
        <v>5</v>
      </c>
      <c r="Q75" s="33"/>
      <c r="R75" s="17">
        <f>IF(Q75="yes", 0.33, 0)</f>
        <v>0</v>
      </c>
      <c r="S75" s="9"/>
      <c r="T75" s="11" t="s">
        <v>5</v>
      </c>
      <c r="U75" s="33"/>
      <c r="V75" s="17">
        <f>IF(U75="yes", 0.33, 0)</f>
        <v>0</v>
      </c>
      <c r="W75" s="10"/>
    </row>
    <row r="76" spans="1:23" x14ac:dyDescent="0.25">
      <c r="A76" s="3">
        <v>3</v>
      </c>
      <c r="C76" s="8"/>
      <c r="D76" s="11"/>
      <c r="E76" s="9"/>
      <c r="F76" s="9"/>
      <c r="G76" s="9"/>
      <c r="H76" s="11"/>
      <c r="I76" s="9"/>
      <c r="J76" s="9"/>
      <c r="K76" s="9"/>
      <c r="L76" s="11"/>
      <c r="M76" s="9"/>
      <c r="N76" s="9"/>
      <c r="O76" s="9"/>
      <c r="P76" s="11"/>
      <c r="Q76" s="9"/>
      <c r="R76" s="9"/>
      <c r="S76" s="9"/>
      <c r="T76" s="11"/>
      <c r="U76" s="9"/>
      <c r="V76" s="9"/>
      <c r="W76" s="10"/>
    </row>
    <row r="77" spans="1:23" hidden="1" x14ac:dyDescent="0.25">
      <c r="A77" s="3">
        <v>3.5</v>
      </c>
      <c r="C77" s="8"/>
      <c r="D77" s="11"/>
      <c r="E77" s="9" t="s">
        <v>25</v>
      </c>
      <c r="F77" s="21">
        <f>F61</f>
        <v>80</v>
      </c>
      <c r="G77" s="9"/>
      <c r="H77" s="11"/>
      <c r="I77" s="9"/>
      <c r="J77" s="21">
        <f>J61</f>
        <v>0</v>
      </c>
      <c r="K77" s="9"/>
      <c r="L77" s="11"/>
      <c r="M77" s="9"/>
      <c r="N77" s="21">
        <f>N61</f>
        <v>120</v>
      </c>
      <c r="O77" s="9"/>
      <c r="P77" s="11"/>
      <c r="Q77" s="9"/>
      <c r="R77" s="21">
        <f>R61</f>
        <v>325</v>
      </c>
      <c r="S77" s="9"/>
      <c r="T77" s="11"/>
      <c r="U77" s="9"/>
      <c r="V77" s="21">
        <f>V61</f>
        <v>240</v>
      </c>
      <c r="W77" s="10"/>
    </row>
    <row r="78" spans="1:23" hidden="1" x14ac:dyDescent="0.25">
      <c r="C78" s="8"/>
      <c r="D78" s="11"/>
      <c r="E78" s="9" t="s">
        <v>24</v>
      </c>
      <c r="F78" s="21">
        <f>F77*F71</f>
        <v>0</v>
      </c>
      <c r="G78" s="9"/>
      <c r="H78" s="11"/>
      <c r="I78" s="9"/>
      <c r="J78" s="21">
        <f>J77*J71</f>
        <v>0</v>
      </c>
      <c r="K78" s="9"/>
      <c r="L78" s="11"/>
      <c r="M78" s="9"/>
      <c r="N78" s="21">
        <f>N77*N71</f>
        <v>0</v>
      </c>
      <c r="O78" s="9"/>
      <c r="P78" s="11"/>
      <c r="Q78" s="9"/>
      <c r="R78" s="21">
        <f>R77*R71</f>
        <v>0</v>
      </c>
      <c r="S78" s="9"/>
      <c r="T78" s="11"/>
      <c r="U78" s="9"/>
      <c r="V78" s="21">
        <f>V77*V71</f>
        <v>0</v>
      </c>
      <c r="W78" s="10"/>
    </row>
    <row r="79" spans="1:23" hidden="1" x14ac:dyDescent="0.25">
      <c r="C79" s="8"/>
      <c r="D79" s="11"/>
      <c r="E79" s="9" t="s">
        <v>23</v>
      </c>
      <c r="F79" s="22">
        <f>SUM(F77:F78)</f>
        <v>80</v>
      </c>
      <c r="G79" s="9"/>
      <c r="H79" s="11"/>
      <c r="I79" s="9"/>
      <c r="J79" s="22">
        <f>SUM(J77:J78)</f>
        <v>0</v>
      </c>
      <c r="K79" s="9"/>
      <c r="L79" s="11"/>
      <c r="M79" s="9"/>
      <c r="N79" s="22">
        <f>SUM(N77:N78)</f>
        <v>120</v>
      </c>
      <c r="O79" s="9"/>
      <c r="P79" s="11"/>
      <c r="Q79" s="9"/>
      <c r="R79" s="22">
        <f>SUM(R77:R78)</f>
        <v>325</v>
      </c>
      <c r="S79" s="9"/>
      <c r="T79" s="11"/>
      <c r="U79" s="9"/>
      <c r="V79" s="22">
        <f>SUM(V77:V78)</f>
        <v>240</v>
      </c>
      <c r="W79" s="10"/>
    </row>
    <row r="80" spans="1:23" hidden="1" x14ac:dyDescent="0.25">
      <c r="C80" s="8"/>
      <c r="D80" s="11"/>
      <c r="E80" s="9" t="s">
        <v>26</v>
      </c>
      <c r="F80" s="21">
        <f>E63</f>
        <v>0</v>
      </c>
      <c r="G80" s="9"/>
      <c r="H80" s="11"/>
      <c r="I80" s="9"/>
      <c r="J80" s="21">
        <f>I63</f>
        <v>0</v>
      </c>
      <c r="K80" s="9"/>
      <c r="L80" s="11"/>
      <c r="M80" s="9"/>
      <c r="N80" s="21">
        <f>M63</f>
        <v>0</v>
      </c>
      <c r="O80" s="9"/>
      <c r="P80" s="11"/>
      <c r="Q80" s="9"/>
      <c r="R80" s="21">
        <f>Q63</f>
        <v>0</v>
      </c>
      <c r="S80" s="9"/>
      <c r="T80" s="11"/>
      <c r="U80" s="9"/>
      <c r="V80" s="21">
        <f>U63</f>
        <v>0</v>
      </c>
      <c r="W80" s="10"/>
    </row>
    <row r="81" spans="3:23" hidden="1" x14ac:dyDescent="0.25">
      <c r="C81" s="8"/>
      <c r="D81" s="11"/>
      <c r="E81" s="9" t="s">
        <v>27</v>
      </c>
      <c r="F81" s="22">
        <f>SUM(F79:F80)</f>
        <v>80</v>
      </c>
      <c r="G81" s="9"/>
      <c r="H81" s="11"/>
      <c r="I81" s="9"/>
      <c r="J81" s="22">
        <f>SUM(J79:J80)</f>
        <v>0</v>
      </c>
      <c r="K81" s="9"/>
      <c r="L81" s="11"/>
      <c r="M81" s="9"/>
      <c r="N81" s="22">
        <f>SUM(N79:N80)</f>
        <v>120</v>
      </c>
      <c r="O81" s="9"/>
      <c r="P81" s="11"/>
      <c r="Q81" s="9"/>
      <c r="R81" s="22">
        <f>SUM(R79:R80)</f>
        <v>325</v>
      </c>
      <c r="S81" s="9"/>
      <c r="T81" s="11"/>
      <c r="U81" s="9"/>
      <c r="V81" s="22">
        <f>SUM(V79:V80)</f>
        <v>240</v>
      </c>
      <c r="W81" s="10"/>
    </row>
    <row r="82" spans="3:23" hidden="1" x14ac:dyDescent="0.25">
      <c r="C82" s="8"/>
      <c r="D82" s="11"/>
      <c r="E82" s="9"/>
      <c r="F82" s="21" t="s">
        <v>13</v>
      </c>
      <c r="G82" s="9"/>
      <c r="H82" s="11"/>
      <c r="I82" s="9"/>
      <c r="J82" s="21" t="s">
        <v>13</v>
      </c>
      <c r="K82" s="9"/>
      <c r="L82" s="11"/>
      <c r="M82" s="9"/>
      <c r="N82" s="21" t="s">
        <v>13</v>
      </c>
      <c r="O82" s="9"/>
      <c r="P82" s="11"/>
      <c r="Q82" s="9"/>
      <c r="R82" s="21" t="s">
        <v>13</v>
      </c>
      <c r="S82" s="9"/>
      <c r="T82" s="11"/>
      <c r="U82" s="9"/>
      <c r="V82" s="21" t="s">
        <v>13</v>
      </c>
      <c r="W82" s="10"/>
    </row>
    <row r="83" spans="3:23" hidden="1" x14ac:dyDescent="0.25">
      <c r="C83" s="8"/>
      <c r="D83" s="11"/>
      <c r="E83" s="9"/>
      <c r="F83" s="22">
        <f>SUM(F81:F82)</f>
        <v>80</v>
      </c>
      <c r="G83" s="9"/>
      <c r="H83" s="11"/>
      <c r="I83" s="9"/>
      <c r="J83" s="22">
        <f>SUM(J81:J82)</f>
        <v>0</v>
      </c>
      <c r="K83" s="9"/>
      <c r="L83" s="11"/>
      <c r="M83" s="9"/>
      <c r="N83" s="22">
        <f>SUM(N81:N82)</f>
        <v>120</v>
      </c>
      <c r="O83" s="9"/>
      <c r="P83" s="11"/>
      <c r="Q83" s="9"/>
      <c r="R83" s="22">
        <f>SUM(R81:R82)</f>
        <v>325</v>
      </c>
      <c r="S83" s="9"/>
      <c r="T83" s="11"/>
      <c r="U83" s="9"/>
      <c r="V83" s="22">
        <f>SUM(V81:V82)</f>
        <v>240</v>
      </c>
      <c r="W83" s="10"/>
    </row>
    <row r="84" spans="3:23" hidden="1" x14ac:dyDescent="0.25">
      <c r="C84" s="8"/>
      <c r="D84" s="11"/>
      <c r="E84" s="9" t="s">
        <v>29</v>
      </c>
      <c r="F84" s="21">
        <f>F83*F75</f>
        <v>0</v>
      </c>
      <c r="G84" s="9"/>
      <c r="H84" s="11"/>
      <c r="I84" s="19"/>
      <c r="J84" s="21">
        <f>J83*J75</f>
        <v>0</v>
      </c>
      <c r="K84" s="9"/>
      <c r="L84" s="11"/>
      <c r="M84" s="19"/>
      <c r="N84" s="21">
        <f>N83*N75</f>
        <v>0</v>
      </c>
      <c r="O84" s="9"/>
      <c r="P84" s="11"/>
      <c r="Q84" s="19"/>
      <c r="R84" s="21">
        <f>R83*R75</f>
        <v>0</v>
      </c>
      <c r="S84" s="9"/>
      <c r="T84" s="11"/>
      <c r="U84" s="9"/>
      <c r="V84" s="21">
        <f>V83*V75</f>
        <v>0</v>
      </c>
      <c r="W84" s="10"/>
    </row>
    <row r="85" spans="3:23" hidden="1" x14ac:dyDescent="0.25">
      <c r="C85" s="8"/>
      <c r="D85" s="11"/>
      <c r="E85" s="9" t="s">
        <v>28</v>
      </c>
      <c r="F85" s="22">
        <f>SUM(F83:F84)</f>
        <v>80</v>
      </c>
      <c r="G85" s="9"/>
      <c r="H85" s="11"/>
      <c r="I85" s="9"/>
      <c r="J85" s="22">
        <f>SUM(J83:J84)</f>
        <v>0</v>
      </c>
      <c r="K85" s="9"/>
      <c r="L85" s="11"/>
      <c r="M85" s="9"/>
      <c r="N85" s="22">
        <f>SUM(N83:N84)</f>
        <v>120</v>
      </c>
      <c r="O85" s="9"/>
      <c r="P85" s="11"/>
      <c r="Q85" s="9"/>
      <c r="R85" s="22">
        <f>SUM(R83:R84)</f>
        <v>325</v>
      </c>
      <c r="S85" s="9"/>
      <c r="T85" s="11"/>
      <c r="U85" s="9"/>
      <c r="V85" s="22">
        <f>SUM(V83:V84)</f>
        <v>240</v>
      </c>
      <c r="W85" s="10"/>
    </row>
    <row r="86" spans="3:23" hidden="1" x14ac:dyDescent="0.25">
      <c r="C86" s="8"/>
      <c r="D86" s="11"/>
      <c r="E86" s="9" t="s">
        <v>30</v>
      </c>
      <c r="F86" s="21">
        <f>F72</f>
        <v>0</v>
      </c>
      <c r="G86" s="9"/>
      <c r="H86" s="11"/>
      <c r="I86" s="9"/>
      <c r="J86" s="21">
        <f>J72</f>
        <v>0</v>
      </c>
      <c r="K86" s="9"/>
      <c r="L86" s="11"/>
      <c r="M86" s="9"/>
      <c r="N86" s="21">
        <f>N72</f>
        <v>0</v>
      </c>
      <c r="O86" s="9"/>
      <c r="P86" s="11"/>
      <c r="Q86" s="9"/>
      <c r="R86" s="21">
        <f>R72</f>
        <v>0</v>
      </c>
      <c r="S86" s="9"/>
      <c r="T86" s="11"/>
      <c r="U86" s="9"/>
      <c r="V86" s="21">
        <f>V72</f>
        <v>0</v>
      </c>
      <c r="W86" s="10"/>
    </row>
    <row r="87" spans="3:23" hidden="1" x14ac:dyDescent="0.25">
      <c r="C87" s="8"/>
      <c r="D87" s="11"/>
      <c r="E87" s="9" t="s">
        <v>31</v>
      </c>
      <c r="F87" s="22">
        <f>SUM(F85:F86)</f>
        <v>80</v>
      </c>
      <c r="G87" s="9"/>
      <c r="H87" s="11"/>
      <c r="I87" s="9"/>
      <c r="J87" s="22">
        <f>SUM(J85:J86)</f>
        <v>0</v>
      </c>
      <c r="K87" s="9"/>
      <c r="L87" s="11"/>
      <c r="M87" s="9"/>
      <c r="N87" s="22">
        <f>SUM(N85:N86)</f>
        <v>120</v>
      </c>
      <c r="O87" s="9"/>
      <c r="P87" s="11"/>
      <c r="Q87" s="9"/>
      <c r="R87" s="22">
        <f>SUM(R85:R86)</f>
        <v>325</v>
      </c>
      <c r="S87" s="9"/>
      <c r="T87" s="11"/>
      <c r="U87" s="9"/>
      <c r="V87" s="22">
        <f>SUM(V85:V86)</f>
        <v>240</v>
      </c>
      <c r="W87" s="10"/>
    </row>
    <row r="88" spans="3:23" hidden="1" x14ac:dyDescent="0.25">
      <c r="C88" s="8"/>
      <c r="D88" s="11"/>
      <c r="E88" s="9"/>
      <c r="F88" s="9"/>
      <c r="G88" s="9"/>
      <c r="H88" s="11"/>
      <c r="I88" s="9"/>
      <c r="J88" s="9"/>
      <c r="K88" s="9"/>
      <c r="L88" s="11"/>
      <c r="M88" s="9"/>
      <c r="N88" s="9"/>
      <c r="O88" s="9"/>
      <c r="P88" s="11"/>
      <c r="Q88" s="9"/>
      <c r="R88" s="9"/>
      <c r="S88" s="9"/>
      <c r="T88" s="11"/>
      <c r="U88" s="9"/>
      <c r="V88" s="9"/>
      <c r="W88" s="10"/>
    </row>
    <row r="89" spans="3:23" hidden="1" x14ac:dyDescent="0.25">
      <c r="C89" s="8"/>
      <c r="D89" s="11"/>
      <c r="E89" s="9"/>
      <c r="F89" s="21">
        <f>F61</f>
        <v>80</v>
      </c>
      <c r="G89" s="9"/>
      <c r="H89" s="11"/>
      <c r="I89" s="9"/>
      <c r="J89" s="21">
        <f>J61</f>
        <v>0</v>
      </c>
      <c r="K89" s="9"/>
      <c r="L89" s="11"/>
      <c r="M89" s="9"/>
      <c r="N89" s="21">
        <f>N61</f>
        <v>120</v>
      </c>
      <c r="O89" s="9"/>
      <c r="P89" s="11"/>
      <c r="Q89" s="9"/>
      <c r="R89" s="21">
        <f>R61</f>
        <v>325</v>
      </c>
      <c r="S89" s="9"/>
      <c r="T89" s="11"/>
      <c r="U89" s="9"/>
      <c r="V89" s="21">
        <f>V61</f>
        <v>240</v>
      </c>
      <c r="W89" s="10"/>
    </row>
    <row r="90" spans="3:23" hidden="1" x14ac:dyDescent="0.25">
      <c r="C90" s="8"/>
      <c r="D90" s="11"/>
      <c r="E90" s="9"/>
      <c r="F90" s="21">
        <f>F89*F71</f>
        <v>0</v>
      </c>
      <c r="G90" s="9"/>
      <c r="H90" s="11"/>
      <c r="I90" s="9"/>
      <c r="J90" s="21">
        <f>J89*J71</f>
        <v>0</v>
      </c>
      <c r="K90" s="9"/>
      <c r="L90" s="11"/>
      <c r="M90" s="9"/>
      <c r="N90" s="21">
        <f>N89*N71</f>
        <v>0</v>
      </c>
      <c r="O90" s="9"/>
      <c r="P90" s="11"/>
      <c r="Q90" s="9"/>
      <c r="R90" s="21">
        <f>R89*R71</f>
        <v>0</v>
      </c>
      <c r="S90" s="9"/>
      <c r="T90" s="11"/>
      <c r="U90" s="9"/>
      <c r="V90" s="21">
        <f>V89*V71</f>
        <v>0</v>
      </c>
      <c r="W90" s="10"/>
    </row>
    <row r="91" spans="3:23" hidden="1" x14ac:dyDescent="0.25">
      <c r="C91" s="8"/>
      <c r="D91" s="11"/>
      <c r="E91" s="9"/>
      <c r="F91" s="22">
        <f>SUM(F89:F90)</f>
        <v>80</v>
      </c>
      <c r="G91" s="9"/>
      <c r="H91" s="11"/>
      <c r="I91" s="9"/>
      <c r="J91" s="22">
        <f>SUM(J89:J90)</f>
        <v>0</v>
      </c>
      <c r="K91" s="9"/>
      <c r="L91" s="11"/>
      <c r="M91" s="9"/>
      <c r="N91" s="22">
        <f>SUM(N89:N90)</f>
        <v>120</v>
      </c>
      <c r="O91" s="9"/>
      <c r="P91" s="11"/>
      <c r="Q91" s="9"/>
      <c r="R91" s="22">
        <f>SUM(R89:R90)</f>
        <v>325</v>
      </c>
      <c r="S91" s="9"/>
      <c r="T91" s="11"/>
      <c r="U91" s="9"/>
      <c r="V91" s="22">
        <f>SUM(V89:V90)</f>
        <v>240</v>
      </c>
      <c r="W91" s="10"/>
    </row>
    <row r="92" spans="3:23" hidden="1" x14ac:dyDescent="0.25">
      <c r="C92" s="8"/>
      <c r="D92" s="11"/>
      <c r="E92" s="9"/>
      <c r="F92" s="21">
        <f>E63</f>
        <v>0</v>
      </c>
      <c r="G92" s="9"/>
      <c r="H92" s="11"/>
      <c r="I92" s="9"/>
      <c r="J92" s="21">
        <f>I63</f>
        <v>0</v>
      </c>
      <c r="K92" s="9"/>
      <c r="L92" s="11"/>
      <c r="M92" s="9"/>
      <c r="N92" s="21">
        <f>M63</f>
        <v>0</v>
      </c>
      <c r="O92" s="9"/>
      <c r="P92" s="11"/>
      <c r="Q92" s="9"/>
      <c r="R92" s="21">
        <f>Q63</f>
        <v>0</v>
      </c>
      <c r="S92" s="9"/>
      <c r="T92" s="11"/>
      <c r="U92" s="9"/>
      <c r="V92" s="21">
        <f>U63</f>
        <v>0</v>
      </c>
      <c r="W92" s="10"/>
    </row>
    <row r="93" spans="3:23" hidden="1" x14ac:dyDescent="0.25">
      <c r="C93" s="8"/>
      <c r="D93" s="11"/>
      <c r="E93" s="9"/>
      <c r="F93" s="22">
        <f>SUM(F91:F92)</f>
        <v>80</v>
      </c>
      <c r="G93" s="9"/>
      <c r="H93" s="11"/>
      <c r="I93" s="9"/>
      <c r="J93" s="22">
        <f>SUM(J91:J92)</f>
        <v>0</v>
      </c>
      <c r="K93" s="9"/>
      <c r="L93" s="11"/>
      <c r="M93" s="9"/>
      <c r="N93" s="22">
        <f>SUM(N91:N92)</f>
        <v>120</v>
      </c>
      <c r="O93" s="9"/>
      <c r="P93" s="11"/>
      <c r="Q93" s="9"/>
      <c r="R93" s="22">
        <f>SUM(R91:R92)</f>
        <v>325</v>
      </c>
      <c r="S93" s="9"/>
      <c r="T93" s="11"/>
      <c r="U93" s="9"/>
      <c r="V93" s="22">
        <f>SUM(V91:V92)</f>
        <v>240</v>
      </c>
      <c r="W93" s="10"/>
    </row>
    <row r="94" spans="3:23" hidden="1" x14ac:dyDescent="0.25">
      <c r="C94" s="8"/>
      <c r="D94" s="11"/>
      <c r="E94" s="9"/>
      <c r="F94" s="21">
        <f>F72</f>
        <v>0</v>
      </c>
      <c r="G94" s="9"/>
      <c r="H94" s="11"/>
      <c r="I94" s="9"/>
      <c r="J94" s="21">
        <f>J72</f>
        <v>0</v>
      </c>
      <c r="K94" s="9"/>
      <c r="L94" s="11"/>
      <c r="M94" s="9"/>
      <c r="N94" s="21">
        <f>N72</f>
        <v>0</v>
      </c>
      <c r="O94" s="9"/>
      <c r="P94" s="11"/>
      <c r="Q94" s="9"/>
      <c r="R94" s="21">
        <f>R72</f>
        <v>0</v>
      </c>
      <c r="S94" s="9"/>
      <c r="T94" s="11"/>
      <c r="U94" s="9"/>
      <c r="V94" s="21">
        <f>V72</f>
        <v>0</v>
      </c>
      <c r="W94" s="10"/>
    </row>
    <row r="95" spans="3:23" hidden="1" x14ac:dyDescent="0.25">
      <c r="C95" s="8"/>
      <c r="D95" s="11"/>
      <c r="E95" s="9"/>
      <c r="F95" s="22">
        <f>SUM(F93:F94)</f>
        <v>80</v>
      </c>
      <c r="G95" s="9"/>
      <c r="H95" s="11"/>
      <c r="I95" s="9"/>
      <c r="J95" s="22">
        <f>SUM(J93:J94)</f>
        <v>0</v>
      </c>
      <c r="K95" s="9"/>
      <c r="L95" s="11"/>
      <c r="M95" s="9"/>
      <c r="N95" s="22">
        <f>SUM(N93:N94)</f>
        <v>120</v>
      </c>
      <c r="O95" s="9"/>
      <c r="P95" s="11"/>
      <c r="Q95" s="9"/>
      <c r="R95" s="22">
        <f>SUM(R93:R94)</f>
        <v>325</v>
      </c>
      <c r="S95" s="9"/>
      <c r="T95" s="11"/>
      <c r="U95" s="9"/>
      <c r="V95" s="22">
        <f>SUM(V93:V94)</f>
        <v>240</v>
      </c>
      <c r="W95" s="10"/>
    </row>
    <row r="96" spans="3:23" hidden="1" x14ac:dyDescent="0.25">
      <c r="C96" s="8"/>
      <c r="D96" s="11"/>
      <c r="E96" s="19"/>
      <c r="F96" s="21">
        <f>F95*F75</f>
        <v>0</v>
      </c>
      <c r="G96" s="9"/>
      <c r="H96" s="11"/>
      <c r="I96" s="19"/>
      <c r="J96" s="21">
        <f>J95*J75</f>
        <v>0</v>
      </c>
      <c r="K96" s="9"/>
      <c r="L96" s="11"/>
      <c r="M96" s="19"/>
      <c r="N96" s="21">
        <f>N95*N75</f>
        <v>0</v>
      </c>
      <c r="O96" s="9"/>
      <c r="P96" s="11"/>
      <c r="Q96" s="19"/>
      <c r="R96" s="21">
        <f>R95*R75</f>
        <v>0</v>
      </c>
      <c r="S96" s="9"/>
      <c r="T96" s="11"/>
      <c r="U96" s="9"/>
      <c r="V96" s="21">
        <f>V95*V75</f>
        <v>0</v>
      </c>
      <c r="W96" s="10"/>
    </row>
    <row r="97" spans="3:23" hidden="1" x14ac:dyDescent="0.25">
      <c r="C97" s="8"/>
      <c r="D97" s="11"/>
      <c r="E97" s="9"/>
      <c r="F97" s="22">
        <f>SUM(F95:F96)</f>
        <v>80</v>
      </c>
      <c r="G97" s="9"/>
      <c r="H97" s="11"/>
      <c r="I97" s="9"/>
      <c r="J97" s="22">
        <f>SUM(J95:J96)</f>
        <v>0</v>
      </c>
      <c r="K97" s="9"/>
      <c r="L97" s="11"/>
      <c r="M97" s="9"/>
      <c r="N97" s="22">
        <f>SUM(N95:N96)</f>
        <v>120</v>
      </c>
      <c r="O97" s="9"/>
      <c r="P97" s="11"/>
      <c r="Q97" s="9"/>
      <c r="R97" s="22">
        <f>SUM(R95:R96)</f>
        <v>325</v>
      </c>
      <c r="S97" s="9"/>
      <c r="T97" s="11"/>
      <c r="U97" s="9"/>
      <c r="V97" s="22">
        <f>SUM(V95:V96)</f>
        <v>240</v>
      </c>
      <c r="W97" s="10"/>
    </row>
    <row r="98" spans="3:23" hidden="1" x14ac:dyDescent="0.25">
      <c r="C98" s="8"/>
      <c r="D98" s="11"/>
      <c r="E98" s="9"/>
      <c r="F98" s="21" t="s">
        <v>13</v>
      </c>
      <c r="G98" s="9"/>
      <c r="H98" s="11"/>
      <c r="I98" s="9"/>
      <c r="J98" s="21" t="s">
        <v>13</v>
      </c>
      <c r="K98" s="9"/>
      <c r="L98" s="11"/>
      <c r="M98" s="9"/>
      <c r="N98" s="21" t="s">
        <v>13</v>
      </c>
      <c r="O98" s="9"/>
      <c r="P98" s="11"/>
      <c r="Q98" s="9"/>
      <c r="R98" s="21" t="s">
        <v>13</v>
      </c>
      <c r="S98" s="9"/>
      <c r="T98" s="11"/>
      <c r="U98" s="9"/>
      <c r="V98" s="21" t="s">
        <v>13</v>
      </c>
      <c r="W98" s="10"/>
    </row>
    <row r="99" spans="3:23" hidden="1" x14ac:dyDescent="0.25">
      <c r="C99" s="8"/>
      <c r="D99" s="11"/>
      <c r="E99" s="9"/>
      <c r="F99" s="22">
        <f>SUM(F97:F98)</f>
        <v>80</v>
      </c>
      <c r="G99" s="9"/>
      <c r="H99" s="11"/>
      <c r="I99" s="9"/>
      <c r="J99" s="22">
        <f>SUM(J97:J98)</f>
        <v>0</v>
      </c>
      <c r="K99" s="9"/>
      <c r="L99" s="11"/>
      <c r="M99" s="9"/>
      <c r="N99" s="22">
        <f>SUM(N97:N98)</f>
        <v>120</v>
      </c>
      <c r="O99" s="9"/>
      <c r="P99" s="11"/>
      <c r="Q99" s="9"/>
      <c r="R99" s="22">
        <f>SUM(R97:R98)</f>
        <v>325</v>
      </c>
      <c r="S99" s="9"/>
      <c r="T99" s="11"/>
      <c r="U99" s="9"/>
      <c r="V99" s="22">
        <f>SUM(V97:V98)</f>
        <v>240</v>
      </c>
      <c r="W99" s="10"/>
    </row>
    <row r="100" spans="3:23" x14ac:dyDescent="0.25">
      <c r="C100" s="8"/>
      <c r="D100" s="11"/>
      <c r="E100" s="9"/>
      <c r="F100" s="9"/>
      <c r="G100" s="9"/>
      <c r="H100" s="11"/>
      <c r="I100" s="9"/>
      <c r="J100" s="9"/>
      <c r="K100" s="9"/>
      <c r="L100" s="11"/>
      <c r="M100" s="9"/>
      <c r="N100" s="9"/>
      <c r="O100" s="9"/>
      <c r="P100" s="11"/>
      <c r="Q100" s="9"/>
      <c r="R100" s="9"/>
      <c r="S100" s="9"/>
      <c r="T100" s="11"/>
      <c r="U100" s="9"/>
      <c r="V100" s="9"/>
      <c r="W100" s="10"/>
    </row>
    <row r="101" spans="3:23" x14ac:dyDescent="0.25">
      <c r="C101" s="8"/>
      <c r="D101" s="11" t="s">
        <v>6</v>
      </c>
      <c r="E101" s="34"/>
      <c r="F101" s="14">
        <f>E101*13.6</f>
        <v>0</v>
      </c>
      <c r="G101" s="9"/>
      <c r="H101" s="11" t="s">
        <v>6</v>
      </c>
      <c r="I101" s="34"/>
      <c r="J101" s="14">
        <f>I101*13.6</f>
        <v>0</v>
      </c>
      <c r="K101" s="9"/>
      <c r="L101" s="11" t="s">
        <v>6</v>
      </c>
      <c r="M101" s="34"/>
      <c r="N101" s="14">
        <f>M101*13.6</f>
        <v>0</v>
      </c>
      <c r="O101" s="9"/>
      <c r="P101" s="11" t="s">
        <v>6</v>
      </c>
      <c r="Q101" s="34"/>
      <c r="R101" s="14">
        <f>Q101*13.6</f>
        <v>0</v>
      </c>
      <c r="S101" s="9"/>
      <c r="T101" s="11" t="s">
        <v>6</v>
      </c>
      <c r="U101" s="34"/>
      <c r="V101" s="14">
        <f>U101*13.6</f>
        <v>0</v>
      </c>
      <c r="W101" s="10"/>
    </row>
    <row r="102" spans="3:23" x14ac:dyDescent="0.25">
      <c r="C102" s="8"/>
      <c r="D102" s="11" t="s">
        <v>18</v>
      </c>
      <c r="E102" s="34"/>
      <c r="F102" s="14"/>
      <c r="G102" s="9"/>
      <c r="H102" s="11" t="s">
        <v>18</v>
      </c>
      <c r="I102" s="34"/>
      <c r="J102" s="14"/>
      <c r="K102" s="9"/>
      <c r="L102" s="11" t="s">
        <v>18</v>
      </c>
      <c r="M102" s="34"/>
      <c r="N102" s="14"/>
      <c r="O102" s="9"/>
      <c r="P102" s="11" t="s">
        <v>18</v>
      </c>
      <c r="Q102" s="34"/>
      <c r="R102" s="14"/>
      <c r="S102" s="9"/>
      <c r="T102" s="11" t="s">
        <v>18</v>
      </c>
      <c r="U102" s="34"/>
      <c r="V102" s="14"/>
      <c r="W102" s="10"/>
    </row>
    <row r="103" spans="3:23" x14ac:dyDescent="0.25">
      <c r="C103" s="8"/>
      <c r="D103" s="11"/>
      <c r="E103" s="9"/>
      <c r="F103" s="14"/>
      <c r="G103" s="9"/>
      <c r="H103" s="11"/>
      <c r="I103" s="9"/>
      <c r="J103" s="14"/>
      <c r="K103" s="9"/>
      <c r="L103" s="11"/>
      <c r="M103" s="9"/>
      <c r="N103" s="14"/>
      <c r="O103" s="9"/>
      <c r="P103" s="11"/>
      <c r="Q103" s="9"/>
      <c r="R103" s="14"/>
      <c r="S103" s="9"/>
      <c r="T103" s="30"/>
      <c r="U103" s="9"/>
      <c r="V103" s="14"/>
      <c r="W103" s="10"/>
    </row>
    <row r="104" spans="3:23" x14ac:dyDescent="0.25">
      <c r="C104" s="8"/>
      <c r="D104" s="11" t="s">
        <v>19</v>
      </c>
      <c r="E104" s="33"/>
      <c r="F104" s="23">
        <f>IF(E104="yes", 0.9, 1)</f>
        <v>1</v>
      </c>
      <c r="G104" s="9"/>
      <c r="H104" s="11" t="s">
        <v>19</v>
      </c>
      <c r="I104" s="33" t="s">
        <v>0</v>
      </c>
      <c r="J104" s="23">
        <f>IF(I104="yes", 0.9, 1)</f>
        <v>0.9</v>
      </c>
      <c r="K104" s="9"/>
      <c r="L104" s="11" t="s">
        <v>19</v>
      </c>
      <c r="M104" s="33"/>
      <c r="N104" s="23">
        <f>IF(M104="yes", 0.9, 1)</f>
        <v>1</v>
      </c>
      <c r="O104" s="14"/>
      <c r="P104" s="11" t="s">
        <v>19</v>
      </c>
      <c r="Q104" s="33" t="s">
        <v>0</v>
      </c>
      <c r="R104" s="23">
        <f>IF(Q104="yes", 0.9, 1)</f>
        <v>0.9</v>
      </c>
      <c r="S104" s="9"/>
      <c r="T104" s="11" t="s">
        <v>19</v>
      </c>
      <c r="U104" s="33" t="s">
        <v>0</v>
      </c>
      <c r="V104" s="23">
        <f>IF(U104="yes", 0.9, 1)</f>
        <v>0.9</v>
      </c>
      <c r="W104" s="10"/>
    </row>
    <row r="105" spans="3:23" x14ac:dyDescent="0.25">
      <c r="C105" s="8"/>
      <c r="D105" s="11"/>
      <c r="E105" s="9"/>
      <c r="F105" s="9"/>
      <c r="G105" s="9"/>
      <c r="H105" s="11"/>
      <c r="I105" s="9"/>
      <c r="J105" s="9"/>
      <c r="K105" s="9"/>
      <c r="L105" s="11"/>
      <c r="M105" s="9"/>
      <c r="N105" s="9"/>
      <c r="O105" s="9"/>
      <c r="P105" s="11"/>
      <c r="Q105" s="9"/>
      <c r="R105" s="9"/>
      <c r="S105" s="9"/>
      <c r="T105" s="11"/>
      <c r="U105" s="9"/>
      <c r="V105" s="9"/>
      <c r="W105" s="10"/>
    </row>
    <row r="106" spans="3:23" ht="18" x14ac:dyDescent="0.25">
      <c r="C106" s="8"/>
      <c r="D106" s="24">
        <f>(F73*F104)+(F101+E102)</f>
        <v>80</v>
      </c>
      <c r="E106" s="25"/>
      <c r="F106" s="25"/>
      <c r="G106" s="25"/>
      <c r="H106" s="24">
        <f>(J73*J104)+(J101+I102)</f>
        <v>0</v>
      </c>
      <c r="I106" s="25"/>
      <c r="J106" s="25"/>
      <c r="K106" s="25"/>
      <c r="L106" s="24">
        <f>(N73*N104)+(N101+M102)</f>
        <v>120</v>
      </c>
      <c r="M106" s="25"/>
      <c r="N106" s="25"/>
      <c r="O106" s="25"/>
      <c r="P106" s="24">
        <f>(R73*R104)+(R101+Q102)</f>
        <v>292.5</v>
      </c>
      <c r="Q106" s="25"/>
      <c r="R106" s="25"/>
      <c r="S106" s="25"/>
      <c r="T106" s="24">
        <f>(V73*V104)+(V101+U102)</f>
        <v>216</v>
      </c>
      <c r="U106" s="25"/>
      <c r="V106" s="9"/>
      <c r="W106" s="10"/>
    </row>
    <row r="107" spans="3:23" ht="12" thickBot="1" x14ac:dyDescent="0.3">
      <c r="C107" s="26"/>
      <c r="D107" s="31"/>
      <c r="E107" s="28"/>
      <c r="F107" s="28"/>
      <c r="G107" s="28"/>
      <c r="H107" s="32"/>
      <c r="I107" s="28"/>
      <c r="J107" s="28"/>
      <c r="K107" s="28"/>
      <c r="L107" s="31"/>
      <c r="M107" s="28"/>
      <c r="N107" s="28"/>
      <c r="O107" s="28"/>
      <c r="P107" s="31"/>
      <c r="Q107" s="28"/>
      <c r="R107" s="28"/>
      <c r="S107" s="28"/>
      <c r="T107" s="31"/>
      <c r="U107" s="28"/>
      <c r="V107" s="28"/>
      <c r="W107" s="29"/>
    </row>
  </sheetData>
  <sheetProtection sheet="1"/>
  <mergeCells count="3">
    <mergeCell ref="D4:U4"/>
    <mergeCell ref="D58:U58"/>
    <mergeCell ref="D1:U1"/>
  </mergeCells>
  <dataValidations count="12">
    <dataValidation type="list" allowBlank="1" showInputMessage="1" showErrorMessage="1" sqref="U63">
      <formula1>$A$69:$A$70</formula1>
    </dataValidation>
    <dataValidation type="list" allowBlank="1" showInputMessage="1" showErrorMessage="1" sqref="Q63">
      <formula1>$A$66:$A$67</formula1>
    </dataValidation>
    <dataValidation type="list" allowBlank="1" showInputMessage="1" showErrorMessage="1" sqref="M63">
      <formula1>$A$63:$A$64</formula1>
    </dataValidation>
    <dataValidation type="list" allowBlank="1" showInputMessage="1" showErrorMessage="1" sqref="I63">
      <formula1>$A$60:$A$61</formula1>
    </dataValidation>
    <dataValidation type="list" allowBlank="1" showInputMessage="1" showErrorMessage="1" sqref="E63">
      <formula1>$A$57:$A$58</formula1>
    </dataValidation>
    <dataValidation type="list" allowBlank="1" showInputMessage="1" showErrorMessage="1" sqref="I9">
      <formula1>$A$9:$A$10</formula1>
    </dataValidation>
    <dataValidation type="list" allowBlank="1" showInputMessage="1" showErrorMessage="1" sqref="I7 I61">
      <formula1>$A$21:$A$26</formula1>
    </dataValidation>
    <dataValidation type="list" allowBlank="1" showInputMessage="1" showErrorMessage="1" sqref="U9">
      <formula1>$A$18:$A$19</formula1>
    </dataValidation>
    <dataValidation type="list" allowBlank="1" showInputMessage="1" showErrorMessage="1" sqref="Q9">
      <formula1>$A$15:$A$16</formula1>
    </dataValidation>
    <dataValidation type="list" allowBlank="1" showInputMessage="1" showErrorMessage="1" sqref="M9">
      <formula1>$A$12:$A$13</formula1>
    </dataValidation>
    <dataValidation type="list" allowBlank="1" showInputMessage="1" showErrorMessage="1" sqref="E9">
      <formula1>$A$6:$A$7</formula1>
    </dataValidation>
    <dataValidation type="list" allowBlank="1" showInputMessage="1" showErrorMessage="1" sqref="I19 E65:E70 I65:I70 M65:M70 Q65:Q70 U65:U70 E11:E16 U11:U16 M11:M16 Q11:Q16 I11:I16 Q50 M50 I50 E50 M104 Q104 U104 I104 E104 U75 U73 Q75 Q73 M75 M73 E75 E73 I75 I73 U21 U19 U50 Q21 Q19 M21 M19 E21 E19 I21">
      <formula1>$A$3:$A$4</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7"/>
  <sheetViews>
    <sheetView topLeftCell="B1" zoomScale="85" zoomScaleNormal="85" workbookViewId="0">
      <selection activeCell="E9" sqref="E9"/>
    </sheetView>
  </sheetViews>
  <sheetFormatPr defaultColWidth="18.140625" defaultRowHeight="11.25" x14ac:dyDescent="0.25"/>
  <cols>
    <col min="1" max="1" width="18.140625" style="1" hidden="1" customWidth="1"/>
    <col min="2" max="2" width="3.7109375" style="1" customWidth="1"/>
    <col min="3" max="3" width="4.85546875" style="1" customWidth="1"/>
    <col min="4" max="4" width="22.140625" style="2" bestFit="1" customWidth="1"/>
    <col min="5" max="5" width="7.28515625" style="1" customWidth="1"/>
    <col min="6" max="6" width="10.28515625" style="1" customWidth="1"/>
    <col min="7" max="7" width="5.42578125" style="1" customWidth="1"/>
    <col min="8" max="8" width="22.140625" style="2" bestFit="1" customWidth="1"/>
    <col min="9" max="9" width="7.140625" style="1" customWidth="1"/>
    <col min="10" max="10" width="10.28515625" style="1" customWidth="1"/>
    <col min="11" max="11" width="2.7109375" style="1" customWidth="1"/>
    <col min="12" max="12" width="22.140625" style="2" bestFit="1" customWidth="1"/>
    <col min="13" max="13" width="8.7109375" style="1" customWidth="1"/>
    <col min="14" max="14" width="10.28515625" style="1" customWidth="1"/>
    <col min="15" max="15" width="3.85546875" style="1" customWidth="1"/>
    <col min="16" max="16" width="22.140625" style="2" bestFit="1" customWidth="1"/>
    <col min="17" max="17" width="7.5703125" style="1" customWidth="1"/>
    <col min="18" max="18" width="10.28515625" style="1" customWidth="1"/>
    <col min="19" max="19" width="3.7109375" style="1" customWidth="1"/>
    <col min="20" max="20" width="22.85546875" style="2" bestFit="1" customWidth="1"/>
    <col min="21" max="21" width="7.42578125" style="1" customWidth="1"/>
    <col min="22" max="22" width="10.28515625" style="1" customWidth="1"/>
    <col min="23" max="23" width="6.5703125" style="1" customWidth="1"/>
    <col min="24" max="16384" width="18.140625" style="1"/>
  </cols>
  <sheetData>
    <row r="1" spans="1:23" ht="25.5" customHeight="1" x14ac:dyDescent="0.25">
      <c r="D1" s="48" t="s">
        <v>36</v>
      </c>
      <c r="E1" s="48"/>
      <c r="F1" s="48"/>
      <c r="G1" s="48"/>
      <c r="H1" s="48"/>
      <c r="I1" s="48"/>
      <c r="J1" s="48"/>
      <c r="K1" s="48"/>
      <c r="L1" s="48"/>
      <c r="M1" s="48"/>
      <c r="N1" s="48"/>
      <c r="O1" s="48"/>
      <c r="P1" s="48"/>
      <c r="Q1" s="48"/>
      <c r="R1" s="48"/>
      <c r="S1" s="48"/>
      <c r="T1" s="48"/>
      <c r="U1" s="48"/>
    </row>
    <row r="2" spans="1:23" ht="12" thickBot="1" x14ac:dyDescent="0.3"/>
    <row r="3" spans="1:23" x14ac:dyDescent="0.25">
      <c r="A3" s="3" t="s">
        <v>0</v>
      </c>
      <c r="C3" s="4"/>
      <c r="D3" s="5"/>
      <c r="E3" s="6"/>
      <c r="F3" s="6"/>
      <c r="G3" s="6"/>
      <c r="H3" s="5"/>
      <c r="I3" s="6"/>
      <c r="J3" s="6"/>
      <c r="K3" s="6"/>
      <c r="L3" s="5"/>
      <c r="M3" s="6"/>
      <c r="N3" s="6"/>
      <c r="O3" s="6"/>
      <c r="P3" s="5"/>
      <c r="Q3" s="6"/>
      <c r="R3" s="6"/>
      <c r="S3" s="6"/>
      <c r="T3" s="5"/>
      <c r="U3" s="6"/>
      <c r="V3" s="6"/>
      <c r="W3" s="7"/>
    </row>
    <row r="4" spans="1:23" ht="30" x14ac:dyDescent="0.25">
      <c r="A4" s="3" t="s">
        <v>1</v>
      </c>
      <c r="C4" s="8"/>
      <c r="D4" s="48" t="s">
        <v>37</v>
      </c>
      <c r="E4" s="48"/>
      <c r="F4" s="48"/>
      <c r="G4" s="48"/>
      <c r="H4" s="48"/>
      <c r="I4" s="48"/>
      <c r="J4" s="48"/>
      <c r="K4" s="48"/>
      <c r="L4" s="48"/>
      <c r="M4" s="48"/>
      <c r="N4" s="48"/>
      <c r="O4" s="48"/>
      <c r="P4" s="48"/>
      <c r="Q4" s="48"/>
      <c r="R4" s="48"/>
      <c r="S4" s="48"/>
      <c r="T4" s="48"/>
      <c r="U4" s="48"/>
      <c r="V4" s="9"/>
      <c r="W4" s="10"/>
    </row>
    <row r="5" spans="1:23" x14ac:dyDescent="0.25">
      <c r="C5" s="8"/>
      <c r="D5" s="11"/>
      <c r="E5" s="9"/>
      <c r="F5" s="9"/>
      <c r="G5" s="9"/>
      <c r="H5" s="11"/>
      <c r="I5" s="9"/>
      <c r="J5" s="9"/>
      <c r="K5" s="9"/>
      <c r="L5" s="11"/>
      <c r="M5" s="9"/>
      <c r="N5" s="9"/>
      <c r="O5" s="9"/>
      <c r="P5" s="11"/>
      <c r="Q5" s="9"/>
      <c r="R5" s="9"/>
      <c r="S5" s="9"/>
      <c r="T5" s="11"/>
      <c r="U5" s="9"/>
      <c r="V5" s="9"/>
      <c r="W5" s="10"/>
    </row>
    <row r="6" spans="1:23" x14ac:dyDescent="0.25">
      <c r="A6" s="12">
        <v>40</v>
      </c>
      <c r="C6" s="8"/>
      <c r="D6" s="13" t="s">
        <v>7</v>
      </c>
      <c r="E6" s="9"/>
      <c r="F6" s="9"/>
      <c r="G6" s="9"/>
      <c r="H6" s="13" t="s">
        <v>8</v>
      </c>
      <c r="I6" s="9"/>
      <c r="J6" s="9"/>
      <c r="K6" s="9"/>
      <c r="L6" s="13" t="s">
        <v>9</v>
      </c>
      <c r="M6" s="9"/>
      <c r="N6" s="9"/>
      <c r="O6" s="9"/>
      <c r="P6" s="13" t="s">
        <v>10</v>
      </c>
      <c r="Q6" s="9"/>
      <c r="R6" s="9"/>
      <c r="S6" s="9"/>
      <c r="T6" s="13" t="s">
        <v>11</v>
      </c>
      <c r="U6" s="9"/>
      <c r="V6" s="9"/>
      <c r="W6" s="10"/>
    </row>
    <row r="7" spans="1:23" x14ac:dyDescent="0.25">
      <c r="A7" s="12">
        <v>79</v>
      </c>
      <c r="C7" s="8"/>
      <c r="D7" s="11"/>
      <c r="E7" s="9"/>
      <c r="F7" s="14">
        <v>225</v>
      </c>
      <c r="G7" s="9"/>
      <c r="H7" s="11"/>
      <c r="I7" s="33"/>
      <c r="J7" s="14">
        <f>I7*300</f>
        <v>0</v>
      </c>
      <c r="K7" s="9"/>
      <c r="L7" s="11"/>
      <c r="M7" s="9"/>
      <c r="N7" s="14">
        <v>225</v>
      </c>
      <c r="O7" s="9"/>
      <c r="P7" s="11"/>
      <c r="Q7" s="9"/>
      <c r="R7" s="14">
        <v>812.5</v>
      </c>
      <c r="S7" s="9"/>
      <c r="T7" s="11"/>
      <c r="U7" s="9"/>
      <c r="V7" s="14">
        <v>600</v>
      </c>
      <c r="W7" s="10"/>
    </row>
    <row r="8" spans="1:23" x14ac:dyDescent="0.25">
      <c r="C8" s="8"/>
      <c r="D8" s="11"/>
      <c r="E8" s="9"/>
      <c r="F8" s="14"/>
      <c r="G8" s="9"/>
      <c r="H8" s="11"/>
      <c r="I8" s="9"/>
      <c r="J8" s="14"/>
      <c r="K8" s="9"/>
      <c r="L8" s="11"/>
      <c r="M8" s="9"/>
      <c r="N8" s="14"/>
      <c r="O8" s="9"/>
      <c r="P8" s="11"/>
      <c r="Q8" s="9"/>
      <c r="R8" s="14"/>
      <c r="S8" s="9"/>
      <c r="T8" s="11"/>
      <c r="U8" s="9"/>
      <c r="V8" s="14"/>
      <c r="W8" s="10"/>
    </row>
    <row r="9" spans="1:23" ht="12" x14ac:dyDescent="0.25">
      <c r="A9" s="12">
        <v>82</v>
      </c>
      <c r="C9" s="8"/>
      <c r="D9" s="11" t="s">
        <v>4</v>
      </c>
      <c r="E9" s="40"/>
      <c r="F9" s="9"/>
      <c r="G9" s="9"/>
      <c r="H9" s="11" t="s">
        <v>4</v>
      </c>
      <c r="I9" s="40"/>
      <c r="J9" s="9"/>
      <c r="K9" s="9"/>
      <c r="L9" s="11" t="s">
        <v>4</v>
      </c>
      <c r="M9" s="40"/>
      <c r="N9" s="9"/>
      <c r="O9" s="9"/>
      <c r="P9" s="11" t="s">
        <v>4</v>
      </c>
      <c r="Q9" s="40"/>
      <c r="R9" s="9"/>
      <c r="S9" s="9"/>
      <c r="T9" s="15" t="s">
        <v>4</v>
      </c>
      <c r="U9" s="40"/>
      <c r="V9" s="9"/>
      <c r="W9" s="10"/>
    </row>
    <row r="10" spans="1:23" ht="12" x14ac:dyDescent="0.25">
      <c r="A10" s="12">
        <v>165</v>
      </c>
      <c r="C10" s="8"/>
      <c r="D10" s="11"/>
      <c r="E10" s="9"/>
      <c r="F10" s="9"/>
      <c r="G10" s="9"/>
      <c r="H10" s="11"/>
      <c r="I10" s="9"/>
      <c r="J10" s="9"/>
      <c r="K10" s="9"/>
      <c r="L10" s="11"/>
      <c r="M10" s="9"/>
      <c r="N10" s="9"/>
      <c r="O10" s="9"/>
      <c r="P10" s="11"/>
      <c r="Q10" s="9"/>
      <c r="R10" s="9"/>
      <c r="S10" s="9"/>
      <c r="T10" s="15"/>
      <c r="U10" s="9"/>
      <c r="V10" s="9"/>
      <c r="W10" s="10"/>
    </row>
    <row r="11" spans="1:23" ht="12" x14ac:dyDescent="0.25">
      <c r="C11" s="8"/>
      <c r="D11" s="16" t="s">
        <v>15</v>
      </c>
      <c r="E11" s="33"/>
      <c r="F11" s="17">
        <f>IF(E11="yes", 0.3, 0)</f>
        <v>0</v>
      </c>
      <c r="G11" s="9"/>
      <c r="H11" s="16" t="s">
        <v>15</v>
      </c>
      <c r="I11" s="33"/>
      <c r="J11" s="17">
        <f>IF(I11="yes", 0.3, 0)</f>
        <v>0</v>
      </c>
      <c r="K11" s="9"/>
      <c r="L11" s="16" t="s">
        <v>15</v>
      </c>
      <c r="M11" s="33"/>
      <c r="N11" s="17">
        <f>IF(M11="yes", 0.3, 0)</f>
        <v>0</v>
      </c>
      <c r="O11" s="9"/>
      <c r="P11" s="16" t="s">
        <v>15</v>
      </c>
      <c r="Q11" s="33"/>
      <c r="R11" s="17">
        <f>IF(Q11="yes", 0.3, 0)</f>
        <v>0</v>
      </c>
      <c r="S11" s="9"/>
      <c r="T11" s="18" t="s">
        <v>15</v>
      </c>
      <c r="U11" s="33"/>
      <c r="V11" s="17">
        <f>IF(U11="yes", 0.3, 0)</f>
        <v>0</v>
      </c>
      <c r="W11" s="10"/>
    </row>
    <row r="12" spans="1:23" x14ac:dyDescent="0.25">
      <c r="A12" s="12">
        <v>33</v>
      </c>
      <c r="C12" s="8"/>
      <c r="D12" s="16" t="s">
        <v>21</v>
      </c>
      <c r="E12" s="33"/>
      <c r="F12" s="17">
        <f>IF(E12="yes", 0.3, 0)</f>
        <v>0</v>
      </c>
      <c r="G12" s="9"/>
      <c r="H12" s="16" t="s">
        <v>21</v>
      </c>
      <c r="I12" s="33"/>
      <c r="J12" s="17">
        <f>IF(I12="yes", 0.3, 0)</f>
        <v>0</v>
      </c>
      <c r="K12" s="9"/>
      <c r="L12" s="16" t="s">
        <v>21</v>
      </c>
      <c r="M12" s="33"/>
      <c r="N12" s="17">
        <f>IF(M12="yes", 0.3, 0)</f>
        <v>0</v>
      </c>
      <c r="O12" s="9"/>
      <c r="P12" s="16" t="s">
        <v>21</v>
      </c>
      <c r="Q12" s="33"/>
      <c r="R12" s="17">
        <f>IF(Q12="yes", 0.3, 0)</f>
        <v>0</v>
      </c>
      <c r="S12" s="9"/>
      <c r="T12" s="16" t="s">
        <v>21</v>
      </c>
      <c r="U12" s="33"/>
      <c r="V12" s="17">
        <f>IF(U12="yes", 0.3, 0)</f>
        <v>0</v>
      </c>
      <c r="W12" s="10"/>
    </row>
    <row r="13" spans="1:23" ht="12" x14ac:dyDescent="0.25">
      <c r="A13" s="12">
        <v>67</v>
      </c>
      <c r="C13" s="8"/>
      <c r="D13" s="18" t="s">
        <v>22</v>
      </c>
      <c r="E13" s="33"/>
      <c r="F13" s="17">
        <f>IF(E13="yes", 0.3, 0)</f>
        <v>0</v>
      </c>
      <c r="G13" s="9"/>
      <c r="H13" s="18" t="s">
        <v>22</v>
      </c>
      <c r="I13" s="33"/>
      <c r="J13" s="17">
        <f>IF(I13="yes", 0.3, 0)</f>
        <v>0</v>
      </c>
      <c r="K13" s="9"/>
      <c r="L13" s="18" t="s">
        <v>22</v>
      </c>
      <c r="M13" s="33"/>
      <c r="N13" s="17">
        <f>IF(M13="yes", 0.3, 0)</f>
        <v>0</v>
      </c>
      <c r="O13" s="9"/>
      <c r="P13" s="18" t="s">
        <v>22</v>
      </c>
      <c r="Q13" s="33"/>
      <c r="R13" s="17">
        <f>IF(Q13="yes", 0.3, 0)</f>
        <v>0</v>
      </c>
      <c r="S13" s="9"/>
      <c r="T13" s="18" t="s">
        <v>22</v>
      </c>
      <c r="U13" s="33"/>
      <c r="V13" s="17">
        <f>IF(U13="yes", 0.3, 0)</f>
        <v>0</v>
      </c>
      <c r="W13" s="10"/>
    </row>
    <row r="14" spans="1:23" ht="12" x14ac:dyDescent="0.25">
      <c r="C14" s="8"/>
      <c r="D14" s="11"/>
      <c r="E14" s="9"/>
      <c r="F14" s="19">
        <f>SUM(F11:F13)</f>
        <v>0</v>
      </c>
      <c r="G14" s="9"/>
      <c r="H14" s="11"/>
      <c r="I14" s="9"/>
      <c r="J14" s="19">
        <f>SUM(J11:J13)</f>
        <v>0</v>
      </c>
      <c r="K14" s="9"/>
      <c r="L14" s="11"/>
      <c r="M14" s="9"/>
      <c r="N14" s="19">
        <f>SUM(N11:N13)</f>
        <v>0</v>
      </c>
      <c r="O14" s="9"/>
      <c r="P14" s="11"/>
      <c r="Q14" s="9"/>
      <c r="R14" s="19">
        <f>SUM(R11:R13)</f>
        <v>0</v>
      </c>
      <c r="S14" s="9"/>
      <c r="T14" s="15"/>
      <c r="U14" s="9"/>
      <c r="V14" s="19">
        <f>SUM(V11:V13)</f>
        <v>0</v>
      </c>
      <c r="W14" s="10"/>
    </row>
    <row r="15" spans="1:23" ht="12" x14ac:dyDescent="0.25">
      <c r="A15" s="12">
        <v>442</v>
      </c>
      <c r="C15" s="8"/>
      <c r="D15" s="11" t="s">
        <v>2</v>
      </c>
      <c r="E15" s="33"/>
      <c r="F15" s="14">
        <f>E15*100.5</f>
        <v>0</v>
      </c>
      <c r="G15" s="9"/>
      <c r="H15" s="11" t="s">
        <v>2</v>
      </c>
      <c r="I15" s="33"/>
      <c r="J15" s="14">
        <f>I15*100.5</f>
        <v>0</v>
      </c>
      <c r="K15" s="9"/>
      <c r="L15" s="11" t="s">
        <v>2</v>
      </c>
      <c r="M15" s="33"/>
      <c r="N15" s="14">
        <f>M15*100.5</f>
        <v>0</v>
      </c>
      <c r="O15" s="9"/>
      <c r="P15" s="11" t="s">
        <v>2</v>
      </c>
      <c r="Q15" s="33"/>
      <c r="R15" s="14">
        <f>Q15*100.5</f>
        <v>0</v>
      </c>
      <c r="S15" s="9"/>
      <c r="T15" s="15" t="s">
        <v>2</v>
      </c>
      <c r="U15" s="33"/>
      <c r="V15" s="14">
        <f>U15*100.5</f>
        <v>0</v>
      </c>
      <c r="W15" s="10"/>
    </row>
    <row r="16" spans="1:23" ht="12" x14ac:dyDescent="0.25">
      <c r="A16" s="12">
        <v>221</v>
      </c>
      <c r="C16" s="8"/>
      <c r="D16" s="11" t="s">
        <v>3</v>
      </c>
      <c r="E16" s="33"/>
      <c r="F16" s="20">
        <f>IF(E16="yes", F42, F30)</f>
        <v>225</v>
      </c>
      <c r="G16" s="9"/>
      <c r="H16" s="11" t="s">
        <v>3</v>
      </c>
      <c r="I16" s="33"/>
      <c r="J16" s="20">
        <f>IF(I16="yes", J42, J30)</f>
        <v>0</v>
      </c>
      <c r="K16" s="9"/>
      <c r="L16" s="11" t="s">
        <v>3</v>
      </c>
      <c r="M16" s="33"/>
      <c r="N16" s="20">
        <f>IF(M16="yes", N42, N30)</f>
        <v>225</v>
      </c>
      <c r="O16" s="9"/>
      <c r="P16" s="11" t="s">
        <v>3</v>
      </c>
      <c r="Q16" s="33"/>
      <c r="R16" s="20">
        <f>IF(Q16="yes", R42, R30)</f>
        <v>812.5</v>
      </c>
      <c r="S16" s="9"/>
      <c r="T16" s="15" t="s">
        <v>3</v>
      </c>
      <c r="U16" s="33"/>
      <c r="V16" s="20">
        <f>IF(U16="yes", V42, V30)</f>
        <v>600</v>
      </c>
      <c r="W16" s="10"/>
    </row>
    <row r="17" spans="1:23" ht="12" x14ac:dyDescent="0.25">
      <c r="C17" s="8"/>
      <c r="D17" s="11"/>
      <c r="E17" s="9"/>
      <c r="F17" s="9"/>
      <c r="G17" s="9"/>
      <c r="H17" s="11"/>
      <c r="I17" s="9"/>
      <c r="J17" s="9"/>
      <c r="K17" s="9"/>
      <c r="L17" s="11"/>
      <c r="M17" s="9"/>
      <c r="N17" s="9"/>
      <c r="O17" s="9"/>
      <c r="P17" s="11"/>
      <c r="Q17" s="9"/>
      <c r="R17" s="9"/>
      <c r="S17" s="9"/>
      <c r="T17" s="15"/>
      <c r="U17" s="9"/>
      <c r="V17" s="9"/>
      <c r="W17" s="10"/>
    </row>
    <row r="18" spans="1:23" ht="12" x14ac:dyDescent="0.25">
      <c r="A18" s="12">
        <v>271</v>
      </c>
      <c r="C18" s="8"/>
      <c r="D18" s="11" t="s">
        <v>5</v>
      </c>
      <c r="E18" s="33"/>
      <c r="F18" s="17">
        <f>IF(E18="yes", 0.33, 0)</f>
        <v>0</v>
      </c>
      <c r="G18" s="9"/>
      <c r="H18" s="11" t="s">
        <v>5</v>
      </c>
      <c r="I18" s="33"/>
      <c r="J18" s="17">
        <f>IF(I18="yes", 0.33, 0)</f>
        <v>0</v>
      </c>
      <c r="K18" s="9"/>
      <c r="L18" s="11" t="s">
        <v>5</v>
      </c>
      <c r="M18" s="33"/>
      <c r="N18" s="17">
        <f>IF(M18="yes", 0.33, 0)</f>
        <v>0</v>
      </c>
      <c r="O18" s="9"/>
      <c r="P18" s="11" t="s">
        <v>5</v>
      </c>
      <c r="Q18" s="33"/>
      <c r="R18" s="17">
        <f>IF(Q18="yes", 0.33, 0)</f>
        <v>0</v>
      </c>
      <c r="S18" s="9"/>
      <c r="T18" s="15" t="s">
        <v>5</v>
      </c>
      <c r="U18" s="33"/>
      <c r="V18" s="17">
        <f>IF(U18="yes", 0.33, 0)</f>
        <v>0</v>
      </c>
      <c r="W18" s="10"/>
    </row>
    <row r="19" spans="1:23" ht="12" x14ac:dyDescent="0.25">
      <c r="A19" s="12">
        <v>135</v>
      </c>
      <c r="C19" s="8"/>
      <c r="D19" s="11"/>
      <c r="E19" s="9"/>
      <c r="F19" s="9"/>
      <c r="G19" s="9"/>
      <c r="H19" s="11"/>
      <c r="I19" s="9"/>
      <c r="J19" s="9"/>
      <c r="K19" s="9"/>
      <c r="L19" s="11"/>
      <c r="M19" s="9"/>
      <c r="N19" s="9"/>
      <c r="O19" s="9"/>
      <c r="P19" s="11"/>
      <c r="Q19" s="9"/>
      <c r="R19" s="9"/>
      <c r="S19" s="9"/>
      <c r="T19" s="15"/>
      <c r="U19" s="9"/>
      <c r="V19" s="9"/>
      <c r="W19" s="10"/>
    </row>
    <row r="20" spans="1:23" ht="12" hidden="1" x14ac:dyDescent="0.25">
      <c r="C20" s="8"/>
      <c r="D20" s="11"/>
      <c r="E20" s="9" t="s">
        <v>25</v>
      </c>
      <c r="F20" s="21">
        <f>F7</f>
        <v>225</v>
      </c>
      <c r="G20" s="9"/>
      <c r="H20" s="11"/>
      <c r="I20" s="9"/>
      <c r="J20" s="21">
        <f>J7</f>
        <v>0</v>
      </c>
      <c r="K20" s="9"/>
      <c r="L20" s="11"/>
      <c r="M20" s="9"/>
      <c r="N20" s="21">
        <f>N7</f>
        <v>225</v>
      </c>
      <c r="O20" s="9"/>
      <c r="P20" s="11"/>
      <c r="Q20" s="9"/>
      <c r="R20" s="21">
        <f>R7</f>
        <v>812.5</v>
      </c>
      <c r="S20" s="9"/>
      <c r="T20" s="15"/>
      <c r="U20" s="9"/>
      <c r="V20" s="21">
        <f>V7</f>
        <v>600</v>
      </c>
      <c r="W20" s="10"/>
    </row>
    <row r="21" spans="1:23" ht="12" hidden="1" x14ac:dyDescent="0.25">
      <c r="A21" s="3">
        <v>1</v>
      </c>
      <c r="C21" s="8"/>
      <c r="D21" s="11"/>
      <c r="E21" s="9" t="s">
        <v>24</v>
      </c>
      <c r="F21" s="21">
        <f>F20*F14</f>
        <v>0</v>
      </c>
      <c r="G21" s="9"/>
      <c r="H21" s="11"/>
      <c r="I21" s="9"/>
      <c r="J21" s="21">
        <f>J20*J14</f>
        <v>0</v>
      </c>
      <c r="K21" s="9"/>
      <c r="L21" s="11"/>
      <c r="M21" s="9"/>
      <c r="N21" s="21">
        <f>N20*N14</f>
        <v>0</v>
      </c>
      <c r="O21" s="9"/>
      <c r="P21" s="11"/>
      <c r="Q21" s="9"/>
      <c r="R21" s="21">
        <f>R20*R14</f>
        <v>0</v>
      </c>
      <c r="S21" s="9"/>
      <c r="T21" s="15"/>
      <c r="U21" s="9"/>
      <c r="V21" s="21">
        <f>V20*V14</f>
        <v>0</v>
      </c>
      <c r="W21" s="10"/>
    </row>
    <row r="22" spans="1:23" ht="12" hidden="1" x14ac:dyDescent="0.25">
      <c r="A22" s="3">
        <v>1.5</v>
      </c>
      <c r="C22" s="8"/>
      <c r="D22" s="11"/>
      <c r="E22" s="9" t="s">
        <v>23</v>
      </c>
      <c r="F22" s="22">
        <f>SUM(F20:F21)</f>
        <v>225</v>
      </c>
      <c r="G22" s="9"/>
      <c r="H22" s="11"/>
      <c r="I22" s="9"/>
      <c r="J22" s="22">
        <f>SUM(J20:J21)</f>
        <v>0</v>
      </c>
      <c r="K22" s="9"/>
      <c r="L22" s="11"/>
      <c r="M22" s="9"/>
      <c r="N22" s="22">
        <f>SUM(N20:N21)</f>
        <v>225</v>
      </c>
      <c r="O22" s="9"/>
      <c r="P22" s="11"/>
      <c r="Q22" s="9"/>
      <c r="R22" s="22">
        <f>SUM(R20:R21)</f>
        <v>812.5</v>
      </c>
      <c r="S22" s="9"/>
      <c r="T22" s="15"/>
      <c r="U22" s="9"/>
      <c r="V22" s="22">
        <f>SUM(V20:V21)</f>
        <v>600</v>
      </c>
      <c r="W22" s="10"/>
    </row>
    <row r="23" spans="1:23" ht="12" hidden="1" x14ac:dyDescent="0.25">
      <c r="A23" s="3">
        <v>2</v>
      </c>
      <c r="C23" s="8"/>
      <c r="D23" s="11"/>
      <c r="E23" s="9" t="s">
        <v>26</v>
      </c>
      <c r="F23" s="21">
        <f>E9</f>
        <v>0</v>
      </c>
      <c r="G23" s="9"/>
      <c r="H23" s="11"/>
      <c r="I23" s="9"/>
      <c r="J23" s="21">
        <f>I9</f>
        <v>0</v>
      </c>
      <c r="K23" s="9"/>
      <c r="L23" s="11"/>
      <c r="M23" s="9"/>
      <c r="N23" s="21">
        <f>M9</f>
        <v>0</v>
      </c>
      <c r="O23" s="9"/>
      <c r="P23" s="11"/>
      <c r="Q23" s="9"/>
      <c r="R23" s="21">
        <f>Q9</f>
        <v>0</v>
      </c>
      <c r="S23" s="9"/>
      <c r="T23" s="15"/>
      <c r="U23" s="9"/>
      <c r="V23" s="21">
        <f>U9</f>
        <v>0</v>
      </c>
      <c r="W23" s="10"/>
    </row>
    <row r="24" spans="1:23" ht="12" hidden="1" x14ac:dyDescent="0.25">
      <c r="A24" s="3">
        <v>2.5</v>
      </c>
      <c r="C24" s="8"/>
      <c r="D24" s="11"/>
      <c r="E24" s="9" t="s">
        <v>27</v>
      </c>
      <c r="F24" s="22">
        <f>SUM(F22:F23)</f>
        <v>225</v>
      </c>
      <c r="G24" s="9"/>
      <c r="H24" s="11"/>
      <c r="I24" s="9"/>
      <c r="J24" s="22">
        <f>SUM(J22:J23)</f>
        <v>0</v>
      </c>
      <c r="K24" s="9"/>
      <c r="L24" s="11"/>
      <c r="M24" s="9"/>
      <c r="N24" s="22">
        <f>SUM(N22:N23)</f>
        <v>225</v>
      </c>
      <c r="O24" s="9"/>
      <c r="P24" s="11"/>
      <c r="Q24" s="9"/>
      <c r="R24" s="22">
        <f>SUM(R22:R23)</f>
        <v>812.5</v>
      </c>
      <c r="S24" s="9"/>
      <c r="T24" s="15"/>
      <c r="U24" s="9"/>
      <c r="V24" s="22">
        <f>SUM(V22:V23)</f>
        <v>600</v>
      </c>
      <c r="W24" s="10"/>
    </row>
    <row r="25" spans="1:23" ht="12" hidden="1" x14ac:dyDescent="0.25">
      <c r="A25" s="3">
        <v>3</v>
      </c>
      <c r="C25" s="8"/>
      <c r="D25" s="11"/>
      <c r="E25" s="9"/>
      <c r="F25" s="21" t="s">
        <v>13</v>
      </c>
      <c r="G25" s="9"/>
      <c r="H25" s="11"/>
      <c r="I25" s="9"/>
      <c r="J25" s="21" t="s">
        <v>13</v>
      </c>
      <c r="K25" s="9"/>
      <c r="L25" s="11"/>
      <c r="M25" s="9"/>
      <c r="N25" s="21" t="s">
        <v>13</v>
      </c>
      <c r="O25" s="9"/>
      <c r="P25" s="11"/>
      <c r="Q25" s="9"/>
      <c r="R25" s="21" t="s">
        <v>13</v>
      </c>
      <c r="S25" s="9"/>
      <c r="T25" s="15"/>
      <c r="U25" s="9"/>
      <c r="V25" s="21" t="s">
        <v>13</v>
      </c>
      <c r="W25" s="10"/>
    </row>
    <row r="26" spans="1:23" ht="12" hidden="1" x14ac:dyDescent="0.25">
      <c r="A26" s="3">
        <v>3.5</v>
      </c>
      <c r="C26" s="8"/>
      <c r="D26" s="11"/>
      <c r="E26" s="9"/>
      <c r="F26" s="22">
        <f>SUM(F24:F25)</f>
        <v>225</v>
      </c>
      <c r="G26" s="9"/>
      <c r="H26" s="11"/>
      <c r="I26" s="9"/>
      <c r="J26" s="22">
        <f>SUM(J24:J25)</f>
        <v>0</v>
      </c>
      <c r="K26" s="9"/>
      <c r="L26" s="11"/>
      <c r="M26" s="9"/>
      <c r="N26" s="22">
        <f>SUM(N24:N25)</f>
        <v>225</v>
      </c>
      <c r="O26" s="9"/>
      <c r="P26" s="11"/>
      <c r="Q26" s="9"/>
      <c r="R26" s="22">
        <f>SUM(R24:R25)</f>
        <v>812.5</v>
      </c>
      <c r="S26" s="9"/>
      <c r="T26" s="15"/>
      <c r="U26" s="9"/>
      <c r="V26" s="22">
        <f>SUM(V24:V25)</f>
        <v>600</v>
      </c>
      <c r="W26" s="10"/>
    </row>
    <row r="27" spans="1:23" ht="12" hidden="1" x14ac:dyDescent="0.25">
      <c r="C27" s="8"/>
      <c r="D27" s="11"/>
      <c r="E27" s="9" t="s">
        <v>29</v>
      </c>
      <c r="F27" s="21">
        <f>F26*F18</f>
        <v>0</v>
      </c>
      <c r="G27" s="9"/>
      <c r="H27" s="11"/>
      <c r="I27" s="19"/>
      <c r="J27" s="21">
        <f>J26*J18</f>
        <v>0</v>
      </c>
      <c r="K27" s="9"/>
      <c r="L27" s="11"/>
      <c r="M27" s="19"/>
      <c r="N27" s="21">
        <f>N26*N18</f>
        <v>0</v>
      </c>
      <c r="O27" s="9"/>
      <c r="P27" s="11"/>
      <c r="Q27" s="19"/>
      <c r="R27" s="21">
        <f>R26*R18</f>
        <v>0</v>
      </c>
      <c r="S27" s="9"/>
      <c r="T27" s="15"/>
      <c r="U27" s="9"/>
      <c r="V27" s="21">
        <f>V26*V18</f>
        <v>0</v>
      </c>
      <c r="W27" s="10"/>
    </row>
    <row r="28" spans="1:23" ht="12" hidden="1" x14ac:dyDescent="0.25">
      <c r="C28" s="8"/>
      <c r="D28" s="11"/>
      <c r="E28" s="9" t="s">
        <v>28</v>
      </c>
      <c r="F28" s="22">
        <f>SUM(F26:F27)</f>
        <v>225</v>
      </c>
      <c r="G28" s="9"/>
      <c r="H28" s="11"/>
      <c r="I28" s="9"/>
      <c r="J28" s="22">
        <f>SUM(J26:J27)</f>
        <v>0</v>
      </c>
      <c r="K28" s="9"/>
      <c r="L28" s="11"/>
      <c r="M28" s="9"/>
      <c r="N28" s="22">
        <f>SUM(N26:N27)</f>
        <v>225</v>
      </c>
      <c r="O28" s="9"/>
      <c r="P28" s="11"/>
      <c r="Q28" s="9"/>
      <c r="R28" s="22">
        <f>SUM(R26:R27)</f>
        <v>812.5</v>
      </c>
      <c r="S28" s="9"/>
      <c r="T28" s="15"/>
      <c r="U28" s="9"/>
      <c r="V28" s="22">
        <f>SUM(V26:V27)</f>
        <v>600</v>
      </c>
      <c r="W28" s="10"/>
    </row>
    <row r="29" spans="1:23" ht="12" hidden="1" x14ac:dyDescent="0.25">
      <c r="C29" s="8"/>
      <c r="D29" s="11"/>
      <c r="E29" s="9" t="s">
        <v>30</v>
      </c>
      <c r="F29" s="21">
        <f>F15</f>
        <v>0</v>
      </c>
      <c r="G29" s="9"/>
      <c r="H29" s="11"/>
      <c r="I29" s="9"/>
      <c r="J29" s="21">
        <f>J15</f>
        <v>0</v>
      </c>
      <c r="K29" s="9"/>
      <c r="L29" s="11"/>
      <c r="M29" s="9"/>
      <c r="N29" s="21">
        <f>N15</f>
        <v>0</v>
      </c>
      <c r="O29" s="9"/>
      <c r="P29" s="11"/>
      <c r="Q29" s="9"/>
      <c r="R29" s="21">
        <f>R15</f>
        <v>0</v>
      </c>
      <c r="S29" s="9"/>
      <c r="T29" s="15"/>
      <c r="U29" s="9"/>
      <c r="V29" s="21">
        <f>V15</f>
        <v>0</v>
      </c>
      <c r="W29" s="10"/>
    </row>
    <row r="30" spans="1:23" ht="12" hidden="1" x14ac:dyDescent="0.25">
      <c r="C30" s="8"/>
      <c r="D30" s="11"/>
      <c r="E30" s="9" t="s">
        <v>31</v>
      </c>
      <c r="F30" s="22">
        <f>SUM(F28:F29)</f>
        <v>225</v>
      </c>
      <c r="G30" s="9"/>
      <c r="H30" s="11"/>
      <c r="I30" s="9"/>
      <c r="J30" s="22">
        <f>SUM(J28:J29)</f>
        <v>0</v>
      </c>
      <c r="K30" s="9"/>
      <c r="L30" s="11"/>
      <c r="M30" s="9"/>
      <c r="N30" s="22">
        <f>SUM(N28:N29)</f>
        <v>225</v>
      </c>
      <c r="O30" s="9"/>
      <c r="P30" s="11"/>
      <c r="Q30" s="9"/>
      <c r="R30" s="22">
        <f>SUM(R28:R29)</f>
        <v>812.5</v>
      </c>
      <c r="S30" s="9"/>
      <c r="T30" s="15"/>
      <c r="U30" s="9"/>
      <c r="V30" s="22">
        <f>SUM(V28:V29)</f>
        <v>600</v>
      </c>
      <c r="W30" s="10"/>
    </row>
    <row r="31" spans="1:23" ht="12" hidden="1" x14ac:dyDescent="0.25">
      <c r="C31" s="8"/>
      <c r="D31" s="11"/>
      <c r="E31" s="9"/>
      <c r="F31" s="9"/>
      <c r="G31" s="9"/>
      <c r="H31" s="11"/>
      <c r="I31" s="9"/>
      <c r="J31" s="9"/>
      <c r="K31" s="9"/>
      <c r="L31" s="11"/>
      <c r="M31" s="9"/>
      <c r="N31" s="9"/>
      <c r="O31" s="9"/>
      <c r="P31" s="11"/>
      <c r="Q31" s="9"/>
      <c r="R31" s="9"/>
      <c r="S31" s="9"/>
      <c r="T31" s="15"/>
      <c r="U31" s="9"/>
      <c r="V31" s="9"/>
      <c r="W31" s="10"/>
    </row>
    <row r="32" spans="1:23" ht="12" hidden="1" x14ac:dyDescent="0.25">
      <c r="C32" s="8"/>
      <c r="D32" s="11"/>
      <c r="E32" s="9"/>
      <c r="F32" s="21">
        <f>F7</f>
        <v>225</v>
      </c>
      <c r="G32" s="9"/>
      <c r="H32" s="11"/>
      <c r="I32" s="9"/>
      <c r="J32" s="21">
        <f>J7</f>
        <v>0</v>
      </c>
      <c r="K32" s="9"/>
      <c r="L32" s="11"/>
      <c r="M32" s="9"/>
      <c r="N32" s="21">
        <f>N7</f>
        <v>225</v>
      </c>
      <c r="O32" s="9"/>
      <c r="P32" s="11"/>
      <c r="Q32" s="9"/>
      <c r="R32" s="21">
        <f>R7</f>
        <v>812.5</v>
      </c>
      <c r="S32" s="9"/>
      <c r="T32" s="15"/>
      <c r="U32" s="9"/>
      <c r="V32" s="21">
        <f>V7</f>
        <v>600</v>
      </c>
      <c r="W32" s="10"/>
    </row>
    <row r="33" spans="3:23" ht="12" hidden="1" x14ac:dyDescent="0.25">
      <c r="C33" s="8"/>
      <c r="D33" s="11"/>
      <c r="E33" s="9"/>
      <c r="F33" s="21">
        <f>F32*F14</f>
        <v>0</v>
      </c>
      <c r="G33" s="9"/>
      <c r="H33" s="11"/>
      <c r="I33" s="9"/>
      <c r="J33" s="21">
        <f>J32*J14</f>
        <v>0</v>
      </c>
      <c r="K33" s="9"/>
      <c r="L33" s="11"/>
      <c r="M33" s="9"/>
      <c r="N33" s="21">
        <f>N32*N14</f>
        <v>0</v>
      </c>
      <c r="O33" s="9"/>
      <c r="P33" s="11"/>
      <c r="Q33" s="9"/>
      <c r="R33" s="21">
        <f>R32*R14</f>
        <v>0</v>
      </c>
      <c r="S33" s="9"/>
      <c r="T33" s="15"/>
      <c r="U33" s="9"/>
      <c r="V33" s="21">
        <f>V32*V14</f>
        <v>0</v>
      </c>
      <c r="W33" s="10"/>
    </row>
    <row r="34" spans="3:23" ht="12" hidden="1" x14ac:dyDescent="0.25">
      <c r="C34" s="8"/>
      <c r="D34" s="11"/>
      <c r="E34" s="9"/>
      <c r="F34" s="22">
        <f>SUM(F32:F33)</f>
        <v>225</v>
      </c>
      <c r="G34" s="9"/>
      <c r="H34" s="11"/>
      <c r="I34" s="9"/>
      <c r="J34" s="22">
        <f>SUM(J32:J33)</f>
        <v>0</v>
      </c>
      <c r="K34" s="9"/>
      <c r="L34" s="11"/>
      <c r="M34" s="9"/>
      <c r="N34" s="22">
        <f>SUM(N32:N33)</f>
        <v>225</v>
      </c>
      <c r="O34" s="9"/>
      <c r="P34" s="11"/>
      <c r="Q34" s="9"/>
      <c r="R34" s="22">
        <f>SUM(R32:R33)</f>
        <v>812.5</v>
      </c>
      <c r="S34" s="9"/>
      <c r="T34" s="15"/>
      <c r="U34" s="9"/>
      <c r="V34" s="22">
        <f>SUM(V32:V33)</f>
        <v>600</v>
      </c>
      <c r="W34" s="10"/>
    </row>
    <row r="35" spans="3:23" ht="12" hidden="1" x14ac:dyDescent="0.25">
      <c r="C35" s="8"/>
      <c r="D35" s="11"/>
      <c r="E35" s="9"/>
      <c r="F35" s="21">
        <f>E9</f>
        <v>0</v>
      </c>
      <c r="G35" s="9"/>
      <c r="H35" s="11"/>
      <c r="I35" s="9"/>
      <c r="J35" s="21">
        <f>I9</f>
        <v>0</v>
      </c>
      <c r="K35" s="9"/>
      <c r="L35" s="11"/>
      <c r="M35" s="9"/>
      <c r="N35" s="21">
        <f>M9</f>
        <v>0</v>
      </c>
      <c r="O35" s="9"/>
      <c r="P35" s="11"/>
      <c r="Q35" s="9"/>
      <c r="R35" s="21">
        <f>Q9</f>
        <v>0</v>
      </c>
      <c r="S35" s="9"/>
      <c r="T35" s="15"/>
      <c r="U35" s="9"/>
      <c r="V35" s="21">
        <f>U9</f>
        <v>0</v>
      </c>
      <c r="W35" s="10"/>
    </row>
    <row r="36" spans="3:23" ht="12" hidden="1" x14ac:dyDescent="0.25">
      <c r="C36" s="8"/>
      <c r="D36" s="11"/>
      <c r="E36" s="9"/>
      <c r="F36" s="22">
        <f>SUM(F34:F35)</f>
        <v>225</v>
      </c>
      <c r="G36" s="9"/>
      <c r="H36" s="11"/>
      <c r="I36" s="9"/>
      <c r="J36" s="22">
        <f>SUM(J34:J35)</f>
        <v>0</v>
      </c>
      <c r="K36" s="9"/>
      <c r="L36" s="11"/>
      <c r="M36" s="9"/>
      <c r="N36" s="22">
        <f>SUM(N34:N35)</f>
        <v>225</v>
      </c>
      <c r="O36" s="9"/>
      <c r="P36" s="11"/>
      <c r="Q36" s="9"/>
      <c r="R36" s="22">
        <f>SUM(R34:R35)</f>
        <v>812.5</v>
      </c>
      <c r="S36" s="9"/>
      <c r="T36" s="15"/>
      <c r="U36" s="9"/>
      <c r="V36" s="22">
        <f>SUM(V34:V35)</f>
        <v>600</v>
      </c>
      <c r="W36" s="10"/>
    </row>
    <row r="37" spans="3:23" ht="12" hidden="1" x14ac:dyDescent="0.25">
      <c r="C37" s="8"/>
      <c r="D37" s="11"/>
      <c r="E37" s="9"/>
      <c r="F37" s="21">
        <f>F15</f>
        <v>0</v>
      </c>
      <c r="G37" s="9"/>
      <c r="H37" s="11"/>
      <c r="I37" s="9"/>
      <c r="J37" s="21">
        <f>J15</f>
        <v>0</v>
      </c>
      <c r="K37" s="9"/>
      <c r="L37" s="11"/>
      <c r="M37" s="9"/>
      <c r="N37" s="21">
        <f>N15</f>
        <v>0</v>
      </c>
      <c r="O37" s="9"/>
      <c r="P37" s="11"/>
      <c r="Q37" s="9"/>
      <c r="R37" s="21">
        <f>R15</f>
        <v>0</v>
      </c>
      <c r="S37" s="9"/>
      <c r="T37" s="15"/>
      <c r="U37" s="9"/>
      <c r="V37" s="21">
        <f>V15</f>
        <v>0</v>
      </c>
      <c r="W37" s="10"/>
    </row>
    <row r="38" spans="3:23" ht="12" hidden="1" x14ac:dyDescent="0.25">
      <c r="C38" s="8"/>
      <c r="D38" s="11"/>
      <c r="E38" s="9"/>
      <c r="F38" s="22">
        <f>SUM(F36:F37)</f>
        <v>225</v>
      </c>
      <c r="G38" s="9"/>
      <c r="H38" s="11"/>
      <c r="I38" s="9"/>
      <c r="J38" s="22">
        <f>SUM(J36:J37)</f>
        <v>0</v>
      </c>
      <c r="K38" s="9"/>
      <c r="L38" s="11"/>
      <c r="M38" s="9"/>
      <c r="N38" s="22">
        <f>SUM(N36:N37)</f>
        <v>225</v>
      </c>
      <c r="O38" s="9"/>
      <c r="P38" s="11"/>
      <c r="Q38" s="9"/>
      <c r="R38" s="22">
        <f>SUM(R36:R37)</f>
        <v>812.5</v>
      </c>
      <c r="S38" s="9"/>
      <c r="T38" s="15"/>
      <c r="U38" s="9"/>
      <c r="V38" s="22">
        <f>SUM(V36:V37)</f>
        <v>600</v>
      </c>
      <c r="W38" s="10"/>
    </row>
    <row r="39" spans="3:23" ht="12" hidden="1" x14ac:dyDescent="0.25">
      <c r="C39" s="8"/>
      <c r="D39" s="11"/>
      <c r="E39" s="19"/>
      <c r="F39" s="21">
        <f>F38*F18</f>
        <v>0</v>
      </c>
      <c r="G39" s="9"/>
      <c r="H39" s="11"/>
      <c r="I39" s="19"/>
      <c r="J39" s="21">
        <f>J38*J18</f>
        <v>0</v>
      </c>
      <c r="K39" s="9"/>
      <c r="L39" s="11"/>
      <c r="M39" s="19"/>
      <c r="N39" s="21">
        <f>N38*N18</f>
        <v>0</v>
      </c>
      <c r="O39" s="9"/>
      <c r="P39" s="11"/>
      <c r="Q39" s="19"/>
      <c r="R39" s="21">
        <f>R38*R18</f>
        <v>0</v>
      </c>
      <c r="S39" s="9"/>
      <c r="T39" s="15"/>
      <c r="U39" s="9"/>
      <c r="V39" s="21">
        <f>V38*V18</f>
        <v>0</v>
      </c>
      <c r="W39" s="10"/>
    </row>
    <row r="40" spans="3:23" ht="12" hidden="1" x14ac:dyDescent="0.25">
      <c r="C40" s="8"/>
      <c r="D40" s="11"/>
      <c r="E40" s="9"/>
      <c r="F40" s="22">
        <f>SUM(F38:F39)</f>
        <v>225</v>
      </c>
      <c r="G40" s="9"/>
      <c r="H40" s="11"/>
      <c r="I40" s="9"/>
      <c r="J40" s="22">
        <f>SUM(J38:J39)</f>
        <v>0</v>
      </c>
      <c r="K40" s="9"/>
      <c r="L40" s="11"/>
      <c r="M40" s="9"/>
      <c r="N40" s="22">
        <f>SUM(N38:N39)</f>
        <v>225</v>
      </c>
      <c r="O40" s="9"/>
      <c r="P40" s="11"/>
      <c r="Q40" s="9"/>
      <c r="R40" s="22">
        <f>SUM(R38:R39)</f>
        <v>812.5</v>
      </c>
      <c r="S40" s="9"/>
      <c r="T40" s="15"/>
      <c r="U40" s="9"/>
      <c r="V40" s="22">
        <f>SUM(V38:V39)</f>
        <v>600</v>
      </c>
      <c r="W40" s="10"/>
    </row>
    <row r="41" spans="3:23" ht="12" hidden="1" x14ac:dyDescent="0.25">
      <c r="C41" s="8"/>
      <c r="D41" s="11"/>
      <c r="E41" s="9"/>
      <c r="F41" s="21" t="s">
        <v>13</v>
      </c>
      <c r="G41" s="9"/>
      <c r="H41" s="11"/>
      <c r="I41" s="9"/>
      <c r="J41" s="21" t="s">
        <v>13</v>
      </c>
      <c r="K41" s="9"/>
      <c r="L41" s="11"/>
      <c r="M41" s="9"/>
      <c r="N41" s="21" t="s">
        <v>13</v>
      </c>
      <c r="O41" s="9"/>
      <c r="P41" s="11"/>
      <c r="Q41" s="9"/>
      <c r="R41" s="21" t="s">
        <v>13</v>
      </c>
      <c r="S41" s="9"/>
      <c r="T41" s="15"/>
      <c r="U41" s="9"/>
      <c r="V41" s="21" t="s">
        <v>13</v>
      </c>
      <c r="W41" s="10"/>
    </row>
    <row r="42" spans="3:23" ht="12" hidden="1" x14ac:dyDescent="0.25">
      <c r="C42" s="8"/>
      <c r="D42" s="11"/>
      <c r="E42" s="9"/>
      <c r="F42" s="22">
        <f>SUM(F40:F41)</f>
        <v>225</v>
      </c>
      <c r="G42" s="9"/>
      <c r="H42" s="11"/>
      <c r="I42" s="9"/>
      <c r="J42" s="22">
        <f>SUM(J40:J41)</f>
        <v>0</v>
      </c>
      <c r="K42" s="9"/>
      <c r="L42" s="11"/>
      <c r="M42" s="9"/>
      <c r="N42" s="22">
        <f>SUM(N40:N41)</f>
        <v>225</v>
      </c>
      <c r="O42" s="9"/>
      <c r="P42" s="11"/>
      <c r="Q42" s="9"/>
      <c r="R42" s="22">
        <f>SUM(R40:R41)</f>
        <v>812.5</v>
      </c>
      <c r="S42" s="9"/>
      <c r="T42" s="15"/>
      <c r="U42" s="9"/>
      <c r="V42" s="22">
        <f>SUM(V40:V41)</f>
        <v>600</v>
      </c>
      <c r="W42" s="10"/>
    </row>
    <row r="43" spans="3:23" ht="12" x14ac:dyDescent="0.25">
      <c r="C43" s="8"/>
      <c r="D43" s="11"/>
      <c r="E43" s="9"/>
      <c r="F43" s="9"/>
      <c r="G43" s="9"/>
      <c r="H43" s="11"/>
      <c r="I43" s="9"/>
      <c r="J43" s="9"/>
      <c r="K43" s="9"/>
      <c r="L43" s="11"/>
      <c r="M43" s="9"/>
      <c r="N43" s="9"/>
      <c r="O43" s="9"/>
      <c r="P43" s="11"/>
      <c r="Q43" s="9"/>
      <c r="R43" s="9"/>
      <c r="S43" s="9"/>
      <c r="T43" s="15"/>
      <c r="U43" s="9"/>
      <c r="V43" s="9"/>
      <c r="W43" s="10"/>
    </row>
    <row r="44" spans="3:23" ht="12" x14ac:dyDescent="0.25">
      <c r="C44" s="8"/>
      <c r="D44" s="11" t="s">
        <v>6</v>
      </c>
      <c r="E44" s="35"/>
      <c r="F44" s="14">
        <f>E44*13.6</f>
        <v>0</v>
      </c>
      <c r="G44" s="9"/>
      <c r="H44" s="11" t="s">
        <v>6</v>
      </c>
      <c r="I44" s="35"/>
      <c r="J44" s="14">
        <f>I44*13.6</f>
        <v>0</v>
      </c>
      <c r="K44" s="9"/>
      <c r="L44" s="11" t="s">
        <v>6</v>
      </c>
      <c r="M44" s="35"/>
      <c r="N44" s="14">
        <f>M44*13.6</f>
        <v>0</v>
      </c>
      <c r="O44" s="9"/>
      <c r="P44" s="11" t="s">
        <v>6</v>
      </c>
      <c r="Q44" s="35"/>
      <c r="R44" s="14">
        <f>Q44*13.6</f>
        <v>0</v>
      </c>
      <c r="S44" s="9"/>
      <c r="T44" s="15" t="s">
        <v>6</v>
      </c>
      <c r="U44" s="35"/>
      <c r="V44" s="14">
        <f>U44*13.6</f>
        <v>0</v>
      </c>
      <c r="W44" s="10"/>
    </row>
    <row r="45" spans="3:23" x14ac:dyDescent="0.25">
      <c r="C45" s="8"/>
      <c r="D45" s="11" t="s">
        <v>18</v>
      </c>
      <c r="E45" s="34"/>
      <c r="F45" s="14"/>
      <c r="G45" s="9"/>
      <c r="H45" s="11" t="s">
        <v>18</v>
      </c>
      <c r="I45" s="34"/>
      <c r="J45" s="14"/>
      <c r="K45" s="9"/>
      <c r="L45" s="11" t="s">
        <v>18</v>
      </c>
      <c r="M45" s="34"/>
      <c r="N45" s="14"/>
      <c r="O45" s="9"/>
      <c r="P45" s="11" t="s">
        <v>18</v>
      </c>
      <c r="Q45" s="34"/>
      <c r="R45" s="14"/>
      <c r="S45" s="9"/>
      <c r="T45" s="11" t="s">
        <v>18</v>
      </c>
      <c r="U45" s="34"/>
      <c r="V45" s="14"/>
      <c r="W45" s="10"/>
    </row>
    <row r="46" spans="3:23" ht="12" x14ac:dyDescent="0.25">
      <c r="C46" s="8"/>
      <c r="D46" s="11"/>
      <c r="E46" s="9"/>
      <c r="F46" s="14"/>
      <c r="G46" s="9"/>
      <c r="H46" s="11"/>
      <c r="I46" s="9"/>
      <c r="J46" s="14"/>
      <c r="K46" s="9"/>
      <c r="L46" s="11"/>
      <c r="M46" s="9"/>
      <c r="N46" s="14"/>
      <c r="O46" s="9"/>
      <c r="P46" s="11"/>
      <c r="Q46" s="9"/>
      <c r="R46" s="14"/>
      <c r="S46" s="9"/>
      <c r="T46" s="15"/>
      <c r="U46" s="9"/>
      <c r="V46" s="14"/>
      <c r="W46" s="10"/>
    </row>
    <row r="47" spans="3:23" x14ac:dyDescent="0.25">
      <c r="C47" s="8"/>
      <c r="D47" s="11" t="s">
        <v>19</v>
      </c>
      <c r="E47" s="33"/>
      <c r="F47" s="23">
        <f>IF(E47="yes", 0.9, 1)</f>
        <v>1</v>
      </c>
      <c r="G47" s="9"/>
      <c r="H47" s="11" t="s">
        <v>19</v>
      </c>
      <c r="I47" s="33"/>
      <c r="J47" s="23">
        <f>IF(I47="yes", 0.9, 1)</f>
        <v>1</v>
      </c>
      <c r="K47" s="9"/>
      <c r="L47" s="11" t="s">
        <v>19</v>
      </c>
      <c r="M47" s="33"/>
      <c r="N47" s="23">
        <f>IF(M47="yes", 0.9, 1)</f>
        <v>1</v>
      </c>
      <c r="O47" s="9"/>
      <c r="P47" s="11" t="s">
        <v>19</v>
      </c>
      <c r="Q47" s="33"/>
      <c r="R47" s="23">
        <f>IF(Q47="yes", 0.9, 1)</f>
        <v>1</v>
      </c>
      <c r="S47" s="9"/>
      <c r="T47" s="11" t="s">
        <v>19</v>
      </c>
      <c r="U47" s="33"/>
      <c r="V47" s="23">
        <f>IF(U47="yes", 0.9, 1)</f>
        <v>1</v>
      </c>
      <c r="W47" s="10"/>
    </row>
    <row r="48" spans="3:23" x14ac:dyDescent="0.25">
      <c r="C48" s="8"/>
      <c r="D48" s="11"/>
      <c r="E48" s="9"/>
      <c r="F48" s="9"/>
      <c r="G48" s="9"/>
      <c r="H48" s="11"/>
      <c r="I48" s="9"/>
      <c r="J48" s="9"/>
      <c r="K48" s="9"/>
      <c r="L48" s="11"/>
      <c r="M48" s="9"/>
      <c r="N48" s="9"/>
      <c r="O48" s="9"/>
      <c r="P48" s="11"/>
      <c r="Q48" s="9"/>
      <c r="R48" s="9"/>
      <c r="S48" s="9"/>
      <c r="T48" s="11"/>
      <c r="U48" s="9"/>
      <c r="V48" s="9"/>
      <c r="W48" s="10"/>
    </row>
    <row r="49" spans="1:23" ht="18" x14ac:dyDescent="0.25">
      <c r="C49" s="8"/>
      <c r="D49" s="24">
        <f>(F16*F47)+(F44+E45)</f>
        <v>225</v>
      </c>
      <c r="E49" s="25"/>
      <c r="F49" s="25"/>
      <c r="G49" s="25"/>
      <c r="H49" s="24">
        <f>(J16*J47)+(J44*J47)+I45</f>
        <v>0</v>
      </c>
      <c r="I49" s="25"/>
      <c r="J49" s="25"/>
      <c r="K49" s="25"/>
      <c r="L49" s="24">
        <f>(N16*N47)+(N44+M45)</f>
        <v>225</v>
      </c>
      <c r="M49" s="25"/>
      <c r="N49" s="25"/>
      <c r="O49" s="25"/>
      <c r="P49" s="24">
        <f>(R16*R47)+(R44+Q45)</f>
        <v>812.5</v>
      </c>
      <c r="Q49" s="25"/>
      <c r="R49" s="25"/>
      <c r="S49" s="25"/>
      <c r="T49" s="24">
        <f>(V16*V47)+(V44+U45)</f>
        <v>600</v>
      </c>
      <c r="U49" s="9"/>
      <c r="V49" s="9"/>
      <c r="W49" s="10"/>
    </row>
    <row r="50" spans="1:23" ht="18.75" thickBot="1" x14ac:dyDescent="0.3">
      <c r="C50" s="26"/>
      <c r="D50" s="37"/>
      <c r="E50" s="38"/>
      <c r="F50" s="38"/>
      <c r="G50" s="38"/>
      <c r="H50" s="37"/>
      <c r="I50" s="38"/>
      <c r="J50" s="38"/>
      <c r="K50" s="38"/>
      <c r="L50" s="37"/>
      <c r="M50" s="38"/>
      <c r="N50" s="38"/>
      <c r="O50" s="38"/>
      <c r="P50" s="37"/>
      <c r="Q50" s="38"/>
      <c r="R50" s="38"/>
      <c r="S50" s="38"/>
      <c r="T50" s="37"/>
      <c r="U50" s="28"/>
      <c r="V50" s="28"/>
      <c r="W50" s="29"/>
    </row>
    <row r="51" spans="1:23" ht="18" x14ac:dyDescent="0.25">
      <c r="C51" s="9"/>
      <c r="D51" s="24"/>
      <c r="E51" s="25"/>
      <c r="F51" s="25"/>
      <c r="G51" s="25"/>
      <c r="H51" s="24"/>
      <c r="I51" s="25"/>
      <c r="J51" s="25"/>
      <c r="K51" s="25"/>
      <c r="L51" s="24"/>
      <c r="M51" s="25"/>
      <c r="N51" s="25"/>
      <c r="O51" s="25"/>
      <c r="P51" s="24"/>
      <c r="Q51" s="25"/>
      <c r="R51" s="25"/>
      <c r="S51" s="25"/>
      <c r="T51" s="24"/>
      <c r="U51" s="9"/>
      <c r="V51" s="9"/>
      <c r="W51" s="9"/>
    </row>
    <row r="52" spans="1:23" x14ac:dyDescent="0.25">
      <c r="C52" s="9"/>
      <c r="D52" s="39"/>
      <c r="E52" s="9"/>
      <c r="F52" s="9"/>
      <c r="G52" s="9"/>
      <c r="H52" s="39"/>
      <c r="I52" s="9"/>
      <c r="J52" s="9"/>
      <c r="K52" s="9"/>
      <c r="L52" s="39"/>
      <c r="M52" s="9"/>
      <c r="N52" s="9"/>
      <c r="O52" s="9"/>
      <c r="P52" s="39"/>
      <c r="Q52" s="9"/>
      <c r="R52" s="9"/>
      <c r="S52" s="9"/>
      <c r="T52" s="39"/>
      <c r="U52" s="9"/>
      <c r="V52" s="9"/>
      <c r="W52" s="9"/>
    </row>
    <row r="53" spans="1:23" x14ac:dyDescent="0.25">
      <c r="A53" s="3" t="s">
        <v>0</v>
      </c>
      <c r="C53" s="9"/>
      <c r="D53" s="11"/>
      <c r="E53" s="9"/>
      <c r="F53" s="9"/>
      <c r="G53" s="9"/>
      <c r="H53" s="11"/>
      <c r="I53" s="9"/>
      <c r="J53" s="9"/>
      <c r="K53" s="9"/>
      <c r="L53" s="11"/>
      <c r="M53" s="9"/>
      <c r="N53" s="9"/>
      <c r="O53" s="9"/>
      <c r="P53" s="11"/>
      <c r="Q53" s="9"/>
      <c r="R53" s="9"/>
      <c r="S53" s="9"/>
      <c r="T53" s="11"/>
      <c r="U53" s="9"/>
      <c r="V53" s="9"/>
      <c r="W53" s="9"/>
    </row>
    <row r="54" spans="1:23" ht="12" thickBot="1" x14ac:dyDescent="0.3">
      <c r="A54" s="3"/>
      <c r="C54" s="9"/>
      <c r="D54" s="11"/>
      <c r="E54" s="9"/>
      <c r="F54" s="9"/>
      <c r="G54" s="9"/>
      <c r="H54" s="11"/>
      <c r="I54" s="9"/>
      <c r="J54" s="9"/>
      <c r="K54" s="9"/>
      <c r="L54" s="11"/>
      <c r="M54" s="9"/>
      <c r="N54" s="9"/>
      <c r="O54" s="9"/>
      <c r="P54" s="11"/>
      <c r="Q54" s="9"/>
      <c r="R54" s="9"/>
      <c r="S54" s="9"/>
      <c r="T54" s="11"/>
      <c r="U54" s="9"/>
      <c r="V54" s="9"/>
      <c r="W54" s="9"/>
    </row>
    <row r="55" spans="1:23" ht="30" x14ac:dyDescent="0.25">
      <c r="A55" s="3" t="s">
        <v>1</v>
      </c>
      <c r="C55" s="4"/>
      <c r="D55" s="49" t="s">
        <v>12</v>
      </c>
      <c r="E55" s="49"/>
      <c r="F55" s="49"/>
      <c r="G55" s="49"/>
      <c r="H55" s="49"/>
      <c r="I55" s="49"/>
      <c r="J55" s="49"/>
      <c r="K55" s="49"/>
      <c r="L55" s="49"/>
      <c r="M55" s="49"/>
      <c r="N55" s="49"/>
      <c r="O55" s="49"/>
      <c r="P55" s="49"/>
      <c r="Q55" s="49"/>
      <c r="R55" s="49"/>
      <c r="S55" s="49"/>
      <c r="T55" s="49"/>
      <c r="U55" s="49"/>
      <c r="V55" s="6"/>
      <c r="W55" s="7"/>
    </row>
    <row r="56" spans="1:23" x14ac:dyDescent="0.25">
      <c r="C56" s="8"/>
      <c r="D56" s="11"/>
      <c r="E56" s="9"/>
      <c r="F56" s="9"/>
      <c r="G56" s="9"/>
      <c r="H56" s="11"/>
      <c r="I56" s="9"/>
      <c r="J56" s="9"/>
      <c r="K56" s="9"/>
      <c r="L56" s="11"/>
      <c r="M56" s="9"/>
      <c r="N56" s="9"/>
      <c r="O56" s="9"/>
      <c r="P56" s="11"/>
      <c r="Q56" s="9"/>
      <c r="R56" s="9"/>
      <c r="S56" s="9"/>
      <c r="T56" s="11"/>
      <c r="U56" s="9"/>
      <c r="V56" s="9"/>
      <c r="W56" s="10"/>
    </row>
    <row r="57" spans="1:23" x14ac:dyDescent="0.25">
      <c r="A57" s="12">
        <v>16</v>
      </c>
      <c r="C57" s="8"/>
      <c r="D57" s="13" t="s">
        <v>7</v>
      </c>
      <c r="E57" s="9"/>
      <c r="F57" s="9"/>
      <c r="G57" s="9"/>
      <c r="H57" s="13" t="s">
        <v>8</v>
      </c>
      <c r="I57" s="9"/>
      <c r="J57" s="9"/>
      <c r="K57" s="9"/>
      <c r="L57" s="13" t="s">
        <v>9</v>
      </c>
      <c r="M57" s="9"/>
      <c r="N57" s="9"/>
      <c r="O57" s="9"/>
      <c r="P57" s="13" t="s">
        <v>10</v>
      </c>
      <c r="Q57" s="9"/>
      <c r="R57" s="9"/>
      <c r="S57" s="9"/>
      <c r="T57" s="13" t="s">
        <v>11</v>
      </c>
      <c r="U57" s="9"/>
      <c r="V57" s="9"/>
      <c r="W57" s="10"/>
    </row>
    <row r="58" spans="1:23" x14ac:dyDescent="0.25">
      <c r="A58" s="12">
        <v>32</v>
      </c>
      <c r="C58" s="8"/>
      <c r="D58" s="11"/>
      <c r="E58" s="9"/>
      <c r="F58" s="14">
        <v>90</v>
      </c>
      <c r="G58" s="9"/>
      <c r="H58" s="11"/>
      <c r="I58" s="33"/>
      <c r="J58" s="14">
        <f>I58*120</f>
        <v>0</v>
      </c>
      <c r="K58" s="9"/>
      <c r="L58" s="11"/>
      <c r="M58" s="9"/>
      <c r="N58" s="14">
        <v>90</v>
      </c>
      <c r="O58" s="9"/>
      <c r="P58" s="11"/>
      <c r="Q58" s="9"/>
      <c r="R58" s="14">
        <v>325</v>
      </c>
      <c r="S58" s="9"/>
      <c r="T58" s="11"/>
      <c r="U58" s="9"/>
      <c r="V58" s="14">
        <v>240</v>
      </c>
      <c r="W58" s="10"/>
    </row>
    <row r="59" spans="1:23" x14ac:dyDescent="0.25">
      <c r="C59" s="8"/>
      <c r="D59" s="11"/>
      <c r="E59" s="9"/>
      <c r="F59" s="14"/>
      <c r="G59" s="9"/>
      <c r="H59" s="11"/>
      <c r="I59" s="9"/>
      <c r="J59" s="14"/>
      <c r="K59" s="9"/>
      <c r="L59" s="11"/>
      <c r="M59" s="9"/>
      <c r="N59" s="14"/>
      <c r="O59" s="9"/>
      <c r="P59" s="11"/>
      <c r="Q59" s="9"/>
      <c r="R59" s="14"/>
      <c r="S59" s="9"/>
      <c r="T59" s="11"/>
      <c r="U59" s="9"/>
      <c r="V59" s="14"/>
      <c r="W59" s="10"/>
    </row>
    <row r="60" spans="1:23" x14ac:dyDescent="0.25">
      <c r="A60" s="12">
        <v>33</v>
      </c>
      <c r="C60" s="8"/>
      <c r="D60" s="11" t="s">
        <v>4</v>
      </c>
      <c r="E60" s="40"/>
      <c r="F60" s="9"/>
      <c r="G60" s="9"/>
      <c r="H60" s="11" t="s">
        <v>4</v>
      </c>
      <c r="I60" s="40"/>
      <c r="J60" s="9"/>
      <c r="K60" s="9"/>
      <c r="L60" s="11" t="s">
        <v>4</v>
      </c>
      <c r="M60" s="40"/>
      <c r="N60" s="9"/>
      <c r="O60" s="9"/>
      <c r="P60" s="11" t="s">
        <v>4</v>
      </c>
      <c r="Q60" s="40"/>
      <c r="R60" s="9"/>
      <c r="S60" s="9"/>
      <c r="T60" s="11" t="s">
        <v>4</v>
      </c>
      <c r="U60" s="40"/>
      <c r="V60" s="9"/>
      <c r="W60" s="10"/>
    </row>
    <row r="61" spans="1:23" x14ac:dyDescent="0.25">
      <c r="A61" s="12">
        <v>66</v>
      </c>
      <c r="C61" s="8"/>
      <c r="D61" s="11"/>
      <c r="E61" s="9"/>
      <c r="F61" s="9"/>
      <c r="G61" s="9"/>
      <c r="H61" s="11"/>
      <c r="I61" s="9"/>
      <c r="J61" s="9"/>
      <c r="K61" s="9"/>
      <c r="L61" s="11"/>
      <c r="M61" s="9"/>
      <c r="N61" s="9"/>
      <c r="O61" s="9"/>
      <c r="P61" s="11"/>
      <c r="Q61" s="9"/>
      <c r="R61" s="9"/>
      <c r="S61" s="9"/>
      <c r="T61" s="11"/>
      <c r="U61" s="9"/>
      <c r="V61" s="9"/>
      <c r="W61" s="10"/>
    </row>
    <row r="62" spans="1:23" x14ac:dyDescent="0.25">
      <c r="C62" s="8"/>
      <c r="D62" s="16" t="s">
        <v>15</v>
      </c>
      <c r="E62" s="33"/>
      <c r="F62" s="17">
        <f>IF(E62="yes", 0.3, 0)</f>
        <v>0</v>
      </c>
      <c r="G62" s="9"/>
      <c r="H62" s="16" t="s">
        <v>15</v>
      </c>
      <c r="I62" s="33"/>
      <c r="J62" s="17">
        <f>IF(I62="yes", 0.3, 0)</f>
        <v>0</v>
      </c>
      <c r="K62" s="9"/>
      <c r="L62" s="16" t="s">
        <v>15</v>
      </c>
      <c r="M62" s="33"/>
      <c r="N62" s="17">
        <f>IF(M62="yes", 0.3, 0)</f>
        <v>0</v>
      </c>
      <c r="O62" s="9"/>
      <c r="P62" s="16" t="s">
        <v>15</v>
      </c>
      <c r="Q62" s="33"/>
      <c r="R62" s="17">
        <f>IF(Q62="yes", 0.3, 0)</f>
        <v>0</v>
      </c>
      <c r="S62" s="9"/>
      <c r="T62" s="16" t="s">
        <v>15</v>
      </c>
      <c r="U62" s="33"/>
      <c r="V62" s="17">
        <f>IF(U62="yes", 0.3, 0)</f>
        <v>0</v>
      </c>
      <c r="W62" s="10"/>
    </row>
    <row r="63" spans="1:23" x14ac:dyDescent="0.25">
      <c r="A63" s="12">
        <v>13</v>
      </c>
      <c r="C63" s="8"/>
      <c r="D63" s="16" t="s">
        <v>21</v>
      </c>
      <c r="E63" s="33"/>
      <c r="F63" s="17">
        <f>IF(E63="yes", 0.3, 0)</f>
        <v>0</v>
      </c>
      <c r="G63" s="9"/>
      <c r="H63" s="16" t="s">
        <v>21</v>
      </c>
      <c r="I63" s="33"/>
      <c r="J63" s="17">
        <f>IF(I63="yes", 0.3, 0)</f>
        <v>0</v>
      </c>
      <c r="K63" s="9"/>
      <c r="L63" s="16" t="s">
        <v>21</v>
      </c>
      <c r="M63" s="33"/>
      <c r="N63" s="17">
        <f>IF(M63="yes", 0.3, 0)</f>
        <v>0</v>
      </c>
      <c r="O63" s="9"/>
      <c r="P63" s="16" t="s">
        <v>21</v>
      </c>
      <c r="Q63" s="34"/>
      <c r="R63" s="17">
        <f>IF(Q63="yes", 0.3, 0)</f>
        <v>0</v>
      </c>
      <c r="S63" s="9"/>
      <c r="T63" s="16" t="s">
        <v>21</v>
      </c>
      <c r="U63" s="33"/>
      <c r="V63" s="17">
        <f>IF(U63="yes", 0.3, 0)</f>
        <v>0</v>
      </c>
      <c r="W63" s="10"/>
    </row>
    <row r="64" spans="1:23" ht="12" x14ac:dyDescent="0.25">
      <c r="A64" s="12">
        <v>27</v>
      </c>
      <c r="C64" s="8"/>
      <c r="D64" s="18" t="s">
        <v>22</v>
      </c>
      <c r="E64" s="33"/>
      <c r="F64" s="17">
        <f>IF(E64="yes", 0.3, 0)</f>
        <v>0</v>
      </c>
      <c r="G64" s="9"/>
      <c r="H64" s="18" t="s">
        <v>22</v>
      </c>
      <c r="I64" s="33"/>
      <c r="J64" s="17">
        <f>IF(I64="yes", 0.3, 0)</f>
        <v>0</v>
      </c>
      <c r="K64" s="9"/>
      <c r="L64" s="18" t="s">
        <v>22</v>
      </c>
      <c r="M64" s="33"/>
      <c r="N64" s="17">
        <f>IF(M64="yes", 0.3, 0)</f>
        <v>0</v>
      </c>
      <c r="O64" s="9"/>
      <c r="P64" s="18" t="s">
        <v>22</v>
      </c>
      <c r="Q64" s="34"/>
      <c r="R64" s="17">
        <f>IF(Q64="yes", 0.3, 0)</f>
        <v>0</v>
      </c>
      <c r="S64" s="9"/>
      <c r="T64" s="18" t="s">
        <v>22</v>
      </c>
      <c r="U64" s="33"/>
      <c r="V64" s="17">
        <f>IF(U64="yes", 0.3, 0)</f>
        <v>0</v>
      </c>
      <c r="W64" s="10"/>
    </row>
    <row r="65" spans="1:23" x14ac:dyDescent="0.25">
      <c r="C65" s="8"/>
      <c r="D65" s="11"/>
      <c r="E65" s="9"/>
      <c r="F65" s="19">
        <f>SUM(F62:F64)</f>
        <v>0</v>
      </c>
      <c r="G65" s="9"/>
      <c r="H65" s="11"/>
      <c r="I65" s="9"/>
      <c r="J65" s="19">
        <f>SUM(J62:J64)</f>
        <v>0</v>
      </c>
      <c r="K65" s="9"/>
      <c r="L65" s="11"/>
      <c r="M65" s="9"/>
      <c r="N65" s="19">
        <f>SUM(N62:N64)</f>
        <v>0</v>
      </c>
      <c r="O65" s="9"/>
      <c r="P65" s="11"/>
      <c r="Q65" s="9"/>
      <c r="R65" s="19">
        <f>SUM(R62:R64)</f>
        <v>0</v>
      </c>
      <c r="S65" s="9"/>
      <c r="T65" s="11"/>
      <c r="U65" s="9"/>
      <c r="V65" s="19">
        <f>SUM(V62:V64)</f>
        <v>0</v>
      </c>
      <c r="W65" s="10"/>
    </row>
    <row r="66" spans="1:23" x14ac:dyDescent="0.25">
      <c r="A66" s="12">
        <v>88</v>
      </c>
      <c r="C66" s="8"/>
      <c r="D66" s="11" t="s">
        <v>2</v>
      </c>
      <c r="E66" s="33"/>
      <c r="F66" s="14">
        <f>E66*40.2</f>
        <v>0</v>
      </c>
      <c r="G66" s="9"/>
      <c r="H66" s="11" t="s">
        <v>2</v>
      </c>
      <c r="I66" s="33"/>
      <c r="J66" s="14">
        <f>I66*40.2</f>
        <v>0</v>
      </c>
      <c r="K66" s="9"/>
      <c r="L66" s="11" t="s">
        <v>2</v>
      </c>
      <c r="M66" s="33"/>
      <c r="N66" s="14">
        <f>M66*40.2</f>
        <v>0</v>
      </c>
      <c r="O66" s="9"/>
      <c r="P66" s="11" t="s">
        <v>2</v>
      </c>
      <c r="Q66" s="33"/>
      <c r="R66" s="14">
        <f>Q66*40.2</f>
        <v>0</v>
      </c>
      <c r="S66" s="9"/>
      <c r="T66" s="11" t="s">
        <v>2</v>
      </c>
      <c r="U66" s="33"/>
      <c r="V66" s="14">
        <f>U66*40.2</f>
        <v>0</v>
      </c>
      <c r="W66" s="10"/>
    </row>
    <row r="67" spans="1:23" x14ac:dyDescent="0.25">
      <c r="A67" s="12">
        <v>177</v>
      </c>
      <c r="C67" s="8"/>
      <c r="D67" s="11" t="s">
        <v>3</v>
      </c>
      <c r="E67" s="33"/>
      <c r="F67" s="20">
        <f>IF(E67="yes", F93, F81)</f>
        <v>90</v>
      </c>
      <c r="G67" s="9"/>
      <c r="H67" s="11" t="s">
        <v>3</v>
      </c>
      <c r="I67" s="33"/>
      <c r="J67" s="20">
        <f>IF(I67="yes", J93, J81)</f>
        <v>0</v>
      </c>
      <c r="K67" s="9"/>
      <c r="L67" s="11" t="s">
        <v>3</v>
      </c>
      <c r="M67" s="33"/>
      <c r="N67" s="20">
        <f>IF(M67="yes", N93, N81)</f>
        <v>90</v>
      </c>
      <c r="O67" s="9"/>
      <c r="P67" s="11" t="s">
        <v>3</v>
      </c>
      <c r="Q67" s="33"/>
      <c r="R67" s="20">
        <f>IF(Q67="yes", R93, R81)</f>
        <v>325</v>
      </c>
      <c r="S67" s="9"/>
      <c r="T67" s="11" t="s">
        <v>3</v>
      </c>
      <c r="U67" s="33"/>
      <c r="V67" s="20">
        <f>IF(U67="yes", V93, V81)</f>
        <v>240</v>
      </c>
      <c r="W67" s="10"/>
    </row>
    <row r="68" spans="1:23" x14ac:dyDescent="0.25">
      <c r="C68" s="8"/>
      <c r="D68" s="11"/>
      <c r="E68" s="9"/>
      <c r="F68" s="9"/>
      <c r="G68" s="9"/>
      <c r="H68" s="11"/>
      <c r="I68" s="9"/>
      <c r="J68" s="9"/>
      <c r="K68" s="9"/>
      <c r="L68" s="11"/>
      <c r="M68" s="9"/>
      <c r="N68" s="9"/>
      <c r="O68" s="9"/>
      <c r="P68" s="11"/>
      <c r="Q68" s="9"/>
      <c r="R68" s="9"/>
      <c r="S68" s="9"/>
      <c r="T68" s="11"/>
      <c r="U68" s="9"/>
      <c r="V68" s="9"/>
      <c r="W68" s="10"/>
    </row>
    <row r="69" spans="1:23" x14ac:dyDescent="0.25">
      <c r="A69" s="12">
        <v>54</v>
      </c>
      <c r="C69" s="8"/>
      <c r="D69" s="11" t="s">
        <v>5</v>
      </c>
      <c r="E69" s="33"/>
      <c r="F69" s="17">
        <f>IF(E69="yes", 0.33, 0)</f>
        <v>0</v>
      </c>
      <c r="G69" s="9"/>
      <c r="H69" s="11" t="s">
        <v>5</v>
      </c>
      <c r="I69" s="33"/>
      <c r="J69" s="17">
        <f>IF(I69="yes", 0.33, 0)</f>
        <v>0</v>
      </c>
      <c r="K69" s="9"/>
      <c r="L69" s="11" t="s">
        <v>5</v>
      </c>
      <c r="M69" s="33"/>
      <c r="N69" s="17">
        <f>IF(M69="yes", 0.33, 0)</f>
        <v>0</v>
      </c>
      <c r="O69" s="9"/>
      <c r="P69" s="11" t="s">
        <v>5</v>
      </c>
      <c r="Q69" s="33"/>
      <c r="R69" s="17">
        <f>IF(Q69="yes", 0.33, 0)</f>
        <v>0</v>
      </c>
      <c r="S69" s="9"/>
      <c r="T69" s="11" t="s">
        <v>5</v>
      </c>
      <c r="U69" s="33"/>
      <c r="V69" s="17">
        <f>IF(U69="yes", 0.33, 0)</f>
        <v>0</v>
      </c>
      <c r="W69" s="10"/>
    </row>
    <row r="70" spans="1:23" x14ac:dyDescent="0.25">
      <c r="A70" s="12">
        <v>108</v>
      </c>
      <c r="C70" s="8"/>
      <c r="D70" s="11"/>
      <c r="E70" s="9"/>
      <c r="F70" s="9"/>
      <c r="G70" s="9"/>
      <c r="H70" s="11"/>
      <c r="I70" s="9"/>
      <c r="J70" s="9"/>
      <c r="K70" s="9"/>
      <c r="L70" s="11"/>
      <c r="M70" s="9"/>
      <c r="N70" s="9"/>
      <c r="O70" s="9"/>
      <c r="P70" s="11"/>
      <c r="Q70" s="9"/>
      <c r="R70" s="9"/>
      <c r="S70" s="9"/>
      <c r="T70" s="11"/>
      <c r="U70" s="9"/>
      <c r="V70" s="9"/>
      <c r="W70" s="10"/>
    </row>
    <row r="71" spans="1:23" hidden="1" x14ac:dyDescent="0.25">
      <c r="C71" s="8"/>
      <c r="D71" s="11"/>
      <c r="E71" s="9" t="s">
        <v>25</v>
      </c>
      <c r="F71" s="21">
        <f>F58</f>
        <v>90</v>
      </c>
      <c r="G71" s="9"/>
      <c r="H71" s="11"/>
      <c r="I71" s="9"/>
      <c r="J71" s="21">
        <f>J58</f>
        <v>0</v>
      </c>
      <c r="K71" s="9"/>
      <c r="L71" s="11"/>
      <c r="M71" s="9"/>
      <c r="N71" s="21">
        <f>N58</f>
        <v>90</v>
      </c>
      <c r="O71" s="9"/>
      <c r="P71" s="11"/>
      <c r="Q71" s="9"/>
      <c r="R71" s="21">
        <f>R58</f>
        <v>325</v>
      </c>
      <c r="S71" s="9"/>
      <c r="T71" s="11"/>
      <c r="U71" s="9"/>
      <c r="V71" s="21">
        <f>V58</f>
        <v>240</v>
      </c>
      <c r="W71" s="10"/>
    </row>
    <row r="72" spans="1:23" hidden="1" x14ac:dyDescent="0.25">
      <c r="A72" s="3">
        <v>1</v>
      </c>
      <c r="C72" s="8"/>
      <c r="D72" s="11"/>
      <c r="E72" s="9" t="s">
        <v>24</v>
      </c>
      <c r="F72" s="21">
        <f>F71*F65</f>
        <v>0</v>
      </c>
      <c r="G72" s="9"/>
      <c r="H72" s="11"/>
      <c r="I72" s="9"/>
      <c r="J72" s="21">
        <f>J71*J65</f>
        <v>0</v>
      </c>
      <c r="K72" s="9"/>
      <c r="L72" s="11"/>
      <c r="M72" s="9"/>
      <c r="N72" s="21">
        <f>N71*N65</f>
        <v>0</v>
      </c>
      <c r="O72" s="9"/>
      <c r="P72" s="11"/>
      <c r="Q72" s="9"/>
      <c r="R72" s="21">
        <f>R71*R65</f>
        <v>0</v>
      </c>
      <c r="S72" s="9"/>
      <c r="T72" s="11"/>
      <c r="U72" s="9"/>
      <c r="V72" s="21">
        <f>V71*V65</f>
        <v>0</v>
      </c>
      <c r="W72" s="10"/>
    </row>
    <row r="73" spans="1:23" hidden="1" x14ac:dyDescent="0.25">
      <c r="A73" s="3">
        <v>1.5</v>
      </c>
      <c r="C73" s="8"/>
      <c r="D73" s="11"/>
      <c r="E73" s="9" t="s">
        <v>23</v>
      </c>
      <c r="F73" s="22">
        <f>SUM(F71:F72)</f>
        <v>90</v>
      </c>
      <c r="G73" s="9"/>
      <c r="H73" s="11"/>
      <c r="I73" s="9"/>
      <c r="J73" s="22">
        <f>SUM(J71:J72)</f>
        <v>0</v>
      </c>
      <c r="K73" s="9"/>
      <c r="L73" s="11"/>
      <c r="M73" s="9"/>
      <c r="N73" s="22">
        <f>SUM(N71:N72)</f>
        <v>90</v>
      </c>
      <c r="O73" s="9"/>
      <c r="P73" s="11"/>
      <c r="Q73" s="9"/>
      <c r="R73" s="22">
        <f>SUM(R71:R72)</f>
        <v>325</v>
      </c>
      <c r="S73" s="9"/>
      <c r="T73" s="11"/>
      <c r="U73" s="9"/>
      <c r="V73" s="22">
        <f>SUM(V71:V72)</f>
        <v>240</v>
      </c>
      <c r="W73" s="10"/>
    </row>
    <row r="74" spans="1:23" hidden="1" x14ac:dyDescent="0.25">
      <c r="A74" s="3">
        <v>2</v>
      </c>
      <c r="C74" s="8"/>
      <c r="D74" s="11"/>
      <c r="E74" s="9" t="s">
        <v>26</v>
      </c>
      <c r="F74" s="21">
        <f>E60</f>
        <v>0</v>
      </c>
      <c r="G74" s="9"/>
      <c r="H74" s="11"/>
      <c r="I74" s="9"/>
      <c r="J74" s="21">
        <f>I60</f>
        <v>0</v>
      </c>
      <c r="K74" s="9"/>
      <c r="L74" s="11"/>
      <c r="M74" s="9"/>
      <c r="N74" s="21">
        <f>M60</f>
        <v>0</v>
      </c>
      <c r="O74" s="9"/>
      <c r="P74" s="11"/>
      <c r="Q74" s="9"/>
      <c r="R74" s="21">
        <f>Q60</f>
        <v>0</v>
      </c>
      <c r="S74" s="9"/>
      <c r="T74" s="11"/>
      <c r="U74" s="9"/>
      <c r="V74" s="21">
        <f>U60</f>
        <v>0</v>
      </c>
      <c r="W74" s="10"/>
    </row>
    <row r="75" spans="1:23" hidden="1" x14ac:dyDescent="0.25">
      <c r="A75" s="3">
        <v>2.5</v>
      </c>
      <c r="C75" s="8"/>
      <c r="D75" s="11"/>
      <c r="E75" s="9" t="s">
        <v>27</v>
      </c>
      <c r="F75" s="22">
        <f>SUM(F73:F74)</f>
        <v>90</v>
      </c>
      <c r="G75" s="9"/>
      <c r="H75" s="11"/>
      <c r="I75" s="9"/>
      <c r="J75" s="22">
        <f>SUM(J73:J74)</f>
        <v>0</v>
      </c>
      <c r="K75" s="9"/>
      <c r="L75" s="11"/>
      <c r="M75" s="9"/>
      <c r="N75" s="22">
        <f>SUM(N73:N74)</f>
        <v>90</v>
      </c>
      <c r="O75" s="9"/>
      <c r="P75" s="11"/>
      <c r="Q75" s="9"/>
      <c r="R75" s="22">
        <f>SUM(R73:R74)</f>
        <v>325</v>
      </c>
      <c r="S75" s="9"/>
      <c r="T75" s="11"/>
      <c r="U75" s="9"/>
      <c r="V75" s="22">
        <f>SUM(V73:V74)</f>
        <v>240</v>
      </c>
      <c r="W75" s="10"/>
    </row>
    <row r="76" spans="1:23" hidden="1" x14ac:dyDescent="0.25">
      <c r="A76" s="3">
        <v>3</v>
      </c>
      <c r="C76" s="8"/>
      <c r="D76" s="11"/>
      <c r="E76" s="9"/>
      <c r="F76" s="21" t="s">
        <v>13</v>
      </c>
      <c r="G76" s="9"/>
      <c r="H76" s="11"/>
      <c r="I76" s="9"/>
      <c r="J76" s="21" t="s">
        <v>13</v>
      </c>
      <c r="K76" s="9"/>
      <c r="L76" s="11"/>
      <c r="M76" s="9"/>
      <c r="N76" s="21" t="s">
        <v>13</v>
      </c>
      <c r="O76" s="9"/>
      <c r="P76" s="11"/>
      <c r="Q76" s="9"/>
      <c r="R76" s="21" t="s">
        <v>13</v>
      </c>
      <c r="S76" s="9"/>
      <c r="T76" s="11"/>
      <c r="U76" s="9"/>
      <c r="V76" s="21" t="s">
        <v>13</v>
      </c>
      <c r="W76" s="10"/>
    </row>
    <row r="77" spans="1:23" hidden="1" x14ac:dyDescent="0.25">
      <c r="A77" s="3">
        <v>3.5</v>
      </c>
      <c r="C77" s="8"/>
      <c r="D77" s="11"/>
      <c r="E77" s="9"/>
      <c r="F77" s="22">
        <f>SUM(F75:F76)</f>
        <v>90</v>
      </c>
      <c r="G77" s="9"/>
      <c r="H77" s="11"/>
      <c r="I77" s="9"/>
      <c r="J77" s="22">
        <f>SUM(J75:J76)</f>
        <v>0</v>
      </c>
      <c r="K77" s="9"/>
      <c r="L77" s="11"/>
      <c r="M77" s="9"/>
      <c r="N77" s="22">
        <f>SUM(N75:N76)</f>
        <v>90</v>
      </c>
      <c r="O77" s="9"/>
      <c r="P77" s="11"/>
      <c r="Q77" s="9"/>
      <c r="R77" s="22">
        <f>SUM(R75:R76)</f>
        <v>325</v>
      </c>
      <c r="S77" s="9"/>
      <c r="T77" s="11"/>
      <c r="U77" s="9"/>
      <c r="V77" s="22">
        <f>SUM(V75:V76)</f>
        <v>240</v>
      </c>
      <c r="W77" s="10"/>
    </row>
    <row r="78" spans="1:23" hidden="1" x14ac:dyDescent="0.25">
      <c r="C78" s="8"/>
      <c r="D78" s="11"/>
      <c r="E78" s="9" t="s">
        <v>29</v>
      </c>
      <c r="F78" s="21">
        <f>F77*F69</f>
        <v>0</v>
      </c>
      <c r="G78" s="9"/>
      <c r="H78" s="11"/>
      <c r="I78" s="19"/>
      <c r="J78" s="21">
        <f>J77*J69</f>
        <v>0</v>
      </c>
      <c r="K78" s="9"/>
      <c r="L78" s="11"/>
      <c r="M78" s="19"/>
      <c r="N78" s="21">
        <f>N77*N69</f>
        <v>0</v>
      </c>
      <c r="O78" s="9"/>
      <c r="P78" s="11"/>
      <c r="Q78" s="19"/>
      <c r="R78" s="21">
        <f>R77*R69</f>
        <v>0</v>
      </c>
      <c r="S78" s="9"/>
      <c r="T78" s="11"/>
      <c r="U78" s="9"/>
      <c r="V78" s="21">
        <f>V77*V69</f>
        <v>0</v>
      </c>
      <c r="W78" s="10"/>
    </row>
    <row r="79" spans="1:23" hidden="1" x14ac:dyDescent="0.25">
      <c r="C79" s="8"/>
      <c r="D79" s="11"/>
      <c r="E79" s="9" t="s">
        <v>28</v>
      </c>
      <c r="F79" s="22">
        <f>SUM(F77:F78)</f>
        <v>90</v>
      </c>
      <c r="G79" s="9"/>
      <c r="H79" s="11"/>
      <c r="I79" s="9"/>
      <c r="J79" s="22">
        <f>SUM(J77:J78)</f>
        <v>0</v>
      </c>
      <c r="K79" s="9"/>
      <c r="L79" s="11"/>
      <c r="M79" s="9"/>
      <c r="N79" s="22">
        <f>SUM(N77:N78)</f>
        <v>90</v>
      </c>
      <c r="O79" s="9"/>
      <c r="P79" s="11"/>
      <c r="Q79" s="9"/>
      <c r="R79" s="22">
        <f>SUM(R77:R78)</f>
        <v>325</v>
      </c>
      <c r="S79" s="9"/>
      <c r="T79" s="11"/>
      <c r="U79" s="9"/>
      <c r="V79" s="22">
        <f>SUM(V77:V78)</f>
        <v>240</v>
      </c>
      <c r="W79" s="10"/>
    </row>
    <row r="80" spans="1:23" hidden="1" x14ac:dyDescent="0.25">
      <c r="C80" s="8"/>
      <c r="D80" s="11"/>
      <c r="E80" s="9" t="s">
        <v>30</v>
      </c>
      <c r="F80" s="21">
        <f>F66</f>
        <v>0</v>
      </c>
      <c r="G80" s="9"/>
      <c r="H80" s="11"/>
      <c r="I80" s="9"/>
      <c r="J80" s="21">
        <f>J66</f>
        <v>0</v>
      </c>
      <c r="K80" s="9"/>
      <c r="L80" s="11"/>
      <c r="M80" s="9"/>
      <c r="N80" s="21">
        <f>N66</f>
        <v>0</v>
      </c>
      <c r="O80" s="9"/>
      <c r="P80" s="11"/>
      <c r="Q80" s="9"/>
      <c r="R80" s="21">
        <f>R66</f>
        <v>0</v>
      </c>
      <c r="S80" s="9"/>
      <c r="T80" s="11"/>
      <c r="U80" s="9"/>
      <c r="V80" s="21">
        <f>V66</f>
        <v>0</v>
      </c>
      <c r="W80" s="10"/>
    </row>
    <row r="81" spans="3:23" hidden="1" x14ac:dyDescent="0.25">
      <c r="C81" s="8"/>
      <c r="D81" s="11"/>
      <c r="E81" s="9" t="s">
        <v>31</v>
      </c>
      <c r="F81" s="22">
        <f>SUM(F79:F80)</f>
        <v>90</v>
      </c>
      <c r="G81" s="9"/>
      <c r="H81" s="11"/>
      <c r="I81" s="9"/>
      <c r="J81" s="22">
        <f>SUM(J79:J80)</f>
        <v>0</v>
      </c>
      <c r="K81" s="9"/>
      <c r="L81" s="11"/>
      <c r="M81" s="9"/>
      <c r="N81" s="22">
        <f>SUM(N79:N80)</f>
        <v>90</v>
      </c>
      <c r="O81" s="9"/>
      <c r="P81" s="11"/>
      <c r="Q81" s="9"/>
      <c r="R81" s="22">
        <f>SUM(R79:R80)</f>
        <v>325</v>
      </c>
      <c r="S81" s="9"/>
      <c r="T81" s="11"/>
      <c r="U81" s="9"/>
      <c r="V81" s="22">
        <f>SUM(V79:V80)</f>
        <v>240</v>
      </c>
      <c r="W81" s="10"/>
    </row>
    <row r="82" spans="3:23" hidden="1" x14ac:dyDescent="0.25">
      <c r="C82" s="8"/>
      <c r="D82" s="11"/>
      <c r="E82" s="9"/>
      <c r="F82" s="9"/>
      <c r="G82" s="9"/>
      <c r="H82" s="11"/>
      <c r="I82" s="9"/>
      <c r="J82" s="9"/>
      <c r="K82" s="9"/>
      <c r="L82" s="11"/>
      <c r="M82" s="9"/>
      <c r="N82" s="9"/>
      <c r="O82" s="9"/>
      <c r="P82" s="11"/>
      <c r="Q82" s="9"/>
      <c r="R82" s="9"/>
      <c r="S82" s="9"/>
      <c r="T82" s="11"/>
      <c r="U82" s="9"/>
      <c r="V82" s="9"/>
      <c r="W82" s="10"/>
    </row>
    <row r="83" spans="3:23" hidden="1" x14ac:dyDescent="0.25">
      <c r="C83" s="8"/>
      <c r="D83" s="11"/>
      <c r="E83" s="9"/>
      <c r="F83" s="21">
        <f>F58</f>
        <v>90</v>
      </c>
      <c r="G83" s="9"/>
      <c r="H83" s="11"/>
      <c r="I83" s="9"/>
      <c r="J83" s="21">
        <f>J58</f>
        <v>0</v>
      </c>
      <c r="K83" s="9"/>
      <c r="L83" s="11"/>
      <c r="M83" s="9"/>
      <c r="N83" s="21">
        <f>N58</f>
        <v>90</v>
      </c>
      <c r="O83" s="9"/>
      <c r="P83" s="11"/>
      <c r="Q83" s="9"/>
      <c r="R83" s="21">
        <f>R58</f>
        <v>325</v>
      </c>
      <c r="S83" s="9"/>
      <c r="T83" s="11"/>
      <c r="U83" s="9"/>
      <c r="V83" s="21">
        <f>V58</f>
        <v>240</v>
      </c>
      <c r="W83" s="10"/>
    </row>
    <row r="84" spans="3:23" hidden="1" x14ac:dyDescent="0.25">
      <c r="C84" s="8"/>
      <c r="D84" s="11"/>
      <c r="E84" s="9"/>
      <c r="F84" s="21">
        <f>F83*F65</f>
        <v>0</v>
      </c>
      <c r="G84" s="9"/>
      <c r="H84" s="11"/>
      <c r="I84" s="9"/>
      <c r="J84" s="21">
        <f>J83*J65</f>
        <v>0</v>
      </c>
      <c r="K84" s="9"/>
      <c r="L84" s="11"/>
      <c r="M84" s="9"/>
      <c r="N84" s="21">
        <f>N83*N65</f>
        <v>0</v>
      </c>
      <c r="O84" s="9"/>
      <c r="P84" s="11"/>
      <c r="Q84" s="9"/>
      <c r="R84" s="21">
        <f>R83*R65</f>
        <v>0</v>
      </c>
      <c r="S84" s="9"/>
      <c r="T84" s="11"/>
      <c r="U84" s="9"/>
      <c r="V84" s="21">
        <f>V83*V65</f>
        <v>0</v>
      </c>
      <c r="W84" s="10"/>
    </row>
    <row r="85" spans="3:23" hidden="1" x14ac:dyDescent="0.25">
      <c r="C85" s="8"/>
      <c r="D85" s="11"/>
      <c r="E85" s="9"/>
      <c r="F85" s="22">
        <f>SUM(F83:F84)</f>
        <v>90</v>
      </c>
      <c r="G85" s="9"/>
      <c r="H85" s="11"/>
      <c r="I85" s="9"/>
      <c r="J85" s="22">
        <f>SUM(J83:J84)</f>
        <v>0</v>
      </c>
      <c r="K85" s="9"/>
      <c r="L85" s="11"/>
      <c r="M85" s="9"/>
      <c r="N85" s="22">
        <f>SUM(N83:N84)</f>
        <v>90</v>
      </c>
      <c r="O85" s="9"/>
      <c r="P85" s="11"/>
      <c r="Q85" s="9"/>
      <c r="R85" s="22">
        <f>SUM(R83:R84)</f>
        <v>325</v>
      </c>
      <c r="S85" s="9"/>
      <c r="T85" s="11"/>
      <c r="U85" s="9"/>
      <c r="V85" s="22">
        <f>SUM(V83:V84)</f>
        <v>240</v>
      </c>
      <c r="W85" s="10"/>
    </row>
    <row r="86" spans="3:23" hidden="1" x14ac:dyDescent="0.25">
      <c r="C86" s="8"/>
      <c r="D86" s="11"/>
      <c r="E86" s="9"/>
      <c r="F86" s="21">
        <f>E60</f>
        <v>0</v>
      </c>
      <c r="G86" s="9"/>
      <c r="H86" s="11"/>
      <c r="I86" s="9"/>
      <c r="J86" s="21">
        <f>I60</f>
        <v>0</v>
      </c>
      <c r="K86" s="9"/>
      <c r="L86" s="11"/>
      <c r="M86" s="9"/>
      <c r="N86" s="21">
        <f>M60</f>
        <v>0</v>
      </c>
      <c r="O86" s="9"/>
      <c r="P86" s="11"/>
      <c r="Q86" s="9"/>
      <c r="R86" s="21">
        <f>Q60</f>
        <v>0</v>
      </c>
      <c r="S86" s="9"/>
      <c r="T86" s="11"/>
      <c r="U86" s="9"/>
      <c r="V86" s="21">
        <f>U60</f>
        <v>0</v>
      </c>
      <c r="W86" s="10"/>
    </row>
    <row r="87" spans="3:23" hidden="1" x14ac:dyDescent="0.25">
      <c r="C87" s="8"/>
      <c r="D87" s="11"/>
      <c r="E87" s="9"/>
      <c r="F87" s="22">
        <f>SUM(F85:F86)</f>
        <v>90</v>
      </c>
      <c r="G87" s="9"/>
      <c r="H87" s="11"/>
      <c r="I87" s="9"/>
      <c r="J87" s="22">
        <f>SUM(J85:J86)</f>
        <v>0</v>
      </c>
      <c r="K87" s="9"/>
      <c r="L87" s="11"/>
      <c r="M87" s="9"/>
      <c r="N87" s="22">
        <f>SUM(N85:N86)</f>
        <v>90</v>
      </c>
      <c r="O87" s="9"/>
      <c r="P87" s="11"/>
      <c r="Q87" s="9"/>
      <c r="R87" s="22">
        <f>SUM(R85:R86)</f>
        <v>325</v>
      </c>
      <c r="S87" s="9"/>
      <c r="T87" s="11"/>
      <c r="U87" s="9"/>
      <c r="V87" s="22">
        <f>SUM(V85:V86)</f>
        <v>240</v>
      </c>
      <c r="W87" s="10"/>
    </row>
    <row r="88" spans="3:23" hidden="1" x14ac:dyDescent="0.25">
      <c r="C88" s="8"/>
      <c r="D88" s="11"/>
      <c r="E88" s="9"/>
      <c r="F88" s="21">
        <f>F66</f>
        <v>0</v>
      </c>
      <c r="G88" s="9"/>
      <c r="H88" s="11"/>
      <c r="I88" s="9"/>
      <c r="J88" s="21">
        <f>J66</f>
        <v>0</v>
      </c>
      <c r="K88" s="9"/>
      <c r="L88" s="11"/>
      <c r="M88" s="9"/>
      <c r="N88" s="21">
        <f>N66</f>
        <v>0</v>
      </c>
      <c r="O88" s="9"/>
      <c r="P88" s="11"/>
      <c r="Q88" s="9"/>
      <c r="R88" s="21">
        <f>R66</f>
        <v>0</v>
      </c>
      <c r="S88" s="9"/>
      <c r="T88" s="11"/>
      <c r="U88" s="9"/>
      <c r="V88" s="21">
        <f>V66</f>
        <v>0</v>
      </c>
      <c r="W88" s="10"/>
    </row>
    <row r="89" spans="3:23" hidden="1" x14ac:dyDescent="0.25">
      <c r="C89" s="8"/>
      <c r="D89" s="11"/>
      <c r="E89" s="9"/>
      <c r="F89" s="22">
        <f>SUM(F87:F88)</f>
        <v>90</v>
      </c>
      <c r="G89" s="9"/>
      <c r="H89" s="11"/>
      <c r="I89" s="9"/>
      <c r="J89" s="22">
        <f>SUM(J87:J88)</f>
        <v>0</v>
      </c>
      <c r="K89" s="9"/>
      <c r="L89" s="11"/>
      <c r="M89" s="9"/>
      <c r="N89" s="22">
        <f>SUM(N87:N88)</f>
        <v>90</v>
      </c>
      <c r="O89" s="9"/>
      <c r="P89" s="11"/>
      <c r="Q89" s="9"/>
      <c r="R89" s="22">
        <f>SUM(R87:R88)</f>
        <v>325</v>
      </c>
      <c r="S89" s="9"/>
      <c r="T89" s="11"/>
      <c r="U89" s="9"/>
      <c r="V89" s="22">
        <f>SUM(V87:V88)</f>
        <v>240</v>
      </c>
      <c r="W89" s="10"/>
    </row>
    <row r="90" spans="3:23" hidden="1" x14ac:dyDescent="0.25">
      <c r="C90" s="8"/>
      <c r="D90" s="11"/>
      <c r="E90" s="19"/>
      <c r="F90" s="21">
        <f>F89*F69</f>
        <v>0</v>
      </c>
      <c r="G90" s="9"/>
      <c r="H90" s="11"/>
      <c r="I90" s="19"/>
      <c r="J90" s="21">
        <f>J89*J69</f>
        <v>0</v>
      </c>
      <c r="K90" s="9"/>
      <c r="L90" s="11"/>
      <c r="M90" s="19"/>
      <c r="N90" s="21">
        <f>N89*N69</f>
        <v>0</v>
      </c>
      <c r="O90" s="9"/>
      <c r="P90" s="11"/>
      <c r="Q90" s="19"/>
      <c r="R90" s="21">
        <f>R89*R69</f>
        <v>0</v>
      </c>
      <c r="S90" s="9"/>
      <c r="T90" s="11"/>
      <c r="U90" s="9"/>
      <c r="V90" s="21">
        <f>V89*V69</f>
        <v>0</v>
      </c>
      <c r="W90" s="10"/>
    </row>
    <row r="91" spans="3:23" hidden="1" x14ac:dyDescent="0.25">
      <c r="C91" s="8"/>
      <c r="D91" s="11"/>
      <c r="E91" s="9"/>
      <c r="F91" s="22">
        <f>SUM(F89:F90)</f>
        <v>90</v>
      </c>
      <c r="G91" s="9"/>
      <c r="H91" s="11"/>
      <c r="I91" s="9"/>
      <c r="J91" s="22">
        <f>SUM(J89:J90)</f>
        <v>0</v>
      </c>
      <c r="K91" s="9"/>
      <c r="L91" s="11"/>
      <c r="M91" s="9"/>
      <c r="N91" s="22">
        <f>SUM(N89:N90)</f>
        <v>90</v>
      </c>
      <c r="O91" s="9"/>
      <c r="P91" s="11"/>
      <c r="Q91" s="9"/>
      <c r="R91" s="22">
        <f>SUM(R89:R90)</f>
        <v>325</v>
      </c>
      <c r="S91" s="9"/>
      <c r="T91" s="11"/>
      <c r="U91" s="9"/>
      <c r="V91" s="22">
        <f>SUM(V89:V90)</f>
        <v>240</v>
      </c>
      <c r="W91" s="10"/>
    </row>
    <row r="92" spans="3:23" hidden="1" x14ac:dyDescent="0.25">
      <c r="C92" s="8"/>
      <c r="D92" s="11"/>
      <c r="E92" s="9"/>
      <c r="F92" s="21" t="s">
        <v>13</v>
      </c>
      <c r="G92" s="9"/>
      <c r="H92" s="11"/>
      <c r="I92" s="9"/>
      <c r="J92" s="21" t="s">
        <v>13</v>
      </c>
      <c r="K92" s="9"/>
      <c r="L92" s="11"/>
      <c r="M92" s="9"/>
      <c r="N92" s="21" t="s">
        <v>13</v>
      </c>
      <c r="O92" s="9"/>
      <c r="P92" s="11"/>
      <c r="Q92" s="9"/>
      <c r="R92" s="21" t="s">
        <v>13</v>
      </c>
      <c r="S92" s="9"/>
      <c r="T92" s="11"/>
      <c r="U92" s="9"/>
      <c r="V92" s="21" t="s">
        <v>13</v>
      </c>
      <c r="W92" s="10"/>
    </row>
    <row r="93" spans="3:23" hidden="1" x14ac:dyDescent="0.25">
      <c r="C93" s="8"/>
      <c r="D93" s="11"/>
      <c r="E93" s="9"/>
      <c r="F93" s="22">
        <f>SUM(F91:F92)</f>
        <v>90</v>
      </c>
      <c r="G93" s="9"/>
      <c r="H93" s="11"/>
      <c r="I93" s="9"/>
      <c r="J93" s="22">
        <f>SUM(J91:J92)</f>
        <v>0</v>
      </c>
      <c r="K93" s="9"/>
      <c r="L93" s="11"/>
      <c r="M93" s="9"/>
      <c r="N93" s="22">
        <f>SUM(N91:N92)</f>
        <v>90</v>
      </c>
      <c r="O93" s="9"/>
      <c r="P93" s="11"/>
      <c r="Q93" s="9"/>
      <c r="R93" s="22">
        <f>SUM(R91:R92)</f>
        <v>325</v>
      </c>
      <c r="S93" s="9"/>
      <c r="T93" s="11"/>
      <c r="U93" s="9"/>
      <c r="V93" s="22">
        <f>SUM(V91:V92)</f>
        <v>240</v>
      </c>
      <c r="W93" s="10"/>
    </row>
    <row r="94" spans="3:23" x14ac:dyDescent="0.25">
      <c r="C94" s="8"/>
      <c r="D94" s="11"/>
      <c r="E94" s="9"/>
      <c r="F94" s="9"/>
      <c r="G94" s="9"/>
      <c r="H94" s="11"/>
      <c r="I94" s="9"/>
      <c r="J94" s="9"/>
      <c r="K94" s="9"/>
      <c r="L94" s="11"/>
      <c r="M94" s="9"/>
      <c r="N94" s="9"/>
      <c r="O94" s="9"/>
      <c r="P94" s="11"/>
      <c r="Q94" s="9"/>
      <c r="R94" s="9"/>
      <c r="S94" s="9"/>
      <c r="T94" s="11"/>
      <c r="U94" s="9"/>
      <c r="V94" s="9"/>
      <c r="W94" s="10"/>
    </row>
    <row r="95" spans="3:23" x14ac:dyDescent="0.25">
      <c r="C95" s="8"/>
      <c r="D95" s="11" t="s">
        <v>6</v>
      </c>
      <c r="E95" s="34"/>
      <c r="F95" s="14">
        <f>E95*13.6</f>
        <v>0</v>
      </c>
      <c r="G95" s="9"/>
      <c r="H95" s="11" t="s">
        <v>6</v>
      </c>
      <c r="I95" s="34"/>
      <c r="J95" s="14">
        <f>I95*13.6</f>
        <v>0</v>
      </c>
      <c r="K95" s="9"/>
      <c r="L95" s="11" t="s">
        <v>6</v>
      </c>
      <c r="M95" s="34"/>
      <c r="N95" s="14">
        <f>M95*13.6</f>
        <v>0</v>
      </c>
      <c r="O95" s="9"/>
      <c r="P95" s="11" t="s">
        <v>6</v>
      </c>
      <c r="Q95" s="34"/>
      <c r="R95" s="14">
        <f>Q95*13.6</f>
        <v>0</v>
      </c>
      <c r="S95" s="9"/>
      <c r="T95" s="11" t="s">
        <v>6</v>
      </c>
      <c r="U95" s="34"/>
      <c r="V95" s="14">
        <f>U95*13.6</f>
        <v>0</v>
      </c>
      <c r="W95" s="10"/>
    </row>
    <row r="96" spans="3:23" x14ac:dyDescent="0.25">
      <c r="C96" s="8"/>
      <c r="D96" s="11" t="s">
        <v>18</v>
      </c>
      <c r="E96" s="34"/>
      <c r="F96" s="14"/>
      <c r="G96" s="9"/>
      <c r="H96" s="11" t="s">
        <v>18</v>
      </c>
      <c r="I96" s="34"/>
      <c r="J96" s="14"/>
      <c r="K96" s="9"/>
      <c r="L96" s="11" t="s">
        <v>18</v>
      </c>
      <c r="M96" s="34"/>
      <c r="N96" s="14"/>
      <c r="O96" s="9"/>
      <c r="P96" s="11" t="s">
        <v>18</v>
      </c>
      <c r="Q96" s="34"/>
      <c r="R96" s="14"/>
      <c r="S96" s="9"/>
      <c r="T96" s="11" t="s">
        <v>18</v>
      </c>
      <c r="U96" s="34"/>
      <c r="V96" s="14"/>
      <c r="W96" s="10"/>
    </row>
    <row r="97" spans="3:23" x14ac:dyDescent="0.25">
      <c r="C97" s="8"/>
      <c r="D97" s="11"/>
      <c r="E97" s="9"/>
      <c r="F97" s="14"/>
      <c r="G97" s="9"/>
      <c r="H97" s="11"/>
      <c r="I97" s="9"/>
      <c r="J97" s="14"/>
      <c r="K97" s="9"/>
      <c r="L97" s="11"/>
      <c r="M97" s="9"/>
      <c r="N97" s="14"/>
      <c r="O97" s="9"/>
      <c r="P97" s="11"/>
      <c r="Q97" s="9"/>
      <c r="R97" s="14"/>
      <c r="S97" s="9"/>
      <c r="T97" s="30"/>
      <c r="U97" s="9"/>
      <c r="V97" s="14"/>
      <c r="W97" s="10"/>
    </row>
    <row r="98" spans="3:23" x14ac:dyDescent="0.25">
      <c r="C98" s="8"/>
      <c r="D98" s="11" t="s">
        <v>19</v>
      </c>
      <c r="E98" s="33"/>
      <c r="F98" s="23">
        <f>IF(E98="yes", 0.9, 1)</f>
        <v>1</v>
      </c>
      <c r="G98" s="9"/>
      <c r="H98" s="11" t="s">
        <v>19</v>
      </c>
      <c r="I98" s="33"/>
      <c r="J98" s="23">
        <f>IF(I98="yes", 0.9, 1)</f>
        <v>1</v>
      </c>
      <c r="K98" s="9"/>
      <c r="L98" s="11" t="s">
        <v>19</v>
      </c>
      <c r="M98" s="33"/>
      <c r="N98" s="23">
        <f>IF(M98="yes", 0.9, 1)</f>
        <v>1</v>
      </c>
      <c r="O98" s="14"/>
      <c r="P98" s="11" t="s">
        <v>19</v>
      </c>
      <c r="Q98" s="33"/>
      <c r="R98" s="23">
        <f>IF(Q98="yes", 0.9, 1)</f>
        <v>1</v>
      </c>
      <c r="S98" s="9"/>
      <c r="T98" s="11" t="s">
        <v>19</v>
      </c>
      <c r="U98" s="33"/>
      <c r="V98" s="23">
        <f>IF(U98="yes", 0.9, 1)</f>
        <v>1</v>
      </c>
      <c r="W98" s="10"/>
    </row>
    <row r="99" spans="3:23" x14ac:dyDescent="0.25">
      <c r="C99" s="8"/>
      <c r="D99" s="11"/>
      <c r="E99" s="9"/>
      <c r="F99" s="9"/>
      <c r="G99" s="9"/>
      <c r="H99" s="11"/>
      <c r="I99" s="9"/>
      <c r="J99" s="9"/>
      <c r="K99" s="9"/>
      <c r="L99" s="11"/>
      <c r="M99" s="9"/>
      <c r="N99" s="9"/>
      <c r="O99" s="9"/>
      <c r="P99" s="11"/>
      <c r="Q99" s="9"/>
      <c r="R99" s="9"/>
      <c r="S99" s="9"/>
      <c r="T99" s="11"/>
      <c r="U99" s="9"/>
      <c r="V99" s="9"/>
      <c r="W99" s="10"/>
    </row>
    <row r="100" spans="3:23" ht="18" x14ac:dyDescent="0.25">
      <c r="C100" s="8"/>
      <c r="D100" s="24">
        <f>(F67*F98)+(F95+E96)</f>
        <v>90</v>
      </c>
      <c r="E100" s="25"/>
      <c r="F100" s="25"/>
      <c r="G100" s="25"/>
      <c r="H100" s="24">
        <f>(J67*J98)+(J95+I96)</f>
        <v>0</v>
      </c>
      <c r="I100" s="25"/>
      <c r="J100" s="25"/>
      <c r="K100" s="25"/>
      <c r="L100" s="24">
        <f>(N67*N98)+(N95+M96)</f>
        <v>90</v>
      </c>
      <c r="M100" s="25"/>
      <c r="N100" s="25"/>
      <c r="O100" s="25"/>
      <c r="P100" s="24">
        <f>(R67*R98)+(R95+Q96)</f>
        <v>325</v>
      </c>
      <c r="Q100" s="25"/>
      <c r="R100" s="25"/>
      <c r="S100" s="25"/>
      <c r="T100" s="24">
        <f>(V67*V98)+(V95+U96)</f>
        <v>240</v>
      </c>
      <c r="U100" s="25"/>
      <c r="V100" s="9"/>
      <c r="W100" s="10"/>
    </row>
    <row r="101" spans="3:23" ht="12" thickBot="1" x14ac:dyDescent="0.3">
      <c r="C101" s="26"/>
      <c r="D101" s="31"/>
      <c r="E101" s="28"/>
      <c r="F101" s="28"/>
      <c r="G101" s="28"/>
      <c r="H101" s="32"/>
      <c r="I101" s="28"/>
      <c r="J101" s="28"/>
      <c r="K101" s="28"/>
      <c r="L101" s="31"/>
      <c r="M101" s="28"/>
      <c r="N101" s="28"/>
      <c r="O101" s="28"/>
      <c r="P101" s="31"/>
      <c r="Q101" s="28"/>
      <c r="R101" s="28"/>
      <c r="S101" s="28"/>
      <c r="T101" s="31"/>
      <c r="U101" s="28"/>
      <c r="V101" s="28"/>
      <c r="W101" s="29"/>
    </row>
    <row r="102" spans="3:23" x14ac:dyDescent="0.25">
      <c r="C102" s="9"/>
      <c r="D102" s="11"/>
      <c r="E102" s="9"/>
      <c r="F102" s="9"/>
      <c r="G102" s="9"/>
      <c r="H102" s="11"/>
      <c r="I102" s="9"/>
      <c r="J102" s="9"/>
      <c r="K102" s="9"/>
      <c r="L102" s="11"/>
      <c r="M102" s="9"/>
      <c r="N102" s="9"/>
      <c r="O102" s="9"/>
      <c r="P102" s="11"/>
      <c r="Q102" s="9"/>
      <c r="R102" s="9"/>
      <c r="S102" s="9"/>
      <c r="T102" s="11"/>
      <c r="U102" s="9"/>
      <c r="V102" s="9"/>
      <c r="W102" s="9"/>
    </row>
    <row r="103" spans="3:23" x14ac:dyDescent="0.25">
      <c r="C103" s="9"/>
      <c r="D103" s="11"/>
      <c r="E103" s="9"/>
      <c r="F103" s="9"/>
      <c r="G103" s="9"/>
      <c r="H103" s="11"/>
      <c r="I103" s="9"/>
      <c r="J103" s="9"/>
      <c r="K103" s="9"/>
      <c r="L103" s="11"/>
      <c r="M103" s="9"/>
      <c r="N103" s="9"/>
      <c r="O103" s="9"/>
      <c r="P103" s="11"/>
      <c r="Q103" s="9"/>
      <c r="R103" s="9"/>
      <c r="S103" s="9"/>
      <c r="T103" s="11"/>
      <c r="U103" s="9"/>
      <c r="V103" s="9"/>
      <c r="W103" s="9"/>
    </row>
    <row r="104" spans="3:23" x14ac:dyDescent="0.25">
      <c r="C104" s="9"/>
      <c r="D104" s="11"/>
      <c r="E104" s="9"/>
      <c r="F104" s="9"/>
      <c r="G104" s="9"/>
      <c r="H104" s="11"/>
      <c r="I104" s="9"/>
      <c r="J104" s="9"/>
      <c r="K104" s="9"/>
      <c r="L104" s="11"/>
      <c r="M104" s="9"/>
      <c r="N104" s="9"/>
      <c r="O104" s="9"/>
      <c r="P104" s="11"/>
      <c r="Q104" s="9"/>
      <c r="R104" s="9"/>
      <c r="S104" s="9"/>
      <c r="T104" s="11"/>
      <c r="U104" s="9"/>
      <c r="V104" s="9"/>
      <c r="W104" s="9"/>
    </row>
    <row r="105" spans="3:23" x14ac:dyDescent="0.25">
      <c r="C105" s="9"/>
      <c r="D105" s="11"/>
      <c r="E105" s="9"/>
      <c r="F105" s="9"/>
      <c r="G105" s="9"/>
      <c r="H105" s="11"/>
      <c r="I105" s="9"/>
      <c r="J105" s="9"/>
      <c r="K105" s="9"/>
      <c r="L105" s="11"/>
      <c r="M105" s="9"/>
      <c r="N105" s="9"/>
      <c r="O105" s="9"/>
      <c r="P105" s="11"/>
      <c r="Q105" s="9"/>
      <c r="R105" s="9"/>
      <c r="S105" s="9"/>
      <c r="T105" s="11"/>
      <c r="U105" s="9"/>
      <c r="V105" s="9"/>
      <c r="W105" s="9"/>
    </row>
    <row r="106" spans="3:23" x14ac:dyDescent="0.25">
      <c r="C106" s="9"/>
      <c r="D106" s="11"/>
      <c r="E106" s="9"/>
      <c r="F106" s="9"/>
      <c r="G106" s="9"/>
      <c r="H106" s="11"/>
      <c r="I106" s="9"/>
      <c r="J106" s="9"/>
      <c r="K106" s="9"/>
      <c r="L106" s="11"/>
      <c r="M106" s="9"/>
      <c r="N106" s="9"/>
      <c r="O106" s="9"/>
      <c r="P106" s="11"/>
      <c r="Q106" s="9"/>
      <c r="R106" s="9"/>
      <c r="S106" s="9"/>
      <c r="T106" s="11"/>
      <c r="U106" s="9"/>
      <c r="V106" s="9"/>
      <c r="W106" s="9"/>
    </row>
    <row r="107" spans="3:23" x14ac:dyDescent="0.25">
      <c r="C107" s="9"/>
      <c r="D107" s="11"/>
      <c r="E107" s="9"/>
      <c r="F107" s="9"/>
      <c r="G107" s="9"/>
      <c r="H107" s="11"/>
      <c r="I107" s="9"/>
      <c r="J107" s="9"/>
      <c r="K107" s="9"/>
      <c r="L107" s="11"/>
      <c r="M107" s="9"/>
      <c r="N107" s="9"/>
      <c r="O107" s="9"/>
      <c r="P107" s="11"/>
      <c r="Q107" s="9"/>
      <c r="R107" s="9"/>
      <c r="S107" s="9"/>
      <c r="T107" s="11"/>
      <c r="U107" s="9"/>
      <c r="V107" s="9"/>
      <c r="W107" s="9"/>
    </row>
  </sheetData>
  <sheetProtection sheet="1"/>
  <mergeCells count="3">
    <mergeCell ref="D1:U1"/>
    <mergeCell ref="D4:U4"/>
    <mergeCell ref="D55:U55"/>
  </mergeCells>
  <dataValidations count="12">
    <dataValidation type="list" allowBlank="1" showInputMessage="1" showErrorMessage="1" sqref="U60">
      <formula1>$A$69:$A$70</formula1>
    </dataValidation>
    <dataValidation type="list" allowBlank="1" showInputMessage="1" showErrorMessage="1" sqref="Q60">
      <formula1>$A$66:$A$67</formula1>
    </dataValidation>
    <dataValidation type="list" allowBlank="1" showInputMessage="1" showErrorMessage="1" sqref="M60">
      <formula1>$A$63:$A$64</formula1>
    </dataValidation>
    <dataValidation type="list" allowBlank="1" showInputMessage="1" showErrorMessage="1" sqref="I60">
      <formula1>$A$60:$A$61</formula1>
    </dataValidation>
    <dataValidation type="list" allowBlank="1" showInputMessage="1" showErrorMessage="1" sqref="E60">
      <formula1>$A$57:$A$58</formula1>
    </dataValidation>
    <dataValidation type="list" allowBlank="1" showInputMessage="1" showErrorMessage="1" sqref="I9">
      <formula1>$A$9:$A$10</formula1>
    </dataValidation>
    <dataValidation type="list" allowBlank="1" showInputMessage="1" showErrorMessage="1" sqref="I7 I58">
      <formula1>$A$21:$A$26</formula1>
    </dataValidation>
    <dataValidation type="list" allowBlank="1" showInputMessage="1" showErrorMessage="1" sqref="U9">
      <formula1>$A$18:$A$19</formula1>
    </dataValidation>
    <dataValidation type="list" allowBlank="1" showInputMessage="1" showErrorMessage="1" sqref="Q9">
      <formula1>$A$15:$A$16</formula1>
    </dataValidation>
    <dataValidation type="list" allowBlank="1" showInputMessage="1" showErrorMessage="1" sqref="M9">
      <formula1>$A$12:$A$13</formula1>
    </dataValidation>
    <dataValidation type="list" allowBlank="1" showInputMessage="1" showErrorMessage="1" sqref="E9">
      <formula1>$A$6:$A$7</formula1>
    </dataValidation>
    <dataValidation type="list" allowBlank="1" showInputMessage="1" showErrorMessage="1" sqref="I16 Q47 M47 I47 E47 M98 Q98 U98 I98 E98 U69 U67 Q69 Q67 M69 M67 E69 E67 I69 I67 U18 U16 U47 Q18 Q16 M18 M16 E18 E16 I18 I11:I13 Q11:Q13 M11:M13 U11:U13 E11:E13 U62:U64 Q62:Q64 M62:M64 I62:I64 E62:E64">
      <formula1>$A$3:$A$4</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Category 1</vt:lpstr>
      <vt:lpstr>Category 2</vt:lpstr>
      <vt:lpstr>Category 3</vt:lpstr>
      <vt:lpstr>Category 4</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Barry (LAA)</dc:creator>
  <cp:lastModifiedBy>Dryden, James</cp:lastModifiedBy>
  <dcterms:created xsi:type="dcterms:W3CDTF">2017-02-23T19:57:18Z</dcterms:created>
  <dcterms:modified xsi:type="dcterms:W3CDTF">2022-09-20T12:11:13Z</dcterms:modified>
</cp:coreProperties>
</file>