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90" tabRatio="699" activeTab="6"/>
  </bookViews>
  <sheets>
    <sheet name="B.cereus" sheetId="1" r:id="rId1"/>
    <sheet name="Campylobacter" sheetId="2" r:id="rId2"/>
    <sheet name="C.perfringens" sheetId="3" r:id="rId3"/>
    <sheet name="L.monocytogenes" sheetId="4" r:id="rId4"/>
    <sheet name="Coag.staphylococci" sheetId="5" r:id="rId5"/>
    <sheet name="ACC" sheetId="6" r:id="rId6"/>
    <sheet name="Indicators" sheetId="7" r:id="rId7"/>
  </sheets>
  <definedNames>
    <definedName name="data2" localSheetId="5">OFFSET('ACC'!$O$2,,,COUNT('ACC'!$O$2:$O$187),1)</definedName>
    <definedName name="data2" localSheetId="0">OFFSET('B.cereus'!$O$2,,,COUNT('B.cereus'!$O$2:$O$141),1)</definedName>
    <definedName name="data2" localSheetId="2">OFFSET('C.perfringens'!$O$2,,,COUNT('C.perfringens'!$O$2:$O$140),1)</definedName>
    <definedName name="data2" localSheetId="1">OFFSET('Campylobacter'!$O$2,,,COUNT('Campylobacter'!$O$2:$O$144),1)</definedName>
    <definedName name="data2" localSheetId="4">OFFSET('Coag.staphylococci'!$O$2,,,COUNT('Coag.staphylococci'!$O$2:$O$146),1)</definedName>
    <definedName name="data2" localSheetId="6">OFFSET('Indicators'!$O$2,,,COUNT('Indicators'!$O$2:$O$176),1)</definedName>
    <definedName name="data2" localSheetId="3">OFFSET('L.monocytogenes'!$O$2,,,COUNT('L.monocytogenes'!$O$2:$O$162),1)</definedName>
    <definedName name="different" localSheetId="5">'ACC'!$F$2:$F$39</definedName>
    <definedName name="different" localSheetId="0">'B.cereus'!$F$2:$F$95</definedName>
    <definedName name="different" localSheetId="2">'C.perfringens'!$F$2:$F$106</definedName>
    <definedName name="different" localSheetId="1">'Campylobacter'!$F$2:$F$126</definedName>
    <definedName name="different" localSheetId="4">'Coag.staphylococci'!$F$2:$F$98</definedName>
    <definedName name="different" localSheetId="6">'Indicators'!$F$2:$F$46</definedName>
    <definedName name="different" localSheetId="3">'L.monocytogenes'!$F$2:$F$118</definedName>
    <definedName name="distribution" localSheetId="5">'ACC'!$B$2:$B$39</definedName>
    <definedName name="distribution" localSheetId="0">'B.cereus'!$B$2:$B$95</definedName>
    <definedName name="distribution" localSheetId="2">'C.perfringens'!$B$2:$B$106</definedName>
    <definedName name="distribution" localSheetId="1">'Campylobacter'!$B$2:$B$126</definedName>
    <definedName name="distribution" localSheetId="4">'Coag.staphylococci'!$B$2:$B$98</definedName>
    <definedName name="distribution" localSheetId="6">'Indicators'!$B$2:$B$46</definedName>
    <definedName name="distribution" localSheetId="3">'L.monocytogenes'!$B$2:$B$118</definedName>
    <definedName name="down" localSheetId="5">OFFSET('ACC'!$R$2,,,COUNT('ACC'!$R$2:$R$163),1)</definedName>
    <definedName name="down" localSheetId="0">OFFSET('B.cereus'!$R$2,,,COUNT('B.cereus'!$R$2:$R$135),1)</definedName>
    <definedName name="down" localSheetId="2">OFFSET('C.perfringens'!$R$2,,,COUNT('C.perfringens'!$R$2:$R$134),1)</definedName>
    <definedName name="down" localSheetId="1">OFFSET('Campylobacter'!$R$2,,,COUNT('Campylobacter'!$R$2:$R$138),1)</definedName>
    <definedName name="down" localSheetId="4">OFFSET('Coag.staphylococci'!$R$2,,,COUNT('Coag.staphylococci'!$R$2:$R$140),1)</definedName>
    <definedName name="down" localSheetId="6">OFFSET('Indicators'!$R$2,,,COUNT('Indicators'!$R$2:$R$170),1)</definedName>
    <definedName name="down" localSheetId="3">OFFSET('L.monocytogenes'!$R$2,,,COUNT('L.monocytogenes'!$R$2:$R$156),1)</definedName>
    <definedName name="label" localSheetId="5">OFFSET('ACC'!$P$2,,,COUNTA('ACC'!$P$2:$P$187),1)</definedName>
    <definedName name="label" localSheetId="0">OFFSET('B.cereus'!$P$2,,,COUNTA('B.cereus'!$P$2:$P$141),1)</definedName>
    <definedName name="label" localSheetId="2">OFFSET('C.perfringens'!$P$2,,,COUNTA('C.perfringens'!$P$2:$P$140),1)</definedName>
    <definedName name="label" localSheetId="1">OFFSET('Campylobacter'!$P$2,,,COUNTA('Campylobacter'!$P$2:$P$144),1)</definedName>
    <definedName name="label" localSheetId="4">OFFSET('Coag.staphylococci'!$P$2,,,COUNTA('Coag.staphylococci'!$P$2:$P$146),1)</definedName>
    <definedName name="label" localSheetId="6">OFFSET('Indicators'!$P$2,,,COUNTA('Indicators'!$P$2:$P$176),1)</definedName>
    <definedName name="label" localSheetId="3">OFFSET('L.monocytogenes'!$P$2,,,COUNTA('L.monocytogenes'!$P$2:$P$162),1)</definedName>
    <definedName name="subsetindex" localSheetId="5">SMALL(IF(ISNUMBER('ACC'!different),ROW('ACC'!different)-ROW(INDEX('ACC'!different,1))+1),ROW('ACC'!$B$1:INDEX('ACC'!$B:$B,COUNTIF('ACC'!different,1))))</definedName>
    <definedName name="subsetindex" localSheetId="0">SMALL(IF(ISNUMBER('B.cereus'!different),ROW('B.cereus'!different)-ROW(INDEX('B.cereus'!different,1))+1),ROW('B.cereus'!$B$1:INDEX('B.cereus'!$B:$B,COUNTIF('B.cereus'!different,1))))</definedName>
    <definedName name="subsetindex" localSheetId="2">SMALL(IF(ISNUMBER('C.perfringens'!different),ROW('C.perfringens'!different)-ROW(INDEX('C.perfringens'!different,1))+1),ROW('C.perfringens'!$B$1:INDEX('C.perfringens'!$B:$B,COUNTIF('C.perfringens'!different,1))))</definedName>
    <definedName name="subsetindex" localSheetId="1">SMALL(IF(ISNUMBER('Campylobacter'!different),ROW('Campylobacter'!different)-ROW(INDEX('Campylobacter'!different,1))+1),ROW('Campylobacter'!$B$1:INDEX('Campylobacter'!$B:$B,COUNTIF('Campylobacter'!different,1))))</definedName>
    <definedName name="subsetindex" localSheetId="4">SMALL(IF(ISNUMBER('Coag.staphylococci'!different),ROW('Coag.staphylococci'!different)-ROW(INDEX('Coag.staphylococci'!different,1))+1),ROW('Coag.staphylococci'!$B$1:INDEX('Coag.staphylococci'!$B:$B,COUNTIF('Coag.staphylococci'!different,1))))</definedName>
    <definedName name="subsetindex" localSheetId="6">SMALL(IF(ISNUMBER('Indicators'!different),ROW('Indicators'!different)-ROW(INDEX('Indicators'!different,1))+1),ROW('Indicators'!$B$1:INDEX('Indicators'!$B:$B,COUNTIF('Indicators'!different,1))))</definedName>
    <definedName name="subsetindex" localSheetId="3">SMALL(IF(ISNUMBER('L.monocytogenes'!different),ROW('L.monocytogenes'!different)-ROW(INDEX('L.monocytogenes'!different,1))+1),ROW('L.monocytogenes'!$B$1:INDEX('L.monocytogenes'!$B:$B,COUNTIF('L.monocytogenes'!different,1))))</definedName>
    <definedName name="upper" localSheetId="5">OFFSET('ACC'!$Q$2,,,COUNT('ACC'!$Q$2:$Q$184),1)</definedName>
    <definedName name="upper" localSheetId="0">OFFSET('B.cereus'!$Q$2,,,COUNT('B.cereus'!$Q$2:$Q$138),1)</definedName>
    <definedName name="upper" localSheetId="2">OFFSET('C.perfringens'!$Q$2,,,COUNT('C.perfringens'!$Q$2:$Q$137),1)</definedName>
    <definedName name="upper" localSheetId="1">OFFSET('Campylobacter'!$Q$2,,,COUNT('Campylobacter'!$Q$2:$Q$141),1)</definedName>
    <definedName name="upper" localSheetId="4">OFFSET('Coag.staphylococci'!$Q$2,,,COUNT('Coag.staphylococci'!$Q$2:$Q$143),1)</definedName>
    <definedName name="upper" localSheetId="6">OFFSET('Indicators'!$Q$2,,,COUNT('Indicators'!$Q$2:$Q$173),1)</definedName>
    <definedName name="upper" localSheetId="3">OFFSET('L.monocytogenes'!$Q$2,,,COUNT('L.monocytogenes'!$Q$2:$Q$159),1)</definedName>
  </definedNames>
  <calcPr fullCalcOnLoad="1"/>
</workbook>
</file>

<file path=xl/sharedStrings.xml><?xml version="1.0" encoding="utf-8"?>
<sst xmlns="http://schemas.openxmlformats.org/spreadsheetml/2006/main" count="468" uniqueCount="71">
  <si>
    <t>Distribution No:</t>
  </si>
  <si>
    <t>Sample No:</t>
  </si>
  <si>
    <t>B.cereus</t>
  </si>
  <si>
    <t>ACC</t>
  </si>
  <si>
    <t>E.coli</t>
  </si>
  <si>
    <t>Enterobacteriaceae</t>
  </si>
  <si>
    <t>C.perfringens</t>
  </si>
  <si>
    <t>Coliform</t>
  </si>
  <si>
    <t>L.monocytogenes</t>
  </si>
  <si>
    <t>Indicators</t>
  </si>
  <si>
    <t>Target Pathogen 
enumeration</t>
  </si>
  <si>
    <t>Checked by:</t>
  </si>
  <si>
    <t>Enter Quality officer name</t>
  </si>
  <si>
    <t>Difference</t>
  </si>
  <si>
    <r>
      <t>Enter your laboratory results in log</t>
    </r>
    <r>
      <rPr>
        <vertAlign val="subscript"/>
        <sz val="10"/>
        <color indexed="10"/>
        <rFont val="Arial"/>
        <family val="2"/>
      </rPr>
      <t>10</t>
    </r>
    <r>
      <rPr>
        <sz val="10"/>
        <color indexed="10"/>
        <rFont val="Arial"/>
        <family val="2"/>
      </rPr>
      <t xml:space="preserve"> values</t>
    </r>
  </si>
  <si>
    <r>
      <t>Enter your laboratory results in log</t>
    </r>
    <r>
      <rPr>
        <vertAlign val="subscript"/>
        <sz val="9"/>
        <color indexed="10"/>
        <rFont val="Arial"/>
        <family val="2"/>
      </rPr>
      <t>10</t>
    </r>
    <r>
      <rPr>
        <sz val="9"/>
        <color indexed="10"/>
        <rFont val="Arial"/>
        <family val="2"/>
      </rPr>
      <t xml:space="preserve"> values</t>
    </r>
  </si>
  <si>
    <t xml:space="preserve">Coagulase-positive staphylococci </t>
  </si>
  <si>
    <t>Upper Cut off criteria</t>
  </si>
  <si>
    <t>Lower Cut off criteria</t>
  </si>
  <si>
    <r>
      <t>Participants median
(log</t>
    </r>
    <r>
      <rPr>
        <b/>
        <vertAlign val="subscript"/>
        <sz val="10"/>
        <rFont val="Arial"/>
        <family val="2"/>
      </rPr>
      <t xml:space="preserve">10 </t>
    </r>
    <r>
      <rPr>
        <b/>
        <sz val="10"/>
        <rFont val="Arial"/>
        <family val="2"/>
      </rPr>
      <t>values)</t>
    </r>
  </si>
  <si>
    <t>Campylobacter</t>
  </si>
  <si>
    <t xml:space="preserve">Enter your laboratory results </t>
  </si>
  <si>
    <t>Listeria spp.</t>
  </si>
  <si>
    <t>Value different</t>
  </si>
  <si>
    <t>Selected distribution</t>
  </si>
  <si>
    <t>S0605</t>
  </si>
  <si>
    <t>S0606</t>
  </si>
  <si>
    <t>S0614</t>
  </si>
  <si>
    <t>S0613</t>
  </si>
  <si>
    <t>S0617</t>
  </si>
  <si>
    <t>S0618</t>
  </si>
  <si>
    <t>S0621</t>
  </si>
  <si>
    <t>S0622</t>
  </si>
  <si>
    <t>S0625</t>
  </si>
  <si>
    <t>S0626</t>
  </si>
  <si>
    <t>S0629</t>
  </si>
  <si>
    <t>S0630</t>
  </si>
  <si>
    <t>S0633</t>
  </si>
  <si>
    <t>S0634</t>
  </si>
  <si>
    <t>S06637</t>
  </si>
  <si>
    <t>S0637</t>
  </si>
  <si>
    <t>S0638</t>
  </si>
  <si>
    <t>S0642</t>
  </si>
  <si>
    <t>S0641</t>
  </si>
  <si>
    <t>S0646</t>
  </si>
  <si>
    <t>S0645</t>
  </si>
  <si>
    <t>S06649</t>
  </si>
  <si>
    <t>S06650</t>
  </si>
  <si>
    <t>S0649</t>
  </si>
  <si>
    <t>S0650</t>
  </si>
  <si>
    <t>S0653</t>
  </si>
  <si>
    <t>S0654</t>
  </si>
  <si>
    <t>S0657</t>
  </si>
  <si>
    <t>S0662</t>
  </si>
  <si>
    <t>S0661</t>
  </si>
  <si>
    <t>S0666</t>
  </si>
  <si>
    <t>S0665</t>
  </si>
  <si>
    <t>S0669</t>
  </si>
  <si>
    <t>S0670</t>
  </si>
  <si>
    <t>S0673</t>
  </si>
  <si>
    <t>S0674</t>
  </si>
  <si>
    <t>S0677</t>
  </si>
  <si>
    <t>S0678</t>
  </si>
  <si>
    <t>S0682</t>
  </si>
  <si>
    <t>S0681</t>
  </si>
  <si>
    <t>S0685</t>
  </si>
  <si>
    <t>S0686</t>
  </si>
  <si>
    <t>S0689</t>
  </si>
  <si>
    <t>S0690</t>
  </si>
  <si>
    <t>S0693</t>
  </si>
  <si>
    <t>S0694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</si>
</sst>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[$-809]dd\ mmmm\ yyyy"/>
  </numFmts>
  <fonts count="61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vertAlign val="subscript"/>
      <sz val="10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vertAlign val="subscript"/>
      <sz val="9"/>
      <color indexed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5.5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2"/>
      <color indexed="8"/>
      <name val="Arial"/>
      <family val="0"/>
    </font>
    <font>
      <sz val="6.7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ill="1" applyBorder="1" applyAlignment="1">
      <alignment horizontal="center" vertical="center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2" fontId="0" fillId="0" borderId="10" xfId="0" applyNumberForma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 wrapText="1"/>
    </xf>
    <xf numFmtId="0" fontId="60" fillId="0" borderId="0" xfId="0" applyFont="1" applyFill="1" applyBorder="1" applyAlignment="1" applyProtection="1">
      <alignment horizontal="center" vertical="center"/>
      <protection hidden="1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B.cereus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enumeration for Standard Scheme </a:t>
            </a:r>
          </a:p>
        </c:rich>
      </c:tx>
      <c:layout>
        <c:manualLayout>
          <c:xMode val="factor"/>
          <c:yMode val="factor"/>
          <c:x val="-0.03725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11"/>
          <c:w val="0.93125"/>
          <c:h val="0.863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B.cereus!label</c:f>
              <c:strCache/>
            </c:strRef>
          </c:cat>
          <c:val>
            <c:numRef>
              <c:f>B.cereus!data2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B.cereus!label</c:f>
              <c:strCache/>
            </c:strRef>
          </c:cat>
          <c:val>
            <c:numRef>
              <c:f>B.cereus!upper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-0.5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B.cereus!label</c:f>
              <c:strCache/>
            </c:strRef>
          </c:cat>
          <c:val>
            <c:numRef>
              <c:f>B.cereus!down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004799"/>
        <c:axId val="4934328"/>
      </c:lineChart>
      <c:catAx>
        <c:axId val="8004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"/>
              <c:y val="-0.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4328"/>
        <c:crosses val="autoZero"/>
        <c:auto val="1"/>
        <c:lblOffset val="100"/>
        <c:tickLblSkip val="1"/>
        <c:noMultiLvlLbl val="0"/>
      </c:catAx>
      <c:valAx>
        <c:axId val="4934328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04799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Campylobacter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spp. enumeration for Standard Scheme samples </a:t>
            </a:r>
          </a:p>
        </c:rich>
      </c:tx>
      <c:layout>
        <c:manualLayout>
          <c:xMode val="factor"/>
          <c:yMode val="factor"/>
          <c:x val="0.02225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09175"/>
          <c:w val="0.9215"/>
          <c:h val="0.8597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Campylobacter!label</c:f>
              <c:strCache/>
            </c:strRef>
          </c:cat>
          <c:val>
            <c:numRef>
              <c:f>Campylobacter!data2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Campylobacter!label</c:f>
              <c:strCache/>
            </c:strRef>
          </c:cat>
          <c:val>
            <c:numRef>
              <c:f>Campylobacter!upper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-0.5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Campylobacter!label</c:f>
              <c:strCache/>
            </c:strRef>
          </c:cat>
          <c:val>
            <c:numRef>
              <c:f>Campylobacter!down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09043"/>
        <c:axId val="24381388"/>
      </c:lineChart>
      <c:catAx>
        <c:axId val="2709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81388"/>
        <c:crosses val="autoZero"/>
        <c:auto val="1"/>
        <c:lblOffset val="100"/>
        <c:tickLblSkip val="1"/>
        <c:noMultiLvlLbl val="0"/>
      </c:catAx>
      <c:valAx>
        <c:axId val="24381388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9043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C.perfringens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enumeration for Standard Scheme samples </a:t>
            </a:r>
          </a:p>
        </c:rich>
      </c:tx>
      <c:layout>
        <c:manualLayout>
          <c:xMode val="factor"/>
          <c:yMode val="factor"/>
          <c:x val="-0.01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8225"/>
          <c:w val="0.9225"/>
          <c:h val="0.8622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C.perfringens!label</c:f>
              <c:strCache/>
            </c:strRef>
          </c:cat>
          <c:val>
            <c:numRef>
              <c:f>C.perfringens!data2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C.perfringens!label</c:f>
              <c:strCache/>
            </c:strRef>
          </c:cat>
          <c:val>
            <c:numRef>
              <c:f>C.perfringens!upper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-0.5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C.perfringens!label</c:f>
              <c:strCache/>
            </c:strRef>
          </c:cat>
          <c:val>
            <c:numRef>
              <c:f>C.perfringens!down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053928"/>
        <c:axId val="56832169"/>
      </c:lineChart>
      <c:catAx>
        <c:axId val="51053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075"/>
              <c:y val="-0.0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32169"/>
        <c:crosses val="autoZero"/>
        <c:auto val="1"/>
        <c:lblOffset val="100"/>
        <c:tickLblSkip val="1"/>
        <c:noMultiLvlLbl val="0"/>
      </c:catAx>
      <c:valAx>
        <c:axId val="56832169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53928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L.monocytogenes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enumeration for Standard Scheme </a:t>
            </a:r>
          </a:p>
        </c:rich>
      </c:tx>
      <c:layout>
        <c:manualLayout>
          <c:xMode val="factor"/>
          <c:yMode val="factor"/>
          <c:x val="-0.04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06"/>
          <c:w val="0.93375"/>
          <c:h val="0.8722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'L.monocytogenes'!$P$2:$P$74</c:f>
              <c:strCache/>
            </c:strRef>
          </c:cat>
          <c:val>
            <c:numRef>
              <c:f>L.monocytogenes!data2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'L.monocytogenes'!$P$2:$P$74</c:f>
              <c:strCache/>
            </c:strRef>
          </c:cat>
          <c:val>
            <c:numRef>
              <c:f>L.monocytogenes!upper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-0.5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'L.monocytogenes'!$P$2:$P$74</c:f>
              <c:strCache/>
            </c:strRef>
          </c:cat>
          <c:val>
            <c:numRef>
              <c:f>L.monocytogenes!down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727474"/>
        <c:axId val="40002947"/>
      </c:lineChart>
      <c:catAx>
        <c:axId val="41727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15"/>
              <c:y val="-0.02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02947"/>
        <c:crosses val="autoZero"/>
        <c:auto val="1"/>
        <c:lblOffset val="100"/>
        <c:tickLblSkip val="1"/>
        <c:noMultiLvlLbl val="0"/>
      </c:catAx>
      <c:valAx>
        <c:axId val="40002947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0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2747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coagulase-positive staphylococci enumeration for Standard Scheme </a:t>
            </a:r>
          </a:p>
        </c:rich>
      </c:tx>
      <c:layout>
        <c:manualLayout>
          <c:xMode val="factor"/>
          <c:yMode val="factor"/>
          <c:x val="-0.042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11"/>
          <c:w val="0.93125"/>
          <c:h val="0.863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Coag.staphylococci!label</c:f>
              <c:strCache/>
            </c:strRef>
          </c:cat>
          <c:val>
            <c:numRef>
              <c:f>Coag.staphylococci!data2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Coag.staphylococci!label</c:f>
              <c:strCache/>
            </c:strRef>
          </c:cat>
          <c:val>
            <c:numRef>
              <c:f>Coag.staphylococci!upper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Coag.staphylococci!label</c:f>
              <c:strCache/>
            </c:strRef>
          </c:cat>
          <c:val>
            <c:numRef>
              <c:f>Coag.staphylococci!down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801867"/>
        <c:axId val="64345892"/>
      </c:lineChart>
      <c:catAx>
        <c:axId val="66801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3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45892"/>
        <c:crosses val="autoZero"/>
        <c:auto val="1"/>
        <c:lblOffset val="100"/>
        <c:tickLblSkip val="1"/>
        <c:noMultiLvlLbl val="0"/>
      </c:catAx>
      <c:valAx>
        <c:axId val="64345892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03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01867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ACC examination for Standard Scheme samples </a:t>
            </a:r>
          </a:p>
        </c:rich>
      </c:tx>
      <c:layout>
        <c:manualLayout>
          <c:xMode val="factor"/>
          <c:yMode val="factor"/>
          <c:x val="-0.02425"/>
          <c:y val="-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0225"/>
          <c:w val="0.9005"/>
          <c:h val="0.867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ACC!label</c:f>
              <c:strCache/>
            </c:strRef>
          </c:cat>
          <c:val>
            <c:numRef>
              <c:f>ACC!data2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ACC!label</c:f>
              <c:strCache/>
            </c:strRef>
          </c:cat>
          <c:val>
            <c:numRef>
              <c:f>ACC!upper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ACC!label</c:f>
              <c:strCache/>
            </c:strRef>
          </c:cat>
          <c:val>
            <c:numRef>
              <c:f>ACC!down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503127"/>
        <c:axId val="50310416"/>
      </c:lineChart>
      <c:catAx>
        <c:axId val="20503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275"/>
              <c:y val="-0.0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10416"/>
        <c:crosses val="autoZero"/>
        <c:auto val="1"/>
        <c:lblOffset val="100"/>
        <c:tickLblSkip val="1"/>
        <c:noMultiLvlLbl val="0"/>
      </c:catAx>
      <c:valAx>
        <c:axId val="50310416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9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03127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Indicator examination for Standard Scheme </a:t>
            </a:r>
          </a:p>
        </c:rich>
      </c:tx>
      <c:layout>
        <c:manualLayout>
          <c:xMode val="factor"/>
          <c:yMode val="factor"/>
          <c:x val="-0.058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0175"/>
          <c:w val="0.91225"/>
          <c:h val="0.8732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Indicators!label</c:f>
              <c:strCache/>
            </c:strRef>
          </c:cat>
          <c:val>
            <c:numRef>
              <c:f>Indicators!data2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Indicators!label</c:f>
              <c:strCache/>
            </c:strRef>
          </c:cat>
          <c:val>
            <c:numRef>
              <c:f>Indicators!upper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Indicators!label</c:f>
              <c:strCache/>
            </c:strRef>
          </c:cat>
          <c:val>
            <c:numRef>
              <c:f>Indicators!down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679946"/>
        <c:axId val="8466331"/>
      </c:lineChart>
      <c:catAx>
        <c:axId val="45679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1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66331"/>
        <c:crosses val="autoZero"/>
        <c:auto val="1"/>
        <c:lblOffset val="100"/>
        <c:tickLblSkip val="1"/>
        <c:noMultiLvlLbl val="0"/>
      </c:catAx>
      <c:valAx>
        <c:axId val="8466331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
 and your result</a:t>
                </a:r>
              </a:p>
            </c:rich>
          </c:tx>
          <c:layout>
            <c:manualLayout>
              <c:xMode val="factor"/>
              <c:yMode val="factor"/>
              <c:x val="-0.006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7994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</xdr:row>
      <xdr:rowOff>76200</xdr:rowOff>
    </xdr:from>
    <xdr:to>
      <xdr:col>6</xdr:col>
      <xdr:colOff>76200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66675" y="2505075"/>
        <a:ext cx="77819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38100</xdr:rowOff>
    </xdr:from>
    <xdr:to>
      <xdr:col>6</xdr:col>
      <xdr:colOff>76200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66675" y="2667000"/>
        <a:ext cx="77819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</xdr:row>
      <xdr:rowOff>76200</xdr:rowOff>
    </xdr:from>
    <xdr:to>
      <xdr:col>6</xdr:col>
      <xdr:colOff>76200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66675" y="2105025"/>
        <a:ext cx="77819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85725</xdr:rowOff>
    </xdr:from>
    <xdr:to>
      <xdr:col>6</xdr:col>
      <xdr:colOff>9525</xdr:colOff>
      <xdr:row>49</xdr:row>
      <xdr:rowOff>66675</xdr:rowOff>
    </xdr:to>
    <xdr:graphicFrame>
      <xdr:nvGraphicFramePr>
        <xdr:cNvPr id="1" name="Chart 1"/>
        <xdr:cNvGraphicFramePr/>
      </xdr:nvGraphicFramePr>
      <xdr:xfrm>
        <a:off x="0" y="5476875"/>
        <a:ext cx="77819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76200</xdr:rowOff>
    </xdr:from>
    <xdr:to>
      <xdr:col>6</xdr:col>
      <xdr:colOff>76200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66675" y="3343275"/>
        <a:ext cx="77819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66675</xdr:rowOff>
    </xdr:from>
    <xdr:to>
      <xdr:col>6</xdr:col>
      <xdr:colOff>9525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0" y="7105650"/>
        <a:ext cx="59817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47625</xdr:rowOff>
    </xdr:from>
    <xdr:to>
      <xdr:col>6</xdr:col>
      <xdr:colOff>200025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9525" y="6038850"/>
        <a:ext cx="69342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11" sqref="I11:J11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29.57421875" style="0" bestFit="1" customWidth="1"/>
    <col min="4" max="4" width="12.7109375" style="0" bestFit="1" customWidth="1"/>
    <col min="5" max="5" width="37.421875" style="0" bestFit="1" customWidth="1"/>
    <col min="6" max="6" width="10.28125" style="0" bestFit="1" customWidth="1"/>
    <col min="7" max="8" width="7.421875" style="0" bestFit="1" customWidth="1"/>
    <col min="9" max="9" width="22.851562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1" t="s">
        <v>10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8" ht="15.75">
      <c r="A2" s="9">
        <v>296</v>
      </c>
      <c r="B2" s="24" t="s">
        <v>35</v>
      </c>
      <c r="C2" s="23" t="s">
        <v>2</v>
      </c>
      <c r="D2" s="19">
        <v>3</v>
      </c>
      <c r="E2" s="15" t="s">
        <v>14</v>
      </c>
      <c r="F2" s="14" t="e">
        <f aca="true" t="shared" si="0" ref="F2:F9">E2-D2</f>
        <v>#VALUE!</v>
      </c>
      <c r="G2" s="8">
        <v>0.5</v>
      </c>
      <c r="H2" s="5">
        <v>-0.5</v>
      </c>
      <c r="I2" s="2" t="s">
        <v>12</v>
      </c>
      <c r="L2" s="47">
        <f>SMALL(IF(ISNUMBER(different),ROW(different)-ROW(INDEX(different,1))+1),ROW($B$1:INDEX($B:$B,COUNTIF(different,1))))</f>
        <v>0</v>
      </c>
      <c r="M2" s="45" t="e">
        <f aca="true" t="shared" si="1" ref="M2:M7">INDEX(distribution,INDEX(subsetindex,ROW($A1:$IV1)))</f>
        <v>#NUM!</v>
      </c>
      <c r="N2" s="45" t="e">
        <f aca="true" t="shared" si="2" ref="N2:N7">INDEX(different,INDEX(subsetindex,ROW($A1:$IV1)))</f>
        <v>#NUM!</v>
      </c>
      <c r="O2" s="45" t="str">
        <f>IF(ISNUMBER(N2),N2," ")</f>
        <v> </v>
      </c>
      <c r="P2" s="45" t="str">
        <f>IF(ISNUMBER(N2),M2," ")</f>
        <v> </v>
      </c>
      <c r="Q2" s="45" t="str">
        <f>IF(ISNUMBER(O2),0.5," ")</f>
        <v> </v>
      </c>
      <c r="R2" s="45" t="str">
        <f>IF(ISNUMBER(O2),-0.5," ")</f>
        <v> </v>
      </c>
    </row>
    <row r="3" spans="1:18" ht="15.75">
      <c r="A3" s="9">
        <v>296</v>
      </c>
      <c r="B3" s="24" t="s">
        <v>36</v>
      </c>
      <c r="C3" s="23" t="s">
        <v>2</v>
      </c>
      <c r="D3" s="19">
        <v>3.36</v>
      </c>
      <c r="E3" s="15" t="s">
        <v>14</v>
      </c>
      <c r="F3" s="14" t="e">
        <f t="shared" si="0"/>
        <v>#VALUE!</v>
      </c>
      <c r="G3" s="8">
        <v>0.5</v>
      </c>
      <c r="H3" s="5">
        <v>-0.5</v>
      </c>
      <c r="L3" s="47">
        <f>SMALL(IF(ISNUMBER(different),ROW(different)-ROW(INDEX(different,1))+1),ROW($B$1:INDEX($B:$B,COUNTIF(different,1))))</f>
        <v>0</v>
      </c>
      <c r="M3" s="45" t="e">
        <f t="shared" si="1"/>
        <v>#NUM!</v>
      </c>
      <c r="N3" s="45" t="e">
        <f t="shared" si="2"/>
        <v>#NUM!</v>
      </c>
      <c r="O3" s="45" t="str">
        <f>IF(ISNUMBER(N3),N3," ")</f>
        <v> </v>
      </c>
      <c r="P3" s="45" t="str">
        <f>IF(ISNUMBER(N3),M3," ")</f>
        <v> </v>
      </c>
      <c r="Q3" s="45" t="str">
        <f>IF(ISNUMBER(O3),0.5," ")</f>
        <v> </v>
      </c>
      <c r="R3" s="45" t="str">
        <f>IF(ISNUMBER(O3),-0.5," ")</f>
        <v> </v>
      </c>
    </row>
    <row r="4" spans="1:18" ht="15.75">
      <c r="A4" s="9">
        <v>302</v>
      </c>
      <c r="B4" s="24" t="s">
        <v>42</v>
      </c>
      <c r="C4" s="23" t="s">
        <v>2</v>
      </c>
      <c r="D4" s="19">
        <v>4.33</v>
      </c>
      <c r="E4" s="15" t="s">
        <v>14</v>
      </c>
      <c r="F4" s="14" t="e">
        <f t="shared" si="0"/>
        <v>#VALUE!</v>
      </c>
      <c r="G4" s="8">
        <v>0.5</v>
      </c>
      <c r="H4" s="5">
        <v>-0.5</v>
      </c>
      <c r="L4" s="47">
        <f>SMALL(IF(ISNUMBER(different),ROW(different)-ROW(INDEX(different,1))+1),ROW($B$1:INDEX($B:$B,COUNTIF(different,1))))</f>
        <v>0</v>
      </c>
      <c r="M4" s="45" t="e">
        <f t="shared" si="1"/>
        <v>#NUM!</v>
      </c>
      <c r="N4" s="45" t="e">
        <f t="shared" si="2"/>
        <v>#NUM!</v>
      </c>
      <c r="O4" s="45" t="str">
        <f aca="true" t="shared" si="3" ref="O4:O49">IF(ISNUMBER(N4),N4," ")</f>
        <v> </v>
      </c>
      <c r="P4" s="45" t="str">
        <f aca="true" t="shared" si="4" ref="P4:P49">IF(ISNUMBER(N4),M4," ")</f>
        <v> </v>
      </c>
      <c r="Q4" s="45" t="str">
        <f aca="true" t="shared" si="5" ref="Q4:Q49">IF(ISNUMBER(O4),0.5," ")</f>
        <v> </v>
      </c>
      <c r="R4" s="45" t="str">
        <f aca="true" t="shared" si="6" ref="R4:R49">IF(ISNUMBER(O4),-0.5," ")</f>
        <v> </v>
      </c>
    </row>
    <row r="5" spans="1:18" ht="15.75">
      <c r="A5" s="9">
        <v>308</v>
      </c>
      <c r="B5" s="24" t="s">
        <v>50</v>
      </c>
      <c r="C5" s="23" t="s">
        <v>2</v>
      </c>
      <c r="D5" s="19">
        <v>3.2</v>
      </c>
      <c r="E5" s="15" t="s">
        <v>14</v>
      </c>
      <c r="F5" s="14" t="e">
        <f>E5-D5</f>
        <v>#VALUE!</v>
      </c>
      <c r="G5" s="8">
        <v>0.5</v>
      </c>
      <c r="H5" s="5">
        <v>-0.5</v>
      </c>
      <c r="L5" s="47">
        <f>SMALL(IF(ISNUMBER(different),ROW(different)-ROW(INDEX(different,1))+1),ROW($B$1:INDEX($B:$B,COUNTIF(different,1))))</f>
        <v>0</v>
      </c>
      <c r="M5" s="45" t="e">
        <f t="shared" si="1"/>
        <v>#NUM!</v>
      </c>
      <c r="N5" s="45" t="e">
        <f t="shared" si="2"/>
        <v>#NUM!</v>
      </c>
      <c r="O5" s="45" t="str">
        <f t="shared" si="3"/>
        <v> </v>
      </c>
      <c r="P5" s="45" t="str">
        <f t="shared" si="4"/>
        <v> </v>
      </c>
      <c r="Q5" s="45" t="str">
        <f t="shared" si="5"/>
        <v> </v>
      </c>
      <c r="R5" s="45" t="str">
        <f t="shared" si="6"/>
        <v> </v>
      </c>
    </row>
    <row r="6" spans="1:18" ht="15.75">
      <c r="A6" s="9">
        <v>314</v>
      </c>
      <c r="B6" s="24" t="s">
        <v>55</v>
      </c>
      <c r="C6" s="23" t="s">
        <v>2</v>
      </c>
      <c r="D6" s="19">
        <v>4.23</v>
      </c>
      <c r="E6" s="15" t="s">
        <v>14</v>
      </c>
      <c r="F6" s="14" t="e">
        <f>E6-D6</f>
        <v>#VALUE!</v>
      </c>
      <c r="G6" s="8">
        <v>0.5</v>
      </c>
      <c r="H6" s="5">
        <v>-0.5</v>
      </c>
      <c r="L6" s="47">
        <f>SMALL(IF(ISNUMBER(different),ROW(different)-ROW(INDEX(different,1))+1),ROW($B$1:INDEX($B:$B,COUNTIF(different,1))))</f>
        <v>0</v>
      </c>
      <c r="M6" s="45" t="e">
        <f t="shared" si="1"/>
        <v>#NUM!</v>
      </c>
      <c r="N6" s="45" t="e">
        <f t="shared" si="2"/>
        <v>#NUM!</v>
      </c>
      <c r="O6" s="45" t="str">
        <f t="shared" si="3"/>
        <v> </v>
      </c>
      <c r="P6" s="45" t="str">
        <f t="shared" si="4"/>
        <v> </v>
      </c>
      <c r="Q6" s="45" t="str">
        <f t="shared" si="5"/>
        <v> </v>
      </c>
      <c r="R6" s="45" t="str">
        <f t="shared" si="6"/>
        <v> </v>
      </c>
    </row>
    <row r="7" spans="1:18" ht="15.75">
      <c r="A7" s="9">
        <v>320</v>
      </c>
      <c r="B7" s="24" t="s">
        <v>61</v>
      </c>
      <c r="C7" s="23" t="s">
        <v>2</v>
      </c>
      <c r="D7" s="19">
        <v>2.68</v>
      </c>
      <c r="E7" s="15" t="s">
        <v>14</v>
      </c>
      <c r="F7" s="14" t="e">
        <f>E7-D7</f>
        <v>#VALUE!</v>
      </c>
      <c r="G7" s="8">
        <v>0.5</v>
      </c>
      <c r="H7" s="5">
        <v>-0.5</v>
      </c>
      <c r="L7" s="47">
        <f>SMALL(IF(ISNUMBER(different),ROW(different)-ROW(INDEX(different,1))+1),ROW($B$1:INDEX($B:$B,COUNTIF(different,1))))</f>
        <v>0</v>
      </c>
      <c r="M7" s="45" t="e">
        <f t="shared" si="1"/>
        <v>#NUM!</v>
      </c>
      <c r="N7" s="45" t="e">
        <f t="shared" si="2"/>
        <v>#NUM!</v>
      </c>
      <c r="O7" s="45" t="str">
        <f t="shared" si="3"/>
        <v> </v>
      </c>
      <c r="P7" s="45" t="str">
        <f t="shared" si="4"/>
        <v> </v>
      </c>
      <c r="Q7" s="45" t="str">
        <f t="shared" si="5"/>
        <v> </v>
      </c>
      <c r="R7" s="45" t="str">
        <f t="shared" si="6"/>
        <v> </v>
      </c>
    </row>
    <row r="8" spans="1:18" ht="15.75">
      <c r="A8" s="9">
        <v>320</v>
      </c>
      <c r="B8" s="24" t="s">
        <v>62</v>
      </c>
      <c r="C8" s="23" t="s">
        <v>2</v>
      </c>
      <c r="D8" s="19">
        <v>4.18</v>
      </c>
      <c r="E8" s="15" t="s">
        <v>14</v>
      </c>
      <c r="F8" s="14" t="e">
        <f>E8-D8</f>
        <v>#VALUE!</v>
      </c>
      <c r="G8" s="8">
        <v>0.5</v>
      </c>
      <c r="H8" s="5">
        <v>-0.5</v>
      </c>
      <c r="L8" s="47">
        <f>SMALL(IF(ISNUMBER(different),ROW(different)-ROW(INDEX(different,1))+1),ROW($B$1:INDEX($B:$B,COUNTIF(different,1))))</f>
        <v>0</v>
      </c>
      <c r="M8" s="45" t="e">
        <f aca="true" t="shared" si="7" ref="M8:M13">INDEX(distribution,INDEX(subsetindex,ROW($A2:$IV2)))</f>
        <v>#NUM!</v>
      </c>
      <c r="N8" s="45" t="e">
        <f aca="true" t="shared" si="8" ref="N8:N13">INDEX(different,INDEX(subsetindex,ROW($A2:$IV2)))</f>
        <v>#NUM!</v>
      </c>
      <c r="O8" s="45" t="str">
        <f>IF(ISNUMBER(N8),N8," ")</f>
        <v> </v>
      </c>
      <c r="P8" s="45" t="str">
        <f>IF(ISNUMBER(N8),M8," ")</f>
        <v> </v>
      </c>
      <c r="Q8" s="45" t="str">
        <f>IF(ISNUMBER(O8),0.5," ")</f>
        <v> </v>
      </c>
      <c r="R8" s="45" t="str">
        <f>IF(ISNUMBER(O8),-0.5," ")</f>
        <v> </v>
      </c>
    </row>
    <row r="9" spans="1:18" ht="15.75">
      <c r="A9" s="9">
        <v>326</v>
      </c>
      <c r="B9" s="24" t="s">
        <v>67</v>
      </c>
      <c r="C9" s="23" t="s">
        <v>2</v>
      </c>
      <c r="D9" s="19">
        <v>4.65</v>
      </c>
      <c r="E9" s="15" t="s">
        <v>14</v>
      </c>
      <c r="F9" s="14" t="e">
        <f t="shared" si="0"/>
        <v>#VALUE!</v>
      </c>
      <c r="G9" s="8">
        <v>0.5</v>
      </c>
      <c r="H9" s="5">
        <v>-0.5</v>
      </c>
      <c r="L9" s="47">
        <f>SMALL(IF(ISNUMBER(different),ROW(different)-ROW(INDEX(different,1))+1),ROW($B$1:INDEX($B:$B,COUNTIF(different,1))))</f>
        <v>0</v>
      </c>
      <c r="M9" s="45" t="e">
        <f t="shared" si="7"/>
        <v>#NUM!</v>
      </c>
      <c r="N9" s="45" t="e">
        <f t="shared" si="8"/>
        <v>#NUM!</v>
      </c>
      <c r="O9" s="45" t="str">
        <f>IF(ISNUMBER(N9),N9," ")</f>
        <v> </v>
      </c>
      <c r="P9" s="45" t="str">
        <f>IF(ISNUMBER(N9),M9," ")</f>
        <v> </v>
      </c>
      <c r="Q9" s="45" t="str">
        <f>IF(ISNUMBER(O9),0.5," ")</f>
        <v> </v>
      </c>
      <c r="R9" s="45" t="str">
        <f>IF(ISNUMBER(O9),-0.5," ")</f>
        <v> </v>
      </c>
    </row>
    <row r="10" spans="1:18" ht="12.75">
      <c r="A10" s="27"/>
      <c r="B10" s="28"/>
      <c r="C10" s="29"/>
      <c r="D10" s="30"/>
      <c r="E10" s="31"/>
      <c r="F10" s="32"/>
      <c r="G10" s="33"/>
      <c r="H10" s="34"/>
      <c r="L10" s="47">
        <f>SMALL(IF(ISNUMBER(different),ROW(different)-ROW(INDEX(different,1))+1),ROW($B$1:INDEX($B:$B,COUNTIF(different,1))))</f>
        <v>0</v>
      </c>
      <c r="M10" s="45" t="e">
        <f t="shared" si="7"/>
        <v>#NUM!</v>
      </c>
      <c r="N10" s="45" t="e">
        <f t="shared" si="8"/>
        <v>#NUM!</v>
      </c>
      <c r="O10" s="45" t="str">
        <f>IF(ISNUMBER(N10),N10," ")</f>
        <v> </v>
      </c>
      <c r="P10" s="45" t="str">
        <f>IF(ISNUMBER(N10),M10," ")</f>
        <v> </v>
      </c>
      <c r="Q10" s="45" t="str">
        <f>IF(ISNUMBER(O10),0.5," ")</f>
        <v> </v>
      </c>
      <c r="R10" s="45" t="str">
        <f>IF(ISNUMBER(O10),-0.5," ")</f>
        <v> </v>
      </c>
    </row>
    <row r="11" spans="1:18" ht="12.75">
      <c r="A11" s="27"/>
      <c r="B11" s="28"/>
      <c r="C11" s="29"/>
      <c r="D11" s="30"/>
      <c r="E11" s="31"/>
      <c r="F11" s="32"/>
      <c r="G11" s="33"/>
      <c r="H11" s="34"/>
      <c r="L11" s="47">
        <f>SMALL(IF(ISNUMBER(different),ROW(different)-ROW(INDEX(different,1))+1),ROW($B$1:INDEX($B:$B,COUNTIF(different,1))))</f>
        <v>0</v>
      </c>
      <c r="M11" s="45" t="e">
        <f t="shared" si="7"/>
        <v>#NUM!</v>
      </c>
      <c r="N11" s="45" t="e">
        <f t="shared" si="8"/>
        <v>#NUM!</v>
      </c>
      <c r="O11" s="45" t="str">
        <f>IF(ISNUMBER(N11),N11," ")</f>
        <v> </v>
      </c>
      <c r="P11" s="45" t="str">
        <f>IF(ISNUMBER(N11),M11," ")</f>
        <v> </v>
      </c>
      <c r="Q11" s="45" t="str">
        <f>IF(ISNUMBER(O11),0.5," ")</f>
        <v> </v>
      </c>
      <c r="R11" s="45" t="str">
        <f>IF(ISNUMBER(O11),-0.5," ")</f>
        <v> </v>
      </c>
    </row>
    <row r="12" spans="12:18" ht="12.75">
      <c r="L12" s="47">
        <f>SMALL(IF(ISNUMBER(different),ROW(different)-ROW(INDEX(different,1))+1),ROW($B$1:INDEX($B:$B,COUNTIF(different,1))))</f>
        <v>0</v>
      </c>
      <c r="M12" s="45" t="e">
        <f t="shared" si="7"/>
        <v>#NUM!</v>
      </c>
      <c r="N12" s="45" t="e">
        <f t="shared" si="8"/>
        <v>#NUM!</v>
      </c>
      <c r="O12" s="45" t="str">
        <f>IF(ISNUMBER(N12),N12," ")</f>
        <v> </v>
      </c>
      <c r="P12" s="45" t="str">
        <f>IF(ISNUMBER(N12),M12," ")</f>
        <v> </v>
      </c>
      <c r="Q12" s="45" t="str">
        <f>IF(ISNUMBER(O12),0.5," ")</f>
        <v> </v>
      </c>
      <c r="R12" s="45" t="str">
        <f>IF(ISNUMBER(O12),-0.5," ")</f>
        <v> </v>
      </c>
    </row>
    <row r="13" spans="12:18" ht="12.75">
      <c r="L13" s="47">
        <f>SMALL(IF(ISNUMBER(different),ROW(different)-ROW(INDEX(different,1))+1),ROW($B$1:INDEX($B:$B,COUNTIF(different,1))))</f>
        <v>0</v>
      </c>
      <c r="M13" s="45" t="e">
        <f t="shared" si="7"/>
        <v>#NUM!</v>
      </c>
      <c r="N13" s="45" t="e">
        <f t="shared" si="8"/>
        <v>#NUM!</v>
      </c>
      <c r="O13" s="45" t="str">
        <f t="shared" si="3"/>
        <v> </v>
      </c>
      <c r="P13" s="45" t="str">
        <f t="shared" si="4"/>
        <v> </v>
      </c>
      <c r="Q13" s="45" t="str">
        <f t="shared" si="5"/>
        <v> </v>
      </c>
      <c r="R13" s="45" t="str">
        <f t="shared" si="6"/>
        <v> </v>
      </c>
    </row>
    <row r="14" spans="12:18" ht="12.75">
      <c r="L14" s="47">
        <f>SMALL(IF(ISNUMBER(different),ROW(different)-ROW(INDEX(different,1))+1),ROW($B$1:INDEX($B:$B,COUNTIF(different,1))))</f>
        <v>0</v>
      </c>
      <c r="M14" s="45" t="e">
        <f>INDEX(distribution,INDEX(subsetindex,ROW(5:5)))</f>
        <v>#NUM!</v>
      </c>
      <c r="N14" s="45" t="e">
        <f>INDEX(different,INDEX(subsetindex,ROW(5:5)))</f>
        <v>#NUM!</v>
      </c>
      <c r="O14" s="45" t="str">
        <f>IF(ISNUMBER(N14),N14," ")</f>
        <v> </v>
      </c>
      <c r="P14" s="45" t="str">
        <f>IF(ISNUMBER(N14),M14," ")</f>
        <v> </v>
      </c>
      <c r="Q14" s="45" t="str">
        <f>IF(ISNUMBER(O14),0.5," ")</f>
        <v> </v>
      </c>
      <c r="R14" s="45" t="str">
        <f>IF(ISNUMBER(O14),-0.5," ")</f>
        <v> </v>
      </c>
    </row>
    <row r="15" spans="12:18" ht="12.75">
      <c r="L15" s="47">
        <f>SMALL(IF(ISNUMBER(different),ROW(different)-ROW(INDEX(different,1))+1),ROW($B$1:INDEX($B:$B,COUNTIF(different,1))))</f>
        <v>0</v>
      </c>
      <c r="M15" s="45" t="e">
        <f>INDEX(distribution,INDEX(subsetindex,ROW(6:6)))</f>
        <v>#NUM!</v>
      </c>
      <c r="N15" s="45" t="e">
        <f>INDEX(different,INDEX(subsetindex,ROW(6:6)))</f>
        <v>#NUM!</v>
      </c>
      <c r="O15" s="45" t="str">
        <f>IF(ISNUMBER(N15),N15," ")</f>
        <v> </v>
      </c>
      <c r="P15" s="45" t="str">
        <f>IF(ISNUMBER(N15),M15," ")</f>
        <v> </v>
      </c>
      <c r="Q15" s="45" t="str">
        <f>IF(ISNUMBER(O15),0.5," ")</f>
        <v> </v>
      </c>
      <c r="R15" s="45" t="str">
        <f>IF(ISNUMBER(O15),-0.5," ")</f>
        <v> </v>
      </c>
    </row>
    <row r="16" spans="12:18" ht="12.75">
      <c r="L16" s="47">
        <f>SMALL(IF(ISNUMBER(different),ROW(different)-ROW(INDEX(different,1))+1),ROW($B$1:INDEX($B:$B,COUNTIF(different,1))))</f>
        <v>0</v>
      </c>
      <c r="M16" s="45" t="e">
        <f>INDEX(distribution,INDEX(subsetindex,ROW(15:15)))</f>
        <v>#NUM!</v>
      </c>
      <c r="N16" s="45" t="e">
        <f>INDEX(different,INDEX(subsetindex,ROW(15:15)))</f>
        <v>#NUM!</v>
      </c>
      <c r="O16" s="45" t="str">
        <f>IF(ISNUMBER(N16),N16," ")</f>
        <v> </v>
      </c>
      <c r="P16" s="45" t="str">
        <f>IF(ISNUMBER(N16),M16," ")</f>
        <v> </v>
      </c>
      <c r="Q16" s="45" t="str">
        <f>IF(ISNUMBER(O16),0.5," ")</f>
        <v> </v>
      </c>
      <c r="R16" s="45" t="str">
        <f>IF(ISNUMBER(O16),-0.5," ")</f>
        <v> </v>
      </c>
    </row>
    <row r="17" spans="12:18" ht="12.75">
      <c r="L17" s="47">
        <f>SMALL(IF(ISNUMBER(different),ROW(different)-ROW(INDEX(different,1))+1),ROW($B$1:INDEX($B:$B,COUNTIF(different,1))))</f>
        <v>0</v>
      </c>
      <c r="M17" s="45" t="e">
        <f>INDEX(distribution,INDEX(subsetindex,ROW(13:13)))</f>
        <v>#NUM!</v>
      </c>
      <c r="N17" s="45" t="e">
        <f>INDEX(different,INDEX(subsetindex,ROW(13:13)))</f>
        <v>#NUM!</v>
      </c>
      <c r="O17" s="45" t="str">
        <f t="shared" si="3"/>
        <v> </v>
      </c>
      <c r="P17" s="45" t="str">
        <f t="shared" si="4"/>
        <v> </v>
      </c>
      <c r="Q17" s="45" t="str">
        <f t="shared" si="5"/>
        <v> </v>
      </c>
      <c r="R17" s="45" t="str">
        <f t="shared" si="6"/>
        <v> </v>
      </c>
    </row>
    <row r="18" spans="12:18" ht="12.75">
      <c r="L18" s="47">
        <f>SMALL(IF(ISNUMBER(different),ROW(different)-ROW(INDEX(different,1))+1),ROW($B$1:INDEX($B:$B,COUNTIF(different,1))))</f>
        <v>0</v>
      </c>
      <c r="M18" s="45" t="e">
        <f aca="true" t="shared" si="9" ref="M18:M44">INDEX(distribution,INDEX(subsetindex,ROW($A17:$IV17)))</f>
        <v>#NUM!</v>
      </c>
      <c r="N18" s="45" t="e">
        <f aca="true" t="shared" si="10" ref="N18:N44">INDEX(different,INDEX(subsetindex,ROW($A17:$IV17)))</f>
        <v>#NUM!</v>
      </c>
      <c r="O18" s="45" t="str">
        <f t="shared" si="3"/>
        <v> </v>
      </c>
      <c r="P18" s="45" t="str">
        <f t="shared" si="4"/>
        <v> </v>
      </c>
      <c r="Q18" s="45" t="str">
        <f t="shared" si="5"/>
        <v> </v>
      </c>
      <c r="R18" s="45" t="str">
        <f t="shared" si="6"/>
        <v> </v>
      </c>
    </row>
    <row r="19" spans="12:18" ht="12.75">
      <c r="L19" s="47">
        <f>SMALL(IF(ISNUMBER(different),ROW(different)-ROW(INDEX(different,1))+1),ROW($B$1:INDEX($B:$B,COUNTIF(different,1))))</f>
        <v>0</v>
      </c>
      <c r="M19" s="45" t="e">
        <f t="shared" si="9"/>
        <v>#NUM!</v>
      </c>
      <c r="N19" s="45" t="e">
        <f t="shared" si="10"/>
        <v>#NUM!</v>
      </c>
      <c r="O19" s="45" t="str">
        <f t="shared" si="3"/>
        <v> </v>
      </c>
      <c r="P19" s="45" t="str">
        <f t="shared" si="4"/>
        <v> </v>
      </c>
      <c r="Q19" s="45" t="str">
        <f t="shared" si="5"/>
        <v> </v>
      </c>
      <c r="R19" s="45" t="str">
        <f t="shared" si="6"/>
        <v> </v>
      </c>
    </row>
    <row r="20" spans="12:18" ht="12.75">
      <c r="L20" s="47">
        <f>SMALL(IF(ISNUMBER(different),ROW(different)-ROW(INDEX(different,1))+1),ROW($B$1:INDEX($B:$B,COUNTIF(different,1))))</f>
        <v>0</v>
      </c>
      <c r="M20" s="45" t="e">
        <f t="shared" si="9"/>
        <v>#NUM!</v>
      </c>
      <c r="N20" s="45" t="e">
        <f t="shared" si="10"/>
        <v>#NUM!</v>
      </c>
      <c r="O20" s="45" t="str">
        <f t="shared" si="3"/>
        <v> </v>
      </c>
      <c r="P20" s="45" t="str">
        <f t="shared" si="4"/>
        <v> </v>
      </c>
      <c r="Q20" s="45" t="str">
        <f t="shared" si="5"/>
        <v> </v>
      </c>
      <c r="R20" s="45" t="str">
        <f t="shared" si="6"/>
        <v> </v>
      </c>
    </row>
    <row r="21" spans="12:18" ht="12.75">
      <c r="L21" s="47">
        <f>SMALL(IF(ISNUMBER(different),ROW(different)-ROW(INDEX(different,1))+1),ROW($B$1:INDEX($B:$B,COUNTIF(different,1))))</f>
        <v>0</v>
      </c>
      <c r="M21" s="45" t="e">
        <f t="shared" si="9"/>
        <v>#NUM!</v>
      </c>
      <c r="N21" s="45" t="e">
        <f t="shared" si="10"/>
        <v>#NUM!</v>
      </c>
      <c r="O21" s="45" t="str">
        <f t="shared" si="3"/>
        <v> </v>
      </c>
      <c r="P21" s="45" t="str">
        <f t="shared" si="4"/>
        <v> </v>
      </c>
      <c r="Q21" s="45" t="str">
        <f t="shared" si="5"/>
        <v> </v>
      </c>
      <c r="R21" s="45" t="str">
        <f t="shared" si="6"/>
        <v> </v>
      </c>
    </row>
    <row r="22" spans="12:18" ht="12.75">
      <c r="L22" s="47">
        <f>SMALL(IF(ISNUMBER(different),ROW(different)-ROW(INDEX(different,1))+1),ROW($B$1:INDEX($B:$B,COUNTIF(different,1))))</f>
        <v>0</v>
      </c>
      <c r="M22" s="45" t="e">
        <f t="shared" si="9"/>
        <v>#NUM!</v>
      </c>
      <c r="N22" s="45" t="e">
        <f t="shared" si="10"/>
        <v>#NUM!</v>
      </c>
      <c r="O22" s="45" t="str">
        <f t="shared" si="3"/>
        <v> </v>
      </c>
      <c r="P22" s="45" t="str">
        <f t="shared" si="4"/>
        <v> </v>
      </c>
      <c r="Q22" s="45" t="str">
        <f t="shared" si="5"/>
        <v> </v>
      </c>
      <c r="R22" s="45" t="str">
        <f t="shared" si="6"/>
        <v> </v>
      </c>
    </row>
    <row r="23" spans="12:18" ht="12.75">
      <c r="L23" s="47">
        <f>SMALL(IF(ISNUMBER(different),ROW(different)-ROW(INDEX(different,1))+1),ROW($B$1:INDEX($B:$B,COUNTIF(different,1))))</f>
        <v>0</v>
      </c>
      <c r="M23" s="45" t="e">
        <f t="shared" si="9"/>
        <v>#NUM!</v>
      </c>
      <c r="N23" s="45" t="e">
        <f t="shared" si="10"/>
        <v>#NUM!</v>
      </c>
      <c r="O23" s="45" t="str">
        <f t="shared" si="3"/>
        <v> </v>
      </c>
      <c r="P23" s="45" t="str">
        <f t="shared" si="4"/>
        <v> </v>
      </c>
      <c r="Q23" s="45" t="str">
        <f t="shared" si="5"/>
        <v> </v>
      </c>
      <c r="R23" s="45" t="str">
        <f t="shared" si="6"/>
        <v> </v>
      </c>
    </row>
    <row r="24" spans="12:18" ht="12.75">
      <c r="L24" s="47">
        <f>SMALL(IF(ISNUMBER(different),ROW(different)-ROW(INDEX(different,1))+1),ROW($B$1:INDEX($B:$B,COUNTIF(different,1))))</f>
        <v>0</v>
      </c>
      <c r="M24" s="45" t="e">
        <f t="shared" si="9"/>
        <v>#NUM!</v>
      </c>
      <c r="N24" s="45" t="e">
        <f t="shared" si="10"/>
        <v>#NUM!</v>
      </c>
      <c r="O24" s="45" t="str">
        <f t="shared" si="3"/>
        <v> </v>
      </c>
      <c r="P24" s="45" t="str">
        <f t="shared" si="4"/>
        <v> </v>
      </c>
      <c r="Q24" s="45" t="str">
        <f t="shared" si="5"/>
        <v> </v>
      </c>
      <c r="R24" s="45" t="str">
        <f t="shared" si="6"/>
        <v> </v>
      </c>
    </row>
    <row r="25" spans="12:18" ht="12.75">
      <c r="L25" s="47">
        <f>SMALL(IF(ISNUMBER(different),ROW(different)-ROW(INDEX(different,1))+1),ROW($B$1:INDEX($B:$B,COUNTIF(different,1))))</f>
        <v>0</v>
      </c>
      <c r="M25" s="45" t="e">
        <f t="shared" si="9"/>
        <v>#NUM!</v>
      </c>
      <c r="N25" s="45" t="e">
        <f t="shared" si="10"/>
        <v>#NUM!</v>
      </c>
      <c r="O25" s="45" t="str">
        <f t="shared" si="3"/>
        <v> </v>
      </c>
      <c r="P25" s="45" t="str">
        <f t="shared" si="4"/>
        <v> </v>
      </c>
      <c r="Q25" s="45" t="str">
        <f t="shared" si="5"/>
        <v> </v>
      </c>
      <c r="R25" s="45" t="str">
        <f t="shared" si="6"/>
        <v> </v>
      </c>
    </row>
    <row r="26" spans="12:18" ht="12.75">
      <c r="L26" s="47">
        <f>SMALL(IF(ISNUMBER(different),ROW(different)-ROW(INDEX(different,1))+1),ROW($B$1:INDEX($B:$B,COUNTIF(different,1))))</f>
        <v>0</v>
      </c>
      <c r="M26" s="45" t="e">
        <f t="shared" si="9"/>
        <v>#NUM!</v>
      </c>
      <c r="N26" s="45" t="e">
        <f t="shared" si="10"/>
        <v>#NUM!</v>
      </c>
      <c r="O26" s="45" t="str">
        <f t="shared" si="3"/>
        <v> </v>
      </c>
      <c r="P26" s="45" t="str">
        <f t="shared" si="4"/>
        <v> </v>
      </c>
      <c r="Q26" s="45" t="str">
        <f>IF(ISNUMBER(O26),0.5," ")</f>
        <v> </v>
      </c>
      <c r="R26" s="45" t="str">
        <f t="shared" si="6"/>
        <v> </v>
      </c>
    </row>
    <row r="27" spans="12:18" ht="12.75">
      <c r="L27" s="47">
        <f>SMALL(IF(ISNUMBER(different),ROW(different)-ROW(INDEX(different,1))+1),ROW($B$1:INDEX($B:$B,COUNTIF(different,1))))</f>
        <v>0</v>
      </c>
      <c r="M27" s="45" t="e">
        <f t="shared" si="9"/>
        <v>#NUM!</v>
      </c>
      <c r="N27" s="45" t="e">
        <f t="shared" si="10"/>
        <v>#NUM!</v>
      </c>
      <c r="O27" s="45" t="str">
        <f t="shared" si="3"/>
        <v> </v>
      </c>
      <c r="P27" s="45" t="str">
        <f t="shared" si="4"/>
        <v> </v>
      </c>
      <c r="Q27" s="45" t="str">
        <f t="shared" si="5"/>
        <v> </v>
      </c>
      <c r="R27" s="45" t="str">
        <f t="shared" si="6"/>
        <v> </v>
      </c>
    </row>
    <row r="28" spans="12:18" ht="12.75">
      <c r="L28" s="47">
        <f>SMALL(IF(ISNUMBER(different),ROW(different)-ROW(INDEX(different,1))+1),ROW($B$1:INDEX($B:$B,COUNTIF(different,1))))</f>
        <v>0</v>
      </c>
      <c r="M28" s="45" t="e">
        <f t="shared" si="9"/>
        <v>#NUM!</v>
      </c>
      <c r="N28" s="45" t="e">
        <f t="shared" si="10"/>
        <v>#NUM!</v>
      </c>
      <c r="O28" s="45" t="str">
        <f t="shared" si="3"/>
        <v> </v>
      </c>
      <c r="P28" s="45" t="str">
        <f t="shared" si="4"/>
        <v> </v>
      </c>
      <c r="Q28" s="45" t="str">
        <f t="shared" si="5"/>
        <v> </v>
      </c>
      <c r="R28" s="45" t="str">
        <f t="shared" si="6"/>
        <v> </v>
      </c>
    </row>
    <row r="29" spans="12:18" ht="12.75">
      <c r="L29" s="47">
        <f>SMALL(IF(ISNUMBER(different),ROW(different)-ROW(INDEX(different,1))+1),ROW($B$1:INDEX($B:$B,COUNTIF(different,1))))</f>
        <v>0</v>
      </c>
      <c r="M29" s="45" t="e">
        <f t="shared" si="9"/>
        <v>#NUM!</v>
      </c>
      <c r="N29" s="45" t="e">
        <f t="shared" si="10"/>
        <v>#NUM!</v>
      </c>
      <c r="O29" s="45" t="str">
        <f t="shared" si="3"/>
        <v> </v>
      </c>
      <c r="P29" s="45" t="str">
        <f t="shared" si="4"/>
        <v> </v>
      </c>
      <c r="Q29" s="45" t="str">
        <f t="shared" si="5"/>
        <v> </v>
      </c>
      <c r="R29" s="45" t="str">
        <f t="shared" si="6"/>
        <v> </v>
      </c>
    </row>
    <row r="30" spans="12:18" ht="12.75">
      <c r="L30" s="47">
        <f>SMALL(IF(ISNUMBER(different),ROW(different)-ROW(INDEX(different,1))+1),ROW($B$1:INDEX($B:$B,COUNTIF(different,1))))</f>
        <v>0</v>
      </c>
      <c r="M30" s="45" t="e">
        <f t="shared" si="9"/>
        <v>#NUM!</v>
      </c>
      <c r="N30" s="45" t="e">
        <f t="shared" si="10"/>
        <v>#NUM!</v>
      </c>
      <c r="O30" s="45" t="str">
        <f t="shared" si="3"/>
        <v> </v>
      </c>
      <c r="P30" s="45" t="str">
        <f t="shared" si="4"/>
        <v> </v>
      </c>
      <c r="Q30" s="45" t="str">
        <f t="shared" si="5"/>
        <v> </v>
      </c>
      <c r="R30" s="45" t="str">
        <f t="shared" si="6"/>
        <v> </v>
      </c>
    </row>
    <row r="31" spans="12:18" ht="12.75">
      <c r="L31" s="47">
        <f>SMALL(IF(ISNUMBER(different),ROW(different)-ROW(INDEX(different,1))+1),ROW($B$1:INDEX($B:$B,COUNTIF(different,1))))</f>
        <v>0</v>
      </c>
      <c r="M31" s="45" t="e">
        <f t="shared" si="9"/>
        <v>#NUM!</v>
      </c>
      <c r="N31" s="45" t="e">
        <f t="shared" si="10"/>
        <v>#NUM!</v>
      </c>
      <c r="O31" s="45" t="str">
        <f t="shared" si="3"/>
        <v> </v>
      </c>
      <c r="P31" s="45" t="str">
        <f t="shared" si="4"/>
        <v> </v>
      </c>
      <c r="Q31" s="45" t="str">
        <f t="shared" si="5"/>
        <v> </v>
      </c>
      <c r="R31" s="45" t="str">
        <f t="shared" si="6"/>
        <v> </v>
      </c>
    </row>
    <row r="32" spans="12:18" ht="12.75">
      <c r="L32" s="47">
        <f>SMALL(IF(ISNUMBER(different),ROW(different)-ROW(INDEX(different,1))+1),ROW($B$1:INDEX($B:$B,COUNTIF(different,1))))</f>
        <v>0</v>
      </c>
      <c r="M32" s="45" t="e">
        <f t="shared" si="9"/>
        <v>#NUM!</v>
      </c>
      <c r="N32" s="45" t="e">
        <f t="shared" si="10"/>
        <v>#NUM!</v>
      </c>
      <c r="O32" s="45" t="str">
        <f t="shared" si="3"/>
        <v> </v>
      </c>
      <c r="P32" s="45" t="str">
        <f t="shared" si="4"/>
        <v> </v>
      </c>
      <c r="Q32" s="45" t="str">
        <f t="shared" si="5"/>
        <v> </v>
      </c>
      <c r="R32" s="45" t="str">
        <f t="shared" si="6"/>
        <v> </v>
      </c>
    </row>
    <row r="33" spans="12:18" ht="12.75">
      <c r="L33" s="47">
        <f>SMALL(IF(ISNUMBER(different),ROW(different)-ROW(INDEX(different,1))+1),ROW($B$1:INDEX($B:$B,COUNTIF(different,1))))</f>
        <v>0</v>
      </c>
      <c r="M33" s="45" t="e">
        <f t="shared" si="9"/>
        <v>#NUM!</v>
      </c>
      <c r="N33" s="45" t="e">
        <f t="shared" si="10"/>
        <v>#NUM!</v>
      </c>
      <c r="O33" s="45" t="str">
        <f t="shared" si="3"/>
        <v> </v>
      </c>
      <c r="P33" s="45" t="str">
        <f t="shared" si="4"/>
        <v> </v>
      </c>
      <c r="Q33" s="45" t="str">
        <f t="shared" si="5"/>
        <v> </v>
      </c>
      <c r="R33" s="45" t="str">
        <f t="shared" si="6"/>
        <v> </v>
      </c>
    </row>
    <row r="34" spans="12:18" ht="12.75">
      <c r="L34" s="47">
        <f>SMALL(IF(ISNUMBER(different),ROW(different)-ROW(INDEX(different,1))+1),ROW($B$1:INDEX($B:$B,COUNTIF(different,1))))</f>
        <v>0</v>
      </c>
      <c r="M34" s="45" t="e">
        <f t="shared" si="9"/>
        <v>#NUM!</v>
      </c>
      <c r="N34" s="45" t="e">
        <f t="shared" si="10"/>
        <v>#NUM!</v>
      </c>
      <c r="O34" s="45" t="str">
        <f t="shared" si="3"/>
        <v> </v>
      </c>
      <c r="P34" s="45" t="str">
        <f t="shared" si="4"/>
        <v> </v>
      </c>
      <c r="Q34" s="45" t="str">
        <f t="shared" si="5"/>
        <v> </v>
      </c>
      <c r="R34" s="45" t="str">
        <f t="shared" si="6"/>
        <v> </v>
      </c>
    </row>
    <row r="35" spans="12:18" ht="12.75">
      <c r="L35" s="47">
        <f>SMALL(IF(ISNUMBER(different),ROW(different)-ROW(INDEX(different,1))+1),ROW($B$1:INDEX($B:$B,COUNTIF(different,1))))</f>
        <v>0</v>
      </c>
      <c r="M35" s="45" t="e">
        <f t="shared" si="9"/>
        <v>#NUM!</v>
      </c>
      <c r="N35" s="45" t="e">
        <f t="shared" si="10"/>
        <v>#NUM!</v>
      </c>
      <c r="O35" s="45" t="str">
        <f t="shared" si="3"/>
        <v> </v>
      </c>
      <c r="P35" s="45" t="str">
        <f t="shared" si="4"/>
        <v> </v>
      </c>
      <c r="Q35" s="45" t="str">
        <f t="shared" si="5"/>
        <v> </v>
      </c>
      <c r="R35" s="45" t="str">
        <f t="shared" si="6"/>
        <v> </v>
      </c>
    </row>
    <row r="36" spans="12:18" ht="12.75">
      <c r="L36" s="47">
        <f>SMALL(IF(ISNUMBER(different),ROW(different)-ROW(INDEX(different,1))+1),ROW($B$1:INDEX($B:$B,COUNTIF(different,1))))</f>
        <v>0</v>
      </c>
      <c r="M36" s="45" t="e">
        <f t="shared" si="9"/>
        <v>#NUM!</v>
      </c>
      <c r="N36" s="45" t="e">
        <f t="shared" si="10"/>
        <v>#NUM!</v>
      </c>
      <c r="O36" s="45" t="str">
        <f t="shared" si="3"/>
        <v> </v>
      </c>
      <c r="P36" s="45" t="str">
        <f t="shared" si="4"/>
        <v> </v>
      </c>
      <c r="Q36" s="45" t="str">
        <f t="shared" si="5"/>
        <v> </v>
      </c>
      <c r="R36" s="45" t="str">
        <f t="shared" si="6"/>
        <v> </v>
      </c>
    </row>
    <row r="37" spans="12:18" ht="12.75">
      <c r="L37" s="47">
        <f>SMALL(IF(ISNUMBER(different),ROW(different)-ROW(INDEX(different,1))+1),ROW($B$1:INDEX($B:$B,COUNTIF(different,1))))</f>
        <v>0</v>
      </c>
      <c r="M37" s="45" t="e">
        <f t="shared" si="9"/>
        <v>#NUM!</v>
      </c>
      <c r="N37" s="45" t="e">
        <f t="shared" si="10"/>
        <v>#NUM!</v>
      </c>
      <c r="O37" s="45" t="str">
        <f t="shared" si="3"/>
        <v> </v>
      </c>
      <c r="P37" s="45" t="str">
        <f t="shared" si="4"/>
        <v> </v>
      </c>
      <c r="Q37" s="45" t="str">
        <f t="shared" si="5"/>
        <v> </v>
      </c>
      <c r="R37" s="45" t="str">
        <f t="shared" si="6"/>
        <v> </v>
      </c>
    </row>
    <row r="38" spans="12:18" ht="12.75">
      <c r="L38" s="47">
        <f>SMALL(IF(ISNUMBER(different),ROW(different)-ROW(INDEX(different,1))+1),ROW($B$1:INDEX($B:$B,COUNTIF(different,1))))</f>
        <v>0</v>
      </c>
      <c r="M38" s="45" t="e">
        <f t="shared" si="9"/>
        <v>#NUM!</v>
      </c>
      <c r="N38" s="45" t="e">
        <f t="shared" si="10"/>
        <v>#NUM!</v>
      </c>
      <c r="O38" s="45" t="str">
        <f t="shared" si="3"/>
        <v> </v>
      </c>
      <c r="P38" s="45" t="str">
        <f t="shared" si="4"/>
        <v> </v>
      </c>
      <c r="Q38" s="45" t="str">
        <f t="shared" si="5"/>
        <v> </v>
      </c>
      <c r="R38" s="45" t="str">
        <f t="shared" si="6"/>
        <v> </v>
      </c>
    </row>
    <row r="39" spans="12:18" ht="12.75">
      <c r="L39" s="47">
        <f>SMALL(IF(ISNUMBER(different),ROW(different)-ROW(INDEX(different,1))+1),ROW($B$1:INDEX($B:$B,COUNTIF(different,1))))</f>
        <v>0</v>
      </c>
      <c r="M39" s="45" t="e">
        <f t="shared" si="9"/>
        <v>#NUM!</v>
      </c>
      <c r="N39" s="45" t="e">
        <f t="shared" si="10"/>
        <v>#NUM!</v>
      </c>
      <c r="O39" s="45" t="str">
        <f t="shared" si="3"/>
        <v> </v>
      </c>
      <c r="P39" s="45" t="str">
        <f t="shared" si="4"/>
        <v> </v>
      </c>
      <c r="Q39" s="45" t="str">
        <f t="shared" si="5"/>
        <v> </v>
      </c>
      <c r="R39" s="45" t="str">
        <f t="shared" si="6"/>
        <v> </v>
      </c>
    </row>
    <row r="40" spans="12:18" ht="12.75">
      <c r="L40" s="47">
        <f>SMALL(IF(ISNUMBER(different),ROW(different)-ROW(INDEX(different,1))+1),ROW($B$1:INDEX($B:$B,COUNTIF(different,1))))</f>
        <v>0</v>
      </c>
      <c r="M40" s="45" t="e">
        <f t="shared" si="9"/>
        <v>#NUM!</v>
      </c>
      <c r="N40" s="45" t="e">
        <f t="shared" si="10"/>
        <v>#NUM!</v>
      </c>
      <c r="O40" s="45" t="str">
        <f t="shared" si="3"/>
        <v> </v>
      </c>
      <c r="P40" s="45" t="str">
        <f t="shared" si="4"/>
        <v> </v>
      </c>
      <c r="Q40" s="45" t="str">
        <f t="shared" si="5"/>
        <v> </v>
      </c>
      <c r="R40" s="45" t="str">
        <f t="shared" si="6"/>
        <v> </v>
      </c>
    </row>
    <row r="41" spans="12:18" ht="12.75">
      <c r="L41" s="47">
        <f>SMALL(IF(ISNUMBER(different),ROW(different)-ROW(INDEX(different,1))+1),ROW($B$1:INDEX($B:$B,COUNTIF(different,1))))</f>
        <v>0</v>
      </c>
      <c r="M41" s="45" t="e">
        <f t="shared" si="9"/>
        <v>#NUM!</v>
      </c>
      <c r="N41" s="45" t="e">
        <f t="shared" si="10"/>
        <v>#NUM!</v>
      </c>
      <c r="O41" s="45" t="str">
        <f t="shared" si="3"/>
        <v> </v>
      </c>
      <c r="P41" s="45" t="str">
        <f t="shared" si="4"/>
        <v> </v>
      </c>
      <c r="Q41" s="45" t="str">
        <f t="shared" si="5"/>
        <v> </v>
      </c>
      <c r="R41" s="45" t="str">
        <f t="shared" si="6"/>
        <v> </v>
      </c>
    </row>
    <row r="42" spans="12:18" ht="12.75">
      <c r="L42" s="47">
        <f>SMALL(IF(ISNUMBER(different),ROW(different)-ROW(INDEX(different,1))+1),ROW($B$1:INDEX($B:$B,COUNTIF(different,1))))</f>
        <v>0</v>
      </c>
      <c r="M42" s="45" t="e">
        <f t="shared" si="9"/>
        <v>#NUM!</v>
      </c>
      <c r="N42" s="45" t="e">
        <f t="shared" si="10"/>
        <v>#NUM!</v>
      </c>
      <c r="O42" s="45" t="str">
        <f t="shared" si="3"/>
        <v> </v>
      </c>
      <c r="P42" s="45" t="str">
        <f t="shared" si="4"/>
        <v> </v>
      </c>
      <c r="Q42" s="45" t="str">
        <f t="shared" si="5"/>
        <v> </v>
      </c>
      <c r="R42" s="45" t="str">
        <f t="shared" si="6"/>
        <v> </v>
      </c>
    </row>
    <row r="43" spans="12:18" ht="12.75">
      <c r="L43" s="47">
        <f>SMALL(IF(ISNUMBER(different),ROW(different)-ROW(INDEX(different,1))+1),ROW($B$1:INDEX($B:$B,COUNTIF(different,1))))</f>
        <v>0</v>
      </c>
      <c r="M43" s="45" t="e">
        <f t="shared" si="9"/>
        <v>#NUM!</v>
      </c>
      <c r="N43" s="45" t="e">
        <f t="shared" si="10"/>
        <v>#NUM!</v>
      </c>
      <c r="O43" s="45" t="str">
        <f t="shared" si="3"/>
        <v> </v>
      </c>
      <c r="P43" s="45" t="str">
        <f t="shared" si="4"/>
        <v> </v>
      </c>
      <c r="Q43" s="45" t="str">
        <f t="shared" si="5"/>
        <v> </v>
      </c>
      <c r="R43" s="45" t="str">
        <f t="shared" si="6"/>
        <v> </v>
      </c>
    </row>
    <row r="44" spans="12:18" ht="12.75">
      <c r="L44" s="47">
        <f>SMALL(IF(ISNUMBER(different),ROW(different)-ROW(INDEX(different,1))+1),ROW($B$1:INDEX($B:$B,COUNTIF(different,1))))</f>
        <v>0</v>
      </c>
      <c r="M44" s="45" t="e">
        <f t="shared" si="9"/>
        <v>#NUM!</v>
      </c>
      <c r="N44" s="45" t="e">
        <f t="shared" si="10"/>
        <v>#NUM!</v>
      </c>
      <c r="O44" s="45" t="str">
        <f t="shared" si="3"/>
        <v> </v>
      </c>
      <c r="P44" s="45" t="str">
        <f t="shared" si="4"/>
        <v> </v>
      </c>
      <c r="Q44" s="45" t="str">
        <f t="shared" si="5"/>
        <v> </v>
      </c>
      <c r="R44" s="45" t="str">
        <f t="shared" si="6"/>
        <v> </v>
      </c>
    </row>
    <row r="45" spans="12:18" ht="12.75">
      <c r="L45" s="47">
        <f>SMALL(IF(ISNUMBER(different),ROW(different)-ROW(INDEX(different,1))+1),ROW($B$1:INDEX($B:$B,COUNTIF(different,1))))</f>
        <v>0</v>
      </c>
      <c r="M45" s="45" t="e">
        <f>INDEX(distribution,INDEX(subsetindex,ROW(43:43)))</f>
        <v>#NUM!</v>
      </c>
      <c r="N45" s="45" t="e">
        <f>INDEX(different,INDEX(subsetindex,ROW(43:43)))</f>
        <v>#NUM!</v>
      </c>
      <c r="O45" s="45" t="str">
        <f>IF(ISNUMBER(N45),N45," ")</f>
        <v> </v>
      </c>
      <c r="P45" s="45" t="str">
        <f>IF(ISNUMBER(N45),M45," ")</f>
        <v> </v>
      </c>
      <c r="Q45" s="45" t="str">
        <f>IF(ISNUMBER(O45),0.5," ")</f>
        <v> </v>
      </c>
      <c r="R45" s="45" t="str">
        <f>IF(ISNUMBER(O45),-0.5," ")</f>
        <v> </v>
      </c>
    </row>
    <row r="46" spans="12:18" ht="12.75">
      <c r="L46" s="47">
        <f>SMALL(IF(ISNUMBER(different),ROW(different)-ROW(INDEX(different,1))+1),ROW($B$1:INDEX($B:$B,COUNTIF(different,1))))</f>
        <v>0</v>
      </c>
      <c r="M46" s="45" t="e">
        <f>INDEX(distribution,INDEX(subsetindex,ROW(43:43)))</f>
        <v>#NUM!</v>
      </c>
      <c r="N46" s="45" t="e">
        <f>INDEX(different,INDEX(subsetindex,ROW(43:43)))</f>
        <v>#NUM!</v>
      </c>
      <c r="O46" s="45" t="str">
        <f>IF(ISNUMBER(N46),N46," ")</f>
        <v> </v>
      </c>
      <c r="P46" s="45" t="str">
        <f>IF(ISNUMBER(N46),M46," ")</f>
        <v> </v>
      </c>
      <c r="Q46" s="45" t="str">
        <f>IF(ISNUMBER(O46),0.5," ")</f>
        <v> </v>
      </c>
      <c r="R46" s="45" t="str">
        <f>IF(ISNUMBER(O46),-0.5," ")</f>
        <v> </v>
      </c>
    </row>
    <row r="47" spans="12:18" ht="12.75">
      <c r="L47" s="47">
        <f>SMALL(IF(ISNUMBER(different),ROW(different)-ROW(INDEX(different,1))+1),ROW($B$1:INDEX($B:$B,COUNTIF(different,1))))</f>
        <v>0</v>
      </c>
      <c r="M47" s="45" t="e">
        <f>INDEX(distribution,INDEX(subsetindex,ROW(43:43)))</f>
        <v>#NUM!</v>
      </c>
      <c r="N47" s="45" t="e">
        <f>INDEX(different,INDEX(subsetindex,ROW(43:43)))</f>
        <v>#NUM!</v>
      </c>
      <c r="O47" s="45" t="str">
        <f>IF(ISNUMBER(N47),N47," ")</f>
        <v> </v>
      </c>
      <c r="P47" s="45" t="str">
        <f>IF(ISNUMBER(N47),M47," ")</f>
        <v> </v>
      </c>
      <c r="Q47" s="45" t="str">
        <f>IF(ISNUMBER(O47),0.5," ")</f>
        <v> </v>
      </c>
      <c r="R47" s="45" t="str">
        <f>IF(ISNUMBER(O47),-0.5," ")</f>
        <v> </v>
      </c>
    </row>
    <row r="48" spans="12:18" ht="12.75">
      <c r="L48" s="47">
        <f>SMALL(IF(ISNUMBER(different),ROW(different)-ROW(INDEX(different,1))+1),ROW($B$1:INDEX($B:$B,COUNTIF(different,1))))</f>
        <v>0</v>
      </c>
      <c r="M48" s="45" t="e">
        <f>INDEX(distribution,INDEX(subsetindex,ROW(43:43)))</f>
        <v>#NUM!</v>
      </c>
      <c r="N48" s="45" t="e">
        <f>INDEX(different,INDEX(subsetindex,ROW(43:43)))</f>
        <v>#NUM!</v>
      </c>
      <c r="O48" s="45" t="str">
        <f>IF(ISNUMBER(N48),N48," ")</f>
        <v> </v>
      </c>
      <c r="P48" s="45" t="str">
        <f>IF(ISNUMBER(N48),M48," ")</f>
        <v> </v>
      </c>
      <c r="Q48" s="45" t="str">
        <f>IF(ISNUMBER(O48),0.5," ")</f>
        <v> </v>
      </c>
      <c r="R48" s="45" t="str">
        <f>IF(ISNUMBER(O48),-0.5," ")</f>
        <v> </v>
      </c>
    </row>
    <row r="49" spans="12:18" ht="12.75">
      <c r="L49" s="47">
        <f>SMALL(IF(ISNUMBER(different),ROW(different)-ROW(INDEX(different,1))+1),ROW($B$1:INDEX($B:$B,COUNTIF(different,1))))</f>
        <v>0</v>
      </c>
      <c r="M49" s="45" t="e">
        <f>INDEX(distribution,INDEX(subsetindex,ROW(44:44)))</f>
        <v>#NUM!</v>
      </c>
      <c r="N49" s="45" t="e">
        <f>INDEX(different,INDEX(subsetindex,ROW(44:44)))</f>
        <v>#NUM!</v>
      </c>
      <c r="O49" s="45" t="str">
        <f t="shared" si="3"/>
        <v> </v>
      </c>
      <c r="P49" s="45" t="str">
        <f t="shared" si="4"/>
        <v> </v>
      </c>
      <c r="Q49" s="45" t="str">
        <f t="shared" si="5"/>
        <v> </v>
      </c>
      <c r="R49" s="45" t="str">
        <f t="shared" si="6"/>
        <v> </v>
      </c>
    </row>
  </sheetData>
  <sheetProtection password="C2B6" sheet="1"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5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29.57421875" style="0" bestFit="1" customWidth="1"/>
    <col min="4" max="4" width="12.7109375" style="0" bestFit="1" customWidth="1"/>
    <col min="5" max="5" width="37.421875" style="0" bestFit="1" customWidth="1"/>
    <col min="6" max="6" width="10.28125" style="0" bestFit="1" customWidth="1"/>
    <col min="7" max="8" width="7.421875" style="0" bestFit="1" customWidth="1"/>
    <col min="9" max="9" width="22.851562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1" t="s">
        <v>10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8" ht="15.75">
      <c r="A2" s="50">
        <v>294</v>
      </c>
      <c r="B2" s="24" t="s">
        <v>33</v>
      </c>
      <c r="C2" s="25" t="s">
        <v>20</v>
      </c>
      <c r="D2" s="19">
        <v>3.73</v>
      </c>
      <c r="E2" s="15" t="s">
        <v>14</v>
      </c>
      <c r="F2" s="14" t="e">
        <f aca="true" t="shared" si="0" ref="F2:F7">E2-D2</f>
        <v>#VALUE!</v>
      </c>
      <c r="G2" s="8">
        <v>0.5</v>
      </c>
      <c r="H2" s="5">
        <v>-0.5</v>
      </c>
      <c r="I2" s="2" t="s">
        <v>12</v>
      </c>
      <c r="L2" s="47">
        <f>SMALL(IF(ISNUMBER(different),ROW(different)-ROW(INDEX(different,1))+1),ROW($B$1:INDEX($B:$B,COUNTIF(different,1))))</f>
        <v>0</v>
      </c>
      <c r="M2" s="45" t="e">
        <f aca="true" t="shared" si="1" ref="M2:M7">INDEX(distribution,INDEX(subsetindex,ROW($A1:$IV1)))</f>
        <v>#NUM!</v>
      </c>
      <c r="N2" s="45" t="e">
        <f aca="true" t="shared" si="2" ref="N2:N7">INDEX(different,INDEX(subsetindex,ROW($A1:$IV1)))</f>
        <v>#NUM!</v>
      </c>
      <c r="O2" s="45" t="str">
        <f aca="true" t="shared" si="3" ref="O2:O52">IF(ISNUMBER(N2),N2," ")</f>
        <v> </v>
      </c>
      <c r="P2" s="45" t="str">
        <f aca="true" t="shared" si="4" ref="P2:P52">IF(ISNUMBER(N2),M2," ")</f>
        <v> </v>
      </c>
      <c r="Q2" s="45" t="str">
        <f>IF(ISNUMBER(O2),0.5," ")</f>
        <v> </v>
      </c>
      <c r="R2" s="45" t="str">
        <f>IF(ISNUMBER(O2),-0.5," ")</f>
        <v> </v>
      </c>
    </row>
    <row r="3" spans="1:18" ht="15.75">
      <c r="A3" s="51"/>
      <c r="B3" s="24" t="s">
        <v>34</v>
      </c>
      <c r="C3" s="25" t="s">
        <v>20</v>
      </c>
      <c r="D3" s="19">
        <v>2.98</v>
      </c>
      <c r="E3" s="15" t="s">
        <v>14</v>
      </c>
      <c r="F3" s="14" t="e">
        <f t="shared" si="0"/>
        <v>#VALUE!</v>
      </c>
      <c r="G3" s="8">
        <v>0.5</v>
      </c>
      <c r="H3" s="5">
        <v>-0.5</v>
      </c>
      <c r="I3" s="2"/>
      <c r="L3" s="47">
        <f>SMALL(IF(ISNUMBER(different),ROW(different)-ROW(INDEX(different,1))+1),ROW($B$1:INDEX($B:$B,COUNTIF(different,1))))</f>
        <v>0</v>
      </c>
      <c r="M3" s="45" t="e">
        <f t="shared" si="1"/>
        <v>#NUM!</v>
      </c>
      <c r="N3" s="45" t="e">
        <f t="shared" si="2"/>
        <v>#NUM!</v>
      </c>
      <c r="O3" s="45" t="str">
        <f t="shared" si="3"/>
        <v> </v>
      </c>
      <c r="P3" s="45" t="str">
        <f t="shared" si="4"/>
        <v> </v>
      </c>
      <c r="Q3" s="45" t="str">
        <f aca="true" t="shared" si="5" ref="Q3:Q52">IF(ISNUMBER(O3),0.5," ")</f>
        <v> </v>
      </c>
      <c r="R3" s="45" t="str">
        <f aca="true" t="shared" si="6" ref="R3:R52">IF(ISNUMBER(O3),-0.5," ")</f>
        <v> </v>
      </c>
    </row>
    <row r="4" spans="1:18" ht="15.75">
      <c r="A4" s="17">
        <v>300</v>
      </c>
      <c r="B4" s="24" t="s">
        <v>39</v>
      </c>
      <c r="C4" s="25" t="s">
        <v>20</v>
      </c>
      <c r="D4" s="19">
        <v>2.27</v>
      </c>
      <c r="E4" s="15" t="s">
        <v>14</v>
      </c>
      <c r="F4" s="14" t="e">
        <f t="shared" si="0"/>
        <v>#VALUE!</v>
      </c>
      <c r="G4" s="8">
        <v>0.5</v>
      </c>
      <c r="H4" s="5">
        <v>-0.5</v>
      </c>
      <c r="I4" s="2"/>
      <c r="L4" s="47">
        <f>SMALL(IF(ISNUMBER(different),ROW(different)-ROW(INDEX(different,1))+1),ROW($B$1:INDEX($B:$B,COUNTIF(different,1))))</f>
        <v>0</v>
      </c>
      <c r="M4" s="45" t="e">
        <f t="shared" si="1"/>
        <v>#NUM!</v>
      </c>
      <c r="N4" s="45" t="e">
        <f t="shared" si="2"/>
        <v>#NUM!</v>
      </c>
      <c r="O4" s="45" t="str">
        <f t="shared" si="3"/>
        <v> </v>
      </c>
      <c r="P4" s="45" t="str">
        <f t="shared" si="4"/>
        <v> </v>
      </c>
      <c r="Q4" s="45" t="str">
        <f t="shared" si="5"/>
        <v> </v>
      </c>
      <c r="R4" s="45" t="str">
        <f t="shared" si="6"/>
        <v> </v>
      </c>
    </row>
    <row r="5" spans="1:18" ht="15.75">
      <c r="A5" s="50">
        <v>306</v>
      </c>
      <c r="B5" s="24" t="s">
        <v>46</v>
      </c>
      <c r="C5" s="25" t="s">
        <v>20</v>
      </c>
      <c r="D5" s="19">
        <v>3.65</v>
      </c>
      <c r="E5" s="15" t="s">
        <v>14</v>
      </c>
      <c r="F5" s="14" t="e">
        <f t="shared" si="0"/>
        <v>#VALUE!</v>
      </c>
      <c r="G5" s="8">
        <v>0.5</v>
      </c>
      <c r="H5" s="5">
        <v>-0.5</v>
      </c>
      <c r="I5" s="2"/>
      <c r="L5" s="47">
        <f>SMALL(IF(ISNUMBER(different),ROW(different)-ROW(INDEX(different,1))+1),ROW($B$1:INDEX($B:$B,COUNTIF(different,1))))</f>
        <v>0</v>
      </c>
      <c r="M5" s="45" t="e">
        <f t="shared" si="1"/>
        <v>#NUM!</v>
      </c>
      <c r="N5" s="45" t="e">
        <f t="shared" si="2"/>
        <v>#NUM!</v>
      </c>
      <c r="O5" s="45" t="str">
        <f t="shared" si="3"/>
        <v> </v>
      </c>
      <c r="P5" s="45" t="str">
        <f t="shared" si="4"/>
        <v> </v>
      </c>
      <c r="Q5" s="45" t="str">
        <f t="shared" si="5"/>
        <v> </v>
      </c>
      <c r="R5" s="45" t="str">
        <f t="shared" si="6"/>
        <v> </v>
      </c>
    </row>
    <row r="6" spans="1:18" ht="15.75">
      <c r="A6" s="51"/>
      <c r="B6" s="24" t="s">
        <v>47</v>
      </c>
      <c r="C6" s="25" t="s">
        <v>20</v>
      </c>
      <c r="D6" s="19">
        <v>2.74</v>
      </c>
      <c r="E6" s="15" t="s">
        <v>14</v>
      </c>
      <c r="F6" s="14" t="e">
        <f t="shared" si="0"/>
        <v>#VALUE!</v>
      </c>
      <c r="G6" s="8">
        <v>0.5</v>
      </c>
      <c r="H6" s="5">
        <v>-0.5</v>
      </c>
      <c r="I6" s="2"/>
      <c r="L6" s="47">
        <f>SMALL(IF(ISNUMBER(different),ROW(different)-ROW(INDEX(different,1))+1),ROW($B$1:INDEX($B:$B,COUNTIF(different,1))))</f>
        <v>0</v>
      </c>
      <c r="M6" s="45" t="e">
        <f t="shared" si="1"/>
        <v>#NUM!</v>
      </c>
      <c r="N6" s="45" t="e">
        <f t="shared" si="2"/>
        <v>#NUM!</v>
      </c>
      <c r="O6" s="45" t="str">
        <f aca="true" t="shared" si="7" ref="O6:O13">IF(ISNUMBER(N6),N6," ")</f>
        <v> </v>
      </c>
      <c r="P6" s="45" t="str">
        <f aca="true" t="shared" si="8" ref="P6:P13">IF(ISNUMBER(N6),M6," ")</f>
        <v> </v>
      </c>
      <c r="Q6" s="45" t="str">
        <f aca="true" t="shared" si="9" ref="Q6:Q13">IF(ISNUMBER(O6),0.5," ")</f>
        <v> </v>
      </c>
      <c r="R6" s="45" t="str">
        <f aca="true" t="shared" si="10" ref="R6:R13">IF(ISNUMBER(O6),-0.5," ")</f>
        <v> </v>
      </c>
    </row>
    <row r="7" spans="1:18" ht="15.75">
      <c r="A7" s="17">
        <v>312</v>
      </c>
      <c r="B7" s="24" t="s">
        <v>53</v>
      </c>
      <c r="C7" s="25" t="s">
        <v>20</v>
      </c>
      <c r="D7" s="19">
        <v>2.66</v>
      </c>
      <c r="E7" s="15" t="s">
        <v>14</v>
      </c>
      <c r="F7" s="14" t="e">
        <f t="shared" si="0"/>
        <v>#VALUE!</v>
      </c>
      <c r="G7" s="8">
        <v>0.5</v>
      </c>
      <c r="H7" s="5">
        <v>-0.5</v>
      </c>
      <c r="I7" s="2"/>
      <c r="L7" s="47">
        <f>SMALL(IF(ISNUMBER(different),ROW(different)-ROW(INDEX(different,1))+1),ROW($B$1:INDEX($B:$B,COUNTIF(different,1))))</f>
        <v>0</v>
      </c>
      <c r="M7" s="45" t="e">
        <f t="shared" si="1"/>
        <v>#NUM!</v>
      </c>
      <c r="N7" s="45" t="e">
        <f t="shared" si="2"/>
        <v>#NUM!</v>
      </c>
      <c r="O7" s="45" t="str">
        <f t="shared" si="7"/>
        <v> </v>
      </c>
      <c r="P7" s="45" t="str">
        <f t="shared" si="8"/>
        <v> </v>
      </c>
      <c r="Q7" s="45" t="str">
        <f t="shared" si="9"/>
        <v> </v>
      </c>
      <c r="R7" s="45" t="str">
        <f t="shared" si="10"/>
        <v> </v>
      </c>
    </row>
    <row r="8" spans="1:18" ht="15.75">
      <c r="A8" s="50">
        <v>318</v>
      </c>
      <c r="B8" s="24" t="s">
        <v>59</v>
      </c>
      <c r="C8" s="25" t="s">
        <v>20</v>
      </c>
      <c r="D8" s="19">
        <v>3.56</v>
      </c>
      <c r="E8" s="15" t="s">
        <v>14</v>
      </c>
      <c r="F8" s="14" t="e">
        <f>E8-D8</f>
        <v>#VALUE!</v>
      </c>
      <c r="G8" s="8">
        <v>0.5</v>
      </c>
      <c r="H8" s="5">
        <v>-0.5</v>
      </c>
      <c r="I8" s="2"/>
      <c r="L8" s="47">
        <f>SMALL(IF(ISNUMBER(different),ROW(different)-ROW(INDEX(different,1))+1),ROW($B$1:INDEX($B:$B,COUNTIF(different,1))))</f>
        <v>0</v>
      </c>
      <c r="M8" s="45" t="e">
        <f>INDEX(distribution,INDEX(subsetindex,ROW(#REF!)))</f>
        <v>#REF!</v>
      </c>
      <c r="N8" s="45" t="e">
        <f>INDEX(different,INDEX(subsetindex,ROW(#REF!)))</f>
        <v>#REF!</v>
      </c>
      <c r="O8" s="45" t="str">
        <f>IF(ISNUMBER(N8),N8," ")</f>
        <v> </v>
      </c>
      <c r="P8" s="45" t="str">
        <f>IF(ISNUMBER(N8),M8," ")</f>
        <v> </v>
      </c>
      <c r="Q8" s="45" t="str">
        <f>IF(ISNUMBER(O8),0.5," ")</f>
        <v> </v>
      </c>
      <c r="R8" s="45" t="str">
        <f>IF(ISNUMBER(O8),-0.5," ")</f>
        <v> </v>
      </c>
    </row>
    <row r="9" spans="1:18" ht="15.75">
      <c r="A9" s="51"/>
      <c r="B9" s="24" t="s">
        <v>60</v>
      </c>
      <c r="C9" s="25" t="s">
        <v>20</v>
      </c>
      <c r="D9" s="19">
        <v>3.48</v>
      </c>
      <c r="E9" s="15" t="s">
        <v>14</v>
      </c>
      <c r="F9" s="14" t="e">
        <f>E9-D9</f>
        <v>#VALUE!</v>
      </c>
      <c r="G9" s="8">
        <v>0.5</v>
      </c>
      <c r="H9" s="5">
        <v>-0.5</v>
      </c>
      <c r="I9" s="2"/>
      <c r="L9" s="47">
        <f>SMALL(IF(ISNUMBER(different),ROW(different)-ROW(INDEX(different,1))+1),ROW($B$1:INDEX($B:$B,COUNTIF(different,1))))</f>
        <v>0</v>
      </c>
      <c r="M9" s="45" t="e">
        <f>INDEX(distribution,INDEX(subsetindex,ROW(1:1)))</f>
        <v>#NUM!</v>
      </c>
      <c r="N9" s="45" t="e">
        <f>INDEX(different,INDEX(subsetindex,ROW(1:1)))</f>
        <v>#NUM!</v>
      </c>
      <c r="O9" s="45" t="str">
        <f>IF(ISNUMBER(N9),N9," ")</f>
        <v> </v>
      </c>
      <c r="P9" s="45" t="str">
        <f>IF(ISNUMBER(N9),M9," ")</f>
        <v> </v>
      </c>
      <c r="Q9" s="45" t="str">
        <f>IF(ISNUMBER(O9),0.5," ")</f>
        <v> </v>
      </c>
      <c r="R9" s="45" t="str">
        <f>IF(ISNUMBER(O9),-0.5," ")</f>
        <v> </v>
      </c>
    </row>
    <row r="10" spans="1:18" ht="15.75">
      <c r="A10" s="49">
        <v>324</v>
      </c>
      <c r="B10" s="24" t="s">
        <v>65</v>
      </c>
      <c r="C10" s="25" t="s">
        <v>20</v>
      </c>
      <c r="D10" s="19">
        <v>3.9</v>
      </c>
      <c r="E10" s="15" t="s">
        <v>14</v>
      </c>
      <c r="F10" s="14" t="e">
        <f>E10-D10</f>
        <v>#VALUE!</v>
      </c>
      <c r="G10" s="8">
        <v>0.5</v>
      </c>
      <c r="H10" s="5">
        <v>-0.5</v>
      </c>
      <c r="I10" s="2"/>
      <c r="L10" s="47">
        <f>SMALL(IF(ISNUMBER(different),ROW(different)-ROW(INDEX(different,1))+1),ROW($B$1:INDEX($B:$B,COUNTIF(different,1))))</f>
        <v>0</v>
      </c>
      <c r="M10" s="45" t="e">
        <f>INDEX(distribution,INDEX(subsetindex,ROW(2:2)))</f>
        <v>#NUM!</v>
      </c>
      <c r="N10" s="45" t="e">
        <f>INDEX(different,INDEX(subsetindex,ROW(2:2)))</f>
        <v>#NUM!</v>
      </c>
      <c r="O10" s="45" t="str">
        <f t="shared" si="7"/>
        <v> </v>
      </c>
      <c r="P10" s="45" t="str">
        <f t="shared" si="8"/>
        <v> </v>
      </c>
      <c r="Q10" s="45" t="str">
        <f t="shared" si="9"/>
        <v> </v>
      </c>
      <c r="R10" s="45" t="str">
        <f t="shared" si="10"/>
        <v> </v>
      </c>
    </row>
    <row r="11" spans="1:18" ht="12.75">
      <c r="A11" s="35"/>
      <c r="B11" s="28"/>
      <c r="C11" s="36"/>
      <c r="D11" s="30"/>
      <c r="E11" s="31"/>
      <c r="F11" s="32"/>
      <c r="G11" s="33"/>
      <c r="H11" s="34"/>
      <c r="I11" s="2"/>
      <c r="L11" s="47">
        <f>SMALL(IF(ISNUMBER(different),ROW(different)-ROW(INDEX(different,1))+1),ROW($B$1:INDEX($B:$B,COUNTIF(different,1))))</f>
        <v>0</v>
      </c>
      <c r="M11" s="45" t="e">
        <f>INDEX(distribution,INDEX(subsetindex,ROW(4:4)))</f>
        <v>#NUM!</v>
      </c>
      <c r="N11" s="45" t="e">
        <f>INDEX(different,INDEX(subsetindex,ROW(4:4)))</f>
        <v>#NUM!</v>
      </c>
      <c r="O11" s="45" t="str">
        <f t="shared" si="7"/>
        <v> </v>
      </c>
      <c r="P11" s="45" t="str">
        <f t="shared" si="8"/>
        <v> </v>
      </c>
      <c r="Q11" s="45" t="str">
        <f t="shared" si="9"/>
        <v> </v>
      </c>
      <c r="R11" s="45" t="str">
        <f t="shared" si="10"/>
        <v> </v>
      </c>
    </row>
    <row r="12" spans="1:18" ht="12.75">
      <c r="A12" s="35"/>
      <c r="B12" s="28"/>
      <c r="C12" s="36"/>
      <c r="D12" s="30"/>
      <c r="E12" s="31"/>
      <c r="F12" s="32"/>
      <c r="G12" s="33"/>
      <c r="H12" s="34"/>
      <c r="I12" s="2"/>
      <c r="L12" s="47">
        <f>SMALL(IF(ISNUMBER(different),ROW(different)-ROW(INDEX(different,1))+1),ROW($B$1:INDEX($B:$B,COUNTIF(different,1))))</f>
        <v>0</v>
      </c>
      <c r="M12" s="45" t="e">
        <f>INDEX(distribution,INDEX(subsetindex,ROW(4:4)))</f>
        <v>#NUM!</v>
      </c>
      <c r="N12" s="45" t="e">
        <f>INDEX(different,INDEX(subsetindex,ROW(4:4)))</f>
        <v>#NUM!</v>
      </c>
      <c r="O12" s="45" t="str">
        <f t="shared" si="7"/>
        <v> </v>
      </c>
      <c r="P12" s="45" t="str">
        <f t="shared" si="8"/>
        <v> </v>
      </c>
      <c r="Q12" s="45" t="str">
        <f t="shared" si="9"/>
        <v> </v>
      </c>
      <c r="R12" s="45" t="str">
        <f t="shared" si="10"/>
        <v> </v>
      </c>
    </row>
    <row r="13" spans="9:18" ht="12.75">
      <c r="I13" s="2"/>
      <c r="L13" s="47">
        <f>SMALL(IF(ISNUMBER(different),ROW(different)-ROW(INDEX(different,1))+1),ROW($B$1:INDEX($B:$B,COUNTIF(different,1))))</f>
        <v>0</v>
      </c>
      <c r="M13" s="45" t="e">
        <f>INDEX(distribution,INDEX(subsetindex,ROW(6:6)))</f>
        <v>#NUM!</v>
      </c>
      <c r="N13" s="45" t="e">
        <f>INDEX(different,INDEX(subsetindex,ROW(6:6)))</f>
        <v>#NUM!</v>
      </c>
      <c r="O13" s="45" t="str">
        <f t="shared" si="7"/>
        <v> </v>
      </c>
      <c r="P13" s="45" t="str">
        <f t="shared" si="8"/>
        <v> </v>
      </c>
      <c r="Q13" s="45" t="str">
        <f t="shared" si="9"/>
        <v> </v>
      </c>
      <c r="R13" s="45" t="str">
        <f t="shared" si="10"/>
        <v> </v>
      </c>
    </row>
    <row r="14" spans="9:18" ht="12.75">
      <c r="I14" s="2"/>
      <c r="L14" s="47">
        <f>SMALL(IF(ISNUMBER(different),ROW(different)-ROW(INDEX(different,1))+1),ROW($B$1:INDEX($B:$B,COUNTIF(different,1))))</f>
        <v>0</v>
      </c>
      <c r="M14" s="45" t="e">
        <f>INDEX(distribution,INDEX(subsetindex,ROW(7:7)))</f>
        <v>#NUM!</v>
      </c>
      <c r="N14" s="45" t="e">
        <f>INDEX(different,INDEX(subsetindex,ROW(7:7)))</f>
        <v>#NUM!</v>
      </c>
      <c r="O14" s="45" t="str">
        <f t="shared" si="3"/>
        <v> </v>
      </c>
      <c r="P14" s="45" t="str">
        <f t="shared" si="4"/>
        <v> </v>
      </c>
      <c r="Q14" s="45" t="str">
        <f t="shared" si="5"/>
        <v> </v>
      </c>
      <c r="R14" s="45" t="str">
        <f t="shared" si="6"/>
        <v> </v>
      </c>
    </row>
    <row r="15" spans="9:18" ht="12.75">
      <c r="I15" s="2"/>
      <c r="L15" s="47">
        <f>SMALL(IF(ISNUMBER(different),ROW(different)-ROW(INDEX(different,1))+1),ROW($B$1:INDEX($B:$B,COUNTIF(different,1))))</f>
        <v>0</v>
      </c>
      <c r="M15" s="45" t="e">
        <f>INDEX(distribution,INDEX(subsetindex,ROW(4:4)))</f>
        <v>#NUM!</v>
      </c>
      <c r="N15" s="45" t="e">
        <f>INDEX(different,INDEX(subsetindex,ROW(4:4)))</f>
        <v>#NUM!</v>
      </c>
      <c r="O15" s="45" t="str">
        <f aca="true" t="shared" si="11" ref="O15:O21">IF(ISNUMBER(N15),N15," ")</f>
        <v> </v>
      </c>
      <c r="P15" s="45" t="str">
        <f aca="true" t="shared" si="12" ref="P15:P21">IF(ISNUMBER(N15),M15," ")</f>
        <v> </v>
      </c>
      <c r="Q15" s="45" t="str">
        <f aca="true" t="shared" si="13" ref="Q15:Q21">IF(ISNUMBER(O15),0.5," ")</f>
        <v> </v>
      </c>
      <c r="R15" s="45" t="str">
        <f aca="true" t="shared" si="14" ref="R15:R21">IF(ISNUMBER(O15),-0.5," ")</f>
        <v> </v>
      </c>
    </row>
    <row r="16" spans="9:18" ht="12.75">
      <c r="I16" s="2"/>
      <c r="L16" s="47">
        <f>SMALL(IF(ISNUMBER(different),ROW(different)-ROW(INDEX(different,1))+1),ROW($B$1:INDEX($B:$B,COUNTIF(different,1))))</f>
        <v>0</v>
      </c>
      <c r="M16" s="45" t="e">
        <f>INDEX(distribution,INDEX(subsetindex,ROW(4:4)))</f>
        <v>#NUM!</v>
      </c>
      <c r="N16" s="45" t="e">
        <f>INDEX(different,INDEX(subsetindex,ROW(4:4)))</f>
        <v>#NUM!</v>
      </c>
      <c r="O16" s="45" t="str">
        <f t="shared" si="11"/>
        <v> </v>
      </c>
      <c r="P16" s="45" t="str">
        <f t="shared" si="12"/>
        <v> </v>
      </c>
      <c r="Q16" s="45" t="str">
        <f t="shared" si="13"/>
        <v> </v>
      </c>
      <c r="R16" s="45" t="str">
        <f t="shared" si="14"/>
        <v> </v>
      </c>
    </row>
    <row r="17" spans="9:18" ht="12.75">
      <c r="I17" s="2"/>
      <c r="L17" s="47">
        <f>SMALL(IF(ISNUMBER(different),ROW(different)-ROW(INDEX(different,1))+1),ROW($B$1:INDEX($B:$B,COUNTIF(different,1))))</f>
        <v>0</v>
      </c>
      <c r="M17" s="45" t="e">
        <f>INDEX(distribution,INDEX(subsetindex,ROW(4:4)))</f>
        <v>#NUM!</v>
      </c>
      <c r="N17" s="45" t="e">
        <f>INDEX(different,INDEX(subsetindex,ROW(4:4)))</f>
        <v>#NUM!</v>
      </c>
      <c r="O17" s="45" t="str">
        <f>IF(ISNUMBER(N17),N17," ")</f>
        <v> </v>
      </c>
      <c r="P17" s="45" t="str">
        <f>IF(ISNUMBER(N17),M17," ")</f>
        <v> </v>
      </c>
      <c r="Q17" s="45" t="str">
        <f>IF(ISNUMBER(O17),0.5," ")</f>
        <v> </v>
      </c>
      <c r="R17" s="45" t="str">
        <f>IF(ISNUMBER(O17),-0.5," ")</f>
        <v> </v>
      </c>
    </row>
    <row r="18" spans="9:18" ht="12.75">
      <c r="I18" s="2"/>
      <c r="L18" s="47">
        <f>SMALL(IF(ISNUMBER(different),ROW(different)-ROW(INDEX(different,1))+1),ROW($B$1:INDEX($B:$B,COUNTIF(different,1))))</f>
        <v>0</v>
      </c>
      <c r="M18" s="45" t="e">
        <f>INDEX(distribution,INDEX(subsetindex,ROW(5:5)))</f>
        <v>#NUM!</v>
      </c>
      <c r="N18" s="45" t="e">
        <f>INDEX(different,INDEX(subsetindex,ROW(5:5)))</f>
        <v>#NUM!</v>
      </c>
      <c r="O18" s="45" t="str">
        <f t="shared" si="11"/>
        <v> </v>
      </c>
      <c r="P18" s="45" t="str">
        <f t="shared" si="12"/>
        <v> </v>
      </c>
      <c r="Q18" s="45" t="str">
        <f t="shared" si="13"/>
        <v> </v>
      </c>
      <c r="R18" s="45" t="str">
        <f t="shared" si="14"/>
        <v> </v>
      </c>
    </row>
    <row r="19" spans="9:18" ht="12.75">
      <c r="I19" s="2"/>
      <c r="L19" s="47">
        <f>SMALL(IF(ISNUMBER(different),ROW(different)-ROW(INDEX(different,1))+1),ROW($B$1:INDEX($B:$B,COUNTIF(different,1))))</f>
        <v>0</v>
      </c>
      <c r="M19" s="45" t="e">
        <f>INDEX(distribution,INDEX(subsetindex,ROW(6:6)))</f>
        <v>#NUM!</v>
      </c>
      <c r="N19" s="45" t="e">
        <f>INDEX(different,INDEX(subsetindex,ROW(6:6)))</f>
        <v>#NUM!</v>
      </c>
      <c r="O19" s="45" t="str">
        <f t="shared" si="11"/>
        <v> </v>
      </c>
      <c r="P19" s="45" t="str">
        <f t="shared" si="12"/>
        <v> </v>
      </c>
      <c r="Q19" s="45" t="str">
        <f t="shared" si="13"/>
        <v> </v>
      </c>
      <c r="R19" s="45" t="str">
        <f t="shared" si="14"/>
        <v> </v>
      </c>
    </row>
    <row r="20" spans="9:18" ht="12.75">
      <c r="I20" s="2"/>
      <c r="L20" s="47">
        <f>SMALL(IF(ISNUMBER(different),ROW(different)-ROW(INDEX(different,1))+1),ROW($B$1:INDEX($B:$B,COUNTIF(different,1))))</f>
        <v>0</v>
      </c>
      <c r="M20" s="45" t="e">
        <f>INDEX(distribution,INDEX(subsetindex,ROW(7:7)))</f>
        <v>#NUM!</v>
      </c>
      <c r="N20" s="45" t="e">
        <f>INDEX(different,INDEX(subsetindex,ROW(7:7)))</f>
        <v>#NUM!</v>
      </c>
      <c r="O20" s="45" t="str">
        <f t="shared" si="11"/>
        <v> </v>
      </c>
      <c r="P20" s="45" t="str">
        <f t="shared" si="12"/>
        <v> </v>
      </c>
      <c r="Q20" s="45" t="str">
        <f t="shared" si="13"/>
        <v> </v>
      </c>
      <c r="R20" s="45" t="str">
        <f t="shared" si="14"/>
        <v> </v>
      </c>
    </row>
    <row r="21" spans="9:18" ht="12.75">
      <c r="I21" s="2"/>
      <c r="L21" s="47">
        <f>SMALL(IF(ISNUMBER(different),ROW(different)-ROW(INDEX(different,1))+1),ROW($B$1:INDEX($B:$B,COUNTIF(different,1))))</f>
        <v>0</v>
      </c>
      <c r="M21" s="45" t="e">
        <f>INDEX(distribution,INDEX(subsetindex,ROW(7:7)))</f>
        <v>#NUM!</v>
      </c>
      <c r="N21" s="45" t="e">
        <f>INDEX(different,INDEX(subsetindex,ROW(7:7)))</f>
        <v>#NUM!</v>
      </c>
      <c r="O21" s="45" t="str">
        <f t="shared" si="11"/>
        <v> </v>
      </c>
      <c r="P21" s="45" t="str">
        <f t="shared" si="12"/>
        <v> </v>
      </c>
      <c r="Q21" s="45" t="str">
        <f t="shared" si="13"/>
        <v> </v>
      </c>
      <c r="R21" s="45" t="str">
        <f t="shared" si="14"/>
        <v> </v>
      </c>
    </row>
    <row r="22" spans="9:18" ht="12.75">
      <c r="I22" s="2"/>
      <c r="L22" s="47">
        <f>SMALL(IF(ISNUMBER(different),ROW(different)-ROW(INDEX(different,1))+1),ROW($B$1:INDEX($B:$B,COUNTIF(different,1))))</f>
        <v>0</v>
      </c>
      <c r="M22" s="45" t="e">
        <f>INDEX(distribution,INDEX(subsetindex,ROW(14:14)))</f>
        <v>#NUM!</v>
      </c>
      <c r="N22" s="45" t="e">
        <f>INDEX(different,INDEX(subsetindex,ROW(14:14)))</f>
        <v>#NUM!</v>
      </c>
      <c r="O22" s="45" t="str">
        <f t="shared" si="3"/>
        <v> </v>
      </c>
      <c r="P22" s="45" t="str">
        <f t="shared" si="4"/>
        <v> </v>
      </c>
      <c r="Q22" s="45" t="str">
        <f t="shared" si="5"/>
        <v> </v>
      </c>
      <c r="R22" s="45" t="str">
        <f t="shared" si="6"/>
        <v> </v>
      </c>
    </row>
    <row r="23" spans="9:18" ht="12.75">
      <c r="I23" s="2"/>
      <c r="L23" s="47">
        <f>SMALL(IF(ISNUMBER(different),ROW(different)-ROW(INDEX(different,1))+1),ROW($B$1:INDEX($B:$B,COUNTIF(different,1))))</f>
        <v>0</v>
      </c>
      <c r="M23" s="45" t="e">
        <f aca="true" t="shared" si="15" ref="M23:M52">INDEX(distribution,INDEX(subsetindex,ROW($A22:$IV22)))</f>
        <v>#NUM!</v>
      </c>
      <c r="N23" s="45" t="e">
        <f aca="true" t="shared" si="16" ref="N23:N52">INDEX(different,INDEX(subsetindex,ROW($A22:$IV22)))</f>
        <v>#NUM!</v>
      </c>
      <c r="O23" s="45" t="str">
        <f t="shared" si="3"/>
        <v> </v>
      </c>
      <c r="P23" s="45" t="str">
        <f t="shared" si="4"/>
        <v> </v>
      </c>
      <c r="Q23" s="45" t="str">
        <f t="shared" si="5"/>
        <v> </v>
      </c>
      <c r="R23" s="45" t="str">
        <f t="shared" si="6"/>
        <v> </v>
      </c>
    </row>
    <row r="24" spans="9:18" ht="12.75">
      <c r="I24" s="2"/>
      <c r="L24" s="47">
        <f>SMALL(IF(ISNUMBER(different),ROW(different)-ROW(INDEX(different,1))+1),ROW($B$1:INDEX($B:$B,COUNTIF(different,1))))</f>
        <v>0</v>
      </c>
      <c r="M24" s="45" t="e">
        <f t="shared" si="15"/>
        <v>#NUM!</v>
      </c>
      <c r="N24" s="45" t="e">
        <f t="shared" si="16"/>
        <v>#NUM!</v>
      </c>
      <c r="O24" s="45" t="str">
        <f t="shared" si="3"/>
        <v> </v>
      </c>
      <c r="P24" s="45" t="str">
        <f t="shared" si="4"/>
        <v> </v>
      </c>
      <c r="Q24" s="45" t="str">
        <f t="shared" si="5"/>
        <v> </v>
      </c>
      <c r="R24" s="45" t="str">
        <f t="shared" si="6"/>
        <v> </v>
      </c>
    </row>
    <row r="25" spans="12:18" ht="12.75">
      <c r="L25" s="47">
        <f>SMALL(IF(ISNUMBER(different),ROW(different)-ROW(INDEX(different,1))+1),ROW($B$1:INDEX($B:$B,COUNTIF(different,1))))</f>
        <v>0</v>
      </c>
      <c r="M25" s="45" t="e">
        <f t="shared" si="15"/>
        <v>#NUM!</v>
      </c>
      <c r="N25" s="45" t="e">
        <f t="shared" si="16"/>
        <v>#NUM!</v>
      </c>
      <c r="O25" s="45" t="str">
        <f t="shared" si="3"/>
        <v> </v>
      </c>
      <c r="P25" s="45" t="str">
        <f t="shared" si="4"/>
        <v> </v>
      </c>
      <c r="Q25" s="45" t="str">
        <f t="shared" si="5"/>
        <v> </v>
      </c>
      <c r="R25" s="45" t="str">
        <f t="shared" si="6"/>
        <v> </v>
      </c>
    </row>
    <row r="26" spans="12:18" ht="12.75">
      <c r="L26" s="47">
        <f>SMALL(IF(ISNUMBER(different),ROW(different)-ROW(INDEX(different,1))+1),ROW($B$1:INDEX($B:$B,COUNTIF(different,1))))</f>
        <v>0</v>
      </c>
      <c r="M26" s="45" t="e">
        <f t="shared" si="15"/>
        <v>#NUM!</v>
      </c>
      <c r="N26" s="45" t="e">
        <f t="shared" si="16"/>
        <v>#NUM!</v>
      </c>
      <c r="O26" s="45" t="str">
        <f t="shared" si="3"/>
        <v> </v>
      </c>
      <c r="P26" s="45" t="str">
        <f t="shared" si="4"/>
        <v> </v>
      </c>
      <c r="Q26" s="45" t="str">
        <f t="shared" si="5"/>
        <v> </v>
      </c>
      <c r="R26" s="45" t="str">
        <f t="shared" si="6"/>
        <v> </v>
      </c>
    </row>
    <row r="27" spans="12:18" ht="12.75">
      <c r="L27" s="47">
        <f>SMALL(IF(ISNUMBER(different),ROW(different)-ROW(INDEX(different,1))+1),ROW($B$1:INDEX($B:$B,COUNTIF(different,1))))</f>
        <v>0</v>
      </c>
      <c r="M27" s="45" t="e">
        <f t="shared" si="15"/>
        <v>#NUM!</v>
      </c>
      <c r="N27" s="45" t="e">
        <f t="shared" si="16"/>
        <v>#NUM!</v>
      </c>
      <c r="O27" s="45" t="str">
        <f t="shared" si="3"/>
        <v> </v>
      </c>
      <c r="P27" s="45" t="str">
        <f t="shared" si="4"/>
        <v> </v>
      </c>
      <c r="Q27" s="45" t="str">
        <f t="shared" si="5"/>
        <v> </v>
      </c>
      <c r="R27" s="45" t="str">
        <f t="shared" si="6"/>
        <v> </v>
      </c>
    </row>
    <row r="28" spans="12:18" ht="12.75">
      <c r="L28" s="47">
        <f>SMALL(IF(ISNUMBER(different),ROW(different)-ROW(INDEX(different,1))+1),ROW($B$1:INDEX($B:$B,COUNTIF(different,1))))</f>
        <v>0</v>
      </c>
      <c r="M28" s="45" t="e">
        <f t="shared" si="15"/>
        <v>#NUM!</v>
      </c>
      <c r="N28" s="45" t="e">
        <f t="shared" si="16"/>
        <v>#NUM!</v>
      </c>
      <c r="O28" s="45" t="str">
        <f t="shared" si="3"/>
        <v> </v>
      </c>
      <c r="P28" s="45" t="str">
        <f t="shared" si="4"/>
        <v> </v>
      </c>
      <c r="Q28" s="45" t="str">
        <f t="shared" si="5"/>
        <v> </v>
      </c>
      <c r="R28" s="45" t="str">
        <f t="shared" si="6"/>
        <v> </v>
      </c>
    </row>
    <row r="29" spans="12:18" ht="12.75">
      <c r="L29" s="47">
        <f>SMALL(IF(ISNUMBER(different),ROW(different)-ROW(INDEX(different,1))+1),ROW($B$1:INDEX($B:$B,COUNTIF(different,1))))</f>
        <v>0</v>
      </c>
      <c r="M29" s="45" t="e">
        <f t="shared" si="15"/>
        <v>#NUM!</v>
      </c>
      <c r="N29" s="45" t="e">
        <f t="shared" si="16"/>
        <v>#NUM!</v>
      </c>
      <c r="O29" s="45" t="str">
        <f t="shared" si="3"/>
        <v> </v>
      </c>
      <c r="P29" s="45" t="str">
        <f t="shared" si="4"/>
        <v> </v>
      </c>
      <c r="Q29" s="45" t="str">
        <f t="shared" si="5"/>
        <v> </v>
      </c>
      <c r="R29" s="45" t="str">
        <f t="shared" si="6"/>
        <v> </v>
      </c>
    </row>
    <row r="30" spans="12:18" ht="12.75">
      <c r="L30" s="47">
        <f>SMALL(IF(ISNUMBER(different),ROW(different)-ROW(INDEX(different,1))+1),ROW($B$1:INDEX($B:$B,COUNTIF(different,1))))</f>
        <v>0</v>
      </c>
      <c r="M30" s="45" t="e">
        <f t="shared" si="15"/>
        <v>#NUM!</v>
      </c>
      <c r="N30" s="45" t="e">
        <f t="shared" si="16"/>
        <v>#NUM!</v>
      </c>
      <c r="O30" s="45" t="str">
        <f t="shared" si="3"/>
        <v> </v>
      </c>
      <c r="P30" s="45" t="str">
        <f t="shared" si="4"/>
        <v> </v>
      </c>
      <c r="Q30" s="45" t="str">
        <f t="shared" si="5"/>
        <v> </v>
      </c>
      <c r="R30" s="45" t="str">
        <f t="shared" si="6"/>
        <v> </v>
      </c>
    </row>
    <row r="31" spans="12:18" ht="12.75">
      <c r="L31" s="47">
        <f>SMALL(IF(ISNUMBER(different),ROW(different)-ROW(INDEX(different,1))+1),ROW($B$1:INDEX($B:$B,COUNTIF(different,1))))</f>
        <v>0</v>
      </c>
      <c r="M31" s="45" t="e">
        <f t="shared" si="15"/>
        <v>#NUM!</v>
      </c>
      <c r="N31" s="45" t="e">
        <f t="shared" si="16"/>
        <v>#NUM!</v>
      </c>
      <c r="O31" s="45" t="str">
        <f t="shared" si="3"/>
        <v> </v>
      </c>
      <c r="P31" s="45" t="str">
        <f t="shared" si="4"/>
        <v> </v>
      </c>
      <c r="Q31" s="45" t="str">
        <f t="shared" si="5"/>
        <v> </v>
      </c>
      <c r="R31" s="45" t="str">
        <f t="shared" si="6"/>
        <v> </v>
      </c>
    </row>
    <row r="32" spans="12:18" ht="12.75">
      <c r="L32" s="47">
        <f>SMALL(IF(ISNUMBER(different),ROW(different)-ROW(INDEX(different,1))+1),ROW($B$1:INDEX($B:$B,COUNTIF(different,1))))</f>
        <v>0</v>
      </c>
      <c r="M32" s="45" t="e">
        <f t="shared" si="15"/>
        <v>#NUM!</v>
      </c>
      <c r="N32" s="45" t="e">
        <f t="shared" si="16"/>
        <v>#NUM!</v>
      </c>
      <c r="O32" s="45" t="str">
        <f t="shared" si="3"/>
        <v> </v>
      </c>
      <c r="P32" s="45" t="str">
        <f t="shared" si="4"/>
        <v> </v>
      </c>
      <c r="Q32" s="45" t="str">
        <f t="shared" si="5"/>
        <v> </v>
      </c>
      <c r="R32" s="45" t="str">
        <f t="shared" si="6"/>
        <v> </v>
      </c>
    </row>
    <row r="33" spans="12:18" ht="12.75">
      <c r="L33" s="47">
        <f>SMALL(IF(ISNUMBER(different),ROW(different)-ROW(INDEX(different,1))+1),ROW($B$1:INDEX($B:$B,COUNTIF(different,1))))</f>
        <v>0</v>
      </c>
      <c r="M33" s="45" t="e">
        <f t="shared" si="15"/>
        <v>#NUM!</v>
      </c>
      <c r="N33" s="45" t="e">
        <f t="shared" si="16"/>
        <v>#NUM!</v>
      </c>
      <c r="O33" s="45" t="str">
        <f t="shared" si="3"/>
        <v> </v>
      </c>
      <c r="P33" s="45" t="str">
        <f t="shared" si="4"/>
        <v> </v>
      </c>
      <c r="Q33" s="45" t="str">
        <f t="shared" si="5"/>
        <v> </v>
      </c>
      <c r="R33" s="45" t="str">
        <f t="shared" si="6"/>
        <v> </v>
      </c>
    </row>
    <row r="34" spans="12:18" ht="12.75">
      <c r="L34" s="47">
        <f>SMALL(IF(ISNUMBER(different),ROW(different)-ROW(INDEX(different,1))+1),ROW($B$1:INDEX($B:$B,COUNTIF(different,1))))</f>
        <v>0</v>
      </c>
      <c r="M34" s="45" t="e">
        <f t="shared" si="15"/>
        <v>#NUM!</v>
      </c>
      <c r="N34" s="45" t="e">
        <f t="shared" si="16"/>
        <v>#NUM!</v>
      </c>
      <c r="O34" s="45" t="str">
        <f t="shared" si="3"/>
        <v> </v>
      </c>
      <c r="P34" s="45" t="str">
        <f t="shared" si="4"/>
        <v> </v>
      </c>
      <c r="Q34" s="45" t="str">
        <f t="shared" si="5"/>
        <v> </v>
      </c>
      <c r="R34" s="45" t="str">
        <f t="shared" si="6"/>
        <v> </v>
      </c>
    </row>
    <row r="35" spans="12:18" ht="12.75">
      <c r="L35" s="47">
        <f>SMALL(IF(ISNUMBER(different),ROW(different)-ROW(INDEX(different,1))+1),ROW($B$1:INDEX($B:$B,COUNTIF(different,1))))</f>
        <v>0</v>
      </c>
      <c r="M35" s="45" t="e">
        <f t="shared" si="15"/>
        <v>#NUM!</v>
      </c>
      <c r="N35" s="45" t="e">
        <f t="shared" si="16"/>
        <v>#NUM!</v>
      </c>
      <c r="O35" s="45" t="str">
        <f t="shared" si="3"/>
        <v> </v>
      </c>
      <c r="P35" s="45" t="str">
        <f t="shared" si="4"/>
        <v> </v>
      </c>
      <c r="Q35" s="45" t="str">
        <f t="shared" si="5"/>
        <v> </v>
      </c>
      <c r="R35" s="45" t="str">
        <f t="shared" si="6"/>
        <v> </v>
      </c>
    </row>
    <row r="36" spans="12:18" ht="12.75">
      <c r="L36" s="47">
        <f>SMALL(IF(ISNUMBER(different),ROW(different)-ROW(INDEX(different,1))+1),ROW($B$1:INDEX($B:$B,COUNTIF(different,1))))</f>
        <v>0</v>
      </c>
      <c r="M36" s="45" t="e">
        <f t="shared" si="15"/>
        <v>#NUM!</v>
      </c>
      <c r="N36" s="45" t="e">
        <f t="shared" si="16"/>
        <v>#NUM!</v>
      </c>
      <c r="O36" s="45" t="str">
        <f t="shared" si="3"/>
        <v> </v>
      </c>
      <c r="P36" s="45" t="str">
        <f t="shared" si="4"/>
        <v> </v>
      </c>
      <c r="Q36" s="45" t="str">
        <f t="shared" si="5"/>
        <v> </v>
      </c>
      <c r="R36" s="45" t="str">
        <f t="shared" si="6"/>
        <v> </v>
      </c>
    </row>
    <row r="37" spans="12:18" ht="12.75">
      <c r="L37" s="47">
        <f>SMALL(IF(ISNUMBER(different),ROW(different)-ROW(INDEX(different,1))+1),ROW($B$1:INDEX($B:$B,COUNTIF(different,1))))</f>
        <v>0</v>
      </c>
      <c r="M37" s="45" t="e">
        <f t="shared" si="15"/>
        <v>#NUM!</v>
      </c>
      <c r="N37" s="45" t="e">
        <f t="shared" si="16"/>
        <v>#NUM!</v>
      </c>
      <c r="O37" s="45" t="str">
        <f t="shared" si="3"/>
        <v> </v>
      </c>
      <c r="P37" s="45" t="str">
        <f t="shared" si="4"/>
        <v> </v>
      </c>
      <c r="Q37" s="45" t="str">
        <f t="shared" si="5"/>
        <v> </v>
      </c>
      <c r="R37" s="45" t="str">
        <f t="shared" si="6"/>
        <v> </v>
      </c>
    </row>
    <row r="38" spans="12:18" ht="12.75">
      <c r="L38" s="47">
        <f>SMALL(IF(ISNUMBER(different),ROW(different)-ROW(INDEX(different,1))+1),ROW($B$1:INDEX($B:$B,COUNTIF(different,1))))</f>
        <v>0</v>
      </c>
      <c r="M38" s="45" t="e">
        <f t="shared" si="15"/>
        <v>#NUM!</v>
      </c>
      <c r="N38" s="45" t="e">
        <f t="shared" si="16"/>
        <v>#NUM!</v>
      </c>
      <c r="O38" s="45" t="str">
        <f t="shared" si="3"/>
        <v> </v>
      </c>
      <c r="P38" s="45" t="str">
        <f t="shared" si="4"/>
        <v> </v>
      </c>
      <c r="Q38" s="45" t="str">
        <f t="shared" si="5"/>
        <v> </v>
      </c>
      <c r="R38" s="45" t="str">
        <f t="shared" si="6"/>
        <v> </v>
      </c>
    </row>
    <row r="39" spans="12:18" ht="12.75">
      <c r="L39" s="47">
        <f>SMALL(IF(ISNUMBER(different),ROW(different)-ROW(INDEX(different,1))+1),ROW($B$1:INDEX($B:$B,COUNTIF(different,1))))</f>
        <v>0</v>
      </c>
      <c r="M39" s="45" t="e">
        <f t="shared" si="15"/>
        <v>#NUM!</v>
      </c>
      <c r="N39" s="45" t="e">
        <f t="shared" si="16"/>
        <v>#NUM!</v>
      </c>
      <c r="O39" s="45" t="str">
        <f t="shared" si="3"/>
        <v> </v>
      </c>
      <c r="P39" s="45" t="str">
        <f t="shared" si="4"/>
        <v> </v>
      </c>
      <c r="Q39" s="45" t="str">
        <f t="shared" si="5"/>
        <v> </v>
      </c>
      <c r="R39" s="45" t="str">
        <f t="shared" si="6"/>
        <v> </v>
      </c>
    </row>
    <row r="40" spans="12:18" ht="12.75">
      <c r="L40" s="47">
        <f>SMALL(IF(ISNUMBER(different),ROW(different)-ROW(INDEX(different,1))+1),ROW($B$1:INDEX($B:$B,COUNTIF(different,1))))</f>
        <v>0</v>
      </c>
      <c r="M40" s="45" t="e">
        <f t="shared" si="15"/>
        <v>#NUM!</v>
      </c>
      <c r="N40" s="45" t="e">
        <f t="shared" si="16"/>
        <v>#NUM!</v>
      </c>
      <c r="O40" s="45" t="str">
        <f t="shared" si="3"/>
        <v> </v>
      </c>
      <c r="P40" s="45" t="str">
        <f t="shared" si="4"/>
        <v> </v>
      </c>
      <c r="Q40" s="45" t="str">
        <f t="shared" si="5"/>
        <v> </v>
      </c>
      <c r="R40" s="45" t="str">
        <f t="shared" si="6"/>
        <v> </v>
      </c>
    </row>
    <row r="41" spans="12:18" ht="12.75">
      <c r="L41" s="47">
        <f>SMALL(IF(ISNUMBER(different),ROW(different)-ROW(INDEX(different,1))+1),ROW($B$1:INDEX($B:$B,COUNTIF(different,1))))</f>
        <v>0</v>
      </c>
      <c r="M41" s="45" t="e">
        <f t="shared" si="15"/>
        <v>#NUM!</v>
      </c>
      <c r="N41" s="45" t="e">
        <f t="shared" si="16"/>
        <v>#NUM!</v>
      </c>
      <c r="O41" s="45" t="str">
        <f t="shared" si="3"/>
        <v> </v>
      </c>
      <c r="P41" s="45" t="str">
        <f t="shared" si="4"/>
        <v> </v>
      </c>
      <c r="Q41" s="45" t="str">
        <f t="shared" si="5"/>
        <v> </v>
      </c>
      <c r="R41" s="45" t="str">
        <f t="shared" si="6"/>
        <v> </v>
      </c>
    </row>
    <row r="42" spans="12:18" ht="12.75">
      <c r="L42" s="47">
        <f>SMALL(IF(ISNUMBER(different),ROW(different)-ROW(INDEX(different,1))+1),ROW($B$1:INDEX($B:$B,COUNTIF(different,1))))</f>
        <v>0</v>
      </c>
      <c r="M42" s="45" t="e">
        <f t="shared" si="15"/>
        <v>#NUM!</v>
      </c>
      <c r="N42" s="45" t="e">
        <f t="shared" si="16"/>
        <v>#NUM!</v>
      </c>
      <c r="O42" s="45" t="str">
        <f t="shared" si="3"/>
        <v> </v>
      </c>
      <c r="P42" s="45" t="str">
        <f t="shared" si="4"/>
        <v> </v>
      </c>
      <c r="Q42" s="45" t="str">
        <f t="shared" si="5"/>
        <v> </v>
      </c>
      <c r="R42" s="45" t="str">
        <f t="shared" si="6"/>
        <v> </v>
      </c>
    </row>
    <row r="43" spans="12:18" ht="12.75">
      <c r="L43" s="47">
        <f>SMALL(IF(ISNUMBER(different),ROW(different)-ROW(INDEX(different,1))+1),ROW($B$1:INDEX($B:$B,COUNTIF(different,1))))</f>
        <v>0</v>
      </c>
      <c r="M43" s="45" t="e">
        <f t="shared" si="15"/>
        <v>#NUM!</v>
      </c>
      <c r="N43" s="45" t="e">
        <f t="shared" si="16"/>
        <v>#NUM!</v>
      </c>
      <c r="O43" s="45" t="str">
        <f t="shared" si="3"/>
        <v> </v>
      </c>
      <c r="P43" s="45" t="str">
        <f t="shared" si="4"/>
        <v> </v>
      </c>
      <c r="Q43" s="45" t="str">
        <f t="shared" si="5"/>
        <v> </v>
      </c>
      <c r="R43" s="45" t="str">
        <f t="shared" si="6"/>
        <v> </v>
      </c>
    </row>
    <row r="44" spans="12:18" ht="12.75">
      <c r="L44" s="47">
        <f>SMALL(IF(ISNUMBER(different),ROW(different)-ROW(INDEX(different,1))+1),ROW($B$1:INDEX($B:$B,COUNTIF(different,1))))</f>
        <v>0</v>
      </c>
      <c r="M44" s="45" t="e">
        <f t="shared" si="15"/>
        <v>#NUM!</v>
      </c>
      <c r="N44" s="45" t="e">
        <f t="shared" si="16"/>
        <v>#NUM!</v>
      </c>
      <c r="O44" s="45" t="str">
        <f t="shared" si="3"/>
        <v> </v>
      </c>
      <c r="P44" s="45" t="str">
        <f t="shared" si="4"/>
        <v> </v>
      </c>
      <c r="Q44" s="45" t="str">
        <f t="shared" si="5"/>
        <v> </v>
      </c>
      <c r="R44" s="45" t="str">
        <f t="shared" si="6"/>
        <v> </v>
      </c>
    </row>
    <row r="45" spans="12:18" ht="12.75">
      <c r="L45" s="47">
        <f>SMALL(IF(ISNUMBER(different),ROW(different)-ROW(INDEX(different,1))+1),ROW($B$1:INDEX($B:$B,COUNTIF(different,1))))</f>
        <v>0</v>
      </c>
      <c r="M45" s="45" t="e">
        <f t="shared" si="15"/>
        <v>#NUM!</v>
      </c>
      <c r="N45" s="45" t="e">
        <f t="shared" si="16"/>
        <v>#NUM!</v>
      </c>
      <c r="O45" s="45" t="str">
        <f t="shared" si="3"/>
        <v> </v>
      </c>
      <c r="P45" s="45" t="str">
        <f t="shared" si="4"/>
        <v> </v>
      </c>
      <c r="Q45" s="45" t="str">
        <f t="shared" si="5"/>
        <v> </v>
      </c>
      <c r="R45" s="45" t="str">
        <f t="shared" si="6"/>
        <v> </v>
      </c>
    </row>
    <row r="46" spans="12:18" ht="12.75">
      <c r="L46" s="47">
        <f>SMALL(IF(ISNUMBER(different),ROW(different)-ROW(INDEX(different,1))+1),ROW($B$1:INDEX($B:$B,COUNTIF(different,1))))</f>
        <v>0</v>
      </c>
      <c r="M46" s="45" t="e">
        <f t="shared" si="15"/>
        <v>#NUM!</v>
      </c>
      <c r="N46" s="45" t="e">
        <f t="shared" si="16"/>
        <v>#NUM!</v>
      </c>
      <c r="O46" s="45" t="str">
        <f t="shared" si="3"/>
        <v> </v>
      </c>
      <c r="P46" s="45" t="str">
        <f t="shared" si="4"/>
        <v> </v>
      </c>
      <c r="Q46" s="45" t="str">
        <f t="shared" si="5"/>
        <v> </v>
      </c>
      <c r="R46" s="45" t="str">
        <f t="shared" si="6"/>
        <v> </v>
      </c>
    </row>
    <row r="47" spans="12:18" ht="12.75">
      <c r="L47" s="47">
        <f>SMALL(IF(ISNUMBER(different),ROW(different)-ROW(INDEX(different,1))+1),ROW($B$1:INDEX($B:$B,COUNTIF(different,1))))</f>
        <v>0</v>
      </c>
      <c r="M47" s="45" t="e">
        <f t="shared" si="15"/>
        <v>#NUM!</v>
      </c>
      <c r="N47" s="45" t="e">
        <f t="shared" si="16"/>
        <v>#NUM!</v>
      </c>
      <c r="O47" s="45" t="str">
        <f t="shared" si="3"/>
        <v> </v>
      </c>
      <c r="P47" s="45" t="str">
        <f t="shared" si="4"/>
        <v> </v>
      </c>
      <c r="Q47" s="45" t="str">
        <f t="shared" si="5"/>
        <v> </v>
      </c>
      <c r="R47" s="45" t="str">
        <f t="shared" si="6"/>
        <v> </v>
      </c>
    </row>
    <row r="48" spans="12:18" ht="12.75">
      <c r="L48" s="47">
        <f>SMALL(IF(ISNUMBER(different),ROW(different)-ROW(INDEX(different,1))+1),ROW($B$1:INDEX($B:$B,COUNTIF(different,1))))</f>
        <v>0</v>
      </c>
      <c r="M48" s="45" t="e">
        <f t="shared" si="15"/>
        <v>#NUM!</v>
      </c>
      <c r="N48" s="45" t="e">
        <f t="shared" si="16"/>
        <v>#NUM!</v>
      </c>
      <c r="O48" s="45" t="str">
        <f t="shared" si="3"/>
        <v> </v>
      </c>
      <c r="P48" s="45" t="str">
        <f t="shared" si="4"/>
        <v> </v>
      </c>
      <c r="Q48" s="45" t="str">
        <f t="shared" si="5"/>
        <v> </v>
      </c>
      <c r="R48" s="45" t="str">
        <f t="shared" si="6"/>
        <v> </v>
      </c>
    </row>
    <row r="49" spans="12:18" ht="12.75">
      <c r="L49" s="47">
        <f>SMALL(IF(ISNUMBER(different),ROW(different)-ROW(INDEX(different,1))+1),ROW($B$1:INDEX($B:$B,COUNTIF(different,1))))</f>
        <v>0</v>
      </c>
      <c r="M49" s="45" t="e">
        <f t="shared" si="15"/>
        <v>#NUM!</v>
      </c>
      <c r="N49" s="45" t="e">
        <f t="shared" si="16"/>
        <v>#NUM!</v>
      </c>
      <c r="O49" s="45" t="str">
        <f t="shared" si="3"/>
        <v> </v>
      </c>
      <c r="P49" s="45" t="str">
        <f t="shared" si="4"/>
        <v> </v>
      </c>
      <c r="Q49" s="45" t="str">
        <f t="shared" si="5"/>
        <v> </v>
      </c>
      <c r="R49" s="45" t="str">
        <f t="shared" si="6"/>
        <v> </v>
      </c>
    </row>
    <row r="50" spans="12:18" ht="12.75">
      <c r="L50" s="47">
        <f>SMALL(IF(ISNUMBER(different),ROW(different)-ROW(INDEX(different,1))+1),ROW($B$1:INDEX($B:$B,COUNTIF(different,1))))</f>
        <v>0</v>
      </c>
      <c r="M50" s="45" t="e">
        <f t="shared" si="15"/>
        <v>#NUM!</v>
      </c>
      <c r="N50" s="45" t="e">
        <f t="shared" si="16"/>
        <v>#NUM!</v>
      </c>
      <c r="O50" s="45" t="str">
        <f t="shared" si="3"/>
        <v> </v>
      </c>
      <c r="P50" s="45" t="str">
        <f t="shared" si="4"/>
        <v> </v>
      </c>
      <c r="Q50" s="45" t="str">
        <f t="shared" si="5"/>
        <v> </v>
      </c>
      <c r="R50" s="45" t="str">
        <f t="shared" si="6"/>
        <v> </v>
      </c>
    </row>
    <row r="51" spans="12:18" ht="12.75">
      <c r="L51" s="47">
        <f>SMALL(IF(ISNUMBER(different),ROW(different)-ROW(INDEX(different,1))+1),ROW($B$1:INDEX($B:$B,COUNTIF(different,1))))</f>
        <v>0</v>
      </c>
      <c r="M51" s="45" t="e">
        <f t="shared" si="15"/>
        <v>#NUM!</v>
      </c>
      <c r="N51" s="45" t="e">
        <f t="shared" si="16"/>
        <v>#NUM!</v>
      </c>
      <c r="O51" s="45" t="str">
        <f t="shared" si="3"/>
        <v> </v>
      </c>
      <c r="P51" s="45" t="str">
        <f t="shared" si="4"/>
        <v> </v>
      </c>
      <c r="Q51" s="45" t="str">
        <f t="shared" si="5"/>
        <v> </v>
      </c>
      <c r="R51" s="45" t="str">
        <f t="shared" si="6"/>
        <v> </v>
      </c>
    </row>
    <row r="52" spans="12:18" ht="12.75">
      <c r="L52" s="47">
        <f>SMALL(IF(ISNUMBER(different),ROW(different)-ROW(INDEX(different,1))+1),ROW($B$1:INDEX($B:$B,COUNTIF(different,1))))</f>
        <v>0</v>
      </c>
      <c r="M52" s="45" t="e">
        <f t="shared" si="15"/>
        <v>#NUM!</v>
      </c>
      <c r="N52" s="45" t="e">
        <f t="shared" si="16"/>
        <v>#NUM!</v>
      </c>
      <c r="O52" s="45" t="str">
        <f t="shared" si="3"/>
        <v> </v>
      </c>
      <c r="P52" s="45" t="str">
        <f t="shared" si="4"/>
        <v> </v>
      </c>
      <c r="Q52" s="45" t="str">
        <f t="shared" si="5"/>
        <v> </v>
      </c>
      <c r="R52" s="45" t="str">
        <f t="shared" si="6"/>
        <v> </v>
      </c>
    </row>
  </sheetData>
  <sheetProtection password="C2B6" sheet="1"/>
  <mergeCells count="3">
    <mergeCell ref="A2:A3"/>
    <mergeCell ref="A5:A6"/>
    <mergeCell ref="A8:A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29.57421875" style="0" bestFit="1" customWidth="1"/>
    <col min="4" max="4" width="12.7109375" style="0" bestFit="1" customWidth="1"/>
    <col min="5" max="5" width="37.421875" style="0" bestFit="1" customWidth="1"/>
    <col min="6" max="6" width="10.28125" style="0" bestFit="1" customWidth="1"/>
    <col min="7" max="8" width="7.421875" style="0" bestFit="1" customWidth="1"/>
    <col min="9" max="9" width="22.851562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1" t="s">
        <v>10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8" ht="15.75">
      <c r="A2" s="16">
        <v>298</v>
      </c>
      <c r="B2" s="24" t="s">
        <v>37</v>
      </c>
      <c r="C2" s="18" t="s">
        <v>6</v>
      </c>
      <c r="D2" s="19">
        <v>4.2</v>
      </c>
      <c r="E2" s="15" t="s">
        <v>14</v>
      </c>
      <c r="F2" s="14" t="e">
        <f aca="true" t="shared" si="0" ref="F2:F7">E2-D2</f>
        <v>#VALUE!</v>
      </c>
      <c r="G2" s="8">
        <v>0.5</v>
      </c>
      <c r="H2" s="5">
        <v>-0.5</v>
      </c>
      <c r="L2" s="47">
        <f>SMALL(IF(ISNUMBER(different),ROW(different)-ROW(INDEX(different,1))+1),ROW($B$1:INDEX($B:$B,COUNTIF(different,1))))</f>
        <v>0</v>
      </c>
      <c r="M2" s="45" t="e">
        <f>INDEX(distribution,INDEX(subsetindex,ROW(1:1)))</f>
        <v>#NUM!</v>
      </c>
      <c r="N2" s="45" t="e">
        <f>INDEX(different,INDEX(subsetindex,ROW(1:1)))</f>
        <v>#NUM!</v>
      </c>
      <c r="O2" s="45" t="str">
        <f aca="true" t="shared" si="1" ref="O2:O48">IF(ISNUMBER(N2),N2," ")</f>
        <v> </v>
      </c>
      <c r="P2" s="45" t="str">
        <f aca="true" t="shared" si="2" ref="P2:P48">IF(ISNUMBER(N2),M2," ")</f>
        <v> </v>
      </c>
      <c r="Q2" s="45" t="str">
        <f>IF(ISNUMBER(O2),0.5," ")</f>
        <v> </v>
      </c>
      <c r="R2" s="45" t="str">
        <f>IF(ISNUMBER(O2),-0.5," ")</f>
        <v> </v>
      </c>
    </row>
    <row r="3" spans="1:18" ht="15.75">
      <c r="A3" s="16">
        <v>304</v>
      </c>
      <c r="B3" s="24" t="s">
        <v>44</v>
      </c>
      <c r="C3" s="18" t="s">
        <v>6</v>
      </c>
      <c r="D3" s="19">
        <v>4.03</v>
      </c>
      <c r="E3" s="15" t="s">
        <v>14</v>
      </c>
      <c r="F3" s="14" t="e">
        <f t="shared" si="0"/>
        <v>#VALUE!</v>
      </c>
      <c r="G3" s="8">
        <v>0.5</v>
      </c>
      <c r="H3" s="5">
        <v>-0.5</v>
      </c>
      <c r="L3" s="47">
        <f>SMALL(IF(ISNUMBER(different),ROW(different)-ROW(INDEX(different,1))+1),ROW($B$1:INDEX($B:$B,COUNTIF(different,1))))</f>
        <v>0</v>
      </c>
      <c r="M3" s="45" t="e">
        <f>INDEX(distribution,INDEX(subsetindex,ROW(2:2)))</f>
        <v>#NUM!</v>
      </c>
      <c r="N3" s="45" t="e">
        <f>INDEX(different,INDEX(subsetindex,ROW(2:2)))</f>
        <v>#NUM!</v>
      </c>
      <c r="O3" s="45" t="str">
        <f t="shared" si="1"/>
        <v> </v>
      </c>
      <c r="P3" s="45" t="str">
        <f t="shared" si="2"/>
        <v> </v>
      </c>
      <c r="Q3" s="45" t="str">
        <f aca="true" t="shared" si="3" ref="Q3:Q48">IF(ISNUMBER(O3),0.5," ")</f>
        <v> </v>
      </c>
      <c r="R3" s="45" t="str">
        <f aca="true" t="shared" si="4" ref="R3:R48">IF(ISNUMBER(O3),-0.5," ")</f>
        <v> </v>
      </c>
    </row>
    <row r="4" spans="1:18" ht="15.75">
      <c r="A4" s="16">
        <v>310</v>
      </c>
      <c r="B4" s="24" t="s">
        <v>52</v>
      </c>
      <c r="C4" s="18" t="s">
        <v>6</v>
      </c>
      <c r="D4" s="19">
        <v>3.68</v>
      </c>
      <c r="E4" s="15" t="s">
        <v>14</v>
      </c>
      <c r="F4" s="14" t="e">
        <f t="shared" si="0"/>
        <v>#VALUE!</v>
      </c>
      <c r="G4" s="8">
        <v>0.5</v>
      </c>
      <c r="H4" s="5">
        <v>-0.5</v>
      </c>
      <c r="L4" s="47">
        <f>SMALL(IF(ISNUMBER(different),ROW(different)-ROW(INDEX(different,1))+1),ROW($B$1:INDEX($B:$B,COUNTIF(different,1))))</f>
        <v>0</v>
      </c>
      <c r="M4" s="45" t="e">
        <f>INDEX(distribution,INDEX(subsetindex,ROW(3:3)))</f>
        <v>#NUM!</v>
      </c>
      <c r="N4" s="45" t="e">
        <f>INDEX(different,INDEX(subsetindex,ROW(3:3)))</f>
        <v>#NUM!</v>
      </c>
      <c r="O4" s="45" t="str">
        <f t="shared" si="1"/>
        <v> </v>
      </c>
      <c r="P4" s="45" t="str">
        <f t="shared" si="2"/>
        <v> </v>
      </c>
      <c r="Q4" s="45" t="str">
        <f t="shared" si="3"/>
        <v> </v>
      </c>
      <c r="R4" s="45" t="str">
        <f t="shared" si="4"/>
        <v> </v>
      </c>
    </row>
    <row r="5" spans="1:18" ht="15.75">
      <c r="A5" s="16">
        <v>316</v>
      </c>
      <c r="B5" s="24" t="s">
        <v>58</v>
      </c>
      <c r="C5" s="18" t="s">
        <v>6</v>
      </c>
      <c r="D5" s="19">
        <v>4.04</v>
      </c>
      <c r="E5" s="15" t="s">
        <v>14</v>
      </c>
      <c r="F5" s="14" t="e">
        <f>E5-D5</f>
        <v>#VALUE!</v>
      </c>
      <c r="G5" s="8">
        <v>0.5</v>
      </c>
      <c r="H5" s="5">
        <v>-0.5</v>
      </c>
      <c r="L5" s="47">
        <f>SMALL(IF(ISNUMBER(different),ROW(different)-ROW(INDEX(different,1))+1),ROW($B$1:INDEX($B:$B,COUNTIF(different,1))))</f>
        <v>0</v>
      </c>
      <c r="M5" s="45" t="e">
        <f>INDEX(distribution,INDEX(subsetindex,ROW(4:4)))</f>
        <v>#NUM!</v>
      </c>
      <c r="N5" s="45" t="e">
        <f>INDEX(different,INDEX(subsetindex,ROW(4:4)))</f>
        <v>#NUM!</v>
      </c>
      <c r="O5" s="45" t="str">
        <f t="shared" si="1"/>
        <v> </v>
      </c>
      <c r="P5" s="45" t="str">
        <f t="shared" si="2"/>
        <v> </v>
      </c>
      <c r="Q5" s="45" t="str">
        <f t="shared" si="3"/>
        <v> </v>
      </c>
      <c r="R5" s="45" t="str">
        <f t="shared" si="4"/>
        <v> </v>
      </c>
    </row>
    <row r="6" spans="1:18" ht="15.75">
      <c r="A6" s="16">
        <v>322</v>
      </c>
      <c r="B6" s="24" t="s">
        <v>63</v>
      </c>
      <c r="C6" s="18" t="s">
        <v>6</v>
      </c>
      <c r="D6" s="19">
        <v>4.46</v>
      </c>
      <c r="E6" s="15" t="s">
        <v>14</v>
      </c>
      <c r="F6" s="14" t="e">
        <f>E6-D6</f>
        <v>#VALUE!</v>
      </c>
      <c r="G6" s="8">
        <v>0.5</v>
      </c>
      <c r="H6" s="5">
        <v>-0.5</v>
      </c>
      <c r="L6" s="47">
        <f>SMALL(IF(ISNUMBER(different),ROW(different)-ROW(INDEX(different,1))+1),ROW($B$1:INDEX($B:$B,COUNTIF(different,1))))</f>
        <v>0</v>
      </c>
      <c r="M6" s="45" t="e">
        <f>INDEX(distribution,INDEX(subsetindex,ROW(2:2)))</f>
        <v>#NUM!</v>
      </c>
      <c r="N6" s="45" t="e">
        <f>INDEX(different,INDEX(subsetindex,ROW(2:2)))</f>
        <v>#NUM!</v>
      </c>
      <c r="O6" s="45" t="str">
        <f>IF(ISNUMBER(N6),N6," ")</f>
        <v> </v>
      </c>
      <c r="P6" s="45" t="str">
        <f>IF(ISNUMBER(N6),M6," ")</f>
        <v> </v>
      </c>
      <c r="Q6" s="45" t="str">
        <f>IF(ISNUMBER(O6),0.5," ")</f>
        <v> </v>
      </c>
      <c r="R6" s="45" t="str">
        <f>IF(ISNUMBER(O6),-0.5," ")</f>
        <v> </v>
      </c>
    </row>
    <row r="7" spans="1:18" ht="15.75">
      <c r="A7" s="16">
        <v>328</v>
      </c>
      <c r="B7" s="24" t="s">
        <v>69</v>
      </c>
      <c r="C7" s="18" t="s">
        <v>6</v>
      </c>
      <c r="D7" s="19">
        <v>4.6</v>
      </c>
      <c r="E7" s="15" t="s">
        <v>14</v>
      </c>
      <c r="F7" s="14" t="e">
        <f t="shared" si="0"/>
        <v>#VALUE!</v>
      </c>
      <c r="G7" s="8">
        <v>0.5</v>
      </c>
      <c r="H7" s="5">
        <v>-0.5</v>
      </c>
      <c r="L7" s="47">
        <f>SMALL(IF(ISNUMBER(different),ROW(different)-ROW(INDEX(different,1))+1),ROW($B$1:INDEX($B:$B,COUNTIF(different,1))))</f>
        <v>0</v>
      </c>
      <c r="M7" s="45" t="e">
        <f>INDEX(distribution,INDEX(subsetindex,ROW(3:3)))</f>
        <v>#NUM!</v>
      </c>
      <c r="N7" s="45" t="e">
        <f>INDEX(different,INDEX(subsetindex,ROW(3:3)))</f>
        <v>#NUM!</v>
      </c>
      <c r="O7" s="45" t="str">
        <f>IF(ISNUMBER(N7),N7," ")</f>
        <v> </v>
      </c>
      <c r="P7" s="45" t="str">
        <f>IF(ISNUMBER(N7),M7," ")</f>
        <v> </v>
      </c>
      <c r="Q7" s="45" t="str">
        <f>IF(ISNUMBER(O7),0.5," ")</f>
        <v> </v>
      </c>
      <c r="R7" s="45" t="str">
        <f>IF(ISNUMBER(O7),-0.5," ")</f>
        <v> </v>
      </c>
    </row>
    <row r="8" spans="1:18" ht="12.75">
      <c r="A8" s="37"/>
      <c r="B8" s="35"/>
      <c r="C8" s="38"/>
      <c r="D8" s="30"/>
      <c r="E8" s="31"/>
      <c r="F8" s="32"/>
      <c r="G8" s="33"/>
      <c r="H8" s="34"/>
      <c r="L8" s="47">
        <f>SMALL(IF(ISNUMBER(different),ROW(different)-ROW(INDEX(different,1))+1),ROW($B$1:INDEX($B:$B,COUNTIF(different,1))))</f>
        <v>0</v>
      </c>
      <c r="M8" s="45" t="e">
        <f>INDEX(distribution,INDEX(subsetindex,ROW(4:4)))</f>
        <v>#NUM!</v>
      </c>
      <c r="N8" s="45" t="e">
        <f>INDEX(different,INDEX(subsetindex,ROW(4:4)))</f>
        <v>#NUM!</v>
      </c>
      <c r="O8" s="45" t="str">
        <f>IF(ISNUMBER(N8),N8," ")</f>
        <v> </v>
      </c>
      <c r="P8" s="45" t="str">
        <f>IF(ISNUMBER(N8),M8," ")</f>
        <v> </v>
      </c>
      <c r="Q8" s="45" t="str">
        <f>IF(ISNUMBER(O8),0.5," ")</f>
        <v> </v>
      </c>
      <c r="R8" s="45" t="str">
        <f>IF(ISNUMBER(O8),-0.5," ")</f>
        <v> </v>
      </c>
    </row>
    <row r="9" spans="1:18" ht="12.75">
      <c r="A9" s="37"/>
      <c r="B9" s="35"/>
      <c r="C9" s="38"/>
      <c r="D9" s="30"/>
      <c r="E9" s="31"/>
      <c r="F9" s="32"/>
      <c r="G9" s="33"/>
      <c r="H9" s="34"/>
      <c r="L9" s="47">
        <f>SMALL(IF(ISNUMBER(different),ROW(different)-ROW(INDEX(different,1))+1),ROW($B$1:INDEX($B:$B,COUNTIF(different,1))))</f>
        <v>0</v>
      </c>
      <c r="M9" s="45" t="e">
        <f>INDEX(distribution,INDEX(subsetindex,ROW(5:5)))</f>
        <v>#NUM!</v>
      </c>
      <c r="N9" s="45" t="e">
        <f>INDEX(different,INDEX(subsetindex,ROW(5:5)))</f>
        <v>#NUM!</v>
      </c>
      <c r="O9" s="45" t="str">
        <f t="shared" si="1"/>
        <v> </v>
      </c>
      <c r="P9" s="45" t="str">
        <f t="shared" si="2"/>
        <v> </v>
      </c>
      <c r="Q9" s="45" t="str">
        <f t="shared" si="3"/>
        <v> </v>
      </c>
      <c r="R9" s="45" t="str">
        <f t="shared" si="4"/>
        <v> </v>
      </c>
    </row>
    <row r="10" spans="12:18" ht="12.75">
      <c r="L10" s="47">
        <f>SMALL(IF(ISNUMBER(different),ROW(different)-ROW(INDEX(different,1))+1),ROW($B$1:INDEX($B:$B,COUNTIF(different,1))))</f>
        <v>0</v>
      </c>
      <c r="M10" s="45" t="e">
        <f>INDEX(distribution,INDEX(subsetindex,ROW(2:2)))</f>
        <v>#NUM!</v>
      </c>
      <c r="N10" s="45" t="e">
        <f>INDEX(different,INDEX(subsetindex,ROW(2:2)))</f>
        <v>#NUM!</v>
      </c>
      <c r="O10" s="45" t="str">
        <f>IF(ISNUMBER(N10),N10," ")</f>
        <v> </v>
      </c>
      <c r="P10" s="45" t="str">
        <f>IF(ISNUMBER(N10),M10," ")</f>
        <v> </v>
      </c>
      <c r="Q10" s="45" t="str">
        <f>IF(ISNUMBER(O10),0.5," ")</f>
        <v> </v>
      </c>
      <c r="R10" s="45" t="str">
        <f>IF(ISNUMBER(O10),-0.5," ")</f>
        <v> </v>
      </c>
    </row>
    <row r="11" spans="12:18" ht="12.75">
      <c r="L11" s="47">
        <f>SMALL(IF(ISNUMBER(different),ROW(different)-ROW(INDEX(different,1))+1),ROW($B$1:INDEX($B:$B,COUNTIF(different,1))))</f>
        <v>0</v>
      </c>
      <c r="M11" s="45" t="e">
        <f>INDEX(distribution,INDEX(subsetindex,ROW(3:3)))</f>
        <v>#NUM!</v>
      </c>
      <c r="N11" s="45" t="e">
        <f>INDEX(different,INDEX(subsetindex,ROW(3:3)))</f>
        <v>#NUM!</v>
      </c>
      <c r="O11" s="45" t="str">
        <f>IF(ISNUMBER(N11),N11," ")</f>
        <v> </v>
      </c>
      <c r="P11" s="45" t="str">
        <f>IF(ISNUMBER(N11),M11," ")</f>
        <v> </v>
      </c>
      <c r="Q11" s="45" t="str">
        <f>IF(ISNUMBER(O11),0.5," ")</f>
        <v> </v>
      </c>
      <c r="R11" s="45" t="str">
        <f>IF(ISNUMBER(O11),-0.5," ")</f>
        <v> </v>
      </c>
    </row>
    <row r="12" spans="12:18" ht="12.75">
      <c r="L12" s="47">
        <f>SMALL(IF(ISNUMBER(different),ROW(different)-ROW(INDEX(different,1))+1),ROW($B$1:INDEX($B:$B,COUNTIF(different,1))))</f>
        <v>0</v>
      </c>
      <c r="M12" s="45" t="e">
        <f>INDEX(distribution,INDEX(subsetindex,ROW(4:4)))</f>
        <v>#NUM!</v>
      </c>
      <c r="N12" s="45" t="e">
        <f>INDEX(different,INDEX(subsetindex,ROW(4:4)))</f>
        <v>#NUM!</v>
      </c>
      <c r="O12" s="45" t="str">
        <f>IF(ISNUMBER(N12),N12," ")</f>
        <v> </v>
      </c>
      <c r="P12" s="45" t="str">
        <f>IF(ISNUMBER(N12),M12," ")</f>
        <v> </v>
      </c>
      <c r="Q12" s="45" t="str">
        <f>IF(ISNUMBER(O12),0.5," ")</f>
        <v> </v>
      </c>
      <c r="R12" s="45" t="str">
        <f>IF(ISNUMBER(O12),-0.5," ")</f>
        <v> </v>
      </c>
    </row>
    <row r="13" spans="12:18" ht="12.75">
      <c r="L13" s="47">
        <f>SMALL(IF(ISNUMBER(different),ROW(different)-ROW(INDEX(different,1))+1),ROW($B$1:INDEX($B:$B,COUNTIF(different,1))))</f>
        <v>0</v>
      </c>
      <c r="M13" s="45" t="e">
        <f>INDEX(distribution,INDEX(subsetindex,ROW(5:5)))</f>
        <v>#NUM!</v>
      </c>
      <c r="N13" s="45" t="e">
        <f>INDEX(different,INDEX(subsetindex,ROW(5:5)))</f>
        <v>#NUM!</v>
      </c>
      <c r="O13" s="45" t="str">
        <f>IF(ISNUMBER(N13),N13," ")</f>
        <v> </v>
      </c>
      <c r="P13" s="45" t="str">
        <f>IF(ISNUMBER(N13),M13," ")</f>
        <v> </v>
      </c>
      <c r="Q13" s="45" t="str">
        <f>IF(ISNUMBER(O13),0.5," ")</f>
        <v> </v>
      </c>
      <c r="R13" s="45" t="str">
        <f>IF(ISNUMBER(O13),-0.5," ")</f>
        <v> </v>
      </c>
    </row>
    <row r="14" spans="12:18" ht="12.75">
      <c r="L14" s="47">
        <f>SMALL(IF(ISNUMBER(different),ROW(different)-ROW(INDEX(different,1))+1),ROW($B$1:INDEX($B:$B,COUNTIF(different,1))))</f>
        <v>0</v>
      </c>
      <c r="M14" s="45" t="e">
        <f>INDEX(distribution,INDEX(subsetindex,ROW(9:9)))</f>
        <v>#NUM!</v>
      </c>
      <c r="N14" s="45" t="e">
        <f>INDEX(different,INDEX(subsetindex,ROW(9:9)))</f>
        <v>#NUM!</v>
      </c>
      <c r="O14" s="45" t="str">
        <f t="shared" si="1"/>
        <v> </v>
      </c>
      <c r="P14" s="45" t="str">
        <f t="shared" si="2"/>
        <v> </v>
      </c>
      <c r="Q14" s="45" t="str">
        <f t="shared" si="3"/>
        <v> </v>
      </c>
      <c r="R14" s="45" t="str">
        <f t="shared" si="4"/>
        <v> </v>
      </c>
    </row>
    <row r="15" spans="12:18" ht="12.75">
      <c r="L15" s="47">
        <f>SMALL(IF(ISNUMBER(different),ROW(different)-ROW(INDEX(different,1))+1),ROW($B$1:INDEX($B:$B,COUNTIF(different,1))))</f>
        <v>0</v>
      </c>
      <c r="M15" s="45" t="e">
        <f aca="true" t="shared" si="5" ref="M15:M30">INDEX(distribution,INDEX(subsetindex,ROW($A14:$IV14)))</f>
        <v>#NUM!</v>
      </c>
      <c r="N15" s="45" t="e">
        <f aca="true" t="shared" si="6" ref="N15:N30">INDEX(different,INDEX(subsetindex,ROW($A14:$IV14)))</f>
        <v>#NUM!</v>
      </c>
      <c r="O15" s="45" t="str">
        <f t="shared" si="1"/>
        <v> </v>
      </c>
      <c r="P15" s="45" t="str">
        <f t="shared" si="2"/>
        <v> </v>
      </c>
      <c r="Q15" s="45" t="str">
        <f t="shared" si="3"/>
        <v> </v>
      </c>
      <c r="R15" s="45" t="str">
        <f t="shared" si="4"/>
        <v> </v>
      </c>
    </row>
    <row r="16" spans="12:18" ht="12.75">
      <c r="L16" s="47">
        <f>SMALL(IF(ISNUMBER(different),ROW(different)-ROW(INDEX(different,1))+1),ROW($B$1:INDEX($B:$B,COUNTIF(different,1))))</f>
        <v>0</v>
      </c>
      <c r="M16" s="45" t="e">
        <f t="shared" si="5"/>
        <v>#NUM!</v>
      </c>
      <c r="N16" s="45" t="e">
        <f t="shared" si="6"/>
        <v>#NUM!</v>
      </c>
      <c r="O16" s="45" t="str">
        <f t="shared" si="1"/>
        <v> </v>
      </c>
      <c r="P16" s="45" t="str">
        <f t="shared" si="2"/>
        <v> </v>
      </c>
      <c r="Q16" s="45" t="str">
        <f t="shared" si="3"/>
        <v> </v>
      </c>
      <c r="R16" s="45" t="str">
        <f t="shared" si="4"/>
        <v> </v>
      </c>
    </row>
    <row r="17" spans="12:18" ht="12.75">
      <c r="L17" s="47">
        <f>SMALL(IF(ISNUMBER(different),ROW(different)-ROW(INDEX(different,1))+1),ROW($B$1:INDEX($B:$B,COUNTIF(different,1))))</f>
        <v>0</v>
      </c>
      <c r="M17" s="45" t="e">
        <f t="shared" si="5"/>
        <v>#NUM!</v>
      </c>
      <c r="N17" s="45" t="e">
        <f t="shared" si="6"/>
        <v>#NUM!</v>
      </c>
      <c r="O17" s="45" t="str">
        <f t="shared" si="1"/>
        <v> </v>
      </c>
      <c r="P17" s="45" t="str">
        <f t="shared" si="2"/>
        <v> </v>
      </c>
      <c r="Q17" s="45" t="str">
        <f t="shared" si="3"/>
        <v> </v>
      </c>
      <c r="R17" s="45" t="str">
        <f t="shared" si="4"/>
        <v> </v>
      </c>
    </row>
    <row r="18" spans="12:18" ht="12.75">
      <c r="L18" s="47">
        <f>SMALL(IF(ISNUMBER(different),ROW(different)-ROW(INDEX(different,1))+1),ROW($B$1:INDEX($B:$B,COUNTIF(different,1))))</f>
        <v>0</v>
      </c>
      <c r="M18" s="45" t="e">
        <f t="shared" si="5"/>
        <v>#NUM!</v>
      </c>
      <c r="N18" s="45" t="e">
        <f t="shared" si="6"/>
        <v>#NUM!</v>
      </c>
      <c r="O18" s="45" t="str">
        <f t="shared" si="1"/>
        <v> </v>
      </c>
      <c r="P18" s="45" t="str">
        <f t="shared" si="2"/>
        <v> </v>
      </c>
      <c r="Q18" s="45" t="str">
        <f t="shared" si="3"/>
        <v> </v>
      </c>
      <c r="R18" s="45" t="str">
        <f t="shared" si="4"/>
        <v> </v>
      </c>
    </row>
    <row r="19" spans="12:18" ht="12.75">
      <c r="L19" s="47">
        <f>SMALL(IF(ISNUMBER(different),ROW(different)-ROW(INDEX(different,1))+1),ROW($B$1:INDEX($B:$B,COUNTIF(different,1))))</f>
        <v>0</v>
      </c>
      <c r="M19" s="45" t="e">
        <f t="shared" si="5"/>
        <v>#NUM!</v>
      </c>
      <c r="N19" s="45" t="e">
        <f t="shared" si="6"/>
        <v>#NUM!</v>
      </c>
      <c r="O19" s="45" t="str">
        <f t="shared" si="1"/>
        <v> </v>
      </c>
      <c r="P19" s="45" t="str">
        <f t="shared" si="2"/>
        <v> </v>
      </c>
      <c r="Q19" s="45" t="str">
        <f t="shared" si="3"/>
        <v> </v>
      </c>
      <c r="R19" s="45" t="str">
        <f t="shared" si="4"/>
        <v> </v>
      </c>
    </row>
    <row r="20" spans="12:18" ht="12.75">
      <c r="L20" s="47">
        <f>SMALL(IF(ISNUMBER(different),ROW(different)-ROW(INDEX(different,1))+1),ROW($B$1:INDEX($B:$B,COUNTIF(different,1))))</f>
        <v>0</v>
      </c>
      <c r="M20" s="45" t="e">
        <f t="shared" si="5"/>
        <v>#NUM!</v>
      </c>
      <c r="N20" s="45" t="e">
        <f t="shared" si="6"/>
        <v>#NUM!</v>
      </c>
      <c r="O20" s="45" t="str">
        <f t="shared" si="1"/>
        <v> </v>
      </c>
      <c r="P20" s="45" t="str">
        <f t="shared" si="2"/>
        <v> </v>
      </c>
      <c r="Q20" s="45" t="str">
        <f t="shared" si="3"/>
        <v> </v>
      </c>
      <c r="R20" s="45" t="str">
        <f t="shared" si="4"/>
        <v> </v>
      </c>
    </row>
    <row r="21" spans="12:18" ht="12.75">
      <c r="L21" s="47">
        <f>SMALL(IF(ISNUMBER(different),ROW(different)-ROW(INDEX(different,1))+1),ROW($B$1:INDEX($B:$B,COUNTIF(different,1))))</f>
        <v>0</v>
      </c>
      <c r="M21" s="45" t="e">
        <f t="shared" si="5"/>
        <v>#NUM!</v>
      </c>
      <c r="N21" s="45" t="e">
        <f t="shared" si="6"/>
        <v>#NUM!</v>
      </c>
      <c r="O21" s="45" t="str">
        <f t="shared" si="1"/>
        <v> </v>
      </c>
      <c r="P21" s="45" t="str">
        <f t="shared" si="2"/>
        <v> </v>
      </c>
      <c r="Q21" s="45" t="str">
        <f t="shared" si="3"/>
        <v> </v>
      </c>
      <c r="R21" s="45" t="str">
        <f t="shared" si="4"/>
        <v> </v>
      </c>
    </row>
    <row r="22" spans="12:18" ht="12.75">
      <c r="L22" s="47">
        <f>SMALL(IF(ISNUMBER(different),ROW(different)-ROW(INDEX(different,1))+1),ROW($B$1:INDEX($B:$B,COUNTIF(different,1))))</f>
        <v>0</v>
      </c>
      <c r="M22" s="45" t="e">
        <f t="shared" si="5"/>
        <v>#NUM!</v>
      </c>
      <c r="N22" s="45" t="e">
        <f t="shared" si="6"/>
        <v>#NUM!</v>
      </c>
      <c r="O22" s="45" t="str">
        <f t="shared" si="1"/>
        <v> </v>
      </c>
      <c r="P22" s="45" t="str">
        <f t="shared" si="2"/>
        <v> </v>
      </c>
      <c r="Q22" s="45" t="str">
        <f t="shared" si="3"/>
        <v> </v>
      </c>
      <c r="R22" s="45" t="str">
        <f t="shared" si="4"/>
        <v> </v>
      </c>
    </row>
    <row r="23" spans="12:18" ht="12.75">
      <c r="L23" s="47">
        <f>SMALL(IF(ISNUMBER(different),ROW(different)-ROW(INDEX(different,1))+1),ROW($B$1:INDEX($B:$B,COUNTIF(different,1))))</f>
        <v>0</v>
      </c>
      <c r="M23" s="45" t="e">
        <f t="shared" si="5"/>
        <v>#NUM!</v>
      </c>
      <c r="N23" s="45" t="e">
        <f t="shared" si="6"/>
        <v>#NUM!</v>
      </c>
      <c r="O23" s="45" t="str">
        <f t="shared" si="1"/>
        <v> </v>
      </c>
      <c r="P23" s="45" t="str">
        <f t="shared" si="2"/>
        <v> </v>
      </c>
      <c r="Q23" s="45" t="str">
        <f t="shared" si="3"/>
        <v> </v>
      </c>
      <c r="R23" s="45" t="str">
        <f t="shared" si="4"/>
        <v> </v>
      </c>
    </row>
    <row r="24" spans="12:18" ht="12.75">
      <c r="L24" s="47">
        <f>SMALL(IF(ISNUMBER(different),ROW(different)-ROW(INDEX(different,1))+1),ROW($B$1:INDEX($B:$B,COUNTIF(different,1))))</f>
        <v>0</v>
      </c>
      <c r="M24" s="45" t="e">
        <f t="shared" si="5"/>
        <v>#NUM!</v>
      </c>
      <c r="N24" s="45" t="e">
        <f t="shared" si="6"/>
        <v>#NUM!</v>
      </c>
      <c r="O24" s="45" t="str">
        <f t="shared" si="1"/>
        <v> </v>
      </c>
      <c r="P24" s="45" t="str">
        <f t="shared" si="2"/>
        <v> </v>
      </c>
      <c r="Q24" s="45" t="str">
        <f t="shared" si="3"/>
        <v> </v>
      </c>
      <c r="R24" s="45" t="str">
        <f t="shared" si="4"/>
        <v> </v>
      </c>
    </row>
    <row r="25" spans="12:18" ht="12.75">
      <c r="L25" s="47">
        <f>SMALL(IF(ISNUMBER(different),ROW(different)-ROW(INDEX(different,1))+1),ROW($B$1:INDEX($B:$B,COUNTIF(different,1))))</f>
        <v>0</v>
      </c>
      <c r="M25" s="45" t="e">
        <f t="shared" si="5"/>
        <v>#NUM!</v>
      </c>
      <c r="N25" s="45" t="e">
        <f t="shared" si="6"/>
        <v>#NUM!</v>
      </c>
      <c r="O25" s="45" t="str">
        <f t="shared" si="1"/>
        <v> </v>
      </c>
      <c r="P25" s="45" t="str">
        <f t="shared" si="2"/>
        <v> </v>
      </c>
      <c r="Q25" s="45" t="str">
        <f t="shared" si="3"/>
        <v> </v>
      </c>
      <c r="R25" s="45" t="str">
        <f t="shared" si="4"/>
        <v> </v>
      </c>
    </row>
    <row r="26" spans="12:18" ht="12.75">
      <c r="L26" s="47">
        <f>SMALL(IF(ISNUMBER(different),ROW(different)-ROW(INDEX(different,1))+1),ROW($B$1:INDEX($B:$B,COUNTIF(different,1))))</f>
        <v>0</v>
      </c>
      <c r="M26" s="45" t="e">
        <f t="shared" si="5"/>
        <v>#NUM!</v>
      </c>
      <c r="N26" s="45" t="e">
        <f t="shared" si="6"/>
        <v>#NUM!</v>
      </c>
      <c r="O26" s="45" t="str">
        <f t="shared" si="1"/>
        <v> </v>
      </c>
      <c r="P26" s="45" t="str">
        <f t="shared" si="2"/>
        <v> </v>
      </c>
      <c r="Q26" s="45" t="str">
        <f t="shared" si="3"/>
        <v> </v>
      </c>
      <c r="R26" s="45" t="str">
        <f t="shared" si="4"/>
        <v> </v>
      </c>
    </row>
    <row r="27" spans="12:18" ht="12.75">
      <c r="L27" s="47">
        <f>SMALL(IF(ISNUMBER(different),ROW(different)-ROW(INDEX(different,1))+1),ROW($B$1:INDEX($B:$B,COUNTIF(different,1))))</f>
        <v>0</v>
      </c>
      <c r="M27" s="45" t="e">
        <f t="shared" si="5"/>
        <v>#NUM!</v>
      </c>
      <c r="N27" s="45" t="e">
        <f t="shared" si="6"/>
        <v>#NUM!</v>
      </c>
      <c r="O27" s="45" t="str">
        <f t="shared" si="1"/>
        <v> </v>
      </c>
      <c r="P27" s="45" t="str">
        <f t="shared" si="2"/>
        <v> </v>
      </c>
      <c r="Q27" s="45" t="str">
        <f t="shared" si="3"/>
        <v> </v>
      </c>
      <c r="R27" s="45" t="str">
        <f t="shared" si="4"/>
        <v> </v>
      </c>
    </row>
    <row r="28" spans="12:18" ht="12.75">
      <c r="L28" s="47">
        <f>SMALL(IF(ISNUMBER(different),ROW(different)-ROW(INDEX(different,1))+1),ROW($B$1:INDEX($B:$B,COUNTIF(different,1))))</f>
        <v>0</v>
      </c>
      <c r="M28" s="45" t="e">
        <f t="shared" si="5"/>
        <v>#NUM!</v>
      </c>
      <c r="N28" s="45" t="e">
        <f t="shared" si="6"/>
        <v>#NUM!</v>
      </c>
      <c r="O28" s="45" t="str">
        <f t="shared" si="1"/>
        <v> </v>
      </c>
      <c r="P28" s="45" t="str">
        <f t="shared" si="2"/>
        <v> </v>
      </c>
      <c r="Q28" s="45" t="str">
        <f t="shared" si="3"/>
        <v> </v>
      </c>
      <c r="R28" s="45" t="str">
        <f t="shared" si="4"/>
        <v> </v>
      </c>
    </row>
    <row r="29" spans="12:18" ht="12.75">
      <c r="L29" s="47">
        <f>SMALL(IF(ISNUMBER(different),ROW(different)-ROW(INDEX(different,1))+1),ROW($B$1:INDEX($B:$B,COUNTIF(different,1))))</f>
        <v>0</v>
      </c>
      <c r="M29" s="45" t="e">
        <f t="shared" si="5"/>
        <v>#NUM!</v>
      </c>
      <c r="N29" s="45" t="e">
        <f t="shared" si="6"/>
        <v>#NUM!</v>
      </c>
      <c r="O29" s="45" t="str">
        <f t="shared" si="1"/>
        <v> </v>
      </c>
      <c r="P29" s="45" t="str">
        <f t="shared" si="2"/>
        <v> </v>
      </c>
      <c r="Q29" s="45" t="str">
        <f t="shared" si="3"/>
        <v> </v>
      </c>
      <c r="R29" s="45" t="str">
        <f t="shared" si="4"/>
        <v> </v>
      </c>
    </row>
    <row r="30" spans="12:18" ht="12.75">
      <c r="L30" s="47">
        <f>SMALL(IF(ISNUMBER(different),ROW(different)-ROW(INDEX(different,1))+1),ROW($B$1:INDEX($B:$B,COUNTIF(different,1))))</f>
        <v>0</v>
      </c>
      <c r="M30" s="45" t="e">
        <f t="shared" si="5"/>
        <v>#NUM!</v>
      </c>
      <c r="N30" s="45" t="e">
        <f t="shared" si="6"/>
        <v>#NUM!</v>
      </c>
      <c r="O30" s="45" t="str">
        <f t="shared" si="1"/>
        <v> </v>
      </c>
      <c r="P30" s="45" t="str">
        <f t="shared" si="2"/>
        <v> </v>
      </c>
      <c r="Q30" s="45" t="str">
        <f t="shared" si="3"/>
        <v> </v>
      </c>
      <c r="R30" s="45" t="str">
        <f t="shared" si="4"/>
        <v> </v>
      </c>
    </row>
    <row r="31" spans="12:18" ht="12.75">
      <c r="L31" s="47">
        <f>SMALL(IF(ISNUMBER(different),ROW(different)-ROW(INDEX(different,1))+1),ROW($B$1:INDEX($B:$B,COUNTIF(different,1))))</f>
        <v>0</v>
      </c>
      <c r="M31" s="45" t="e">
        <f>INDEX(distribution,INDEX(subsetindex,ROW(27:27)))</f>
        <v>#NUM!</v>
      </c>
      <c r="N31" s="45" t="e">
        <f>INDEX(different,INDEX(subsetindex,ROW(27:27)))</f>
        <v>#NUM!</v>
      </c>
      <c r="O31" s="45" t="str">
        <f>IF(ISNUMBER(N31),N31," ")</f>
        <v> </v>
      </c>
      <c r="P31" s="45" t="str">
        <f>IF(ISNUMBER(N31),M31," ")</f>
        <v> </v>
      </c>
      <c r="Q31" s="45" t="str">
        <f>IF(ISNUMBER(O31),0.5," ")</f>
        <v> </v>
      </c>
      <c r="R31" s="45" t="str">
        <f>IF(ISNUMBER(O31),-0.5," ")</f>
        <v> </v>
      </c>
    </row>
    <row r="32" spans="12:18" ht="12.75">
      <c r="L32" s="47">
        <f>SMALL(IF(ISNUMBER(different),ROW(different)-ROW(INDEX(different,1))+1),ROW($B$1:INDEX($B:$B,COUNTIF(different,1))))</f>
        <v>0</v>
      </c>
      <c r="M32" s="45" t="e">
        <f>INDEX(distribution,INDEX(subsetindex,ROW(28:28)))</f>
        <v>#NUM!</v>
      </c>
      <c r="N32" s="45" t="e">
        <f>INDEX(different,INDEX(subsetindex,ROW(28:28)))</f>
        <v>#NUM!</v>
      </c>
      <c r="O32" s="45" t="str">
        <f>IF(ISNUMBER(N32),N32," ")</f>
        <v> </v>
      </c>
      <c r="P32" s="45" t="str">
        <f>IF(ISNUMBER(N32),M32," ")</f>
        <v> </v>
      </c>
      <c r="Q32" s="45" t="str">
        <f>IF(ISNUMBER(O32),0.5," ")</f>
        <v> </v>
      </c>
      <c r="R32" s="45" t="str">
        <f>IF(ISNUMBER(O32),-0.5," ")</f>
        <v> </v>
      </c>
    </row>
    <row r="33" spans="12:18" ht="12.75">
      <c r="L33" s="47">
        <f>SMALL(IF(ISNUMBER(different),ROW(different)-ROW(INDEX(different,1))+1),ROW($B$1:INDEX($B:$B,COUNTIF(different,1))))</f>
        <v>0</v>
      </c>
      <c r="M33" s="45" t="e">
        <f>INDEX(distribution,INDEX(subsetindex,ROW(29:29)))</f>
        <v>#NUM!</v>
      </c>
      <c r="N33" s="45" t="e">
        <f>INDEX(different,INDEX(subsetindex,ROW(29:29)))</f>
        <v>#NUM!</v>
      </c>
      <c r="O33" s="45" t="str">
        <f>IF(ISNUMBER(N33),N33," ")</f>
        <v> </v>
      </c>
      <c r="P33" s="45" t="str">
        <f>IF(ISNUMBER(N33),M33," ")</f>
        <v> </v>
      </c>
      <c r="Q33" s="45" t="str">
        <f>IF(ISNUMBER(O33),0.5," ")</f>
        <v> </v>
      </c>
      <c r="R33" s="45" t="str">
        <f>IF(ISNUMBER(O33),-0.5," ")</f>
        <v> </v>
      </c>
    </row>
    <row r="34" spans="12:18" ht="12.75">
      <c r="L34" s="47">
        <f>SMALL(IF(ISNUMBER(different),ROW(different)-ROW(INDEX(different,1))+1),ROW($B$1:INDEX($B:$B,COUNTIF(different,1))))</f>
        <v>0</v>
      </c>
      <c r="M34" s="45" t="e">
        <f>INDEX(distribution,INDEX(subsetindex,ROW(29:29)))</f>
        <v>#NUM!</v>
      </c>
      <c r="N34" s="45" t="e">
        <f>INDEX(different,INDEX(subsetindex,ROW(29:29)))</f>
        <v>#NUM!</v>
      </c>
      <c r="O34" s="45" t="str">
        <f>IF(ISNUMBER(N34),N34," ")</f>
        <v> </v>
      </c>
      <c r="P34" s="45" t="str">
        <f>IF(ISNUMBER(N34),M34," ")</f>
        <v> </v>
      </c>
      <c r="Q34" s="45" t="str">
        <f>IF(ISNUMBER(O34),0.5," ")</f>
        <v> </v>
      </c>
      <c r="R34" s="45" t="str">
        <f>IF(ISNUMBER(O34),-0.5," ")</f>
        <v> </v>
      </c>
    </row>
    <row r="35" spans="12:18" ht="12.75">
      <c r="L35" s="47">
        <f>SMALL(IF(ISNUMBER(different),ROW(different)-ROW(INDEX(different,1))+1),ROW($B$1:INDEX($B:$B,COUNTIF(different,1))))</f>
        <v>0</v>
      </c>
      <c r="M35" s="45" t="e">
        <f>INDEX(distribution,INDEX(subsetindex,ROW(30:30)))</f>
        <v>#NUM!</v>
      </c>
      <c r="N35" s="45" t="e">
        <f>INDEX(different,INDEX(subsetindex,ROW(30:30)))</f>
        <v>#NUM!</v>
      </c>
      <c r="O35" s="45" t="str">
        <f t="shared" si="1"/>
        <v> </v>
      </c>
      <c r="P35" s="45" t="str">
        <f t="shared" si="2"/>
        <v> </v>
      </c>
      <c r="Q35" s="45" t="str">
        <f t="shared" si="3"/>
        <v> </v>
      </c>
      <c r="R35" s="45" t="str">
        <f t="shared" si="4"/>
        <v> </v>
      </c>
    </row>
    <row r="36" spans="12:18" ht="12.75">
      <c r="L36" s="47">
        <f>SMALL(IF(ISNUMBER(different),ROW(different)-ROW(INDEX(different,1))+1),ROW($B$1:INDEX($B:$B,COUNTIF(different,1))))</f>
        <v>0</v>
      </c>
      <c r="M36" s="45" t="e">
        <f aca="true" t="shared" si="7" ref="M36:M48">INDEX(distribution,INDEX(subsetindex,ROW($A35:$IV35)))</f>
        <v>#NUM!</v>
      </c>
      <c r="N36" s="45" t="e">
        <f aca="true" t="shared" si="8" ref="N36:N48">INDEX(different,INDEX(subsetindex,ROW($A35:$IV35)))</f>
        <v>#NUM!</v>
      </c>
      <c r="O36" s="45" t="str">
        <f t="shared" si="1"/>
        <v> </v>
      </c>
      <c r="P36" s="45" t="str">
        <f t="shared" si="2"/>
        <v> </v>
      </c>
      <c r="Q36" s="45" t="str">
        <f t="shared" si="3"/>
        <v> </v>
      </c>
      <c r="R36" s="45" t="str">
        <f t="shared" si="4"/>
        <v> </v>
      </c>
    </row>
    <row r="37" spans="12:18" ht="12.75">
      <c r="L37" s="47">
        <f>SMALL(IF(ISNUMBER(different),ROW(different)-ROW(INDEX(different,1))+1),ROW($B$1:INDEX($B:$B,COUNTIF(different,1))))</f>
        <v>0</v>
      </c>
      <c r="M37" s="45" t="e">
        <f t="shared" si="7"/>
        <v>#NUM!</v>
      </c>
      <c r="N37" s="45" t="e">
        <f t="shared" si="8"/>
        <v>#NUM!</v>
      </c>
      <c r="O37" s="45" t="str">
        <f t="shared" si="1"/>
        <v> </v>
      </c>
      <c r="P37" s="45" t="str">
        <f t="shared" si="2"/>
        <v> </v>
      </c>
      <c r="Q37" s="45" t="str">
        <f t="shared" si="3"/>
        <v> </v>
      </c>
      <c r="R37" s="45" t="str">
        <f t="shared" si="4"/>
        <v> </v>
      </c>
    </row>
    <row r="38" spans="12:18" ht="12.75">
      <c r="L38" s="47">
        <f>SMALL(IF(ISNUMBER(different),ROW(different)-ROW(INDEX(different,1))+1),ROW($B$1:INDEX($B:$B,COUNTIF(different,1))))</f>
        <v>0</v>
      </c>
      <c r="M38" s="45" t="e">
        <f t="shared" si="7"/>
        <v>#NUM!</v>
      </c>
      <c r="N38" s="45" t="e">
        <f t="shared" si="8"/>
        <v>#NUM!</v>
      </c>
      <c r="O38" s="45" t="str">
        <f t="shared" si="1"/>
        <v> </v>
      </c>
      <c r="P38" s="45" t="str">
        <f t="shared" si="2"/>
        <v> </v>
      </c>
      <c r="Q38" s="45" t="str">
        <f t="shared" si="3"/>
        <v> </v>
      </c>
      <c r="R38" s="45" t="str">
        <f t="shared" si="4"/>
        <v> </v>
      </c>
    </row>
    <row r="39" spans="12:18" ht="12.75">
      <c r="L39" s="47">
        <f>SMALL(IF(ISNUMBER(different),ROW(different)-ROW(INDEX(different,1))+1),ROW($B$1:INDEX($B:$B,COUNTIF(different,1))))</f>
        <v>0</v>
      </c>
      <c r="M39" s="45" t="e">
        <f t="shared" si="7"/>
        <v>#NUM!</v>
      </c>
      <c r="N39" s="45" t="e">
        <f t="shared" si="8"/>
        <v>#NUM!</v>
      </c>
      <c r="O39" s="45" t="str">
        <f t="shared" si="1"/>
        <v> </v>
      </c>
      <c r="P39" s="45" t="str">
        <f t="shared" si="2"/>
        <v> </v>
      </c>
      <c r="Q39" s="45" t="str">
        <f t="shared" si="3"/>
        <v> </v>
      </c>
      <c r="R39" s="45" t="str">
        <f t="shared" si="4"/>
        <v> </v>
      </c>
    </row>
    <row r="40" spans="12:18" ht="12.75">
      <c r="L40" s="47">
        <f>SMALL(IF(ISNUMBER(different),ROW(different)-ROW(INDEX(different,1))+1),ROW($B$1:INDEX($B:$B,COUNTIF(different,1))))</f>
        <v>0</v>
      </c>
      <c r="M40" s="45" t="e">
        <f t="shared" si="7"/>
        <v>#NUM!</v>
      </c>
      <c r="N40" s="45" t="e">
        <f t="shared" si="8"/>
        <v>#NUM!</v>
      </c>
      <c r="O40" s="45" t="str">
        <f t="shared" si="1"/>
        <v> </v>
      </c>
      <c r="P40" s="45" t="str">
        <f t="shared" si="2"/>
        <v> </v>
      </c>
      <c r="Q40" s="45" t="str">
        <f t="shared" si="3"/>
        <v> </v>
      </c>
      <c r="R40" s="45" t="str">
        <f t="shared" si="4"/>
        <v> </v>
      </c>
    </row>
    <row r="41" spans="12:18" ht="12.75">
      <c r="L41" s="47">
        <f>SMALL(IF(ISNUMBER(different),ROW(different)-ROW(INDEX(different,1))+1),ROW($B$1:INDEX($B:$B,COUNTIF(different,1))))</f>
        <v>0</v>
      </c>
      <c r="M41" s="45" t="e">
        <f t="shared" si="7"/>
        <v>#NUM!</v>
      </c>
      <c r="N41" s="45" t="e">
        <f t="shared" si="8"/>
        <v>#NUM!</v>
      </c>
      <c r="O41" s="45" t="str">
        <f t="shared" si="1"/>
        <v> </v>
      </c>
      <c r="P41" s="45" t="str">
        <f t="shared" si="2"/>
        <v> </v>
      </c>
      <c r="Q41" s="45" t="str">
        <f t="shared" si="3"/>
        <v> </v>
      </c>
      <c r="R41" s="45" t="str">
        <f t="shared" si="4"/>
        <v> </v>
      </c>
    </row>
    <row r="42" spans="12:18" ht="12.75">
      <c r="L42" s="47">
        <f>SMALL(IF(ISNUMBER(different),ROW(different)-ROW(INDEX(different,1))+1),ROW($B$1:INDEX($B:$B,COUNTIF(different,1))))</f>
        <v>0</v>
      </c>
      <c r="M42" s="45" t="e">
        <f t="shared" si="7"/>
        <v>#NUM!</v>
      </c>
      <c r="N42" s="45" t="e">
        <f t="shared" si="8"/>
        <v>#NUM!</v>
      </c>
      <c r="O42" s="45" t="str">
        <f t="shared" si="1"/>
        <v> </v>
      </c>
      <c r="P42" s="45" t="str">
        <f t="shared" si="2"/>
        <v> </v>
      </c>
      <c r="Q42" s="45" t="str">
        <f t="shared" si="3"/>
        <v> </v>
      </c>
      <c r="R42" s="45" t="str">
        <f t="shared" si="4"/>
        <v> </v>
      </c>
    </row>
    <row r="43" spans="12:18" ht="12.75">
      <c r="L43" s="47">
        <f>SMALL(IF(ISNUMBER(different),ROW(different)-ROW(INDEX(different,1))+1),ROW($B$1:INDEX($B:$B,COUNTIF(different,1))))</f>
        <v>0</v>
      </c>
      <c r="M43" s="45" t="e">
        <f t="shared" si="7"/>
        <v>#NUM!</v>
      </c>
      <c r="N43" s="45" t="e">
        <f t="shared" si="8"/>
        <v>#NUM!</v>
      </c>
      <c r="O43" s="45" t="str">
        <f t="shared" si="1"/>
        <v> </v>
      </c>
      <c r="P43" s="45" t="str">
        <f t="shared" si="2"/>
        <v> </v>
      </c>
      <c r="Q43" s="45" t="str">
        <f t="shared" si="3"/>
        <v> </v>
      </c>
      <c r="R43" s="45" t="str">
        <f t="shared" si="4"/>
        <v> </v>
      </c>
    </row>
    <row r="44" spans="12:18" ht="12.75">
      <c r="L44" s="47">
        <f>SMALL(IF(ISNUMBER(different),ROW(different)-ROW(INDEX(different,1))+1),ROW($B$1:INDEX($B:$B,COUNTIF(different,1))))</f>
        <v>0</v>
      </c>
      <c r="M44" s="45" t="e">
        <f t="shared" si="7"/>
        <v>#NUM!</v>
      </c>
      <c r="N44" s="45" t="e">
        <f t="shared" si="8"/>
        <v>#NUM!</v>
      </c>
      <c r="O44" s="45" t="str">
        <f t="shared" si="1"/>
        <v> </v>
      </c>
      <c r="P44" s="45" t="str">
        <f t="shared" si="2"/>
        <v> </v>
      </c>
      <c r="Q44" s="45" t="str">
        <f t="shared" si="3"/>
        <v> </v>
      </c>
      <c r="R44" s="45" t="str">
        <f t="shared" si="4"/>
        <v> </v>
      </c>
    </row>
    <row r="45" spans="12:18" ht="12.75">
      <c r="L45" s="47">
        <f>SMALL(IF(ISNUMBER(different),ROW(different)-ROW(INDEX(different,1))+1),ROW($B$1:INDEX($B:$B,COUNTIF(different,1))))</f>
        <v>0</v>
      </c>
      <c r="M45" s="45" t="e">
        <f t="shared" si="7"/>
        <v>#NUM!</v>
      </c>
      <c r="N45" s="45" t="e">
        <f t="shared" si="8"/>
        <v>#NUM!</v>
      </c>
      <c r="O45" s="45" t="str">
        <f t="shared" si="1"/>
        <v> </v>
      </c>
      <c r="P45" s="45" t="str">
        <f t="shared" si="2"/>
        <v> </v>
      </c>
      <c r="Q45" s="45" t="str">
        <f t="shared" si="3"/>
        <v> </v>
      </c>
      <c r="R45" s="45" t="str">
        <f t="shared" si="4"/>
        <v> </v>
      </c>
    </row>
    <row r="46" spans="12:18" ht="12.75">
      <c r="L46" s="47">
        <f>SMALL(IF(ISNUMBER(different),ROW(different)-ROW(INDEX(different,1))+1),ROW($B$1:INDEX($B:$B,COUNTIF(different,1))))</f>
        <v>0</v>
      </c>
      <c r="M46" s="45" t="e">
        <f t="shared" si="7"/>
        <v>#NUM!</v>
      </c>
      <c r="N46" s="45" t="e">
        <f t="shared" si="8"/>
        <v>#NUM!</v>
      </c>
      <c r="O46" s="45" t="str">
        <f t="shared" si="1"/>
        <v> </v>
      </c>
      <c r="P46" s="45" t="str">
        <f t="shared" si="2"/>
        <v> </v>
      </c>
      <c r="Q46" s="45" t="str">
        <f t="shared" si="3"/>
        <v> </v>
      </c>
      <c r="R46" s="45" t="str">
        <f t="shared" si="4"/>
        <v> </v>
      </c>
    </row>
    <row r="47" spans="12:18" ht="12.75">
      <c r="L47" s="47">
        <f>SMALL(IF(ISNUMBER(different),ROW(different)-ROW(INDEX(different,1))+1),ROW($B$1:INDEX($B:$B,COUNTIF(different,1))))</f>
        <v>0</v>
      </c>
      <c r="M47" s="45" t="e">
        <f t="shared" si="7"/>
        <v>#NUM!</v>
      </c>
      <c r="N47" s="45" t="e">
        <f t="shared" si="8"/>
        <v>#NUM!</v>
      </c>
      <c r="O47" s="45" t="str">
        <f t="shared" si="1"/>
        <v> </v>
      </c>
      <c r="P47" s="45" t="str">
        <f t="shared" si="2"/>
        <v> </v>
      </c>
      <c r="Q47" s="45" t="str">
        <f t="shared" si="3"/>
        <v> </v>
      </c>
      <c r="R47" s="45" t="str">
        <f t="shared" si="4"/>
        <v> </v>
      </c>
    </row>
    <row r="48" spans="12:18" ht="12.75">
      <c r="L48" s="47">
        <f>SMALL(IF(ISNUMBER(different),ROW(different)-ROW(INDEX(different,1))+1),ROW($B$1:INDEX($B:$B,COUNTIF(different,1))))</f>
        <v>0</v>
      </c>
      <c r="M48" s="45" t="e">
        <f t="shared" si="7"/>
        <v>#NUM!</v>
      </c>
      <c r="N48" s="45" t="e">
        <f t="shared" si="8"/>
        <v>#NUM!</v>
      </c>
      <c r="O48" s="45" t="str">
        <f t="shared" si="1"/>
        <v> </v>
      </c>
      <c r="P48" s="45" t="str">
        <f t="shared" si="2"/>
        <v> </v>
      </c>
      <c r="Q48" s="45" t="str">
        <f t="shared" si="3"/>
        <v> </v>
      </c>
      <c r="R48" s="45" t="str">
        <f t="shared" si="4"/>
        <v> </v>
      </c>
    </row>
  </sheetData>
  <sheetProtection password="C2B6" sheet="1"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S70"/>
  <sheetViews>
    <sheetView zoomScale="120" zoomScaleNormal="120" zoomScalePageLayoutView="0" workbookViewId="0" topLeftCell="A1">
      <pane ySplit="1" topLeftCell="A5" activePane="bottomLeft" state="frozen"/>
      <selection pane="topLeft" activeCell="A1" sqref="A1"/>
      <selection pane="bottomLeft" activeCell="H18" sqref="H18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29.57421875" style="0" bestFit="1" customWidth="1"/>
    <col min="4" max="4" width="12.7109375" style="0" bestFit="1" customWidth="1"/>
    <col min="5" max="5" width="37.421875" style="0" bestFit="1" customWidth="1"/>
    <col min="6" max="6" width="10.28125" style="0" bestFit="1" customWidth="1"/>
    <col min="7" max="8" width="7.421875" style="0" bestFit="1" customWidth="1"/>
    <col min="9" max="9" width="22.851562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1" t="s">
        <v>10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9" ht="15.75">
      <c r="A2" s="16">
        <v>290</v>
      </c>
      <c r="B2" s="24" t="s">
        <v>30</v>
      </c>
      <c r="C2" s="18" t="s">
        <v>22</v>
      </c>
      <c r="D2" s="19">
        <v>3.83</v>
      </c>
      <c r="E2" s="15" t="s">
        <v>14</v>
      </c>
      <c r="F2" s="14" t="e">
        <f>E2-D2</f>
        <v>#VALUE!</v>
      </c>
      <c r="G2" s="8">
        <v>0.5</v>
      </c>
      <c r="H2" s="5">
        <v>-0.5</v>
      </c>
      <c r="L2" s="47">
        <f>SMALL(IF(ISNUMBER(different),ROW(different)-ROW(INDEX(different,1))+1),ROW($B$1:INDEX($B:$B,COUNTIF(different,1))))</f>
        <v>0</v>
      </c>
      <c r="M2" s="45" t="e">
        <f aca="true" t="shared" si="0" ref="M2:M15">INDEX(distribution,INDEX(subsetindex,ROW($A1:$IV1)))</f>
        <v>#NUM!</v>
      </c>
      <c r="N2" s="45" t="e">
        <f aca="true" t="shared" si="1" ref="N2:N15">INDEX(different,INDEX(subsetindex,ROW($A1:$IV1)))</f>
        <v>#NUM!</v>
      </c>
      <c r="O2" s="45" t="str">
        <f aca="true" t="shared" si="2" ref="O2:O40">IF(ISNUMBER(N2),N2," ")</f>
        <v> </v>
      </c>
      <c r="P2" s="45" t="str">
        <f aca="true" t="shared" si="3" ref="P2:P40">IF(ISNUMBER(N2),M2," ")</f>
        <v> </v>
      </c>
      <c r="Q2" s="45" t="str">
        <f aca="true" t="shared" si="4" ref="Q2:Q40">IF(ISNUMBER(O2),0.5," ")</f>
        <v> </v>
      </c>
      <c r="R2" s="45" t="str">
        <f aca="true" t="shared" si="5" ref="R2:R40">IF(ISNUMBER(O2),-0.5," ")</f>
        <v> </v>
      </c>
      <c r="S2" t="str">
        <f>IF(ISNUMBER(#REF!),-0.5," ")</f>
        <v> </v>
      </c>
    </row>
    <row r="3" spans="1:19" ht="15.75">
      <c r="A3" s="16">
        <v>290</v>
      </c>
      <c r="B3" s="24" t="s">
        <v>30</v>
      </c>
      <c r="C3" s="18" t="s">
        <v>8</v>
      </c>
      <c r="D3" s="19">
        <v>3.73</v>
      </c>
      <c r="E3" s="15" t="s">
        <v>14</v>
      </c>
      <c r="F3" s="14" t="e">
        <f>E3-D3</f>
        <v>#VALUE!</v>
      </c>
      <c r="G3" s="8">
        <v>0.5</v>
      </c>
      <c r="H3" s="5">
        <v>-0.5</v>
      </c>
      <c r="L3" s="47">
        <f>SMALL(IF(ISNUMBER(different),ROW(different)-ROW(INDEX(different,1))+1),ROW($B$1:INDEX($B:$B,COUNTIF(different,1))))</f>
        <v>0</v>
      </c>
      <c r="M3" s="45" t="e">
        <f t="shared" si="0"/>
        <v>#NUM!</v>
      </c>
      <c r="N3" s="45" t="e">
        <f t="shared" si="1"/>
        <v>#NUM!</v>
      </c>
      <c r="O3" s="45" t="str">
        <f t="shared" si="2"/>
        <v> </v>
      </c>
      <c r="P3" s="45" t="str">
        <f t="shared" si="3"/>
        <v> </v>
      </c>
      <c r="Q3" s="45" t="str">
        <f t="shared" si="4"/>
        <v> </v>
      </c>
      <c r="R3" s="45" t="str">
        <f t="shared" si="5"/>
        <v> </v>
      </c>
      <c r="S3" t="str">
        <f>IF(ISNUMBER(#REF!),-0.5," ")</f>
        <v> </v>
      </c>
    </row>
    <row r="4" spans="1:19" ht="15.75">
      <c r="A4" s="16">
        <v>296</v>
      </c>
      <c r="B4" s="24" t="s">
        <v>35</v>
      </c>
      <c r="C4" s="18" t="s">
        <v>22</v>
      </c>
      <c r="D4" s="19">
        <v>3.51</v>
      </c>
      <c r="E4" s="15" t="s">
        <v>14</v>
      </c>
      <c r="F4" s="14" t="e">
        <f>E4-D4</f>
        <v>#VALUE!</v>
      </c>
      <c r="G4" s="8">
        <v>0.5</v>
      </c>
      <c r="H4" s="5">
        <v>-0.5</v>
      </c>
      <c r="L4" s="47">
        <f>SMALL(IF(ISNUMBER(different),ROW(different)-ROW(INDEX(different,1))+1),ROW($B$1:INDEX($B:$B,COUNTIF(different,1))))</f>
        <v>0</v>
      </c>
      <c r="M4" s="45" t="e">
        <f t="shared" si="0"/>
        <v>#NUM!</v>
      </c>
      <c r="N4" s="45" t="e">
        <f t="shared" si="1"/>
        <v>#NUM!</v>
      </c>
      <c r="O4" s="45" t="str">
        <f t="shared" si="2"/>
        <v> </v>
      </c>
      <c r="P4" s="45" t="str">
        <f t="shared" si="3"/>
        <v> </v>
      </c>
      <c r="Q4" s="45" t="str">
        <f t="shared" si="4"/>
        <v> </v>
      </c>
      <c r="R4" s="45" t="str">
        <f t="shared" si="5"/>
        <v> </v>
      </c>
      <c r="S4" t="str">
        <f>IF(ISNUMBER(#REF!),-0.5," ")</f>
        <v> </v>
      </c>
    </row>
    <row r="5" spans="1:19" ht="15.75">
      <c r="A5" s="16">
        <v>296</v>
      </c>
      <c r="B5" s="24" t="s">
        <v>35</v>
      </c>
      <c r="C5" s="18" t="s">
        <v>8</v>
      </c>
      <c r="D5" s="19">
        <v>3.08</v>
      </c>
      <c r="E5" s="15" t="s">
        <v>14</v>
      </c>
      <c r="F5" s="14" t="e">
        <f>E5-D5</f>
        <v>#VALUE!</v>
      </c>
      <c r="G5" s="8">
        <v>0.5</v>
      </c>
      <c r="H5" s="5">
        <v>-0.5</v>
      </c>
      <c r="L5" s="47">
        <f>SMALL(IF(ISNUMBER(different),ROW(different)-ROW(INDEX(different,1))+1),ROW($B$1:INDEX($B:$B,COUNTIF(different,1))))</f>
        <v>0</v>
      </c>
      <c r="M5" s="45" t="e">
        <f t="shared" si="0"/>
        <v>#NUM!</v>
      </c>
      <c r="N5" s="45" t="e">
        <f t="shared" si="1"/>
        <v>#NUM!</v>
      </c>
      <c r="O5" s="45" t="str">
        <f t="shared" si="2"/>
        <v> </v>
      </c>
      <c r="P5" s="45" t="str">
        <f t="shared" si="3"/>
        <v> </v>
      </c>
      <c r="Q5" s="45" t="str">
        <f t="shared" si="4"/>
        <v> </v>
      </c>
      <c r="R5" s="45" t="str">
        <f t="shared" si="5"/>
        <v> </v>
      </c>
      <c r="S5" t="str">
        <f>IF(ISNUMBER(#REF!),-0.5," ")</f>
        <v> </v>
      </c>
    </row>
    <row r="6" spans="1:19" ht="15.75">
      <c r="A6" s="16">
        <v>296</v>
      </c>
      <c r="B6" s="24" t="s">
        <v>36</v>
      </c>
      <c r="C6" s="18" t="s">
        <v>22</v>
      </c>
      <c r="D6" s="19">
        <v>3.92</v>
      </c>
      <c r="E6" s="15" t="s">
        <v>14</v>
      </c>
      <c r="F6" s="14" t="e">
        <f>E6-D6</f>
        <v>#VALUE!</v>
      </c>
      <c r="G6" s="8">
        <v>0.5</v>
      </c>
      <c r="H6" s="5">
        <v>-0.5</v>
      </c>
      <c r="L6" s="47">
        <f>SMALL(IF(ISNUMBER(different),ROW(different)-ROW(INDEX(different,1))+1),ROW($B$1:INDEX($B:$B,COUNTIF(different,1))))</f>
        <v>0</v>
      </c>
      <c r="M6" s="45" t="e">
        <f t="shared" si="0"/>
        <v>#NUM!</v>
      </c>
      <c r="N6" s="45" t="e">
        <f t="shared" si="1"/>
        <v>#NUM!</v>
      </c>
      <c r="O6" s="45" t="str">
        <f t="shared" si="2"/>
        <v> </v>
      </c>
      <c r="P6" s="45" t="str">
        <f t="shared" si="3"/>
        <v> </v>
      </c>
      <c r="Q6" s="45" t="str">
        <f t="shared" si="4"/>
        <v> </v>
      </c>
      <c r="R6" s="45" t="str">
        <f t="shared" si="5"/>
        <v> </v>
      </c>
      <c r="S6" t="str">
        <f>IF(ISNUMBER(#REF!),-0.5," ")</f>
        <v> </v>
      </c>
    </row>
    <row r="7" spans="1:19" ht="15.75">
      <c r="A7" s="16">
        <v>302</v>
      </c>
      <c r="B7" s="24" t="s">
        <v>43</v>
      </c>
      <c r="C7" s="18" t="s">
        <v>8</v>
      </c>
      <c r="D7" s="19">
        <v>1.9</v>
      </c>
      <c r="E7" s="15" t="s">
        <v>14</v>
      </c>
      <c r="F7" s="14" t="e">
        <f aca="true" t="shared" si="6" ref="F7:F18">E7-D7</f>
        <v>#VALUE!</v>
      </c>
      <c r="G7" s="8">
        <v>0.5</v>
      </c>
      <c r="H7" s="5">
        <v>-0.5</v>
      </c>
      <c r="L7" s="47">
        <f>SMALL(IF(ISNUMBER(different),ROW(different)-ROW(INDEX(different,1))+1),ROW($B$1:INDEX($B:$B,COUNTIF(different,1))))</f>
        <v>0</v>
      </c>
      <c r="M7" s="45" t="e">
        <f t="shared" si="0"/>
        <v>#NUM!</v>
      </c>
      <c r="N7" s="45" t="e">
        <f t="shared" si="1"/>
        <v>#NUM!</v>
      </c>
      <c r="O7" s="45" t="str">
        <f t="shared" si="2"/>
        <v> </v>
      </c>
      <c r="P7" s="45" t="str">
        <f t="shared" si="3"/>
        <v> </v>
      </c>
      <c r="Q7" s="45" t="str">
        <f t="shared" si="4"/>
        <v> </v>
      </c>
      <c r="R7" s="45" t="str">
        <f t="shared" si="5"/>
        <v> </v>
      </c>
      <c r="S7" t="str">
        <f>IF(ISNUMBER(#REF!),-0.5," ")</f>
        <v> </v>
      </c>
    </row>
    <row r="8" spans="1:19" ht="15.75">
      <c r="A8" s="16">
        <v>302</v>
      </c>
      <c r="B8" s="24" t="s">
        <v>43</v>
      </c>
      <c r="C8" s="18" t="s">
        <v>22</v>
      </c>
      <c r="D8" s="19">
        <v>1.95</v>
      </c>
      <c r="E8" s="15" t="s">
        <v>14</v>
      </c>
      <c r="F8" s="14" t="e">
        <f t="shared" si="6"/>
        <v>#VALUE!</v>
      </c>
      <c r="G8" s="8">
        <v>0.5</v>
      </c>
      <c r="H8" s="5">
        <v>-0.5</v>
      </c>
      <c r="L8" s="47">
        <f>SMALL(IF(ISNUMBER(different),ROW(different)-ROW(INDEX(different,1))+1),ROW($B$1:INDEX($B:$B,COUNTIF(different,1))))</f>
        <v>0</v>
      </c>
      <c r="M8" s="45" t="e">
        <f t="shared" si="0"/>
        <v>#NUM!</v>
      </c>
      <c r="N8" s="45" t="e">
        <f t="shared" si="1"/>
        <v>#NUM!</v>
      </c>
      <c r="O8" s="45" t="str">
        <f t="shared" si="2"/>
        <v> </v>
      </c>
      <c r="P8" s="45" t="str">
        <f t="shared" si="3"/>
        <v> </v>
      </c>
      <c r="Q8" s="45" t="str">
        <f t="shared" si="4"/>
        <v> </v>
      </c>
      <c r="R8" s="45" t="str">
        <f t="shared" si="5"/>
        <v> </v>
      </c>
      <c r="S8" t="str">
        <f>IF(ISNUMBER(#REF!),-0.5," ")</f>
        <v> </v>
      </c>
    </row>
    <row r="9" spans="1:19" ht="15.75">
      <c r="A9" s="16">
        <v>302</v>
      </c>
      <c r="B9" s="24" t="s">
        <v>42</v>
      </c>
      <c r="C9" s="18" t="s">
        <v>8</v>
      </c>
      <c r="D9" s="19">
        <v>3.79</v>
      </c>
      <c r="E9" s="15" t="s">
        <v>14</v>
      </c>
      <c r="F9" s="14" t="e">
        <f t="shared" si="6"/>
        <v>#VALUE!</v>
      </c>
      <c r="G9" s="8">
        <v>0.5</v>
      </c>
      <c r="H9" s="5">
        <v>-0.5</v>
      </c>
      <c r="L9" s="47">
        <f>SMALL(IF(ISNUMBER(different),ROW(different)-ROW(INDEX(different,1))+1),ROW($B$1:INDEX($B:$B,COUNTIF(different,1))))</f>
        <v>0</v>
      </c>
      <c r="M9" s="45" t="e">
        <f t="shared" si="0"/>
        <v>#NUM!</v>
      </c>
      <c r="N9" s="45" t="e">
        <f t="shared" si="1"/>
        <v>#NUM!</v>
      </c>
      <c r="O9" s="45" t="str">
        <f t="shared" si="2"/>
        <v> </v>
      </c>
      <c r="P9" s="45" t="str">
        <f t="shared" si="3"/>
        <v> </v>
      </c>
      <c r="Q9" s="45" t="str">
        <f t="shared" si="4"/>
        <v> </v>
      </c>
      <c r="R9" s="45" t="str">
        <f t="shared" si="5"/>
        <v> </v>
      </c>
      <c r="S9" t="str">
        <f>IF(ISNUMBER(#REF!),-0.5," ")</f>
        <v> </v>
      </c>
    </row>
    <row r="10" spans="1:19" ht="15.75">
      <c r="A10" s="16">
        <v>302</v>
      </c>
      <c r="B10" s="24" t="s">
        <v>42</v>
      </c>
      <c r="C10" s="18" t="s">
        <v>22</v>
      </c>
      <c r="D10" s="19">
        <v>3.85</v>
      </c>
      <c r="E10" s="15" t="s">
        <v>14</v>
      </c>
      <c r="F10" s="14" t="e">
        <f t="shared" si="6"/>
        <v>#VALUE!</v>
      </c>
      <c r="G10" s="8">
        <v>0.5</v>
      </c>
      <c r="H10" s="5">
        <v>-0.5</v>
      </c>
      <c r="L10" s="47">
        <f>SMALL(IF(ISNUMBER(different),ROW(different)-ROW(INDEX(different,1))+1),ROW($B$1:INDEX($B:$B,COUNTIF(different,1))))</f>
        <v>0</v>
      </c>
      <c r="M10" s="45" t="e">
        <f t="shared" si="0"/>
        <v>#NUM!</v>
      </c>
      <c r="N10" s="45" t="e">
        <f t="shared" si="1"/>
        <v>#NUM!</v>
      </c>
      <c r="O10" s="45" t="str">
        <f t="shared" si="2"/>
        <v> </v>
      </c>
      <c r="P10" s="45" t="str">
        <f t="shared" si="3"/>
        <v> </v>
      </c>
      <c r="Q10" s="45" t="str">
        <f t="shared" si="4"/>
        <v> </v>
      </c>
      <c r="R10" s="45" t="str">
        <f t="shared" si="5"/>
        <v> </v>
      </c>
      <c r="S10" t="str">
        <f>IF(ISNUMBER(#REF!),-0.5," ")</f>
        <v> </v>
      </c>
    </row>
    <row r="11" spans="1:19" ht="15.75">
      <c r="A11" s="16">
        <v>308</v>
      </c>
      <c r="B11" s="24" t="s">
        <v>50</v>
      </c>
      <c r="C11" s="18" t="s">
        <v>22</v>
      </c>
      <c r="D11" s="19">
        <v>4.51</v>
      </c>
      <c r="E11" s="15" t="s">
        <v>14</v>
      </c>
      <c r="F11" s="14" t="e">
        <f t="shared" si="6"/>
        <v>#VALUE!</v>
      </c>
      <c r="G11" s="8">
        <v>0.5</v>
      </c>
      <c r="H11" s="5">
        <v>-0.5</v>
      </c>
      <c r="L11" s="47">
        <f>SMALL(IF(ISNUMBER(different),ROW(different)-ROW(INDEX(different,1))+1),ROW($B$1:INDEX($B:$B,COUNTIF(different,1))))</f>
        <v>0</v>
      </c>
      <c r="M11" s="45" t="e">
        <f t="shared" si="0"/>
        <v>#NUM!</v>
      </c>
      <c r="N11" s="45" t="e">
        <f t="shared" si="1"/>
        <v>#NUM!</v>
      </c>
      <c r="O11" s="45" t="str">
        <f t="shared" si="2"/>
        <v> </v>
      </c>
      <c r="P11" s="45" t="str">
        <f t="shared" si="3"/>
        <v> </v>
      </c>
      <c r="Q11" s="45" t="str">
        <f t="shared" si="4"/>
        <v> </v>
      </c>
      <c r="R11" s="45" t="str">
        <f t="shared" si="5"/>
        <v> </v>
      </c>
      <c r="S11" t="str">
        <f>IF(ISNUMBER(#REF!),-0.5," ")</f>
        <v> </v>
      </c>
    </row>
    <row r="12" spans="1:19" ht="15.75">
      <c r="A12" s="16">
        <v>308</v>
      </c>
      <c r="B12" s="24" t="s">
        <v>50</v>
      </c>
      <c r="C12" s="18" t="s">
        <v>8</v>
      </c>
      <c r="D12" s="19">
        <v>4.54</v>
      </c>
      <c r="E12" s="15" t="s">
        <v>14</v>
      </c>
      <c r="F12" s="14" t="e">
        <f t="shared" si="6"/>
        <v>#VALUE!</v>
      </c>
      <c r="G12" s="8">
        <v>0.5</v>
      </c>
      <c r="H12" s="5">
        <v>-0.5</v>
      </c>
      <c r="L12" s="47">
        <f>SMALL(IF(ISNUMBER(different),ROW(different)-ROW(INDEX(different,1))+1),ROW($B$1:INDEX($B:$B,COUNTIF(different,1))))</f>
        <v>0</v>
      </c>
      <c r="M12" s="45" t="e">
        <f t="shared" si="0"/>
        <v>#NUM!</v>
      </c>
      <c r="N12" s="45" t="e">
        <f t="shared" si="1"/>
        <v>#NUM!</v>
      </c>
      <c r="O12" s="45" t="str">
        <f t="shared" si="2"/>
        <v> </v>
      </c>
      <c r="P12" s="45" t="str">
        <f t="shared" si="3"/>
        <v> </v>
      </c>
      <c r="Q12" s="45" t="str">
        <f t="shared" si="4"/>
        <v> </v>
      </c>
      <c r="R12" s="45" t="str">
        <f t="shared" si="5"/>
        <v> </v>
      </c>
      <c r="S12" t="str">
        <f>IF(ISNUMBER(#REF!),-0.5," ")</f>
        <v> </v>
      </c>
    </row>
    <row r="13" spans="1:19" ht="15.75">
      <c r="A13" s="16">
        <v>308</v>
      </c>
      <c r="B13" s="24" t="s">
        <v>51</v>
      </c>
      <c r="C13" s="18" t="s">
        <v>22</v>
      </c>
      <c r="D13" s="19">
        <v>4.44</v>
      </c>
      <c r="E13" s="15" t="s">
        <v>14</v>
      </c>
      <c r="F13" s="14" t="e">
        <f t="shared" si="6"/>
        <v>#VALUE!</v>
      </c>
      <c r="G13" s="8">
        <v>0.5</v>
      </c>
      <c r="H13" s="5">
        <v>-0.5</v>
      </c>
      <c r="L13" s="47">
        <f>SMALL(IF(ISNUMBER(different),ROW(different)-ROW(INDEX(different,1))+1),ROW($B$1:INDEX($B:$B,COUNTIF(different,1))))</f>
        <v>0</v>
      </c>
      <c r="M13" s="45" t="e">
        <f t="shared" si="0"/>
        <v>#NUM!</v>
      </c>
      <c r="N13" s="45" t="e">
        <f t="shared" si="1"/>
        <v>#NUM!</v>
      </c>
      <c r="O13" s="45" t="str">
        <f t="shared" si="2"/>
        <v> </v>
      </c>
      <c r="P13" s="45" t="str">
        <f t="shared" si="3"/>
        <v> </v>
      </c>
      <c r="Q13" s="45" t="str">
        <f t="shared" si="4"/>
        <v> </v>
      </c>
      <c r="R13" s="45" t="str">
        <f t="shared" si="5"/>
        <v> </v>
      </c>
      <c r="S13" t="str">
        <f>IF(ISNUMBER(#REF!),-0.5," ")</f>
        <v> </v>
      </c>
    </row>
    <row r="14" spans="1:19" ht="15.75">
      <c r="A14" s="16">
        <v>314</v>
      </c>
      <c r="B14" s="24" t="s">
        <v>56</v>
      </c>
      <c r="C14" s="18" t="s">
        <v>22</v>
      </c>
      <c r="D14" s="19">
        <v>3.27</v>
      </c>
      <c r="E14" s="15" t="s">
        <v>14</v>
      </c>
      <c r="F14" s="14" t="e">
        <f>E14-D14</f>
        <v>#VALUE!</v>
      </c>
      <c r="G14" s="8">
        <v>0.5</v>
      </c>
      <c r="H14" s="5">
        <v>-0.5</v>
      </c>
      <c r="L14" s="47">
        <f>SMALL(IF(ISNUMBER(different),ROW(different)-ROW(INDEX(different,1))+1),ROW($B$1:INDEX($B:$B,COUNTIF(different,1))))</f>
        <v>0</v>
      </c>
      <c r="M14" s="45" t="e">
        <f t="shared" si="0"/>
        <v>#NUM!</v>
      </c>
      <c r="N14" s="45" t="e">
        <f t="shared" si="1"/>
        <v>#NUM!</v>
      </c>
      <c r="O14" s="45" t="str">
        <f t="shared" si="2"/>
        <v> </v>
      </c>
      <c r="P14" s="45" t="str">
        <f t="shared" si="3"/>
        <v> </v>
      </c>
      <c r="Q14" s="45" t="str">
        <f t="shared" si="4"/>
        <v> </v>
      </c>
      <c r="R14" s="45" t="str">
        <f t="shared" si="5"/>
        <v> </v>
      </c>
      <c r="S14" t="str">
        <f>IF(ISNUMBER(#REF!),-0.5," ")</f>
        <v> </v>
      </c>
    </row>
    <row r="15" spans="1:19" ht="15.75">
      <c r="A15" s="16">
        <v>314</v>
      </c>
      <c r="B15" s="24" t="s">
        <v>56</v>
      </c>
      <c r="C15" s="18" t="s">
        <v>8</v>
      </c>
      <c r="D15" s="19">
        <v>3.23</v>
      </c>
      <c r="E15" s="15" t="s">
        <v>14</v>
      </c>
      <c r="F15" s="14" t="e">
        <f>E15-D15</f>
        <v>#VALUE!</v>
      </c>
      <c r="G15" s="8">
        <v>0.5</v>
      </c>
      <c r="H15" s="5">
        <v>-0.5</v>
      </c>
      <c r="L15" s="47">
        <f>SMALL(IF(ISNUMBER(different),ROW(different)-ROW(INDEX(different,1))+1),ROW($B$1:INDEX($B:$B,COUNTIF(different,1))))</f>
        <v>0</v>
      </c>
      <c r="M15" s="45" t="e">
        <f t="shared" si="0"/>
        <v>#NUM!</v>
      </c>
      <c r="N15" s="45" t="e">
        <f t="shared" si="1"/>
        <v>#NUM!</v>
      </c>
      <c r="O15" s="45" t="str">
        <f t="shared" si="2"/>
        <v> </v>
      </c>
      <c r="P15" s="45" t="str">
        <f t="shared" si="3"/>
        <v> </v>
      </c>
      <c r="Q15" s="45" t="str">
        <f t="shared" si="4"/>
        <v> </v>
      </c>
      <c r="R15" s="45" t="str">
        <f t="shared" si="5"/>
        <v> </v>
      </c>
      <c r="S15" t="str">
        <f>IF(ISNUMBER(#REF!),-0.5," ")</f>
        <v> </v>
      </c>
    </row>
    <row r="16" spans="1:19" ht="15.75">
      <c r="A16" s="16">
        <v>314</v>
      </c>
      <c r="B16" s="24" t="s">
        <v>55</v>
      </c>
      <c r="C16" s="18" t="s">
        <v>22</v>
      </c>
      <c r="D16" s="19">
        <v>3.73</v>
      </c>
      <c r="E16" s="15" t="s">
        <v>14</v>
      </c>
      <c r="F16" s="14" t="e">
        <f>E16-D16</f>
        <v>#VALUE!</v>
      </c>
      <c r="G16" s="8">
        <v>0.5</v>
      </c>
      <c r="H16" s="5">
        <v>-0.5</v>
      </c>
      <c r="L16" s="47">
        <f>SMALL(IF(ISNUMBER(different),ROW(different)-ROW(INDEX(different,1))+1),ROW($B$1:INDEX($B:$B,COUNTIF(different,1))))</f>
        <v>0</v>
      </c>
      <c r="M16" s="45" t="e">
        <f>INDEX(distribution,INDEX(subsetindex,ROW(3:3)))</f>
        <v>#NUM!</v>
      </c>
      <c r="N16" s="45" t="e">
        <f>INDEX(different,INDEX(subsetindex,ROW(3:3)))</f>
        <v>#NUM!</v>
      </c>
      <c r="O16" s="45" t="str">
        <f aca="true" t="shared" si="7" ref="O16:O21">IF(ISNUMBER(N16),N16," ")</f>
        <v> </v>
      </c>
      <c r="P16" s="45" t="str">
        <f aca="true" t="shared" si="8" ref="P16:P21">IF(ISNUMBER(N16),M16," ")</f>
        <v> </v>
      </c>
      <c r="Q16" s="45" t="str">
        <f aca="true" t="shared" si="9" ref="Q16:Q21">IF(ISNUMBER(O16),0.5," ")</f>
        <v> </v>
      </c>
      <c r="R16" s="45" t="str">
        <f aca="true" t="shared" si="10" ref="R16:R21">IF(ISNUMBER(O16),-0.5," ")</f>
        <v> </v>
      </c>
      <c r="S16" t="str">
        <f>IF(ISNUMBER(#REF!),-0.5," ")</f>
        <v> </v>
      </c>
    </row>
    <row r="17" spans="1:19" ht="15.75">
      <c r="A17" s="16">
        <v>314</v>
      </c>
      <c r="B17" s="24" t="s">
        <v>55</v>
      </c>
      <c r="C17" s="18" t="s">
        <v>8</v>
      </c>
      <c r="D17" s="19">
        <v>3.68</v>
      </c>
      <c r="E17" s="15" t="s">
        <v>14</v>
      </c>
      <c r="F17" s="14" t="e">
        <f>E17-D17</f>
        <v>#VALUE!</v>
      </c>
      <c r="G17" s="8">
        <v>0.5</v>
      </c>
      <c r="H17" s="5">
        <v>-0.5</v>
      </c>
      <c r="L17" s="47">
        <f>SMALL(IF(ISNUMBER(different),ROW(different)-ROW(INDEX(different,1))+1),ROW($B$1:INDEX($B:$B,COUNTIF(different,1))))</f>
        <v>0</v>
      </c>
      <c r="M17" s="45" t="e">
        <f>INDEX(distribution,INDEX(subsetindex,ROW(4:4)))</f>
        <v>#NUM!</v>
      </c>
      <c r="N17" s="45" t="e">
        <f>INDEX(different,INDEX(subsetindex,ROW(4:4)))</f>
        <v>#NUM!</v>
      </c>
      <c r="O17" s="45" t="str">
        <f t="shared" si="7"/>
        <v> </v>
      </c>
      <c r="P17" s="45" t="str">
        <f t="shared" si="8"/>
        <v> </v>
      </c>
      <c r="Q17" s="45" t="str">
        <f t="shared" si="9"/>
        <v> </v>
      </c>
      <c r="R17" s="45" t="str">
        <f t="shared" si="10"/>
        <v> </v>
      </c>
      <c r="S17" t="str">
        <f>IF(ISNUMBER(#REF!),-0.5," ")</f>
        <v> </v>
      </c>
    </row>
    <row r="18" spans="1:19" ht="15.75">
      <c r="A18" s="16">
        <v>320</v>
      </c>
      <c r="B18" s="24" t="s">
        <v>61</v>
      </c>
      <c r="C18" s="18" t="s">
        <v>22</v>
      </c>
      <c r="D18" s="19">
        <v>4.46</v>
      </c>
      <c r="E18" s="15" t="s">
        <v>14</v>
      </c>
      <c r="F18" s="14" t="e">
        <f t="shared" si="6"/>
        <v>#VALUE!</v>
      </c>
      <c r="G18" s="8">
        <v>0.5</v>
      </c>
      <c r="H18" s="5">
        <v>-0.5</v>
      </c>
      <c r="L18" s="47">
        <f>SMALL(IF(ISNUMBER(different),ROW(different)-ROW(INDEX(different,1))+1),ROW($B$1:INDEX($B:$B,COUNTIF(different,1))))</f>
        <v>0</v>
      </c>
      <c r="M18" s="45" t="e">
        <f>INDEX(distribution,INDEX(subsetindex,ROW(17:17)))</f>
        <v>#NUM!</v>
      </c>
      <c r="N18" s="45" t="e">
        <f>INDEX(different,INDEX(subsetindex,ROW(17:17)))</f>
        <v>#NUM!</v>
      </c>
      <c r="O18" s="45" t="str">
        <f t="shared" si="7"/>
        <v> </v>
      </c>
      <c r="P18" s="45" t="str">
        <f t="shared" si="8"/>
        <v> </v>
      </c>
      <c r="Q18" s="45" t="str">
        <f t="shared" si="9"/>
        <v> </v>
      </c>
      <c r="R18" s="45" t="str">
        <f t="shared" si="10"/>
        <v> </v>
      </c>
      <c r="S18" t="str">
        <f>IF(ISNUMBER(#REF!),-0.5," ")</f>
        <v> </v>
      </c>
    </row>
    <row r="19" spans="1:19" ht="15.75">
      <c r="A19" s="16">
        <v>320</v>
      </c>
      <c r="B19" s="24" t="s">
        <v>61</v>
      </c>
      <c r="C19" s="18" t="s">
        <v>8</v>
      </c>
      <c r="D19" s="19">
        <v>4.43</v>
      </c>
      <c r="E19" s="15" t="s">
        <v>14</v>
      </c>
      <c r="F19" s="14" t="e">
        <f>E19-D19</f>
        <v>#VALUE!</v>
      </c>
      <c r="G19" s="8">
        <v>0.5</v>
      </c>
      <c r="H19" s="5">
        <v>-0.5</v>
      </c>
      <c r="L19" s="47">
        <f>SMALL(IF(ISNUMBER(different),ROW(different)-ROW(INDEX(different,1))+1),ROW($B$1:INDEX($B:$B,COUNTIF(different,1))))</f>
        <v>0</v>
      </c>
      <c r="M19" s="45" t="e">
        <f>INDEX(distribution,INDEX(subsetindex,ROW(18:18)))</f>
        <v>#NUM!</v>
      </c>
      <c r="N19" s="45" t="e">
        <f>INDEX(different,INDEX(subsetindex,ROW(18:18)))</f>
        <v>#NUM!</v>
      </c>
      <c r="O19" s="45" t="str">
        <f t="shared" si="7"/>
        <v> </v>
      </c>
      <c r="P19" s="45" t="str">
        <f t="shared" si="8"/>
        <v> </v>
      </c>
      <c r="Q19" s="45" t="str">
        <f t="shared" si="9"/>
        <v> </v>
      </c>
      <c r="R19" s="45" t="str">
        <f t="shared" si="10"/>
        <v> </v>
      </c>
      <c r="S19" t="str">
        <f>IF(ISNUMBER(#REF!),-0.5," ")</f>
        <v> </v>
      </c>
    </row>
    <row r="20" spans="1:19" ht="15.75">
      <c r="A20" s="16">
        <v>320</v>
      </c>
      <c r="B20" s="24" t="s">
        <v>62</v>
      </c>
      <c r="C20" s="18" t="s">
        <v>22</v>
      </c>
      <c r="D20" s="19">
        <v>5.26</v>
      </c>
      <c r="E20" s="15" t="s">
        <v>14</v>
      </c>
      <c r="F20" s="14" t="e">
        <f>E20-D20</f>
        <v>#VALUE!</v>
      </c>
      <c r="G20" s="8">
        <v>0.5</v>
      </c>
      <c r="H20" s="5">
        <v>-0.5</v>
      </c>
      <c r="L20" s="47">
        <f>SMALL(IF(ISNUMBER(different),ROW(different)-ROW(INDEX(different,1))+1),ROW($B$1:INDEX($B:$B,COUNTIF(different,1))))</f>
        <v>0</v>
      </c>
      <c r="M20" s="45" t="e">
        <f>INDEX(distribution,INDEX(subsetindex,ROW(5:5)))</f>
        <v>#NUM!</v>
      </c>
      <c r="N20" s="45" t="e">
        <f>INDEX(different,INDEX(subsetindex,ROW(5:5)))</f>
        <v>#NUM!</v>
      </c>
      <c r="O20" s="45" t="str">
        <f t="shared" si="7"/>
        <v> </v>
      </c>
      <c r="P20" s="45" t="str">
        <f t="shared" si="8"/>
        <v> </v>
      </c>
      <c r="Q20" s="45" t="str">
        <f t="shared" si="9"/>
        <v> </v>
      </c>
      <c r="R20" s="45" t="str">
        <f t="shared" si="10"/>
        <v> </v>
      </c>
      <c r="S20" t="str">
        <f>IF(ISNUMBER(#REF!),-0.5," ")</f>
        <v> </v>
      </c>
    </row>
    <row r="21" spans="1:19" ht="15.75">
      <c r="A21" s="16">
        <v>320</v>
      </c>
      <c r="B21" s="24" t="s">
        <v>62</v>
      </c>
      <c r="C21" s="18" t="s">
        <v>8</v>
      </c>
      <c r="D21" s="19">
        <v>5.16</v>
      </c>
      <c r="E21" s="15" t="s">
        <v>14</v>
      </c>
      <c r="F21" s="14" t="e">
        <f>E21-D21</f>
        <v>#VALUE!</v>
      </c>
      <c r="G21" s="8">
        <v>0.5</v>
      </c>
      <c r="H21" s="5">
        <v>-0.5</v>
      </c>
      <c r="L21" s="47">
        <f>SMALL(IF(ISNUMBER(different),ROW(different)-ROW(INDEX(different,1))+1),ROW($B$1:INDEX($B:$B,COUNTIF(different,1))))</f>
        <v>0</v>
      </c>
      <c r="M21" s="45" t="e">
        <f>INDEX(distribution,INDEX(subsetindex,ROW(6:6)))</f>
        <v>#NUM!</v>
      </c>
      <c r="N21" s="45" t="e">
        <f>INDEX(different,INDEX(subsetindex,ROW(6:6)))</f>
        <v>#NUM!</v>
      </c>
      <c r="O21" s="45" t="str">
        <f t="shared" si="7"/>
        <v> </v>
      </c>
      <c r="P21" s="45" t="str">
        <f t="shared" si="8"/>
        <v> </v>
      </c>
      <c r="Q21" s="45" t="str">
        <f t="shared" si="9"/>
        <v> </v>
      </c>
      <c r="R21" s="45" t="str">
        <f t="shared" si="10"/>
        <v> </v>
      </c>
      <c r="S21" t="str">
        <f>IF(ISNUMBER(#REF!),-0.5," ")</f>
        <v> </v>
      </c>
    </row>
    <row r="22" spans="1:19" ht="15.75">
      <c r="A22" s="52">
        <v>326</v>
      </c>
      <c r="B22" s="24" t="s">
        <v>68</v>
      </c>
      <c r="C22" s="18" t="s">
        <v>22</v>
      </c>
      <c r="D22" s="19">
        <v>4.65</v>
      </c>
      <c r="E22" s="15" t="s">
        <v>14</v>
      </c>
      <c r="F22" s="14" t="e">
        <f>E22-D22</f>
        <v>#VALUE!</v>
      </c>
      <c r="G22" s="8">
        <v>0.5</v>
      </c>
      <c r="H22" s="5">
        <v>-0.5</v>
      </c>
      <c r="L22" s="47">
        <f>SMALL(IF(ISNUMBER(different),ROW(different)-ROW(INDEX(different,1))+1),ROW($B$1:INDEX($B:$B,COUNTIF(different,1))))</f>
        <v>0</v>
      </c>
      <c r="M22" s="45" t="e">
        <f>INDEX(distribution,INDEX(subsetindex,ROW(7:7)))</f>
        <v>#NUM!</v>
      </c>
      <c r="N22" s="45" t="e">
        <f>INDEX(different,INDEX(subsetindex,ROW(7:7)))</f>
        <v>#NUM!</v>
      </c>
      <c r="O22" s="45" t="str">
        <f t="shared" si="2"/>
        <v> </v>
      </c>
      <c r="P22" s="45" t="str">
        <f t="shared" si="3"/>
        <v> </v>
      </c>
      <c r="Q22" s="45" t="str">
        <f t="shared" si="4"/>
        <v> </v>
      </c>
      <c r="R22" s="45" t="str">
        <f t="shared" si="5"/>
        <v> </v>
      </c>
      <c r="S22" t="str">
        <f>IF(ISNUMBER(#REF!),-0.5," ")</f>
        <v> </v>
      </c>
    </row>
    <row r="23" spans="1:19" ht="15.75">
      <c r="A23" s="53"/>
      <c r="B23" s="24" t="s">
        <v>68</v>
      </c>
      <c r="C23" s="18" t="s">
        <v>8</v>
      </c>
      <c r="D23" s="19">
        <v>4.4</v>
      </c>
      <c r="E23" s="15" t="s">
        <v>14</v>
      </c>
      <c r="F23" s="14" t="e">
        <f>E23-D23</f>
        <v>#VALUE!</v>
      </c>
      <c r="G23" s="8">
        <v>0.5</v>
      </c>
      <c r="H23" s="5">
        <v>-0.5</v>
      </c>
      <c r="L23" s="47">
        <f>SMALL(IF(ISNUMBER(different),ROW(different)-ROW(INDEX(different,1))+1),ROW($B$1:INDEX($B:$B,COUNTIF(different,1))))</f>
        <v>0</v>
      </c>
      <c r="M23" s="45" t="e">
        <f>INDEX(distribution,INDEX(subsetindex,ROW(8:8)))</f>
        <v>#NUM!</v>
      </c>
      <c r="N23" s="45" t="e">
        <f>INDEX(different,INDEX(subsetindex,ROW(8:8)))</f>
        <v>#NUM!</v>
      </c>
      <c r="O23" s="45" t="str">
        <f t="shared" si="2"/>
        <v> </v>
      </c>
      <c r="P23" s="45" t="str">
        <f t="shared" si="3"/>
        <v> </v>
      </c>
      <c r="Q23" s="45" t="str">
        <f t="shared" si="4"/>
        <v> </v>
      </c>
      <c r="R23" s="45" t="str">
        <f t="shared" si="5"/>
        <v> </v>
      </c>
      <c r="S23" t="str">
        <f>IF(ISNUMBER(#REF!),-0.5," ")</f>
        <v> </v>
      </c>
    </row>
    <row r="24" spans="4:19" ht="12.75">
      <c r="D24" s="47">
        <f>SMALL(IF(ISNUMBER(different),ROW(different)-ROW(INDEX(different,1))+1),ROW($B$1:INDEX($B:$B,COUNTIF(different,1))))</f>
        <v>0</v>
      </c>
      <c r="E24" s="45" t="e">
        <f>INDEX(distribution,INDEX(subsetindex,ROW(36:36)))</f>
        <v>#NUM!</v>
      </c>
      <c r="F24" s="45" t="e">
        <f>INDEX(different,INDEX(subsetindex,ROW(36:36)))</f>
        <v>#NUM!</v>
      </c>
      <c r="G24" s="45" t="str">
        <f>IF(ISNUMBER(F24),F24," ")</f>
        <v> </v>
      </c>
      <c r="H24" s="45" t="str">
        <f>IF(ISNUMBER(F24),E24," ")</f>
        <v> </v>
      </c>
      <c r="L24" s="47">
        <f>SMALL(IF(ISNUMBER(different),ROW(different)-ROW(INDEX(different,1))+1),ROW($B$1:INDEX($B:$B,COUNTIF(different,1))))</f>
        <v>0</v>
      </c>
      <c r="M24" s="45" t="e">
        <f>INDEX(distribution,INDEX(subsetindex,ROW(23:23)))</f>
        <v>#NUM!</v>
      </c>
      <c r="N24" s="45" t="e">
        <f>INDEX(different,INDEX(subsetindex,ROW(23:23)))</f>
        <v>#NUM!</v>
      </c>
      <c r="O24" s="45" t="str">
        <f t="shared" si="2"/>
        <v> </v>
      </c>
      <c r="P24" s="45" t="str">
        <f t="shared" si="3"/>
        <v> </v>
      </c>
      <c r="Q24" s="45" t="str">
        <f t="shared" si="4"/>
        <v> </v>
      </c>
      <c r="R24" s="45" t="str">
        <f t="shared" si="5"/>
        <v> </v>
      </c>
      <c r="S24" t="str">
        <f>IF(ISNUMBER(#REF!),-0.5," ")</f>
        <v> </v>
      </c>
    </row>
    <row r="25" spans="12:19" ht="12.75">
      <c r="L25" s="47">
        <f>SMALL(IF(ISNUMBER(different),ROW(different)-ROW(INDEX(different,1))+1),ROW($B$1:INDEX($B:$B,COUNTIF(different,1))))</f>
        <v>0</v>
      </c>
      <c r="M25" s="45" t="e">
        <f>INDEX(distribution,INDEX(subsetindex,ROW(24:24)))</f>
        <v>#NUM!</v>
      </c>
      <c r="N25" s="45" t="e">
        <f>INDEX(different,INDEX(subsetindex,ROW(24:24)))</f>
        <v>#NUM!</v>
      </c>
      <c r="O25" s="45" t="str">
        <f t="shared" si="2"/>
        <v> </v>
      </c>
      <c r="P25" s="45" t="str">
        <f t="shared" si="3"/>
        <v> </v>
      </c>
      <c r="Q25" s="45" t="str">
        <f t="shared" si="4"/>
        <v> </v>
      </c>
      <c r="R25" s="45" t="str">
        <f t="shared" si="5"/>
        <v> </v>
      </c>
      <c r="S25" t="str">
        <f>IF(ISNUMBER(#REF!),-0.5," ")</f>
        <v> </v>
      </c>
    </row>
    <row r="26" spans="12:19" ht="12.75">
      <c r="L26" s="47">
        <f>SMALL(IF(ISNUMBER(different),ROW(different)-ROW(INDEX(different,1))+1),ROW($B$1:INDEX($B:$B,COUNTIF(different,1))))</f>
        <v>0</v>
      </c>
      <c r="M26" s="45" t="e">
        <f>INDEX(distribution,INDEX(subsetindex,ROW(11:11)))</f>
        <v>#NUM!</v>
      </c>
      <c r="N26" s="45" t="e">
        <f>INDEX(different,INDEX(subsetindex,ROW(11:11)))</f>
        <v>#NUM!</v>
      </c>
      <c r="O26" s="45" t="str">
        <f aca="true" t="shared" si="11" ref="O26:O33">IF(ISNUMBER(N26),N26," ")</f>
        <v> </v>
      </c>
      <c r="P26" s="45" t="str">
        <f aca="true" t="shared" si="12" ref="P26:P33">IF(ISNUMBER(N26),M26," ")</f>
        <v> </v>
      </c>
      <c r="Q26" s="45" t="str">
        <f aca="true" t="shared" si="13" ref="Q26:Q33">IF(ISNUMBER(O26),0.5," ")</f>
        <v> </v>
      </c>
      <c r="R26" s="45" t="str">
        <f aca="true" t="shared" si="14" ref="R26:R33">IF(ISNUMBER(O26),-0.5," ")</f>
        <v> </v>
      </c>
      <c r="S26" t="str">
        <f>IF(ISNUMBER(#REF!),-0.5," ")</f>
        <v> </v>
      </c>
    </row>
    <row r="27" spans="12:19" ht="12.75">
      <c r="L27" s="47">
        <f>SMALL(IF(ISNUMBER(different),ROW(different)-ROW(INDEX(different,1))+1),ROW($B$1:INDEX($B:$B,COUNTIF(different,1))))</f>
        <v>0</v>
      </c>
      <c r="M27" s="45" t="e">
        <f>INDEX(distribution,INDEX(subsetindex,ROW(12:12)))</f>
        <v>#NUM!</v>
      </c>
      <c r="N27" s="45" t="e">
        <f>INDEX(different,INDEX(subsetindex,ROW(12:12)))</f>
        <v>#NUM!</v>
      </c>
      <c r="O27" s="45" t="str">
        <f t="shared" si="11"/>
        <v> </v>
      </c>
      <c r="P27" s="45" t="str">
        <f t="shared" si="12"/>
        <v> </v>
      </c>
      <c r="Q27" s="45" t="str">
        <f t="shared" si="13"/>
        <v> </v>
      </c>
      <c r="R27" s="45" t="str">
        <f t="shared" si="14"/>
        <v> </v>
      </c>
      <c r="S27" t="str">
        <f>IF(ISNUMBER(#REF!),-0.5," ")</f>
        <v> </v>
      </c>
    </row>
    <row r="28" spans="12:19" ht="12.75">
      <c r="L28" s="47">
        <f>SMALL(IF(ISNUMBER(different),ROW(different)-ROW(INDEX(different,1))+1),ROW($B$1:INDEX($B:$B,COUNTIF(different,1))))</f>
        <v>0</v>
      </c>
      <c r="M28" s="45" t="e">
        <f>INDEX(distribution,INDEX(subsetindex,ROW(27:27)))</f>
        <v>#NUM!</v>
      </c>
      <c r="N28" s="45" t="e">
        <f>INDEX(different,INDEX(subsetindex,ROW(27:27)))</f>
        <v>#NUM!</v>
      </c>
      <c r="O28" s="45" t="str">
        <f t="shared" si="11"/>
        <v> </v>
      </c>
      <c r="P28" s="45" t="str">
        <f t="shared" si="12"/>
        <v> </v>
      </c>
      <c r="Q28" s="45" t="str">
        <f t="shared" si="13"/>
        <v> </v>
      </c>
      <c r="R28" s="45" t="str">
        <f t="shared" si="14"/>
        <v> </v>
      </c>
      <c r="S28" t="str">
        <f>IF(ISNUMBER(#REF!),-0.5," ")</f>
        <v> </v>
      </c>
    </row>
    <row r="29" spans="12:19" ht="12.75">
      <c r="L29" s="47">
        <f>SMALL(IF(ISNUMBER(different),ROW(different)-ROW(INDEX(different,1))+1),ROW($B$1:INDEX($B:$B,COUNTIF(different,1))))</f>
        <v>0</v>
      </c>
      <c r="M29" s="45" t="e">
        <f>INDEX(distribution,INDEX(subsetindex,ROW(28:28)))</f>
        <v>#NUM!</v>
      </c>
      <c r="N29" s="45" t="e">
        <f>INDEX(different,INDEX(subsetindex,ROW(28:28)))</f>
        <v>#NUM!</v>
      </c>
      <c r="O29" s="45" t="str">
        <f t="shared" si="11"/>
        <v> </v>
      </c>
      <c r="P29" s="45" t="str">
        <f t="shared" si="12"/>
        <v> </v>
      </c>
      <c r="Q29" s="45" t="str">
        <f t="shared" si="13"/>
        <v> </v>
      </c>
      <c r="R29" s="45" t="str">
        <f t="shared" si="14"/>
        <v> </v>
      </c>
      <c r="S29" t="str">
        <f>IF(ISNUMBER(#REF!),-0.5," ")</f>
        <v> </v>
      </c>
    </row>
    <row r="30" spans="12:19" ht="12.75">
      <c r="L30" s="47">
        <f>SMALL(IF(ISNUMBER(different),ROW(different)-ROW(INDEX(different,1))+1),ROW($B$1:INDEX($B:$B,COUNTIF(different,1))))</f>
        <v>0</v>
      </c>
      <c r="M30" s="45" t="e">
        <f>INDEX(distribution,INDEX(subsetindex,ROW(11:11)))</f>
        <v>#NUM!</v>
      </c>
      <c r="N30" s="45" t="e">
        <f>INDEX(different,INDEX(subsetindex,ROW(11:11)))</f>
        <v>#NUM!</v>
      </c>
      <c r="O30" s="45" t="str">
        <f t="shared" si="11"/>
        <v> </v>
      </c>
      <c r="P30" s="45" t="str">
        <f t="shared" si="12"/>
        <v> </v>
      </c>
      <c r="Q30" s="45" t="str">
        <f t="shared" si="13"/>
        <v> </v>
      </c>
      <c r="R30" s="45" t="str">
        <f t="shared" si="14"/>
        <v> </v>
      </c>
      <c r="S30" t="str">
        <f>IF(ISNUMBER(#REF!),-0.5," ")</f>
        <v> </v>
      </c>
    </row>
    <row r="31" spans="12:19" ht="12.75">
      <c r="L31" s="47">
        <f>SMALL(IF(ISNUMBER(different),ROW(different)-ROW(INDEX(different,1))+1),ROW($B$1:INDEX($B:$B,COUNTIF(different,1))))</f>
        <v>0</v>
      </c>
      <c r="M31" s="45" t="e">
        <f>INDEX(distribution,INDEX(subsetindex,ROW(26:26)))</f>
        <v>#NUM!</v>
      </c>
      <c r="N31" s="45" t="e">
        <f>INDEX(different,INDEX(subsetindex,ROW(26:26)))</f>
        <v>#NUM!</v>
      </c>
      <c r="O31" s="45" t="str">
        <f t="shared" si="11"/>
        <v> </v>
      </c>
      <c r="P31" s="45" t="str">
        <f t="shared" si="12"/>
        <v> </v>
      </c>
      <c r="Q31" s="45" t="str">
        <f t="shared" si="13"/>
        <v> </v>
      </c>
      <c r="R31" s="45" t="str">
        <f t="shared" si="14"/>
        <v> </v>
      </c>
      <c r="S31" t="str">
        <f>IF(ISNUMBER(#REF!),-0.5," ")</f>
        <v> </v>
      </c>
    </row>
    <row r="32" spans="12:19" ht="12.75">
      <c r="L32" s="47">
        <f>SMALL(IF(ISNUMBER(different),ROW(different)-ROW(INDEX(different,1))+1),ROW($B$1:INDEX($B:$B,COUNTIF(different,1))))</f>
        <v>0</v>
      </c>
      <c r="M32" s="45" t="e">
        <f>INDEX(distribution,INDEX(subsetindex,ROW(31:31)))</f>
        <v>#NUM!</v>
      </c>
      <c r="N32" s="45" t="e">
        <f>INDEX(different,INDEX(subsetindex,ROW(31:31)))</f>
        <v>#NUM!</v>
      </c>
      <c r="O32" s="45" t="str">
        <f t="shared" si="11"/>
        <v> </v>
      </c>
      <c r="P32" s="45" t="str">
        <f t="shared" si="12"/>
        <v> </v>
      </c>
      <c r="Q32" s="45" t="str">
        <f t="shared" si="13"/>
        <v> </v>
      </c>
      <c r="R32" s="45" t="str">
        <f t="shared" si="14"/>
        <v> </v>
      </c>
      <c r="S32" t="str">
        <f>IF(ISNUMBER(#REF!),-0.5," ")</f>
        <v> </v>
      </c>
    </row>
    <row r="33" spans="12:19" ht="12.75">
      <c r="L33" s="47">
        <f>SMALL(IF(ISNUMBER(different),ROW(different)-ROW(INDEX(different,1))+1),ROW($B$1:INDEX($B:$B,COUNTIF(different,1))))</f>
        <v>0</v>
      </c>
      <c r="M33" s="45" t="e">
        <f>INDEX(distribution,INDEX(subsetindex,ROW(32:32)))</f>
        <v>#NUM!</v>
      </c>
      <c r="N33" s="45" t="e">
        <f>INDEX(different,INDEX(subsetindex,ROW(32:32)))</f>
        <v>#NUM!</v>
      </c>
      <c r="O33" s="45" t="str">
        <f t="shared" si="11"/>
        <v> </v>
      </c>
      <c r="P33" s="45" t="str">
        <f t="shared" si="12"/>
        <v> </v>
      </c>
      <c r="Q33" s="45" t="str">
        <f t="shared" si="13"/>
        <v> </v>
      </c>
      <c r="R33" s="45" t="str">
        <f t="shared" si="14"/>
        <v> </v>
      </c>
      <c r="S33" t="str">
        <f>IF(ISNUMBER(#REF!),-0.5," ")</f>
        <v> </v>
      </c>
    </row>
    <row r="34" spans="12:19" ht="12.75">
      <c r="L34" s="47">
        <f>SMALL(IF(ISNUMBER(different),ROW(different)-ROW(INDEX(different,1))+1),ROW($B$1:INDEX($B:$B,COUNTIF(different,1))))</f>
        <v>0</v>
      </c>
      <c r="M34" s="45" t="e">
        <f>INDEX(distribution,INDEX(subsetindex,ROW(#REF!)))</f>
        <v>#NUM!</v>
      </c>
      <c r="N34" s="45" t="e">
        <f>INDEX(different,INDEX(subsetindex,ROW(#REF!)))</f>
        <v>#NUM!</v>
      </c>
      <c r="O34" s="45" t="str">
        <f t="shared" si="2"/>
        <v> </v>
      </c>
      <c r="P34" s="45" t="str">
        <f t="shared" si="3"/>
        <v> </v>
      </c>
      <c r="Q34" s="45" t="str">
        <f t="shared" si="4"/>
        <v> </v>
      </c>
      <c r="R34" s="45" t="str">
        <f t="shared" si="5"/>
        <v> </v>
      </c>
      <c r="S34" t="str">
        <f>IF(ISNUMBER(#REF!),-0.5," ")</f>
        <v> </v>
      </c>
    </row>
    <row r="35" spans="12:19" ht="12.75">
      <c r="L35" s="47">
        <f>SMALL(IF(ISNUMBER(different),ROW(different)-ROW(INDEX(different,1))+1),ROW($B$1:INDEX($B:$B,COUNTIF(different,1))))</f>
        <v>0</v>
      </c>
      <c r="M35" s="45" t="e">
        <f>INDEX(distribution,INDEX(subsetindex,ROW(34:34)))</f>
        <v>#NUM!</v>
      </c>
      <c r="N35" s="45" t="e">
        <f>INDEX(different,INDEX(subsetindex,ROW(34:34)))</f>
        <v>#NUM!</v>
      </c>
      <c r="O35" s="45" t="str">
        <f t="shared" si="2"/>
        <v> </v>
      </c>
      <c r="P35" s="45" t="str">
        <f t="shared" si="3"/>
        <v> </v>
      </c>
      <c r="Q35" s="45" t="str">
        <f t="shared" si="4"/>
        <v> </v>
      </c>
      <c r="R35" s="45" t="str">
        <f t="shared" si="5"/>
        <v> </v>
      </c>
      <c r="S35" t="str">
        <f>IF(ISNUMBER(#REF!),-0.5," ")</f>
        <v> </v>
      </c>
    </row>
    <row r="36" spans="12:19" ht="12.75">
      <c r="L36" s="47">
        <f>SMALL(IF(ISNUMBER(different),ROW(different)-ROW(INDEX(different,1))+1),ROW($B$1:INDEX($B:$B,COUNTIF(different,1))))</f>
        <v>0</v>
      </c>
      <c r="M36" s="45" t="e">
        <f>INDEX(distribution,INDEX(subsetindex,ROW(35:35)))</f>
        <v>#NUM!</v>
      </c>
      <c r="N36" s="45" t="e">
        <f>INDEX(different,INDEX(subsetindex,ROW(35:35)))</f>
        <v>#NUM!</v>
      </c>
      <c r="O36" s="45" t="str">
        <f t="shared" si="2"/>
        <v> </v>
      </c>
      <c r="P36" s="45" t="str">
        <f t="shared" si="3"/>
        <v> </v>
      </c>
      <c r="Q36" s="45" t="str">
        <f t="shared" si="4"/>
        <v> </v>
      </c>
      <c r="R36" s="45" t="str">
        <f t="shared" si="5"/>
        <v> </v>
      </c>
      <c r="S36" t="str">
        <f>IF(ISNUMBER(#REF!),-0.5," ")</f>
        <v> </v>
      </c>
    </row>
    <row r="37" spans="12:19" ht="12.75">
      <c r="L37" s="47">
        <f>SMALL(IF(ISNUMBER(different),ROW(different)-ROW(INDEX(different,1))+1),ROW($B$1:INDEX($B:$B,COUNTIF(different,1))))</f>
        <v>0</v>
      </c>
      <c r="M37" s="45" t="e">
        <f>INDEX(distribution,INDEX(subsetindex,ROW(15:15)))</f>
        <v>#NUM!</v>
      </c>
      <c r="N37" s="45" t="e">
        <f>INDEX(different,INDEX(subsetindex,ROW(15:15)))</f>
        <v>#NUM!</v>
      </c>
      <c r="O37" s="45" t="str">
        <f t="shared" si="2"/>
        <v> </v>
      </c>
      <c r="P37" s="45" t="str">
        <f t="shared" si="3"/>
        <v> </v>
      </c>
      <c r="Q37" s="45" t="str">
        <f t="shared" si="4"/>
        <v> </v>
      </c>
      <c r="R37" s="45" t="str">
        <f t="shared" si="5"/>
        <v> </v>
      </c>
      <c r="S37" t="str">
        <f>IF(ISNUMBER(#REF!),-0.5," ")</f>
        <v> </v>
      </c>
    </row>
    <row r="38" spans="12:19" ht="12.75">
      <c r="L38" s="47">
        <f>SMALL(IF(ISNUMBER(different),ROW(different)-ROW(INDEX(different,1))+1),ROW($B$1:INDEX($B:$B,COUNTIF(different,1))))</f>
        <v>0</v>
      </c>
      <c r="M38" s="45" t="e">
        <f>INDEX(distribution,INDEX(subsetindex,ROW(37:37)))</f>
        <v>#NUM!</v>
      </c>
      <c r="N38" s="45" t="e">
        <f>INDEX(different,INDEX(subsetindex,ROW(37:37)))</f>
        <v>#NUM!</v>
      </c>
      <c r="O38" s="45" t="str">
        <f t="shared" si="2"/>
        <v> </v>
      </c>
      <c r="P38" s="45" t="str">
        <f t="shared" si="3"/>
        <v> </v>
      </c>
      <c r="Q38" s="45" t="str">
        <f t="shared" si="4"/>
        <v> </v>
      </c>
      <c r="R38" s="45" t="str">
        <f t="shared" si="5"/>
        <v> </v>
      </c>
      <c r="S38" t="str">
        <f>IF(ISNUMBER(#REF!),-0.5," ")</f>
        <v> </v>
      </c>
    </row>
    <row r="39" spans="12:19" ht="12.75">
      <c r="L39" s="47">
        <f>SMALL(IF(ISNUMBER(different),ROW(different)-ROW(INDEX(different,1))+1),ROW($B$1:INDEX($B:$B,COUNTIF(different,1))))</f>
        <v>0</v>
      </c>
      <c r="M39" s="45" t="e">
        <f>INDEX(distribution,INDEX(subsetindex,ROW(38:38)))</f>
        <v>#NUM!</v>
      </c>
      <c r="N39" s="45" t="e">
        <f>INDEX(different,INDEX(subsetindex,ROW(38:38)))</f>
        <v>#NUM!</v>
      </c>
      <c r="O39" s="45" t="str">
        <f t="shared" si="2"/>
        <v> </v>
      </c>
      <c r="P39" s="45" t="str">
        <f t="shared" si="3"/>
        <v> </v>
      </c>
      <c r="Q39" s="45" t="str">
        <f t="shared" si="4"/>
        <v> </v>
      </c>
      <c r="R39" s="45" t="str">
        <f t="shared" si="5"/>
        <v> </v>
      </c>
      <c r="S39" t="str">
        <f>IF(ISNUMBER(#REF!),-0.5," ")</f>
        <v> </v>
      </c>
    </row>
    <row r="40" spans="12:19" ht="12.75">
      <c r="L40" s="47">
        <f>SMALL(IF(ISNUMBER(different),ROW(different)-ROW(INDEX(different,1))+1),ROW($B$1:INDEX($B:$B,COUNTIF(different,1))))</f>
        <v>0</v>
      </c>
      <c r="M40" s="45" t="e">
        <f>INDEX(distribution,INDEX(subsetindex,ROW(39:39)))</f>
        <v>#NUM!</v>
      </c>
      <c r="N40" s="45" t="e">
        <f>INDEX(different,INDEX(subsetindex,ROW(39:39)))</f>
        <v>#NUM!</v>
      </c>
      <c r="O40" s="45" t="str">
        <f t="shared" si="2"/>
        <v> </v>
      </c>
      <c r="P40" s="45" t="str">
        <f t="shared" si="3"/>
        <v> </v>
      </c>
      <c r="Q40" s="45" t="str">
        <f t="shared" si="4"/>
        <v> </v>
      </c>
      <c r="R40" s="45" t="str">
        <f t="shared" si="5"/>
        <v> </v>
      </c>
      <c r="S40" t="str">
        <f>IF(ISNUMBER(#REF!),-0.5," ")</f>
        <v> </v>
      </c>
    </row>
    <row r="41" spans="9:18" ht="12.75">
      <c r="I41" s="45" t="str">
        <f>IF(ISNUMBER(G24),0.5," ")</f>
        <v> </v>
      </c>
      <c r="J41" s="45" t="str">
        <f>IF(ISNUMBER(G24),-0.5," ")</f>
        <v> </v>
      </c>
      <c r="K41" t="str">
        <f>IF(ISNUMBER(#REF!),-0.5," ")</f>
        <v> </v>
      </c>
      <c r="L41"/>
      <c r="M41"/>
      <c r="N41"/>
      <c r="O41"/>
      <c r="P41"/>
      <c r="Q41"/>
      <c r="R41"/>
    </row>
    <row r="42" spans="12:19" ht="12.75">
      <c r="L42" s="47">
        <f>SMALL(IF(ISNUMBER(different),ROW(different)-ROW(INDEX(different,1))+1),ROW($B$1:INDEX($B:$B,COUNTIF(different,1))))</f>
        <v>0</v>
      </c>
      <c r="M42" s="45" t="e">
        <f aca="true" t="shared" si="15" ref="M42:M50">INDEX(distribution,INDEX(subsetindex,ROW($A41:$IV41)))</f>
        <v>#NUM!</v>
      </c>
      <c r="N42" s="45" t="e">
        <f aca="true" t="shared" si="16" ref="N42:N50">INDEX(different,INDEX(subsetindex,ROW($A41:$IV41)))</f>
        <v>#NUM!</v>
      </c>
      <c r="O42" s="45" t="str">
        <f aca="true" t="shared" si="17" ref="O42:O50">IF(ISNUMBER(N42),N42," ")</f>
        <v> </v>
      </c>
      <c r="P42" s="45" t="str">
        <f aca="true" t="shared" si="18" ref="P42:P50">IF(ISNUMBER(N42),M42," ")</f>
        <v> </v>
      </c>
      <c r="Q42" s="45" t="str">
        <f aca="true" t="shared" si="19" ref="Q42:Q50">IF(ISNUMBER(O42),0.5," ")</f>
        <v> </v>
      </c>
      <c r="R42" s="45" t="str">
        <f aca="true" t="shared" si="20" ref="R42:R50">IF(ISNUMBER(O42),-0.5," ")</f>
        <v> </v>
      </c>
      <c r="S42" t="str">
        <f>IF(ISNUMBER(#REF!),-0.5," ")</f>
        <v> </v>
      </c>
    </row>
    <row r="43" spans="12:19" ht="12.75">
      <c r="L43" s="47">
        <f>SMALL(IF(ISNUMBER(different),ROW(different)-ROW(INDEX(different,1))+1),ROW($B$1:INDEX($B:$B,COUNTIF(different,1))))</f>
        <v>0</v>
      </c>
      <c r="M43" s="45" t="e">
        <f t="shared" si="15"/>
        <v>#NUM!</v>
      </c>
      <c r="N43" s="45" t="e">
        <f t="shared" si="16"/>
        <v>#NUM!</v>
      </c>
      <c r="O43" s="45" t="str">
        <f t="shared" si="17"/>
        <v> </v>
      </c>
      <c r="P43" s="45" t="str">
        <f t="shared" si="18"/>
        <v> </v>
      </c>
      <c r="Q43" s="45" t="str">
        <f t="shared" si="19"/>
        <v> </v>
      </c>
      <c r="R43" s="45" t="str">
        <f t="shared" si="20"/>
        <v> </v>
      </c>
      <c r="S43" t="str">
        <f>IF(ISNUMBER(#REF!),-0.5," ")</f>
        <v> </v>
      </c>
    </row>
    <row r="44" spans="12:19" ht="12.75">
      <c r="L44" s="47">
        <f>SMALL(IF(ISNUMBER(different),ROW(different)-ROW(INDEX(different,1))+1),ROW($B$1:INDEX($B:$B,COUNTIF(different,1))))</f>
        <v>0</v>
      </c>
      <c r="M44" s="45" t="e">
        <f t="shared" si="15"/>
        <v>#NUM!</v>
      </c>
      <c r="N44" s="45" t="e">
        <f t="shared" si="16"/>
        <v>#NUM!</v>
      </c>
      <c r="O44" s="45" t="str">
        <f t="shared" si="17"/>
        <v> </v>
      </c>
      <c r="P44" s="45" t="str">
        <f t="shared" si="18"/>
        <v> </v>
      </c>
      <c r="Q44" s="45" t="str">
        <f t="shared" si="19"/>
        <v> </v>
      </c>
      <c r="R44" s="45" t="str">
        <f t="shared" si="20"/>
        <v> </v>
      </c>
      <c r="S44" t="str">
        <f>IF(ISNUMBER(#REF!),-0.5," ")</f>
        <v> </v>
      </c>
    </row>
    <row r="45" spans="12:19" ht="12.75">
      <c r="L45" s="47">
        <f>SMALL(IF(ISNUMBER(different),ROW(different)-ROW(INDEX(different,1))+1),ROW($B$1:INDEX($B:$B,COUNTIF(different,1))))</f>
        <v>0</v>
      </c>
      <c r="M45" s="45" t="e">
        <f t="shared" si="15"/>
        <v>#NUM!</v>
      </c>
      <c r="N45" s="45" t="e">
        <f t="shared" si="16"/>
        <v>#NUM!</v>
      </c>
      <c r="O45" s="45" t="str">
        <f t="shared" si="17"/>
        <v> </v>
      </c>
      <c r="P45" s="45" t="str">
        <f t="shared" si="18"/>
        <v> </v>
      </c>
      <c r="Q45" s="45" t="str">
        <f t="shared" si="19"/>
        <v> </v>
      </c>
      <c r="R45" s="45" t="str">
        <f t="shared" si="20"/>
        <v> </v>
      </c>
      <c r="S45" t="str">
        <f>IF(ISNUMBER(#REF!),-0.5," ")</f>
        <v> </v>
      </c>
    </row>
    <row r="46" spans="12:19" ht="12.75">
      <c r="L46" s="47">
        <f>SMALL(IF(ISNUMBER(different),ROW(different)-ROW(INDEX(different,1))+1),ROW($B$1:INDEX($B:$B,COUNTIF(different,1))))</f>
        <v>0</v>
      </c>
      <c r="M46" s="45" t="e">
        <f t="shared" si="15"/>
        <v>#NUM!</v>
      </c>
      <c r="N46" s="45" t="e">
        <f t="shared" si="16"/>
        <v>#NUM!</v>
      </c>
      <c r="O46" s="45" t="str">
        <f t="shared" si="17"/>
        <v> </v>
      </c>
      <c r="P46" s="45" t="str">
        <f t="shared" si="18"/>
        <v> </v>
      </c>
      <c r="Q46" s="45" t="str">
        <f t="shared" si="19"/>
        <v> </v>
      </c>
      <c r="R46" s="45" t="str">
        <f t="shared" si="20"/>
        <v> </v>
      </c>
      <c r="S46" t="str">
        <f>IF(ISNUMBER(#REF!),-0.5," ")</f>
        <v> </v>
      </c>
    </row>
    <row r="47" spans="12:19" ht="12.75">
      <c r="L47" s="47">
        <f>SMALL(IF(ISNUMBER(different),ROW(different)-ROW(INDEX(different,1))+1),ROW($B$1:INDEX($B:$B,COUNTIF(different,1))))</f>
        <v>0</v>
      </c>
      <c r="M47" s="45" t="e">
        <f t="shared" si="15"/>
        <v>#NUM!</v>
      </c>
      <c r="N47" s="45" t="e">
        <f t="shared" si="16"/>
        <v>#NUM!</v>
      </c>
      <c r="O47" s="45" t="str">
        <f t="shared" si="17"/>
        <v> </v>
      </c>
      <c r="P47" s="45" t="str">
        <f t="shared" si="18"/>
        <v> </v>
      </c>
      <c r="Q47" s="45" t="str">
        <f t="shared" si="19"/>
        <v> </v>
      </c>
      <c r="R47" s="45" t="str">
        <f t="shared" si="20"/>
        <v> </v>
      </c>
      <c r="S47" t="str">
        <f>IF(ISNUMBER(#REF!),-0.5," ")</f>
        <v> </v>
      </c>
    </row>
    <row r="48" spans="12:19" ht="12.75">
      <c r="L48" s="47">
        <f>SMALL(IF(ISNUMBER(different),ROW(different)-ROW(INDEX(different,1))+1),ROW($B$1:INDEX($B:$B,COUNTIF(different,1))))</f>
        <v>0</v>
      </c>
      <c r="M48" s="45" t="e">
        <f t="shared" si="15"/>
        <v>#NUM!</v>
      </c>
      <c r="N48" s="45" t="e">
        <f t="shared" si="16"/>
        <v>#NUM!</v>
      </c>
      <c r="O48" s="45" t="str">
        <f t="shared" si="17"/>
        <v> </v>
      </c>
      <c r="P48" s="45" t="str">
        <f t="shared" si="18"/>
        <v> </v>
      </c>
      <c r="Q48" s="45" t="str">
        <f t="shared" si="19"/>
        <v> </v>
      </c>
      <c r="R48" s="45" t="str">
        <f t="shared" si="20"/>
        <v> </v>
      </c>
      <c r="S48" t="str">
        <f>IF(ISNUMBER(#REF!),-0.5," ")</f>
        <v> </v>
      </c>
    </row>
    <row r="49" spans="12:19" ht="12.75">
      <c r="L49" s="47">
        <f>SMALL(IF(ISNUMBER(different),ROW(different)-ROW(INDEX(different,1))+1),ROW($B$1:INDEX($B:$B,COUNTIF(different,1))))</f>
        <v>0</v>
      </c>
      <c r="M49" s="45" t="e">
        <f t="shared" si="15"/>
        <v>#NUM!</v>
      </c>
      <c r="N49" s="45" t="e">
        <f t="shared" si="16"/>
        <v>#NUM!</v>
      </c>
      <c r="O49" s="45" t="str">
        <f t="shared" si="17"/>
        <v> </v>
      </c>
      <c r="P49" s="45" t="str">
        <f t="shared" si="18"/>
        <v> </v>
      </c>
      <c r="Q49" s="45" t="str">
        <f t="shared" si="19"/>
        <v> </v>
      </c>
      <c r="R49" s="45" t="str">
        <f t="shared" si="20"/>
        <v> </v>
      </c>
      <c r="S49" t="str">
        <f>IF(ISNUMBER(#REF!),-0.5," ")</f>
        <v> </v>
      </c>
    </row>
    <row r="50" spans="12:19" ht="12.75">
      <c r="L50" s="47">
        <f>SMALL(IF(ISNUMBER(different),ROW(different)-ROW(INDEX(different,1))+1),ROW($B$1:INDEX($B:$B,COUNTIF(different,1))))</f>
        <v>0</v>
      </c>
      <c r="M50" s="45" t="e">
        <f t="shared" si="15"/>
        <v>#NUM!</v>
      </c>
      <c r="N50" s="45" t="e">
        <f t="shared" si="16"/>
        <v>#NUM!</v>
      </c>
      <c r="O50" s="45" t="str">
        <f t="shared" si="17"/>
        <v> </v>
      </c>
      <c r="P50" s="45" t="str">
        <f t="shared" si="18"/>
        <v> </v>
      </c>
      <c r="Q50" s="45" t="str">
        <f t="shared" si="19"/>
        <v> </v>
      </c>
      <c r="R50" s="45" t="str">
        <f t="shared" si="20"/>
        <v> </v>
      </c>
      <c r="S50" t="str">
        <f>IF(ISNUMBER(#REF!),-0.5," ")</f>
        <v> </v>
      </c>
    </row>
    <row r="51" spans="12:16" ht="12.75">
      <c r="L51" s="45" t="str">
        <f>IF(ISNUMBER(#REF!),#REF!," ")</f>
        <v> </v>
      </c>
      <c r="O51" s="45" t="str">
        <f aca="true" t="shared" si="21" ref="O51:O57">IF(ISNUMBER(L51),-0.5," ")</f>
        <v> </v>
      </c>
      <c r="P51" s="45" t="str">
        <f>IF(ISNUMBER(#REF!),-0.5," ")</f>
        <v> </v>
      </c>
    </row>
    <row r="52" spans="12:16" ht="12.75">
      <c r="L52" s="45" t="str">
        <f>IF(ISNUMBER(#REF!),#REF!," ")</f>
        <v> </v>
      </c>
      <c r="O52" s="45" t="str">
        <f t="shared" si="21"/>
        <v> </v>
      </c>
      <c r="P52" s="45" t="str">
        <f>IF(ISNUMBER(#REF!),-0.5," ")</f>
        <v> </v>
      </c>
    </row>
    <row r="53" spans="12:16" ht="12.75">
      <c r="L53" s="45" t="str">
        <f>IF(ISNUMBER(#REF!),#REF!," ")</f>
        <v> </v>
      </c>
      <c r="O53" s="45" t="str">
        <f t="shared" si="21"/>
        <v> </v>
      </c>
      <c r="P53" s="45" t="str">
        <f>IF(ISNUMBER(#REF!),-0.5," ")</f>
        <v> </v>
      </c>
    </row>
    <row r="54" spans="12:16" ht="12.75">
      <c r="L54" s="45" t="str">
        <f>IF(ISNUMBER(#REF!),#REF!," ")</f>
        <v> </v>
      </c>
      <c r="O54" s="45" t="str">
        <f t="shared" si="21"/>
        <v> </v>
      </c>
      <c r="P54" s="45" t="str">
        <f>IF(ISNUMBER(#REF!),-0.5," ")</f>
        <v> </v>
      </c>
    </row>
    <row r="55" spans="12:16" ht="12.75">
      <c r="L55" s="45" t="str">
        <f>IF(ISNUMBER(#REF!),#REF!," ")</f>
        <v> </v>
      </c>
      <c r="O55" s="45" t="str">
        <f t="shared" si="21"/>
        <v> </v>
      </c>
      <c r="P55" s="45" t="str">
        <f>IF(ISNUMBER(#REF!),-0.5," ")</f>
        <v> </v>
      </c>
    </row>
    <row r="56" spans="12:16" ht="12.75">
      <c r="L56" s="45" t="str">
        <f>IF(ISNUMBER(#REF!),#REF!," ")</f>
        <v> </v>
      </c>
      <c r="O56" s="45" t="str">
        <f t="shared" si="21"/>
        <v> </v>
      </c>
      <c r="P56" s="45" t="str">
        <f>IF(ISNUMBER(#REF!),-0.5," ")</f>
        <v> </v>
      </c>
    </row>
    <row r="57" spans="12:16" ht="12.75">
      <c r="L57" s="45" t="str">
        <f>IF(ISNUMBER(#REF!),#REF!," ")</f>
        <v> </v>
      </c>
      <c r="O57" s="45" t="str">
        <f t="shared" si="21"/>
        <v> </v>
      </c>
      <c r="P57" s="45" t="str">
        <f>IF(ISNUMBER(#REF!),-0.5," ")</f>
        <v> </v>
      </c>
    </row>
    <row r="58" spans="12:16" ht="12.75">
      <c r="L58" s="45" t="str">
        <f>IF(ISNUMBER(#REF!),#REF!," ")</f>
        <v> </v>
      </c>
      <c r="O58" s="45" t="str">
        <f aca="true" t="shared" si="22" ref="O58:O70">IF(ISNUMBER(L58),-0.5," ")</f>
        <v> </v>
      </c>
      <c r="P58" s="45" t="str">
        <f>IF(ISNUMBER(#REF!),-0.5," ")</f>
        <v> </v>
      </c>
    </row>
    <row r="59" spans="12:16" ht="12.75">
      <c r="L59" s="45" t="str">
        <f>IF(ISNUMBER(#REF!),#REF!," ")</f>
        <v> </v>
      </c>
      <c r="O59" s="45" t="str">
        <f t="shared" si="22"/>
        <v> </v>
      </c>
      <c r="P59" s="45" t="str">
        <f>IF(ISNUMBER(#REF!),-0.5," ")</f>
        <v> </v>
      </c>
    </row>
    <row r="60" spans="12:16" ht="12.75">
      <c r="L60" s="45" t="str">
        <f>IF(ISNUMBER(#REF!),#REF!," ")</f>
        <v> </v>
      </c>
      <c r="O60" s="45" t="str">
        <f>IF(ISNUMBER(L60),-0.5," ")</f>
        <v> </v>
      </c>
      <c r="P60" s="45" t="str">
        <f>IF(ISNUMBER(#REF!),-0.5," ")</f>
        <v> </v>
      </c>
    </row>
    <row r="61" spans="12:16" ht="12.75">
      <c r="L61" s="45" t="str">
        <f>IF(ISNUMBER(#REF!),#REF!," ")</f>
        <v> </v>
      </c>
      <c r="O61" s="45" t="str">
        <f>IF(ISNUMBER(L61),-0.5," ")</f>
        <v> </v>
      </c>
      <c r="P61" s="45" t="str">
        <f>IF(ISNUMBER(#REF!),-0.5," ")</f>
        <v> </v>
      </c>
    </row>
    <row r="62" spans="12:16" ht="12.75">
      <c r="L62" s="45" t="str">
        <f>IF(ISNUMBER(#REF!),#REF!," ")</f>
        <v> </v>
      </c>
      <c r="O62" s="45" t="str">
        <f>IF(ISNUMBER(L62),-0.5," ")</f>
        <v> </v>
      </c>
      <c r="P62" s="45" t="str">
        <f>IF(ISNUMBER(#REF!),-0.5," ")</f>
        <v> </v>
      </c>
    </row>
    <row r="63" spans="12:16" ht="12.75">
      <c r="L63" s="45" t="str">
        <f>IF(ISNUMBER(#REF!),#REF!," ")</f>
        <v> </v>
      </c>
      <c r="O63" s="45" t="str">
        <f>IF(ISNUMBER(L63),-0.5," ")</f>
        <v> </v>
      </c>
      <c r="P63" s="45" t="str">
        <f>IF(ISNUMBER(#REF!),-0.5," ")</f>
        <v> </v>
      </c>
    </row>
    <row r="64" spans="12:16" ht="12.75">
      <c r="L64" s="45" t="str">
        <f>IF(ISNUMBER(#REF!),#REF!," ")</f>
        <v> </v>
      </c>
      <c r="O64" s="45" t="str">
        <f>IF(ISNUMBER(L64),-0.5," ")</f>
        <v> </v>
      </c>
      <c r="P64" s="45" t="str">
        <f>IF(ISNUMBER(#REF!),-0.5," ")</f>
        <v> </v>
      </c>
    </row>
    <row r="65" spans="12:16" ht="12.75">
      <c r="L65" s="45" t="str">
        <f>IF(ISNUMBER(#REF!),#REF!," ")</f>
        <v> </v>
      </c>
      <c r="O65" s="45" t="str">
        <f t="shared" si="22"/>
        <v> </v>
      </c>
      <c r="P65" s="45" t="str">
        <f>IF(ISNUMBER(#REF!),-0.5," ")</f>
        <v> </v>
      </c>
    </row>
    <row r="66" spans="12:16" ht="12.75">
      <c r="L66" s="45" t="str">
        <f>IF(ISNUMBER(#REF!),#REF!," ")</f>
        <v> </v>
      </c>
      <c r="O66" s="45" t="str">
        <f t="shared" si="22"/>
        <v> </v>
      </c>
      <c r="P66" s="45" t="str">
        <f>IF(ISNUMBER(#REF!),-0.5," ")</f>
        <v> </v>
      </c>
    </row>
    <row r="67" spans="12:16" ht="12.75">
      <c r="L67" s="45" t="str">
        <f>IF(ISNUMBER(#REF!),#REF!," ")</f>
        <v> </v>
      </c>
      <c r="O67" s="45" t="str">
        <f t="shared" si="22"/>
        <v> </v>
      </c>
      <c r="P67" s="45" t="str">
        <f>IF(ISNUMBER(#REF!),-0.5," ")</f>
        <v> </v>
      </c>
    </row>
    <row r="68" spans="12:16" ht="12.75">
      <c r="L68" s="45" t="str">
        <f>IF(ISNUMBER(#REF!),#REF!," ")</f>
        <v> </v>
      </c>
      <c r="O68" s="45" t="str">
        <f t="shared" si="22"/>
        <v> </v>
      </c>
      <c r="P68" s="45" t="str">
        <f>IF(ISNUMBER(#REF!),-0.5," ")</f>
        <v> </v>
      </c>
    </row>
    <row r="69" spans="12:16" ht="12.75">
      <c r="L69" s="45" t="str">
        <f>IF(ISNUMBER(#REF!),#REF!," ")</f>
        <v> </v>
      </c>
      <c r="O69" s="45" t="str">
        <f t="shared" si="22"/>
        <v> </v>
      </c>
      <c r="P69" s="45" t="str">
        <f>IF(ISNUMBER(#REF!),-0.5," ")</f>
        <v> </v>
      </c>
    </row>
    <row r="70" spans="12:16" ht="12.75">
      <c r="L70" s="45" t="str">
        <f>IF(ISNUMBER(#REF!),#REF!," ")</f>
        <v> </v>
      </c>
      <c r="O70" s="45" t="str">
        <f t="shared" si="22"/>
        <v> </v>
      </c>
      <c r="P70" s="45" t="str">
        <f>IF(ISNUMBER(#REF!),-0.5," ")</f>
        <v> </v>
      </c>
    </row>
  </sheetData>
  <sheetProtection password="C2B6" sheet="1"/>
  <mergeCells count="1">
    <mergeCell ref="A22:A2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R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29.57421875" style="0" bestFit="1" customWidth="1"/>
    <col min="4" max="4" width="12.7109375" style="0" bestFit="1" customWidth="1"/>
    <col min="5" max="5" width="37.421875" style="0" bestFit="1" customWidth="1"/>
    <col min="6" max="6" width="10.28125" style="0" bestFit="1" customWidth="1"/>
    <col min="7" max="8" width="7.421875" style="0" bestFit="1" customWidth="1"/>
    <col min="9" max="9" width="22.851562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1" t="s">
        <v>10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8" ht="15.75">
      <c r="A2" s="16">
        <v>284</v>
      </c>
      <c r="B2" s="24" t="s">
        <v>25</v>
      </c>
      <c r="C2" s="23" t="s">
        <v>16</v>
      </c>
      <c r="D2" s="19">
        <v>3.68</v>
      </c>
      <c r="E2" s="15" t="s">
        <v>14</v>
      </c>
      <c r="F2" s="14" t="e">
        <f>E2-D2</f>
        <v>#VALUE!</v>
      </c>
      <c r="G2" s="8">
        <v>0.5</v>
      </c>
      <c r="H2" s="5">
        <v>-0.5</v>
      </c>
      <c r="L2" s="47">
        <f>SMALL(IF(ISNUMBER(different),ROW(different)-ROW(INDEX(different,1))+1),ROW($B$1:INDEX($B:$B,COUNTIF(different,1))))</f>
        <v>0</v>
      </c>
      <c r="M2" s="45" t="e">
        <f aca="true" t="shared" si="0" ref="M2:M10">INDEX(distribution,INDEX(subsetindex,ROW($A1:$IV1)))</f>
        <v>#NUM!</v>
      </c>
      <c r="N2" s="45" t="e">
        <f aca="true" t="shared" si="1" ref="N2:N10">INDEX(different,INDEX(subsetindex,ROW($A1:$IV1)))</f>
        <v>#NUM!</v>
      </c>
      <c r="O2" s="45" t="str">
        <f aca="true" t="shared" si="2" ref="O2:O50">IF(ISNUMBER(N2),N2," ")</f>
        <v> </v>
      </c>
      <c r="P2" s="45" t="str">
        <f aca="true" t="shared" si="3" ref="P2:P50">IF(ISNUMBER(N2),M2," ")</f>
        <v> </v>
      </c>
      <c r="Q2" s="45" t="str">
        <f>IF(ISNUMBER(O2),0.5," ")</f>
        <v> </v>
      </c>
      <c r="R2" s="45" t="str">
        <f aca="true" t="shared" si="4" ref="R2:R50">IF(ISNUMBER(O2),-0.5," ")</f>
        <v> </v>
      </c>
    </row>
    <row r="3" spans="1:18" ht="15.75">
      <c r="A3" s="16">
        <v>284</v>
      </c>
      <c r="B3" s="24" t="s">
        <v>26</v>
      </c>
      <c r="C3" s="23" t="s">
        <v>16</v>
      </c>
      <c r="D3" s="19">
        <v>3.66</v>
      </c>
      <c r="E3" s="15" t="s">
        <v>14</v>
      </c>
      <c r="F3" s="14" t="e">
        <f>E3-D3</f>
        <v>#VALUE!</v>
      </c>
      <c r="G3" s="8">
        <v>0.5</v>
      </c>
      <c r="H3" s="5">
        <v>-0.5</v>
      </c>
      <c r="L3" s="47">
        <f>SMALL(IF(ISNUMBER(different),ROW(different)-ROW(INDEX(different,1))+1),ROW($B$1:INDEX($B:$B,COUNTIF(different,1))))</f>
        <v>0</v>
      </c>
      <c r="M3" s="45" t="e">
        <f t="shared" si="0"/>
        <v>#NUM!</v>
      </c>
      <c r="N3" s="45" t="e">
        <f t="shared" si="1"/>
        <v>#NUM!</v>
      </c>
      <c r="O3" s="45" t="str">
        <f t="shared" si="2"/>
        <v> </v>
      </c>
      <c r="P3" s="45" t="str">
        <f t="shared" si="3"/>
        <v> </v>
      </c>
      <c r="Q3" s="45" t="str">
        <f aca="true" t="shared" si="5" ref="Q3:Q50">IF(ISNUMBER(O3),0.5," ")</f>
        <v> </v>
      </c>
      <c r="R3" s="45" t="str">
        <f t="shared" si="4"/>
        <v> </v>
      </c>
    </row>
    <row r="4" spans="1:18" ht="15.75">
      <c r="A4" s="16">
        <v>290</v>
      </c>
      <c r="B4" s="24" t="s">
        <v>29</v>
      </c>
      <c r="C4" s="23" t="s">
        <v>16</v>
      </c>
      <c r="D4" s="48">
        <v>3.7</v>
      </c>
      <c r="E4" s="15" t="s">
        <v>14</v>
      </c>
      <c r="F4" s="14" t="e">
        <f>E4-#REF!</f>
        <v>#VALUE!</v>
      </c>
      <c r="G4" s="8">
        <v>0.5</v>
      </c>
      <c r="H4" s="5">
        <v>-0.5</v>
      </c>
      <c r="L4" s="47">
        <f>SMALL(IF(ISNUMBER(different),ROW(different)-ROW(INDEX(different,1))+1),ROW($B$1:INDEX($B:$B,COUNTIF(different,1))))</f>
        <v>0</v>
      </c>
      <c r="M4" s="45" t="e">
        <f t="shared" si="0"/>
        <v>#NUM!</v>
      </c>
      <c r="N4" s="45" t="e">
        <f t="shared" si="1"/>
        <v>#NUM!</v>
      </c>
      <c r="O4" s="45" t="str">
        <f t="shared" si="2"/>
        <v> </v>
      </c>
      <c r="P4" s="45" t="str">
        <f t="shared" si="3"/>
        <v> </v>
      </c>
      <c r="Q4" s="45" t="str">
        <f t="shared" si="5"/>
        <v> </v>
      </c>
      <c r="R4" s="45" t="str">
        <f t="shared" si="4"/>
        <v> </v>
      </c>
    </row>
    <row r="5" spans="1:18" ht="15.75">
      <c r="A5" s="16">
        <v>290</v>
      </c>
      <c r="B5" s="24" t="s">
        <v>30</v>
      </c>
      <c r="C5" s="23" t="s">
        <v>16</v>
      </c>
      <c r="D5" s="19">
        <v>4.8</v>
      </c>
      <c r="E5" s="15" t="s">
        <v>14</v>
      </c>
      <c r="F5" s="14" t="e">
        <f>E5-#REF!</f>
        <v>#VALUE!</v>
      </c>
      <c r="G5" s="8">
        <v>0.5</v>
      </c>
      <c r="H5" s="5">
        <v>-0.5</v>
      </c>
      <c r="L5" s="47">
        <f>SMALL(IF(ISNUMBER(different),ROW(different)-ROW(INDEX(different,1))+1),ROW($B$1:INDEX($B:$B,COUNTIF(different,1))))</f>
        <v>0</v>
      </c>
      <c r="M5" s="45" t="e">
        <f t="shared" si="0"/>
        <v>#NUM!</v>
      </c>
      <c r="N5" s="45" t="e">
        <f t="shared" si="1"/>
        <v>#NUM!</v>
      </c>
      <c r="O5" s="45" t="str">
        <f t="shared" si="2"/>
        <v> </v>
      </c>
      <c r="P5" s="45" t="str">
        <f t="shared" si="3"/>
        <v> </v>
      </c>
      <c r="Q5" s="45" t="str">
        <f t="shared" si="5"/>
        <v> </v>
      </c>
      <c r="R5" s="45" t="str">
        <f t="shared" si="4"/>
        <v> </v>
      </c>
    </row>
    <row r="6" spans="1:18" ht="15.75">
      <c r="A6" s="16">
        <v>296</v>
      </c>
      <c r="B6" s="24" t="s">
        <v>35</v>
      </c>
      <c r="C6" s="23" t="s">
        <v>16</v>
      </c>
      <c r="D6" s="19">
        <v>3.57</v>
      </c>
      <c r="E6" s="15" t="s">
        <v>14</v>
      </c>
      <c r="F6" s="14" t="e">
        <f>E6-#REF!</f>
        <v>#VALUE!</v>
      </c>
      <c r="G6" s="8">
        <v>0.5</v>
      </c>
      <c r="H6" s="5">
        <v>-0.5</v>
      </c>
      <c r="L6" s="47">
        <f>SMALL(IF(ISNUMBER(different),ROW(different)-ROW(INDEX(different,1))+1),ROW($B$1:INDEX($B:$B,COUNTIF(different,1))))</f>
        <v>0</v>
      </c>
      <c r="M6" s="45" t="e">
        <f t="shared" si="0"/>
        <v>#NUM!</v>
      </c>
      <c r="N6" s="45" t="e">
        <f t="shared" si="1"/>
        <v>#NUM!</v>
      </c>
      <c r="O6" s="45" t="str">
        <f t="shared" si="2"/>
        <v> </v>
      </c>
      <c r="P6" s="45" t="str">
        <f t="shared" si="3"/>
        <v> </v>
      </c>
      <c r="Q6" s="45" t="str">
        <f t="shared" si="5"/>
        <v> </v>
      </c>
      <c r="R6" s="45" t="str">
        <f t="shared" si="4"/>
        <v> </v>
      </c>
    </row>
    <row r="7" spans="1:18" ht="15.75">
      <c r="A7" s="16">
        <v>302</v>
      </c>
      <c r="B7" s="24" t="s">
        <v>43</v>
      </c>
      <c r="C7" s="23" t="s">
        <v>16</v>
      </c>
      <c r="D7" s="19">
        <v>2.81</v>
      </c>
      <c r="E7" s="15" t="s">
        <v>14</v>
      </c>
      <c r="F7" s="14" t="e">
        <f>E7-#REF!</f>
        <v>#VALUE!</v>
      </c>
      <c r="G7" s="8">
        <v>0.5</v>
      </c>
      <c r="H7" s="5">
        <v>-0.5</v>
      </c>
      <c r="L7" s="47">
        <f>SMALL(IF(ISNUMBER(different),ROW(different)-ROW(INDEX(different,1))+1),ROW($B$1:INDEX($B:$B,COUNTIF(different,1))))</f>
        <v>0</v>
      </c>
      <c r="M7" s="45" t="e">
        <f t="shared" si="0"/>
        <v>#NUM!</v>
      </c>
      <c r="N7" s="45" t="e">
        <f t="shared" si="1"/>
        <v>#NUM!</v>
      </c>
      <c r="O7" s="45" t="str">
        <f t="shared" si="2"/>
        <v> </v>
      </c>
      <c r="P7" s="45" t="str">
        <f t="shared" si="3"/>
        <v> </v>
      </c>
      <c r="Q7" s="45" t="str">
        <f t="shared" si="5"/>
        <v> </v>
      </c>
      <c r="R7" s="45" t="str">
        <f t="shared" si="4"/>
        <v> </v>
      </c>
    </row>
    <row r="8" spans="1:18" ht="15.75">
      <c r="A8" s="16">
        <v>302</v>
      </c>
      <c r="B8" s="24" t="s">
        <v>42</v>
      </c>
      <c r="C8" s="23" t="s">
        <v>16</v>
      </c>
      <c r="D8" s="19">
        <v>3.88</v>
      </c>
      <c r="E8" s="15" t="s">
        <v>14</v>
      </c>
      <c r="F8" s="14" t="e">
        <f>E8-#REF!</f>
        <v>#VALUE!</v>
      </c>
      <c r="G8" s="8">
        <v>0.5</v>
      </c>
      <c r="H8" s="5">
        <v>-0.5</v>
      </c>
      <c r="L8" s="47">
        <f>SMALL(IF(ISNUMBER(different),ROW(different)-ROW(INDEX(different,1))+1),ROW($B$1:INDEX($B:$B,COUNTIF(different,1))))</f>
        <v>0</v>
      </c>
      <c r="M8" s="45" t="e">
        <f t="shared" si="0"/>
        <v>#NUM!</v>
      </c>
      <c r="N8" s="45" t="e">
        <f t="shared" si="1"/>
        <v>#NUM!</v>
      </c>
      <c r="O8" s="45" t="str">
        <f t="shared" si="2"/>
        <v> </v>
      </c>
      <c r="P8" s="45" t="str">
        <f t="shared" si="3"/>
        <v> </v>
      </c>
      <c r="Q8" s="45" t="str">
        <f t="shared" si="5"/>
        <v> </v>
      </c>
      <c r="R8" s="45" t="str">
        <f t="shared" si="4"/>
        <v> </v>
      </c>
    </row>
    <row r="9" spans="1:18" ht="15.75">
      <c r="A9" s="16">
        <v>308</v>
      </c>
      <c r="B9" s="24" t="s">
        <v>50</v>
      </c>
      <c r="C9" s="23" t="s">
        <v>16</v>
      </c>
      <c r="D9" s="19">
        <v>4</v>
      </c>
      <c r="E9" s="15" t="s">
        <v>14</v>
      </c>
      <c r="F9" s="14" t="e">
        <f>E9-#REF!</f>
        <v>#VALUE!</v>
      </c>
      <c r="G9" s="8">
        <v>0.5</v>
      </c>
      <c r="H9" s="5">
        <v>-0.5</v>
      </c>
      <c r="L9" s="47">
        <f>SMALL(IF(ISNUMBER(different),ROW(different)-ROW(INDEX(different,1))+1),ROW($B$1:INDEX($B:$B,COUNTIF(different,1))))</f>
        <v>0</v>
      </c>
      <c r="M9" s="45" t="e">
        <f t="shared" si="0"/>
        <v>#NUM!</v>
      </c>
      <c r="N9" s="45" t="e">
        <f t="shared" si="1"/>
        <v>#NUM!</v>
      </c>
      <c r="O9" s="45" t="str">
        <f t="shared" si="2"/>
        <v> </v>
      </c>
      <c r="P9" s="45" t="str">
        <f t="shared" si="3"/>
        <v> </v>
      </c>
      <c r="Q9" s="45" t="str">
        <f t="shared" si="5"/>
        <v> </v>
      </c>
      <c r="R9" s="45" t="str">
        <f t="shared" si="4"/>
        <v> </v>
      </c>
    </row>
    <row r="10" spans="1:18" ht="15.75">
      <c r="A10" s="16">
        <v>314</v>
      </c>
      <c r="B10" s="24" t="s">
        <v>56</v>
      </c>
      <c r="C10" s="23" t="s">
        <v>16</v>
      </c>
      <c r="D10" s="19">
        <v>3.71</v>
      </c>
      <c r="E10" s="15" t="s">
        <v>14</v>
      </c>
      <c r="F10" s="14" t="e">
        <f>E10-#REF!</f>
        <v>#VALUE!</v>
      </c>
      <c r="G10" s="8">
        <v>0.5</v>
      </c>
      <c r="H10" s="5">
        <v>-0.5</v>
      </c>
      <c r="L10" s="47">
        <f>SMALL(IF(ISNUMBER(different),ROW(different)-ROW(INDEX(different,1))+1),ROW($B$1:INDEX($B:$B,COUNTIF(different,1))))</f>
        <v>0</v>
      </c>
      <c r="M10" s="45" t="e">
        <f t="shared" si="0"/>
        <v>#NUM!</v>
      </c>
      <c r="N10" s="45" t="e">
        <f t="shared" si="1"/>
        <v>#NUM!</v>
      </c>
      <c r="O10" s="45" t="str">
        <f t="shared" si="2"/>
        <v> </v>
      </c>
      <c r="P10" s="45" t="str">
        <f t="shared" si="3"/>
        <v> </v>
      </c>
      <c r="Q10" s="45" t="str">
        <f t="shared" si="5"/>
        <v> </v>
      </c>
      <c r="R10" s="45" t="str">
        <f t="shared" si="4"/>
        <v> </v>
      </c>
    </row>
    <row r="11" spans="1:18" ht="15.75">
      <c r="A11" s="16">
        <v>314</v>
      </c>
      <c r="B11" s="24" t="s">
        <v>55</v>
      </c>
      <c r="C11" s="23" t="s">
        <v>16</v>
      </c>
      <c r="D11" s="19">
        <v>3.51</v>
      </c>
      <c r="E11" s="15" t="s">
        <v>14</v>
      </c>
      <c r="F11" s="14" t="e">
        <f>E11-#REF!</f>
        <v>#VALUE!</v>
      </c>
      <c r="G11" s="8">
        <v>0.5</v>
      </c>
      <c r="H11" s="5">
        <v>-0.5</v>
      </c>
      <c r="L11" s="47">
        <f>SMALL(IF(ISNUMBER(different),ROW(different)-ROW(INDEX(different,1))+1),ROW($B$1:INDEX($B:$B,COUNTIF(different,1))))</f>
        <v>0</v>
      </c>
      <c r="M11" s="45" t="e">
        <f>INDEX(distribution,INDEX(subsetindex,ROW(8:8)))</f>
        <v>#NUM!</v>
      </c>
      <c r="N11" s="45" t="e">
        <f>INDEX(different,INDEX(subsetindex,ROW(8:8)))</f>
        <v>#NUM!</v>
      </c>
      <c r="O11" s="45" t="str">
        <f aca="true" t="shared" si="6" ref="O11:O16">IF(ISNUMBER(N11),N11," ")</f>
        <v> </v>
      </c>
      <c r="P11" s="45" t="str">
        <f aca="true" t="shared" si="7" ref="P11:P16">IF(ISNUMBER(N11),M11," ")</f>
        <v> </v>
      </c>
      <c r="Q11" s="45" t="str">
        <f aca="true" t="shared" si="8" ref="Q11:Q16">IF(ISNUMBER(O11),0.5," ")</f>
        <v> </v>
      </c>
      <c r="R11" s="45" t="str">
        <f aca="true" t="shared" si="9" ref="R11:R16">IF(ISNUMBER(O11),-0.5," ")</f>
        <v> </v>
      </c>
    </row>
    <row r="12" spans="1:18" ht="15.75">
      <c r="A12" s="16">
        <v>320</v>
      </c>
      <c r="B12" s="24" t="s">
        <v>61</v>
      </c>
      <c r="C12" s="23" t="s">
        <v>16</v>
      </c>
      <c r="D12" s="19">
        <v>4.53</v>
      </c>
      <c r="E12" s="15" t="s">
        <v>14</v>
      </c>
      <c r="F12" s="14" t="e">
        <f>E12-#REF!</f>
        <v>#VALUE!</v>
      </c>
      <c r="G12" s="8">
        <v>0.5</v>
      </c>
      <c r="H12" s="5">
        <v>-0.5</v>
      </c>
      <c r="L12" s="47">
        <f>SMALL(IF(ISNUMBER(different),ROW(different)-ROW(INDEX(different,1))+1),ROW($B$1:INDEX($B:$B,COUNTIF(different,1))))</f>
        <v>0</v>
      </c>
      <c r="M12" s="45" t="e">
        <f>INDEX(distribution,INDEX(subsetindex,ROW(1:1)))</f>
        <v>#NUM!</v>
      </c>
      <c r="N12" s="45" t="e">
        <f>INDEX(different,INDEX(subsetindex,ROW(1:1)))</f>
        <v>#NUM!</v>
      </c>
      <c r="O12" s="45" t="str">
        <f t="shared" si="6"/>
        <v> </v>
      </c>
      <c r="P12" s="45" t="str">
        <f t="shared" si="7"/>
        <v> </v>
      </c>
      <c r="Q12" s="45" t="str">
        <f t="shared" si="8"/>
        <v> </v>
      </c>
      <c r="R12" s="45" t="str">
        <f t="shared" si="9"/>
        <v> </v>
      </c>
    </row>
    <row r="13" spans="1:18" ht="15.75">
      <c r="A13" s="52">
        <v>326</v>
      </c>
      <c r="B13" s="24" t="s">
        <v>67</v>
      </c>
      <c r="C13" s="23" t="s">
        <v>16</v>
      </c>
      <c r="D13" s="19">
        <v>4.26</v>
      </c>
      <c r="E13" s="15" t="s">
        <v>14</v>
      </c>
      <c r="F13" s="14" t="e">
        <f>E13-#REF!</f>
        <v>#VALUE!</v>
      </c>
      <c r="G13" s="8">
        <v>0.5</v>
      </c>
      <c r="H13" s="5">
        <v>-0.5</v>
      </c>
      <c r="L13" s="47">
        <f>SMALL(IF(ISNUMBER(different),ROW(different)-ROW(INDEX(different,1))+1),ROW($B$1:INDEX($B:$B,COUNTIF(different,1))))</f>
        <v>0</v>
      </c>
      <c r="M13" s="45" t="e">
        <f>INDEX(distribution,INDEX(subsetindex,ROW(2:2)))</f>
        <v>#NUM!</v>
      </c>
      <c r="N13" s="45" t="e">
        <f>INDEX(different,INDEX(subsetindex,ROW(2:2)))</f>
        <v>#NUM!</v>
      </c>
      <c r="O13" s="45" t="str">
        <f t="shared" si="6"/>
        <v> </v>
      </c>
      <c r="P13" s="45" t="str">
        <f t="shared" si="7"/>
        <v> </v>
      </c>
      <c r="Q13" s="45" t="str">
        <f t="shared" si="8"/>
        <v> </v>
      </c>
      <c r="R13" s="45" t="str">
        <f t="shared" si="9"/>
        <v> </v>
      </c>
    </row>
    <row r="14" spans="1:18" ht="15.75">
      <c r="A14" s="53"/>
      <c r="B14" s="24" t="s">
        <v>68</v>
      </c>
      <c r="C14" s="23" t="s">
        <v>16</v>
      </c>
      <c r="D14" s="19">
        <v>5.4</v>
      </c>
      <c r="E14" s="15" t="s">
        <v>14</v>
      </c>
      <c r="F14" s="14" t="e">
        <f>E14-#REF!</f>
        <v>#VALUE!</v>
      </c>
      <c r="G14" s="8">
        <v>0.5</v>
      </c>
      <c r="H14" s="5">
        <v>-0.5</v>
      </c>
      <c r="L14" s="47">
        <f>SMALL(IF(ISNUMBER(different),ROW(different)-ROW(INDEX(different,1))+1),ROW($B$1:INDEX($B:$B,COUNTIF(different,1))))</f>
        <v>0</v>
      </c>
      <c r="M14" s="45" t="e">
        <f>INDEX(distribution,INDEX(subsetindex,ROW(3:3)))</f>
        <v>#NUM!</v>
      </c>
      <c r="N14" s="45" t="e">
        <f>INDEX(different,INDEX(subsetindex,ROW(3:3)))</f>
        <v>#NUM!</v>
      </c>
      <c r="O14" s="45" t="str">
        <f t="shared" si="6"/>
        <v> </v>
      </c>
      <c r="P14" s="45" t="str">
        <f t="shared" si="7"/>
        <v> </v>
      </c>
      <c r="Q14" s="45" t="str">
        <f t="shared" si="8"/>
        <v> </v>
      </c>
      <c r="R14" s="45" t="str">
        <f t="shared" si="9"/>
        <v> </v>
      </c>
    </row>
    <row r="15" spans="1:18" ht="12.75">
      <c r="A15" s="37"/>
      <c r="B15" s="28"/>
      <c r="C15" s="29"/>
      <c r="D15" s="30"/>
      <c r="E15" s="31"/>
      <c r="F15" s="32"/>
      <c r="G15" s="33"/>
      <c r="H15" s="34"/>
      <c r="L15" s="47">
        <f>SMALL(IF(ISNUMBER(different),ROW(different)-ROW(INDEX(different,1))+1),ROW($B$1:INDEX($B:$B,COUNTIF(different,1))))</f>
        <v>0</v>
      </c>
      <c r="M15" s="45" t="e">
        <f>INDEX(distribution,INDEX(subsetindex,ROW(8:8)))</f>
        <v>#NUM!</v>
      </c>
      <c r="N15" s="45" t="e">
        <f>INDEX(different,INDEX(subsetindex,ROW(8:8)))</f>
        <v>#NUM!</v>
      </c>
      <c r="O15" s="45" t="str">
        <f t="shared" si="6"/>
        <v> </v>
      </c>
      <c r="P15" s="45" t="str">
        <f t="shared" si="7"/>
        <v> </v>
      </c>
      <c r="Q15" s="45" t="str">
        <f t="shared" si="8"/>
        <v> </v>
      </c>
      <c r="R15" s="45" t="str">
        <f t="shared" si="9"/>
        <v> </v>
      </c>
    </row>
    <row r="16" spans="12:18" ht="12.75">
      <c r="L16" s="47">
        <f>SMALL(IF(ISNUMBER(different),ROW(different)-ROW(INDEX(different,1))+1),ROW($B$1:INDEX($B:$B,COUNTIF(different,1))))</f>
        <v>0</v>
      </c>
      <c r="M16" s="45" t="e">
        <f>INDEX(distribution,INDEX(subsetindex,ROW(5:5)))</f>
        <v>#NUM!</v>
      </c>
      <c r="N16" s="45" t="e">
        <f>INDEX(different,INDEX(subsetindex,ROW(5:5)))</f>
        <v>#NUM!</v>
      </c>
      <c r="O16" s="45" t="str">
        <f t="shared" si="6"/>
        <v> </v>
      </c>
      <c r="P16" s="45" t="str">
        <f t="shared" si="7"/>
        <v> </v>
      </c>
      <c r="Q16" s="45" t="str">
        <f t="shared" si="8"/>
        <v> </v>
      </c>
      <c r="R16" s="45" t="str">
        <f t="shared" si="9"/>
        <v> </v>
      </c>
    </row>
    <row r="17" ht="12.75">
      <c r="L17" s="47"/>
    </row>
    <row r="18" spans="12:18" ht="12.75">
      <c r="L18" s="47">
        <f>SMALL(IF(ISNUMBER(different),ROW(different)-ROW(INDEX(different,1))+1),ROW($B$1:INDEX($B:$B,COUNTIF(different,1))))</f>
        <v>0</v>
      </c>
      <c r="M18" s="45" t="e">
        <f>INDEX(distribution,INDEX(subsetindex,ROW(7:7)))</f>
        <v>#NUM!</v>
      </c>
      <c r="N18" s="45" t="e">
        <f>INDEX(different,INDEX(subsetindex,ROW(7:7)))</f>
        <v>#NUM!</v>
      </c>
      <c r="O18" s="45" t="str">
        <f>IF(ISNUMBER(N18),N18," ")</f>
        <v> </v>
      </c>
      <c r="P18" s="45" t="str">
        <f>IF(ISNUMBER(N18),M18," ")</f>
        <v> </v>
      </c>
      <c r="Q18" s="45" t="str">
        <f>IF(ISNUMBER(O18),0.5," ")</f>
        <v> </v>
      </c>
      <c r="R18" s="45" t="str">
        <f>IF(ISNUMBER(O18),-0.5," ")</f>
        <v> </v>
      </c>
    </row>
    <row r="19" spans="12:18" ht="12.75">
      <c r="L19" s="47">
        <f>SMALL(IF(ISNUMBER(different),ROW(different)-ROW(INDEX(different,1))+1),ROW($B$1:INDEX($B:$B,COUNTIF(different,1))))</f>
        <v>0</v>
      </c>
      <c r="M19" s="45" t="e">
        <f>INDEX(distribution,INDEX(subsetindex,ROW(6:6)))</f>
        <v>#NUM!</v>
      </c>
      <c r="N19" s="45" t="e">
        <f>INDEX(different,INDEX(subsetindex,ROW(6:6)))</f>
        <v>#NUM!</v>
      </c>
      <c r="O19" s="45" t="str">
        <f>IF(ISNUMBER(N19),N19," ")</f>
        <v> </v>
      </c>
      <c r="P19" s="45" t="str">
        <f>IF(ISNUMBER(N19),M19," ")</f>
        <v> </v>
      </c>
      <c r="Q19" s="45" t="str">
        <f>IF(ISNUMBER(O19),0.5," ")</f>
        <v> </v>
      </c>
      <c r="R19" s="45" t="str">
        <f>IF(ISNUMBER(O19),-0.5," ")</f>
        <v> </v>
      </c>
    </row>
    <row r="20" spans="12:18" ht="12.75">
      <c r="L20" s="47">
        <f>SMALL(IF(ISNUMBER(different),ROW(different)-ROW(INDEX(different,1))+1),ROW($B$1:INDEX($B:$B,COUNTIF(different,1))))</f>
        <v>0</v>
      </c>
      <c r="M20" s="45" t="e">
        <f>INDEX(distribution,INDEX(subsetindex,ROW(9:9)))</f>
        <v>#NUM!</v>
      </c>
      <c r="N20" s="45" t="e">
        <f>INDEX(different,INDEX(subsetindex,ROW(9:9)))</f>
        <v>#NUM!</v>
      </c>
      <c r="O20" s="45" t="str">
        <f>IF(ISNUMBER(N20),N20," ")</f>
        <v> </v>
      </c>
      <c r="P20" s="45" t="str">
        <f>IF(ISNUMBER(N20),M20," ")</f>
        <v> </v>
      </c>
      <c r="Q20" s="45" t="str">
        <f>IF(ISNUMBER(O20),0.5," ")</f>
        <v> </v>
      </c>
      <c r="R20" s="45" t="str">
        <f>IF(ISNUMBER(O20),-0.5," ")</f>
        <v> </v>
      </c>
    </row>
    <row r="21" spans="12:18" ht="12.75">
      <c r="L21" s="47">
        <f>SMALL(IF(ISNUMBER(different),ROW(different)-ROW(INDEX(different,1))+1),ROW($B$1:INDEX($B:$B,COUNTIF(different,1))))</f>
        <v>0</v>
      </c>
      <c r="M21" s="45" t="e">
        <f>INDEX(distribution,INDEX(subsetindex,ROW(#REF!)))</f>
        <v>#REF!</v>
      </c>
      <c r="N21" s="45" t="e">
        <f>INDEX(different,INDEX(subsetindex,ROW(#REF!)))</f>
        <v>#REF!</v>
      </c>
      <c r="O21" s="45" t="str">
        <f t="shared" si="2"/>
        <v> </v>
      </c>
      <c r="P21" s="45" t="str">
        <f t="shared" si="3"/>
        <v> </v>
      </c>
      <c r="Q21" s="45" t="str">
        <f t="shared" si="5"/>
        <v> </v>
      </c>
      <c r="R21" s="45" t="str">
        <f t="shared" si="4"/>
        <v> </v>
      </c>
    </row>
    <row r="22" spans="12:18" ht="12.75">
      <c r="L22" s="47">
        <f>SMALL(IF(ISNUMBER(different),ROW(different)-ROW(INDEX(different,1))+1),ROW($B$1:INDEX($B:$B,COUNTIF(different,1))))</f>
        <v>0</v>
      </c>
      <c r="M22" s="45" t="e">
        <f>INDEX(distribution,INDEX(subsetindex,ROW(10:10)))</f>
        <v>#NUM!</v>
      </c>
      <c r="N22" s="45" t="e">
        <f>INDEX(different,INDEX(subsetindex,ROW(10:10)))</f>
        <v>#NUM!</v>
      </c>
      <c r="O22" s="45" t="str">
        <f>IF(ISNUMBER(N22),N22," ")</f>
        <v> </v>
      </c>
      <c r="P22" s="45" t="str">
        <f>IF(ISNUMBER(N22),M22," ")</f>
        <v> </v>
      </c>
      <c r="Q22" s="45" t="str">
        <f>IF(ISNUMBER(O22),0.5," ")</f>
        <v> </v>
      </c>
      <c r="R22" s="45" t="str">
        <f>IF(ISNUMBER(O22),-0.5," ")</f>
        <v> </v>
      </c>
    </row>
    <row r="23" spans="12:18" ht="12.75">
      <c r="L23" s="47">
        <f>SMALL(IF(ISNUMBER(different),ROW(different)-ROW(INDEX(different,1))+1),ROW($B$1:INDEX($B:$B,COUNTIF(different,1))))</f>
        <v>0</v>
      </c>
      <c r="M23" s="45" t="e">
        <f>INDEX(distribution,INDEX(subsetindex,ROW(22:22)))</f>
        <v>#NUM!</v>
      </c>
      <c r="N23" s="45" t="e">
        <f>INDEX(different,INDEX(subsetindex,ROW(22:22)))</f>
        <v>#NUM!</v>
      </c>
      <c r="O23" s="45" t="str">
        <f>IF(ISNUMBER(N23),N23," ")</f>
        <v> </v>
      </c>
      <c r="P23" s="45" t="str">
        <f>IF(ISNUMBER(N23),M23," ")</f>
        <v> </v>
      </c>
      <c r="Q23" s="45" t="str">
        <f>IF(ISNUMBER(O23),0.5," ")</f>
        <v> </v>
      </c>
      <c r="R23" s="45" t="str">
        <f>IF(ISNUMBER(O23),-0.5," ")</f>
        <v> </v>
      </c>
    </row>
    <row r="24" spans="12:18" ht="12.75">
      <c r="L24" s="47">
        <f>SMALL(IF(ISNUMBER(different),ROW(different)-ROW(INDEX(different,1))+1),ROW($B$1:INDEX($B:$B,COUNTIF(different,1))))</f>
        <v>0</v>
      </c>
      <c r="M24" s="45" t="e">
        <f>INDEX(distribution,INDEX(subsetindex,ROW(21:21)))</f>
        <v>#NUM!</v>
      </c>
      <c r="N24" s="45" t="e">
        <f>INDEX(different,INDEX(subsetindex,ROW(21:21)))</f>
        <v>#NUM!</v>
      </c>
      <c r="O24" s="45" t="str">
        <f t="shared" si="2"/>
        <v> </v>
      </c>
      <c r="P24" s="45" t="str">
        <f t="shared" si="3"/>
        <v> </v>
      </c>
      <c r="Q24" s="45" t="str">
        <f t="shared" si="5"/>
        <v> </v>
      </c>
      <c r="R24" s="45" t="str">
        <f t="shared" si="4"/>
        <v> </v>
      </c>
    </row>
    <row r="25" spans="12:18" ht="12.75">
      <c r="L25" s="47">
        <f>SMALL(IF(ISNUMBER(different),ROW(different)-ROW(INDEX(different,1))+1),ROW($B$1:INDEX($B:$B,COUNTIF(different,1))))</f>
        <v>0</v>
      </c>
      <c r="M25" s="45" t="e">
        <f>INDEX(distribution,INDEX(subsetindex,ROW(#REF!)))</f>
        <v>#REF!</v>
      </c>
      <c r="N25" s="45" t="e">
        <f>INDEX(different,INDEX(subsetindex,ROW(#REF!)))</f>
        <v>#REF!</v>
      </c>
      <c r="O25" s="45" t="str">
        <f t="shared" si="2"/>
        <v> </v>
      </c>
      <c r="P25" s="45" t="str">
        <f t="shared" si="3"/>
        <v> </v>
      </c>
      <c r="Q25" s="45" t="str">
        <f t="shared" si="5"/>
        <v> </v>
      </c>
      <c r="R25" s="45" t="str">
        <f t="shared" si="4"/>
        <v> </v>
      </c>
    </row>
    <row r="26" spans="12:18" ht="12.75">
      <c r="L26" s="47">
        <f>SMALL(IF(ISNUMBER(different),ROW(different)-ROW(INDEX(different,1))+1),ROW($B$1:INDEX($B:$B,COUNTIF(different,1))))</f>
        <v>0</v>
      </c>
      <c r="M26" s="45" t="e">
        <f aca="true" t="shared" si="10" ref="M26:M50">INDEX(distribution,INDEX(subsetindex,ROW($A25:$IV25)))</f>
        <v>#NUM!</v>
      </c>
      <c r="N26" s="45" t="e">
        <f aca="true" t="shared" si="11" ref="N26:N50">INDEX(different,INDEX(subsetindex,ROW($A25:$IV25)))</f>
        <v>#NUM!</v>
      </c>
      <c r="O26" s="45" t="str">
        <f t="shared" si="2"/>
        <v> </v>
      </c>
      <c r="P26" s="45" t="str">
        <f t="shared" si="3"/>
        <v> </v>
      </c>
      <c r="Q26" s="45" t="str">
        <f t="shared" si="5"/>
        <v> </v>
      </c>
      <c r="R26" s="45" t="str">
        <f t="shared" si="4"/>
        <v> </v>
      </c>
    </row>
    <row r="27" spans="12:18" ht="12.75">
      <c r="L27" s="47">
        <f>SMALL(IF(ISNUMBER(different),ROW(different)-ROW(INDEX(different,1))+1),ROW($B$1:INDEX($B:$B,COUNTIF(different,1))))</f>
        <v>0</v>
      </c>
      <c r="M27" s="45" t="e">
        <f t="shared" si="10"/>
        <v>#NUM!</v>
      </c>
      <c r="N27" s="45" t="e">
        <f t="shared" si="11"/>
        <v>#NUM!</v>
      </c>
      <c r="O27" s="45" t="str">
        <f t="shared" si="2"/>
        <v> </v>
      </c>
      <c r="P27" s="45" t="str">
        <f t="shared" si="3"/>
        <v> </v>
      </c>
      <c r="Q27" s="45" t="str">
        <f t="shared" si="5"/>
        <v> </v>
      </c>
      <c r="R27" s="45" t="str">
        <f t="shared" si="4"/>
        <v> </v>
      </c>
    </row>
    <row r="28" spans="12:18" ht="12.75">
      <c r="L28" s="47">
        <f>SMALL(IF(ISNUMBER(different),ROW(different)-ROW(INDEX(different,1))+1),ROW($B$1:INDEX($B:$B,COUNTIF(different,1))))</f>
        <v>0</v>
      </c>
      <c r="M28" s="45" t="e">
        <f t="shared" si="10"/>
        <v>#NUM!</v>
      </c>
      <c r="N28" s="45" t="e">
        <f t="shared" si="11"/>
        <v>#NUM!</v>
      </c>
      <c r="O28" s="45" t="str">
        <f t="shared" si="2"/>
        <v> </v>
      </c>
      <c r="P28" s="45" t="str">
        <f t="shared" si="3"/>
        <v> </v>
      </c>
      <c r="Q28" s="45" t="str">
        <f t="shared" si="5"/>
        <v> </v>
      </c>
      <c r="R28" s="45" t="str">
        <f t="shared" si="4"/>
        <v> </v>
      </c>
    </row>
    <row r="29" spans="12:18" ht="12.75">
      <c r="L29" s="47">
        <f>SMALL(IF(ISNUMBER(different),ROW(different)-ROW(INDEX(different,1))+1),ROW($B$1:INDEX($B:$B,COUNTIF(different,1))))</f>
        <v>0</v>
      </c>
      <c r="M29" s="45" t="e">
        <f t="shared" si="10"/>
        <v>#NUM!</v>
      </c>
      <c r="N29" s="45" t="e">
        <f t="shared" si="11"/>
        <v>#NUM!</v>
      </c>
      <c r="O29" s="45" t="str">
        <f t="shared" si="2"/>
        <v> </v>
      </c>
      <c r="P29" s="45" t="str">
        <f t="shared" si="3"/>
        <v> </v>
      </c>
      <c r="Q29" s="45" t="str">
        <f t="shared" si="5"/>
        <v> </v>
      </c>
      <c r="R29" s="45" t="str">
        <f t="shared" si="4"/>
        <v> </v>
      </c>
    </row>
    <row r="30" spans="9:18" ht="12.75">
      <c r="I30" s="34"/>
      <c r="J30" s="34"/>
      <c r="K30" s="34"/>
      <c r="L30" s="47">
        <f>SMALL(IF(ISNUMBER(different),ROW(different)-ROW(INDEX(different,1))+1),ROW($B$1:INDEX($B:$B,COUNTIF(different,1))))</f>
        <v>0</v>
      </c>
      <c r="M30" s="45" t="e">
        <f t="shared" si="10"/>
        <v>#NUM!</v>
      </c>
      <c r="N30" s="45" t="e">
        <f t="shared" si="11"/>
        <v>#NUM!</v>
      </c>
      <c r="O30" s="45" t="str">
        <f t="shared" si="2"/>
        <v> </v>
      </c>
      <c r="P30" s="45" t="str">
        <f t="shared" si="3"/>
        <v> </v>
      </c>
      <c r="Q30" s="45" t="str">
        <f t="shared" si="5"/>
        <v> </v>
      </c>
      <c r="R30" s="45" t="str">
        <f t="shared" si="4"/>
        <v> </v>
      </c>
    </row>
    <row r="31" spans="12:18" ht="12.75">
      <c r="L31" s="47">
        <f>SMALL(IF(ISNUMBER(different),ROW(different)-ROW(INDEX(different,1))+1),ROW($B$1:INDEX($B:$B,COUNTIF(different,1))))</f>
        <v>0</v>
      </c>
      <c r="M31" s="45" t="e">
        <f t="shared" si="10"/>
        <v>#NUM!</v>
      </c>
      <c r="N31" s="45" t="e">
        <f t="shared" si="11"/>
        <v>#NUM!</v>
      </c>
      <c r="O31" s="45" t="str">
        <f t="shared" si="2"/>
        <v> </v>
      </c>
      <c r="P31" s="45" t="str">
        <f t="shared" si="3"/>
        <v> </v>
      </c>
      <c r="Q31" s="45" t="str">
        <f t="shared" si="5"/>
        <v> </v>
      </c>
      <c r="R31" s="45" t="str">
        <f t="shared" si="4"/>
        <v> </v>
      </c>
    </row>
    <row r="32" spans="12:18" ht="12.75">
      <c r="L32" s="47">
        <f>SMALL(IF(ISNUMBER(different),ROW(different)-ROW(INDEX(different,1))+1),ROW($B$1:INDEX($B:$B,COUNTIF(different,1))))</f>
        <v>0</v>
      </c>
      <c r="M32" s="45" t="e">
        <f t="shared" si="10"/>
        <v>#NUM!</v>
      </c>
      <c r="N32" s="45" t="e">
        <f t="shared" si="11"/>
        <v>#NUM!</v>
      </c>
      <c r="O32" s="45" t="str">
        <f t="shared" si="2"/>
        <v> </v>
      </c>
      <c r="P32" s="45" t="str">
        <f t="shared" si="3"/>
        <v> </v>
      </c>
      <c r="Q32" s="45" t="str">
        <f t="shared" si="5"/>
        <v> </v>
      </c>
      <c r="R32" s="45" t="str">
        <f t="shared" si="4"/>
        <v> </v>
      </c>
    </row>
    <row r="33" spans="12:18" ht="12.75">
      <c r="L33" s="47">
        <f>SMALL(IF(ISNUMBER(different),ROW(different)-ROW(INDEX(different,1))+1),ROW($B$1:INDEX($B:$B,COUNTIF(different,1))))</f>
        <v>0</v>
      </c>
      <c r="M33" s="45" t="e">
        <f t="shared" si="10"/>
        <v>#NUM!</v>
      </c>
      <c r="N33" s="45" t="e">
        <f t="shared" si="11"/>
        <v>#NUM!</v>
      </c>
      <c r="O33" s="45" t="str">
        <f t="shared" si="2"/>
        <v> </v>
      </c>
      <c r="P33" s="45" t="str">
        <f t="shared" si="3"/>
        <v> </v>
      </c>
      <c r="Q33" s="45" t="str">
        <f t="shared" si="5"/>
        <v> </v>
      </c>
      <c r="R33" s="45" t="str">
        <f t="shared" si="4"/>
        <v> </v>
      </c>
    </row>
    <row r="34" spans="12:18" ht="12.75">
      <c r="L34" s="47">
        <f>SMALL(IF(ISNUMBER(different),ROW(different)-ROW(INDEX(different,1))+1),ROW($B$1:INDEX($B:$B,COUNTIF(different,1))))</f>
        <v>0</v>
      </c>
      <c r="M34" s="45" t="e">
        <f t="shared" si="10"/>
        <v>#NUM!</v>
      </c>
      <c r="N34" s="45" t="e">
        <f t="shared" si="11"/>
        <v>#NUM!</v>
      </c>
      <c r="O34" s="45" t="str">
        <f t="shared" si="2"/>
        <v> </v>
      </c>
      <c r="P34" s="45" t="str">
        <f t="shared" si="3"/>
        <v> </v>
      </c>
      <c r="Q34" s="45" t="str">
        <f t="shared" si="5"/>
        <v> </v>
      </c>
      <c r="R34" s="45" t="str">
        <f t="shared" si="4"/>
        <v> </v>
      </c>
    </row>
    <row r="35" spans="12:18" ht="12.75">
      <c r="L35" s="47">
        <f>SMALL(IF(ISNUMBER(different),ROW(different)-ROW(INDEX(different,1))+1),ROW($B$1:INDEX($B:$B,COUNTIF(different,1))))</f>
        <v>0</v>
      </c>
      <c r="M35" s="45" t="e">
        <f t="shared" si="10"/>
        <v>#NUM!</v>
      </c>
      <c r="N35" s="45" t="e">
        <f t="shared" si="11"/>
        <v>#NUM!</v>
      </c>
      <c r="O35" s="45" t="str">
        <f t="shared" si="2"/>
        <v> </v>
      </c>
      <c r="P35" s="45" t="str">
        <f t="shared" si="3"/>
        <v> </v>
      </c>
      <c r="Q35" s="45" t="str">
        <f t="shared" si="5"/>
        <v> </v>
      </c>
      <c r="R35" s="45" t="str">
        <f t="shared" si="4"/>
        <v> </v>
      </c>
    </row>
    <row r="36" spans="12:18" ht="12.75">
      <c r="L36" s="47">
        <f>SMALL(IF(ISNUMBER(different),ROW(different)-ROW(INDEX(different,1))+1),ROW($B$1:INDEX($B:$B,COUNTIF(different,1))))</f>
        <v>0</v>
      </c>
      <c r="M36" s="45" t="e">
        <f t="shared" si="10"/>
        <v>#NUM!</v>
      </c>
      <c r="N36" s="45" t="e">
        <f t="shared" si="11"/>
        <v>#NUM!</v>
      </c>
      <c r="O36" s="45" t="str">
        <f t="shared" si="2"/>
        <v> </v>
      </c>
      <c r="P36" s="45" t="str">
        <f t="shared" si="3"/>
        <v> </v>
      </c>
      <c r="Q36" s="45" t="str">
        <f t="shared" si="5"/>
        <v> </v>
      </c>
      <c r="R36" s="45" t="str">
        <f t="shared" si="4"/>
        <v> </v>
      </c>
    </row>
    <row r="37" spans="12:18" ht="12.75">
      <c r="L37" s="47">
        <f>SMALL(IF(ISNUMBER(different),ROW(different)-ROW(INDEX(different,1))+1),ROW($B$1:INDEX($B:$B,COUNTIF(different,1))))</f>
        <v>0</v>
      </c>
      <c r="M37" s="45" t="e">
        <f t="shared" si="10"/>
        <v>#NUM!</v>
      </c>
      <c r="N37" s="45" t="e">
        <f t="shared" si="11"/>
        <v>#NUM!</v>
      </c>
      <c r="O37" s="45" t="str">
        <f t="shared" si="2"/>
        <v> </v>
      </c>
      <c r="P37" s="45" t="str">
        <f t="shared" si="3"/>
        <v> </v>
      </c>
      <c r="Q37" s="45" t="str">
        <f t="shared" si="5"/>
        <v> </v>
      </c>
      <c r="R37" s="45" t="str">
        <f t="shared" si="4"/>
        <v> </v>
      </c>
    </row>
    <row r="38" spans="12:18" ht="12.75">
      <c r="L38" s="47">
        <f>SMALL(IF(ISNUMBER(different),ROW(different)-ROW(INDEX(different,1))+1),ROW($B$1:INDEX($B:$B,COUNTIF(different,1))))</f>
        <v>0</v>
      </c>
      <c r="M38" s="45" t="e">
        <f t="shared" si="10"/>
        <v>#NUM!</v>
      </c>
      <c r="N38" s="45" t="e">
        <f t="shared" si="11"/>
        <v>#NUM!</v>
      </c>
      <c r="O38" s="45" t="str">
        <f t="shared" si="2"/>
        <v> </v>
      </c>
      <c r="P38" s="45" t="str">
        <f t="shared" si="3"/>
        <v> </v>
      </c>
      <c r="Q38" s="45" t="str">
        <f t="shared" si="5"/>
        <v> </v>
      </c>
      <c r="R38" s="45" t="str">
        <f t="shared" si="4"/>
        <v> </v>
      </c>
    </row>
    <row r="39" spans="12:18" ht="12.75">
      <c r="L39" s="47">
        <f>SMALL(IF(ISNUMBER(different),ROW(different)-ROW(INDEX(different,1))+1),ROW($B$1:INDEX($B:$B,COUNTIF(different,1))))</f>
        <v>0</v>
      </c>
      <c r="M39" s="45" t="e">
        <f t="shared" si="10"/>
        <v>#NUM!</v>
      </c>
      <c r="N39" s="45" t="e">
        <f t="shared" si="11"/>
        <v>#NUM!</v>
      </c>
      <c r="O39" s="45" t="str">
        <f t="shared" si="2"/>
        <v> </v>
      </c>
      <c r="P39" s="45" t="str">
        <f t="shared" si="3"/>
        <v> </v>
      </c>
      <c r="Q39" s="45" t="str">
        <f t="shared" si="5"/>
        <v> </v>
      </c>
      <c r="R39" s="45" t="str">
        <f t="shared" si="4"/>
        <v> </v>
      </c>
    </row>
    <row r="40" spans="12:18" ht="12.75">
      <c r="L40" s="47">
        <f>SMALL(IF(ISNUMBER(different),ROW(different)-ROW(INDEX(different,1))+1),ROW($B$1:INDEX($B:$B,COUNTIF(different,1))))</f>
        <v>0</v>
      </c>
      <c r="M40" s="45" t="e">
        <f t="shared" si="10"/>
        <v>#NUM!</v>
      </c>
      <c r="N40" s="45" t="e">
        <f t="shared" si="11"/>
        <v>#NUM!</v>
      </c>
      <c r="O40" s="45" t="str">
        <f t="shared" si="2"/>
        <v> </v>
      </c>
      <c r="P40" s="45" t="str">
        <f t="shared" si="3"/>
        <v> </v>
      </c>
      <c r="Q40" s="45" t="str">
        <f t="shared" si="5"/>
        <v> </v>
      </c>
      <c r="R40" s="45" t="str">
        <f t="shared" si="4"/>
        <v> </v>
      </c>
    </row>
    <row r="41" spans="12:18" ht="12.75">
      <c r="L41" s="47">
        <f>SMALL(IF(ISNUMBER(different),ROW(different)-ROW(INDEX(different,1))+1),ROW($B$1:INDEX($B:$B,COUNTIF(different,1))))</f>
        <v>0</v>
      </c>
      <c r="M41" s="45" t="e">
        <f t="shared" si="10"/>
        <v>#NUM!</v>
      </c>
      <c r="N41" s="45" t="e">
        <f t="shared" si="11"/>
        <v>#NUM!</v>
      </c>
      <c r="O41" s="45" t="str">
        <f t="shared" si="2"/>
        <v> </v>
      </c>
      <c r="P41" s="45" t="str">
        <f t="shared" si="3"/>
        <v> </v>
      </c>
      <c r="Q41" s="45" t="str">
        <f t="shared" si="5"/>
        <v> </v>
      </c>
      <c r="R41" s="45" t="str">
        <f t="shared" si="4"/>
        <v> </v>
      </c>
    </row>
    <row r="42" spans="12:18" ht="12.75">
      <c r="L42" s="47">
        <f>SMALL(IF(ISNUMBER(different),ROW(different)-ROW(INDEX(different,1))+1),ROW($B$1:INDEX($B:$B,COUNTIF(different,1))))</f>
        <v>0</v>
      </c>
      <c r="M42" s="45" t="e">
        <f t="shared" si="10"/>
        <v>#NUM!</v>
      </c>
      <c r="N42" s="45" t="e">
        <f t="shared" si="11"/>
        <v>#NUM!</v>
      </c>
      <c r="O42" s="45" t="str">
        <f t="shared" si="2"/>
        <v> </v>
      </c>
      <c r="P42" s="45" t="str">
        <f t="shared" si="3"/>
        <v> </v>
      </c>
      <c r="Q42" s="45" t="str">
        <f t="shared" si="5"/>
        <v> </v>
      </c>
      <c r="R42" s="45" t="str">
        <f t="shared" si="4"/>
        <v> </v>
      </c>
    </row>
    <row r="43" spans="12:18" ht="12.75">
      <c r="L43" s="47">
        <f>SMALL(IF(ISNUMBER(different),ROW(different)-ROW(INDEX(different,1))+1),ROW($B$1:INDEX($B:$B,COUNTIF(different,1))))</f>
        <v>0</v>
      </c>
      <c r="M43" s="45" t="e">
        <f t="shared" si="10"/>
        <v>#NUM!</v>
      </c>
      <c r="N43" s="45" t="e">
        <f t="shared" si="11"/>
        <v>#NUM!</v>
      </c>
      <c r="O43" s="45" t="str">
        <f t="shared" si="2"/>
        <v> </v>
      </c>
      <c r="P43" s="45" t="str">
        <f t="shared" si="3"/>
        <v> </v>
      </c>
      <c r="Q43" s="45" t="str">
        <f t="shared" si="5"/>
        <v> </v>
      </c>
      <c r="R43" s="45" t="str">
        <f t="shared" si="4"/>
        <v> </v>
      </c>
    </row>
    <row r="44" spans="12:18" ht="12.75">
      <c r="L44" s="47">
        <f>SMALL(IF(ISNUMBER(different),ROW(different)-ROW(INDEX(different,1))+1),ROW($B$1:INDEX($B:$B,COUNTIF(different,1))))</f>
        <v>0</v>
      </c>
      <c r="M44" s="45" t="e">
        <f t="shared" si="10"/>
        <v>#NUM!</v>
      </c>
      <c r="N44" s="45" t="e">
        <f t="shared" si="11"/>
        <v>#NUM!</v>
      </c>
      <c r="O44" s="45" t="str">
        <f t="shared" si="2"/>
        <v> </v>
      </c>
      <c r="P44" s="45" t="str">
        <f t="shared" si="3"/>
        <v> </v>
      </c>
      <c r="Q44" s="45" t="str">
        <f t="shared" si="5"/>
        <v> </v>
      </c>
      <c r="R44" s="45" t="str">
        <f t="shared" si="4"/>
        <v> </v>
      </c>
    </row>
    <row r="45" spans="12:18" ht="12.75">
      <c r="L45" s="47">
        <f>SMALL(IF(ISNUMBER(different),ROW(different)-ROW(INDEX(different,1))+1),ROW($B$1:INDEX($B:$B,COUNTIF(different,1))))</f>
        <v>0</v>
      </c>
      <c r="M45" s="45" t="e">
        <f t="shared" si="10"/>
        <v>#NUM!</v>
      </c>
      <c r="N45" s="45" t="e">
        <f t="shared" si="11"/>
        <v>#NUM!</v>
      </c>
      <c r="O45" s="45" t="str">
        <f t="shared" si="2"/>
        <v> </v>
      </c>
      <c r="P45" s="45" t="str">
        <f t="shared" si="3"/>
        <v> </v>
      </c>
      <c r="Q45" s="45" t="str">
        <f t="shared" si="5"/>
        <v> </v>
      </c>
      <c r="R45" s="45" t="str">
        <f t="shared" si="4"/>
        <v> </v>
      </c>
    </row>
    <row r="46" spans="12:18" ht="12.75">
      <c r="L46" s="47">
        <f>SMALL(IF(ISNUMBER(different),ROW(different)-ROW(INDEX(different,1))+1),ROW($B$1:INDEX($B:$B,COUNTIF(different,1))))</f>
        <v>0</v>
      </c>
      <c r="M46" s="45" t="e">
        <f t="shared" si="10"/>
        <v>#NUM!</v>
      </c>
      <c r="N46" s="45" t="e">
        <f t="shared" si="11"/>
        <v>#NUM!</v>
      </c>
      <c r="O46" s="45" t="str">
        <f t="shared" si="2"/>
        <v> </v>
      </c>
      <c r="P46" s="45" t="str">
        <f t="shared" si="3"/>
        <v> </v>
      </c>
      <c r="Q46" s="45" t="str">
        <f t="shared" si="5"/>
        <v> </v>
      </c>
      <c r="R46" s="45" t="str">
        <f t="shared" si="4"/>
        <v> </v>
      </c>
    </row>
    <row r="47" spans="12:18" ht="12.75">
      <c r="L47" s="47">
        <f>SMALL(IF(ISNUMBER(different),ROW(different)-ROW(INDEX(different,1))+1),ROW($B$1:INDEX($B:$B,COUNTIF(different,1))))</f>
        <v>0</v>
      </c>
      <c r="M47" s="45" t="e">
        <f t="shared" si="10"/>
        <v>#NUM!</v>
      </c>
      <c r="N47" s="45" t="e">
        <f t="shared" si="11"/>
        <v>#NUM!</v>
      </c>
      <c r="O47" s="45" t="str">
        <f t="shared" si="2"/>
        <v> </v>
      </c>
      <c r="P47" s="45" t="str">
        <f t="shared" si="3"/>
        <v> </v>
      </c>
      <c r="Q47" s="45" t="str">
        <f t="shared" si="5"/>
        <v> </v>
      </c>
      <c r="R47" s="45" t="str">
        <f t="shared" si="4"/>
        <v> </v>
      </c>
    </row>
    <row r="48" spans="12:18" ht="12.75">
      <c r="L48" s="47">
        <f>SMALL(IF(ISNUMBER(different),ROW(different)-ROW(INDEX(different,1))+1),ROW($B$1:INDEX($B:$B,COUNTIF(different,1))))</f>
        <v>0</v>
      </c>
      <c r="M48" s="45" t="e">
        <f t="shared" si="10"/>
        <v>#NUM!</v>
      </c>
      <c r="N48" s="45" t="e">
        <f t="shared" si="11"/>
        <v>#NUM!</v>
      </c>
      <c r="O48" s="45" t="str">
        <f t="shared" si="2"/>
        <v> </v>
      </c>
      <c r="P48" s="45" t="str">
        <f t="shared" si="3"/>
        <v> </v>
      </c>
      <c r="Q48" s="45" t="str">
        <f t="shared" si="5"/>
        <v> </v>
      </c>
      <c r="R48" s="45" t="str">
        <f t="shared" si="4"/>
        <v> </v>
      </c>
    </row>
    <row r="49" spans="12:18" ht="12.75">
      <c r="L49" s="47">
        <f>SMALL(IF(ISNUMBER(different),ROW(different)-ROW(INDEX(different,1))+1),ROW($B$1:INDEX($B:$B,COUNTIF(different,1))))</f>
        <v>0</v>
      </c>
      <c r="M49" s="45" t="e">
        <f t="shared" si="10"/>
        <v>#NUM!</v>
      </c>
      <c r="N49" s="45" t="e">
        <f t="shared" si="11"/>
        <v>#NUM!</v>
      </c>
      <c r="O49" s="45" t="str">
        <f t="shared" si="2"/>
        <v> </v>
      </c>
      <c r="P49" s="45" t="str">
        <f t="shared" si="3"/>
        <v> </v>
      </c>
      <c r="Q49" s="45" t="str">
        <f t="shared" si="5"/>
        <v> </v>
      </c>
      <c r="R49" s="45" t="str">
        <f t="shared" si="4"/>
        <v> </v>
      </c>
    </row>
    <row r="50" spans="12:18" ht="12.75">
      <c r="L50" s="47">
        <f>SMALL(IF(ISNUMBER(different),ROW(different)-ROW(INDEX(different,1))+1),ROW($B$1:INDEX($B:$B,COUNTIF(different,1))))</f>
        <v>0</v>
      </c>
      <c r="M50" s="45" t="e">
        <f t="shared" si="10"/>
        <v>#NUM!</v>
      </c>
      <c r="N50" s="45" t="e">
        <f t="shared" si="11"/>
        <v>#NUM!</v>
      </c>
      <c r="O50" s="45" t="str">
        <f t="shared" si="2"/>
        <v> </v>
      </c>
      <c r="P50" s="45" t="str">
        <f t="shared" si="3"/>
        <v> </v>
      </c>
      <c r="Q50" s="45" t="str">
        <f t="shared" si="5"/>
        <v> </v>
      </c>
      <c r="R50" s="45" t="str">
        <f t="shared" si="4"/>
        <v> </v>
      </c>
    </row>
  </sheetData>
  <sheetProtection password="C2B6" sheet="1"/>
  <mergeCells count="1">
    <mergeCell ref="A13:A1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182"/>
  <sheetViews>
    <sheetView zoomScale="120" zoomScaleNormal="120" zoomScalePageLayoutView="0" workbookViewId="0" topLeftCell="A1">
      <pane ySplit="1" topLeftCell="A23" activePane="bottomLeft" state="frozen"/>
      <selection pane="topLeft" activeCell="A1" sqref="A1"/>
      <selection pane="bottomLeft" activeCell="I28" sqref="I28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4.8515625" style="0" bestFit="1" customWidth="1"/>
    <col min="4" max="4" width="12.7109375" style="0" bestFit="1" customWidth="1"/>
    <col min="5" max="5" width="35.140625" style="0" bestFit="1" customWidth="1"/>
    <col min="6" max="6" width="10.28125" style="0" bestFit="1" customWidth="1"/>
    <col min="7" max="8" width="7.421875" style="0" bestFit="1" customWidth="1"/>
    <col min="9" max="9" width="21.42187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0" t="s">
        <v>3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8" s="4" customFormat="1" ht="12" customHeight="1">
      <c r="A2" s="16">
        <v>284</v>
      </c>
      <c r="B2" s="20" t="s">
        <v>25</v>
      </c>
      <c r="C2" s="20" t="s">
        <v>3</v>
      </c>
      <c r="D2" s="21">
        <v>4.57</v>
      </c>
      <c r="E2" s="7" t="s">
        <v>15</v>
      </c>
      <c r="F2" s="6" t="e">
        <f aca="true" t="shared" si="0" ref="F2:F8">E2-D2</f>
        <v>#VALUE!</v>
      </c>
      <c r="G2" s="8">
        <v>0.5</v>
      </c>
      <c r="H2" s="5">
        <v>-0.5</v>
      </c>
      <c r="I2" s="3" t="s">
        <v>12</v>
      </c>
      <c r="L2" s="47">
        <f>SMALL(IF(ISNUMBER(different),ROW(different)-ROW(INDEX(different,1))+1),ROW($B$1:INDEX($B:$B,COUNTIF(different,1))))</f>
        <v>0</v>
      </c>
      <c r="M2" s="45" t="e">
        <f aca="true" t="shared" si="1" ref="M2:M23">INDEX(distribution,INDEX(subsetindex,ROW($A1:$IV1)))</f>
        <v>#NUM!</v>
      </c>
      <c r="N2" s="45" t="e">
        <f aca="true" t="shared" si="2" ref="N2:N23">INDEX(different,INDEX(subsetindex,ROW($A1:$IV1)))</f>
        <v>#NUM!</v>
      </c>
      <c r="O2" s="45" t="str">
        <f aca="true" t="shared" si="3" ref="O2:O103">IF(ISNUMBER(N2),N2," ")</f>
        <v> </v>
      </c>
      <c r="P2" s="45" t="str">
        <f aca="true" t="shared" si="4" ref="P2:P103">IF(ISNUMBER(N2),M2," ")</f>
        <v> </v>
      </c>
      <c r="Q2" s="45" t="str">
        <f>IF(ISNUMBER(O2),0.5," ")</f>
        <v> </v>
      </c>
      <c r="R2" s="45" t="str">
        <f aca="true" t="shared" si="5" ref="R2:R103">IF(ISNUMBER(O2),-0.5," ")</f>
        <v> </v>
      </c>
    </row>
    <row r="3" spans="1:18" s="4" customFormat="1" ht="12" customHeight="1">
      <c r="A3" s="16"/>
      <c r="B3" s="20" t="s">
        <v>26</v>
      </c>
      <c r="C3" s="20" t="s">
        <v>3</v>
      </c>
      <c r="D3" s="21">
        <v>4.54</v>
      </c>
      <c r="E3" s="7" t="s">
        <v>15</v>
      </c>
      <c r="F3" s="6" t="e">
        <f t="shared" si="0"/>
        <v>#VALUE!</v>
      </c>
      <c r="G3" s="8">
        <v>0.5</v>
      </c>
      <c r="H3" s="5">
        <v>-0.5</v>
      </c>
      <c r="L3" s="47">
        <f>SMALL(IF(ISNUMBER(different),ROW(different)-ROW(INDEX(different,1))+1),ROW($B$1:INDEX($B:$B,COUNTIF(different,1))))</f>
        <v>0</v>
      </c>
      <c r="M3" s="45" t="e">
        <f t="shared" si="1"/>
        <v>#NUM!</v>
      </c>
      <c r="N3" s="45" t="e">
        <f t="shared" si="2"/>
        <v>#NUM!</v>
      </c>
      <c r="O3" s="45" t="str">
        <f t="shared" si="3"/>
        <v> </v>
      </c>
      <c r="P3" s="45" t="str">
        <f t="shared" si="4"/>
        <v> </v>
      </c>
      <c r="Q3" s="45" t="str">
        <f aca="true" t="shared" si="6" ref="Q3:Q104">IF(ISNUMBER(O3),0.5," ")</f>
        <v> </v>
      </c>
      <c r="R3" s="45" t="str">
        <f t="shared" si="5"/>
        <v> </v>
      </c>
    </row>
    <row r="4" spans="1:18" s="4" customFormat="1" ht="12" customHeight="1">
      <c r="A4" s="16">
        <v>290</v>
      </c>
      <c r="B4" s="20" t="s">
        <v>29</v>
      </c>
      <c r="C4" s="20" t="s">
        <v>3</v>
      </c>
      <c r="D4" s="21">
        <v>4.08</v>
      </c>
      <c r="E4" s="7" t="s">
        <v>15</v>
      </c>
      <c r="F4" s="6" t="e">
        <f t="shared" si="0"/>
        <v>#VALUE!</v>
      </c>
      <c r="G4" s="8">
        <v>0.5</v>
      </c>
      <c r="H4" s="5">
        <v>-0.5</v>
      </c>
      <c r="L4" s="47">
        <f>SMALL(IF(ISNUMBER(different),ROW(different)-ROW(INDEX(different,1))+1),ROW($B$1:INDEX($B:$B,COUNTIF(different,1))))</f>
        <v>0</v>
      </c>
      <c r="M4" s="45" t="e">
        <f t="shared" si="1"/>
        <v>#NUM!</v>
      </c>
      <c r="N4" s="45" t="e">
        <f t="shared" si="2"/>
        <v>#NUM!</v>
      </c>
      <c r="O4" s="45" t="str">
        <f t="shared" si="3"/>
        <v> </v>
      </c>
      <c r="P4" s="45" t="str">
        <f t="shared" si="4"/>
        <v> </v>
      </c>
      <c r="Q4" s="45" t="str">
        <f t="shared" si="6"/>
        <v> </v>
      </c>
      <c r="R4" s="45" t="str">
        <f t="shared" si="5"/>
        <v> </v>
      </c>
    </row>
    <row r="5" spans="1:18" s="4" customFormat="1" ht="12" customHeight="1">
      <c r="A5" s="16"/>
      <c r="B5" s="20" t="s">
        <v>30</v>
      </c>
      <c r="C5" s="20" t="s">
        <v>3</v>
      </c>
      <c r="D5" s="21">
        <v>4.92</v>
      </c>
      <c r="E5" s="7" t="s">
        <v>15</v>
      </c>
      <c r="F5" s="6" t="e">
        <f t="shared" si="0"/>
        <v>#VALUE!</v>
      </c>
      <c r="G5" s="8">
        <v>0.5</v>
      </c>
      <c r="H5" s="5">
        <v>-0.5</v>
      </c>
      <c r="L5" s="47">
        <f>SMALL(IF(ISNUMBER(different),ROW(different)-ROW(INDEX(different,1))+1),ROW($B$1:INDEX($B:$B,COUNTIF(different,1))))</f>
        <v>0</v>
      </c>
      <c r="M5" s="45" t="e">
        <f t="shared" si="1"/>
        <v>#NUM!</v>
      </c>
      <c r="N5" s="45" t="e">
        <f t="shared" si="2"/>
        <v>#NUM!</v>
      </c>
      <c r="O5" s="45" t="str">
        <f t="shared" si="3"/>
        <v> </v>
      </c>
      <c r="P5" s="45" t="str">
        <f t="shared" si="4"/>
        <v> </v>
      </c>
      <c r="Q5" s="45" t="str">
        <f t="shared" si="6"/>
        <v> </v>
      </c>
      <c r="R5" s="45" t="str">
        <f t="shared" si="5"/>
        <v> </v>
      </c>
    </row>
    <row r="6" spans="1:18" s="4" customFormat="1" ht="12" customHeight="1">
      <c r="A6" s="16">
        <v>292</v>
      </c>
      <c r="B6" s="20" t="s">
        <v>31</v>
      </c>
      <c r="C6" s="20" t="s">
        <v>3</v>
      </c>
      <c r="D6" s="21">
        <v>4.49</v>
      </c>
      <c r="E6" s="7" t="s">
        <v>15</v>
      </c>
      <c r="F6" s="6" t="e">
        <f t="shared" si="0"/>
        <v>#VALUE!</v>
      </c>
      <c r="G6" s="8">
        <v>0.5</v>
      </c>
      <c r="H6" s="5">
        <v>-0.5</v>
      </c>
      <c r="L6" s="47">
        <f>SMALL(IF(ISNUMBER(different),ROW(different)-ROW(INDEX(different,1))+1),ROW($B$1:INDEX($B:$B,COUNTIF(different,1))))</f>
        <v>0</v>
      </c>
      <c r="M6" s="45" t="e">
        <f t="shared" si="1"/>
        <v>#NUM!</v>
      </c>
      <c r="N6" s="45" t="e">
        <f t="shared" si="2"/>
        <v>#NUM!</v>
      </c>
      <c r="O6" s="45" t="str">
        <f t="shared" si="3"/>
        <v> </v>
      </c>
      <c r="P6" s="45" t="str">
        <f t="shared" si="4"/>
        <v> </v>
      </c>
      <c r="Q6" s="45" t="str">
        <f t="shared" si="6"/>
        <v> </v>
      </c>
      <c r="R6" s="45" t="str">
        <f t="shared" si="5"/>
        <v> </v>
      </c>
    </row>
    <row r="7" spans="1:18" s="4" customFormat="1" ht="12" customHeight="1">
      <c r="A7" s="16"/>
      <c r="B7" s="20" t="s">
        <v>32</v>
      </c>
      <c r="C7" s="20" t="s">
        <v>3</v>
      </c>
      <c r="D7" s="21">
        <v>4.29</v>
      </c>
      <c r="E7" s="7" t="s">
        <v>15</v>
      </c>
      <c r="F7" s="6" t="e">
        <f t="shared" si="0"/>
        <v>#VALUE!</v>
      </c>
      <c r="G7" s="8">
        <v>0.5</v>
      </c>
      <c r="H7" s="5">
        <v>-0.5</v>
      </c>
      <c r="L7" s="47">
        <f>SMALL(IF(ISNUMBER(different),ROW(different)-ROW(INDEX(different,1))+1),ROW($B$1:INDEX($B:$B,COUNTIF(different,1))))</f>
        <v>0</v>
      </c>
      <c r="M7" s="45" t="e">
        <f t="shared" si="1"/>
        <v>#NUM!</v>
      </c>
      <c r="N7" s="45" t="e">
        <f t="shared" si="2"/>
        <v>#NUM!</v>
      </c>
      <c r="O7" s="45" t="str">
        <f t="shared" si="3"/>
        <v> </v>
      </c>
      <c r="P7" s="45" t="str">
        <f t="shared" si="4"/>
        <v> </v>
      </c>
      <c r="Q7" s="45" t="str">
        <f t="shared" si="6"/>
        <v> </v>
      </c>
      <c r="R7" s="45" t="str">
        <f t="shared" si="5"/>
        <v> </v>
      </c>
    </row>
    <row r="8" spans="1:18" s="4" customFormat="1" ht="12" customHeight="1">
      <c r="A8" s="16">
        <v>294</v>
      </c>
      <c r="B8" s="20" t="s">
        <v>33</v>
      </c>
      <c r="C8" s="20" t="s">
        <v>3</v>
      </c>
      <c r="D8" s="21">
        <v>4.2</v>
      </c>
      <c r="E8" s="7" t="s">
        <v>15</v>
      </c>
      <c r="F8" s="6" t="e">
        <f t="shared" si="0"/>
        <v>#VALUE!</v>
      </c>
      <c r="G8" s="8">
        <v>0.5</v>
      </c>
      <c r="H8" s="5">
        <v>-0.5</v>
      </c>
      <c r="L8" s="47">
        <f>SMALL(IF(ISNUMBER(different),ROW(different)-ROW(INDEX(different,1))+1),ROW($B$1:INDEX($B:$B,COUNTIF(different,1))))</f>
        <v>0</v>
      </c>
      <c r="M8" s="45" t="e">
        <f t="shared" si="1"/>
        <v>#NUM!</v>
      </c>
      <c r="N8" s="45" t="e">
        <f t="shared" si="2"/>
        <v>#NUM!</v>
      </c>
      <c r="O8" s="45" t="str">
        <f t="shared" si="3"/>
        <v> </v>
      </c>
      <c r="P8" s="45" t="str">
        <f t="shared" si="4"/>
        <v> </v>
      </c>
      <c r="Q8" s="45" t="str">
        <f t="shared" si="6"/>
        <v> </v>
      </c>
      <c r="R8" s="45" t="str">
        <f t="shared" si="5"/>
        <v> </v>
      </c>
    </row>
    <row r="9" spans="1:18" s="4" customFormat="1" ht="12" customHeight="1">
      <c r="A9" s="16"/>
      <c r="B9" s="20" t="s">
        <v>36</v>
      </c>
      <c r="C9" s="20" t="s">
        <v>3</v>
      </c>
      <c r="D9" s="22">
        <v>5.16</v>
      </c>
      <c r="E9" s="7" t="s">
        <v>15</v>
      </c>
      <c r="F9" s="6" t="e">
        <f>E9-#REF!</f>
        <v>#VALUE!</v>
      </c>
      <c r="G9" s="8">
        <v>0.5</v>
      </c>
      <c r="H9" s="5">
        <v>-0.5</v>
      </c>
      <c r="L9" s="47">
        <f>SMALL(IF(ISNUMBER(different),ROW(different)-ROW(INDEX(different,1))+1),ROW($B$1:INDEX($B:$B,COUNTIF(different,1))))</f>
        <v>0</v>
      </c>
      <c r="M9" s="45" t="e">
        <f t="shared" si="1"/>
        <v>#NUM!</v>
      </c>
      <c r="N9" s="45" t="e">
        <f t="shared" si="2"/>
        <v>#NUM!</v>
      </c>
      <c r="O9" s="45" t="str">
        <f t="shared" si="3"/>
        <v> </v>
      </c>
      <c r="P9" s="45" t="str">
        <f t="shared" si="4"/>
        <v> </v>
      </c>
      <c r="Q9" s="45" t="str">
        <f t="shared" si="6"/>
        <v> </v>
      </c>
      <c r="R9" s="45" t="str">
        <f t="shared" si="5"/>
        <v> </v>
      </c>
    </row>
    <row r="10" spans="1:18" s="4" customFormat="1" ht="12" customHeight="1">
      <c r="A10" s="16">
        <v>298</v>
      </c>
      <c r="B10" s="20" t="s">
        <v>37</v>
      </c>
      <c r="C10" s="20" t="s">
        <v>3</v>
      </c>
      <c r="D10" s="21">
        <v>4.89</v>
      </c>
      <c r="E10" s="7" t="s">
        <v>15</v>
      </c>
      <c r="F10" s="6" t="e">
        <f>E10-D10</f>
        <v>#VALUE!</v>
      </c>
      <c r="G10" s="8">
        <v>0.5</v>
      </c>
      <c r="H10" s="5">
        <v>-0.5</v>
      </c>
      <c r="L10" s="47">
        <f>SMALL(IF(ISNUMBER(different),ROW(different)-ROW(INDEX(different,1))+1),ROW($B$1:INDEX($B:$B,COUNTIF(different,1))))</f>
        <v>0</v>
      </c>
      <c r="M10" s="45" t="e">
        <f t="shared" si="1"/>
        <v>#NUM!</v>
      </c>
      <c r="N10" s="45" t="e">
        <f t="shared" si="2"/>
        <v>#NUM!</v>
      </c>
      <c r="O10" s="45" t="str">
        <f t="shared" si="3"/>
        <v> </v>
      </c>
      <c r="P10" s="45" t="str">
        <f t="shared" si="4"/>
        <v> </v>
      </c>
      <c r="Q10" s="45" t="str">
        <f t="shared" si="6"/>
        <v> </v>
      </c>
      <c r="R10" s="45" t="str">
        <f t="shared" si="5"/>
        <v> </v>
      </c>
    </row>
    <row r="11" spans="1:18" s="4" customFormat="1" ht="12" customHeight="1">
      <c r="A11" s="16"/>
      <c r="B11" s="20" t="s">
        <v>38</v>
      </c>
      <c r="C11" s="20" t="s">
        <v>3</v>
      </c>
      <c r="D11" s="22">
        <v>3.61</v>
      </c>
      <c r="E11" s="7" t="s">
        <v>15</v>
      </c>
      <c r="F11" s="6" t="e">
        <f>E11-#REF!</f>
        <v>#VALUE!</v>
      </c>
      <c r="G11" s="8">
        <v>0.5</v>
      </c>
      <c r="H11" s="5">
        <v>-0.5</v>
      </c>
      <c r="L11" s="47">
        <f>SMALL(IF(ISNUMBER(different),ROW(different)-ROW(INDEX(different,1))+1),ROW($B$1:INDEX($B:$B,COUNTIF(different,1))))</f>
        <v>0</v>
      </c>
      <c r="M11" s="45" t="e">
        <f t="shared" si="1"/>
        <v>#NUM!</v>
      </c>
      <c r="N11" s="45" t="e">
        <f t="shared" si="2"/>
        <v>#NUM!</v>
      </c>
      <c r="O11" s="45" t="str">
        <f t="shared" si="3"/>
        <v> </v>
      </c>
      <c r="P11" s="45" t="str">
        <f t="shared" si="4"/>
        <v> </v>
      </c>
      <c r="Q11" s="45" t="str">
        <f t="shared" si="6"/>
        <v> </v>
      </c>
      <c r="R11" s="45" t="str">
        <f t="shared" si="5"/>
        <v> </v>
      </c>
    </row>
    <row r="12" spans="1:18" s="4" customFormat="1" ht="12" customHeight="1">
      <c r="A12" s="16">
        <v>300</v>
      </c>
      <c r="B12" s="20" t="s">
        <v>40</v>
      </c>
      <c r="C12" s="20" t="s">
        <v>3</v>
      </c>
      <c r="D12" s="21">
        <v>5.67</v>
      </c>
      <c r="E12" s="7" t="s">
        <v>15</v>
      </c>
      <c r="F12" s="6" t="e">
        <f>E12-D12</f>
        <v>#VALUE!</v>
      </c>
      <c r="G12" s="8">
        <v>0.5</v>
      </c>
      <c r="H12" s="5">
        <v>-0.5</v>
      </c>
      <c r="L12" s="47">
        <f>SMALL(IF(ISNUMBER(different),ROW(different)-ROW(INDEX(different,1))+1),ROW($B$1:INDEX($B:$B,COUNTIF(different,1))))</f>
        <v>0</v>
      </c>
      <c r="M12" s="45" t="e">
        <f t="shared" si="1"/>
        <v>#NUM!</v>
      </c>
      <c r="N12" s="45" t="e">
        <f t="shared" si="2"/>
        <v>#NUM!</v>
      </c>
      <c r="O12" s="45" t="str">
        <f t="shared" si="3"/>
        <v> </v>
      </c>
      <c r="P12" s="45" t="str">
        <f t="shared" si="4"/>
        <v> </v>
      </c>
      <c r="Q12" s="45" t="str">
        <f t="shared" si="6"/>
        <v> </v>
      </c>
      <c r="R12" s="45" t="str">
        <f t="shared" si="5"/>
        <v> </v>
      </c>
    </row>
    <row r="13" spans="1:18" s="4" customFormat="1" ht="12" customHeight="1">
      <c r="A13" s="16"/>
      <c r="B13" s="20" t="s">
        <v>41</v>
      </c>
      <c r="C13" s="20" t="s">
        <v>3</v>
      </c>
      <c r="D13" s="22">
        <v>5.45</v>
      </c>
      <c r="E13" s="7" t="s">
        <v>15</v>
      </c>
      <c r="F13" s="6" t="e">
        <f>E13-#REF!</f>
        <v>#VALUE!</v>
      </c>
      <c r="G13" s="8">
        <v>0.5</v>
      </c>
      <c r="H13" s="5">
        <v>-0.5</v>
      </c>
      <c r="L13" s="47">
        <f>SMALL(IF(ISNUMBER(different),ROW(different)-ROW(INDEX(different,1))+1),ROW($B$1:INDEX($B:$B,COUNTIF(different,1))))</f>
        <v>0</v>
      </c>
      <c r="M13" s="45" t="e">
        <f t="shared" si="1"/>
        <v>#NUM!</v>
      </c>
      <c r="N13" s="45" t="e">
        <f t="shared" si="2"/>
        <v>#NUM!</v>
      </c>
      <c r="O13" s="45" t="str">
        <f t="shared" si="3"/>
        <v> </v>
      </c>
      <c r="P13" s="45" t="str">
        <f t="shared" si="4"/>
        <v> </v>
      </c>
      <c r="Q13" s="45" t="str">
        <f t="shared" si="6"/>
        <v> </v>
      </c>
      <c r="R13" s="45" t="str">
        <f t="shared" si="5"/>
        <v> </v>
      </c>
    </row>
    <row r="14" spans="1:18" s="4" customFormat="1" ht="12" customHeight="1">
      <c r="A14" s="16">
        <v>302</v>
      </c>
      <c r="B14" s="20" t="s">
        <v>43</v>
      </c>
      <c r="C14" s="20" t="s">
        <v>3</v>
      </c>
      <c r="D14" s="21">
        <v>4.11</v>
      </c>
      <c r="E14" s="7" t="s">
        <v>15</v>
      </c>
      <c r="F14" s="6" t="e">
        <f>E14-D14</f>
        <v>#VALUE!</v>
      </c>
      <c r="G14" s="8">
        <v>0.5</v>
      </c>
      <c r="H14" s="5">
        <v>-0.5</v>
      </c>
      <c r="L14" s="47">
        <f>SMALL(IF(ISNUMBER(different),ROW(different)-ROW(INDEX(different,1))+1),ROW($B$1:INDEX($B:$B,COUNTIF(different,1))))</f>
        <v>0</v>
      </c>
      <c r="M14" s="45" t="e">
        <f t="shared" si="1"/>
        <v>#NUM!</v>
      </c>
      <c r="N14" s="45" t="e">
        <f t="shared" si="2"/>
        <v>#NUM!</v>
      </c>
      <c r="O14" s="45" t="str">
        <f t="shared" si="3"/>
        <v> </v>
      </c>
      <c r="P14" s="45" t="str">
        <f t="shared" si="4"/>
        <v> </v>
      </c>
      <c r="Q14" s="45" t="str">
        <f t="shared" si="6"/>
        <v> </v>
      </c>
      <c r="R14" s="45" t="str">
        <f t="shared" si="5"/>
        <v> </v>
      </c>
    </row>
    <row r="15" spans="1:18" s="4" customFormat="1" ht="12" customHeight="1">
      <c r="A15" s="16"/>
      <c r="B15" s="20" t="s">
        <v>42</v>
      </c>
      <c r="C15" s="20" t="s">
        <v>3</v>
      </c>
      <c r="D15" s="22">
        <v>4.59</v>
      </c>
      <c r="E15" s="7" t="s">
        <v>15</v>
      </c>
      <c r="F15" s="6" t="e">
        <f>E15-#REF!</f>
        <v>#VALUE!</v>
      </c>
      <c r="G15" s="8">
        <v>0.5</v>
      </c>
      <c r="H15" s="5">
        <v>-0.5</v>
      </c>
      <c r="L15" s="47">
        <f>SMALL(IF(ISNUMBER(different),ROW(different)-ROW(INDEX(different,1))+1),ROW($B$1:INDEX($B:$B,COUNTIF(different,1))))</f>
        <v>0</v>
      </c>
      <c r="M15" s="45" t="e">
        <f t="shared" si="1"/>
        <v>#NUM!</v>
      </c>
      <c r="N15" s="45" t="e">
        <f t="shared" si="2"/>
        <v>#NUM!</v>
      </c>
      <c r="O15" s="45" t="str">
        <f t="shared" si="3"/>
        <v> </v>
      </c>
      <c r="P15" s="45" t="str">
        <f t="shared" si="4"/>
        <v> </v>
      </c>
      <c r="Q15" s="45" t="str">
        <f t="shared" si="6"/>
        <v> </v>
      </c>
      <c r="R15" s="45" t="str">
        <f t="shared" si="5"/>
        <v> </v>
      </c>
    </row>
    <row r="16" spans="1:18" s="4" customFormat="1" ht="12" customHeight="1">
      <c r="A16" s="16">
        <v>304</v>
      </c>
      <c r="B16" s="20" t="s">
        <v>45</v>
      </c>
      <c r="C16" s="20" t="s">
        <v>3</v>
      </c>
      <c r="D16" s="21">
        <v>3.91</v>
      </c>
      <c r="E16" s="7" t="s">
        <v>15</v>
      </c>
      <c r="F16" s="6" t="e">
        <f>E16-D16</f>
        <v>#VALUE!</v>
      </c>
      <c r="G16" s="8">
        <v>0.5</v>
      </c>
      <c r="H16" s="5">
        <v>-0.5</v>
      </c>
      <c r="L16" s="47">
        <f>SMALL(IF(ISNUMBER(different),ROW(different)-ROW(INDEX(different,1))+1),ROW($B$1:INDEX($B:$B,COUNTIF(different,1))))</f>
        <v>0</v>
      </c>
      <c r="M16" s="45" t="e">
        <f t="shared" si="1"/>
        <v>#NUM!</v>
      </c>
      <c r="N16" s="45" t="e">
        <f t="shared" si="2"/>
        <v>#NUM!</v>
      </c>
      <c r="O16" s="45" t="str">
        <f t="shared" si="3"/>
        <v> </v>
      </c>
      <c r="P16" s="45" t="str">
        <f t="shared" si="4"/>
        <v> </v>
      </c>
      <c r="Q16" s="45" t="str">
        <f t="shared" si="6"/>
        <v> </v>
      </c>
      <c r="R16" s="45" t="str">
        <f t="shared" si="5"/>
        <v> </v>
      </c>
    </row>
    <row r="17" spans="1:18" s="4" customFormat="1" ht="12" customHeight="1">
      <c r="A17" s="16"/>
      <c r="B17" s="20" t="s">
        <v>44</v>
      </c>
      <c r="C17" s="20" t="s">
        <v>3</v>
      </c>
      <c r="D17" s="22">
        <v>4.57</v>
      </c>
      <c r="E17" s="7" t="s">
        <v>15</v>
      </c>
      <c r="F17" s="6" t="e">
        <f>E17-#REF!</f>
        <v>#VALUE!</v>
      </c>
      <c r="G17" s="8">
        <v>0.5</v>
      </c>
      <c r="H17" s="5">
        <v>-0.5</v>
      </c>
      <c r="L17" s="47">
        <f>SMALL(IF(ISNUMBER(different),ROW(different)-ROW(INDEX(different,1))+1),ROW($B$1:INDEX($B:$B,COUNTIF(different,1))))</f>
        <v>0</v>
      </c>
      <c r="M17" s="45" t="e">
        <f t="shared" si="1"/>
        <v>#NUM!</v>
      </c>
      <c r="N17" s="45" t="e">
        <f t="shared" si="2"/>
        <v>#NUM!</v>
      </c>
      <c r="O17" s="45" t="str">
        <f t="shared" si="3"/>
        <v> </v>
      </c>
      <c r="P17" s="45" t="str">
        <f t="shared" si="4"/>
        <v> </v>
      </c>
      <c r="Q17" s="45" t="str">
        <f t="shared" si="6"/>
        <v> </v>
      </c>
      <c r="R17" s="45" t="str">
        <f t="shared" si="5"/>
        <v> </v>
      </c>
    </row>
    <row r="18" spans="1:18" ht="13.5">
      <c r="A18" s="16">
        <v>306</v>
      </c>
      <c r="B18" s="20" t="s">
        <v>48</v>
      </c>
      <c r="C18" s="20" t="s">
        <v>3</v>
      </c>
      <c r="D18" s="21">
        <v>4.75</v>
      </c>
      <c r="E18" s="7" t="s">
        <v>15</v>
      </c>
      <c r="F18" s="6" t="e">
        <f>E18-D18</f>
        <v>#VALUE!</v>
      </c>
      <c r="G18" s="8">
        <v>0.5</v>
      </c>
      <c r="H18" s="5">
        <v>-0.5</v>
      </c>
      <c r="L18" s="47">
        <f>SMALL(IF(ISNUMBER(different),ROW(different)-ROW(INDEX(different,1))+1),ROW($B$1:INDEX($B:$B,COUNTIF(different,1))))</f>
        <v>0</v>
      </c>
      <c r="M18" s="45" t="e">
        <f t="shared" si="1"/>
        <v>#NUM!</v>
      </c>
      <c r="N18" s="45" t="e">
        <f t="shared" si="2"/>
        <v>#NUM!</v>
      </c>
      <c r="O18" s="45" t="str">
        <f t="shared" si="3"/>
        <v> </v>
      </c>
      <c r="P18" s="45" t="str">
        <f t="shared" si="4"/>
        <v> </v>
      </c>
      <c r="Q18" s="45" t="str">
        <f t="shared" si="6"/>
        <v> </v>
      </c>
      <c r="R18" s="45" t="str">
        <f t="shared" si="5"/>
        <v> </v>
      </c>
    </row>
    <row r="19" spans="1:18" ht="13.5">
      <c r="A19" s="16"/>
      <c r="B19" s="20" t="s">
        <v>49</v>
      </c>
      <c r="C19" s="20" t="s">
        <v>3</v>
      </c>
      <c r="D19" s="22">
        <v>4.87</v>
      </c>
      <c r="E19" s="7" t="s">
        <v>15</v>
      </c>
      <c r="F19" s="6" t="e">
        <f>E19-#REF!</f>
        <v>#VALUE!</v>
      </c>
      <c r="G19" s="8">
        <v>0.5</v>
      </c>
      <c r="H19" s="5">
        <v>-0.5</v>
      </c>
      <c r="L19" s="47">
        <f>SMALL(IF(ISNUMBER(different),ROW(different)-ROW(INDEX(different,1))+1),ROW($B$1:INDEX($B:$B,COUNTIF(different,1))))</f>
        <v>0</v>
      </c>
      <c r="M19" s="45" t="e">
        <f t="shared" si="1"/>
        <v>#NUM!</v>
      </c>
      <c r="N19" s="45" t="e">
        <f t="shared" si="2"/>
        <v>#NUM!</v>
      </c>
      <c r="O19" s="45" t="str">
        <f t="shared" si="3"/>
        <v> </v>
      </c>
      <c r="P19" s="45" t="str">
        <f t="shared" si="4"/>
        <v> </v>
      </c>
      <c r="Q19" s="45" t="str">
        <f t="shared" si="6"/>
        <v> </v>
      </c>
      <c r="R19" s="45" t="str">
        <f t="shared" si="5"/>
        <v> </v>
      </c>
    </row>
    <row r="20" spans="1:18" ht="13.5">
      <c r="A20" s="16">
        <v>308</v>
      </c>
      <c r="B20" s="20" t="s">
        <v>50</v>
      </c>
      <c r="C20" s="20" t="s">
        <v>3</v>
      </c>
      <c r="D20" s="21">
        <v>4.76</v>
      </c>
      <c r="E20" s="7" t="s">
        <v>15</v>
      </c>
      <c r="F20" s="6" t="e">
        <f>E20-D20</f>
        <v>#VALUE!</v>
      </c>
      <c r="G20" s="8">
        <v>0.5</v>
      </c>
      <c r="H20" s="5">
        <v>-0.5</v>
      </c>
      <c r="L20" s="47">
        <f>SMALL(IF(ISNUMBER(different),ROW(different)-ROW(INDEX(different,1))+1),ROW($B$1:INDEX($B:$B,COUNTIF(different,1))))</f>
        <v>0</v>
      </c>
      <c r="M20" s="45" t="e">
        <f t="shared" si="1"/>
        <v>#NUM!</v>
      </c>
      <c r="N20" s="45" t="e">
        <f t="shared" si="2"/>
        <v>#NUM!</v>
      </c>
      <c r="O20" s="45" t="str">
        <f t="shared" si="3"/>
        <v> </v>
      </c>
      <c r="P20" s="45" t="str">
        <f t="shared" si="4"/>
        <v> </v>
      </c>
      <c r="Q20" s="45" t="str">
        <f t="shared" si="6"/>
        <v> </v>
      </c>
      <c r="R20" s="45" t="str">
        <f t="shared" si="5"/>
        <v> </v>
      </c>
    </row>
    <row r="21" spans="1:18" ht="13.5">
      <c r="A21" s="16"/>
      <c r="B21" s="20" t="s">
        <v>51</v>
      </c>
      <c r="C21" s="20" t="s">
        <v>3</v>
      </c>
      <c r="D21" s="22">
        <v>4.63</v>
      </c>
      <c r="E21" s="7" t="s">
        <v>15</v>
      </c>
      <c r="F21" s="6" t="e">
        <f>E21-#REF!</f>
        <v>#VALUE!</v>
      </c>
      <c r="G21" s="8">
        <v>0.5</v>
      </c>
      <c r="H21" s="5">
        <v>-0.5</v>
      </c>
      <c r="L21" s="47">
        <f>SMALL(IF(ISNUMBER(different),ROW(different)-ROW(INDEX(different,1))+1),ROW($B$1:INDEX($B:$B,COUNTIF(different,1))))</f>
        <v>0</v>
      </c>
      <c r="M21" s="45" t="e">
        <f t="shared" si="1"/>
        <v>#NUM!</v>
      </c>
      <c r="N21" s="45" t="e">
        <f t="shared" si="2"/>
        <v>#NUM!</v>
      </c>
      <c r="O21" s="45" t="str">
        <f t="shared" si="3"/>
        <v> </v>
      </c>
      <c r="P21" s="45" t="str">
        <f t="shared" si="4"/>
        <v> </v>
      </c>
      <c r="Q21" s="45" t="str">
        <f t="shared" si="6"/>
        <v> </v>
      </c>
      <c r="R21" s="45" t="str">
        <f t="shared" si="5"/>
        <v> </v>
      </c>
    </row>
    <row r="22" spans="1:18" ht="13.5">
      <c r="A22" s="16">
        <v>310</v>
      </c>
      <c r="B22" s="20" t="s">
        <v>52</v>
      </c>
      <c r="C22" s="20" t="s">
        <v>3</v>
      </c>
      <c r="D22" s="21">
        <v>3.83</v>
      </c>
      <c r="E22" s="7" t="s">
        <v>15</v>
      </c>
      <c r="F22" s="6" t="e">
        <f>E22-D22</f>
        <v>#VALUE!</v>
      </c>
      <c r="G22" s="8">
        <v>0.5</v>
      </c>
      <c r="H22" s="5">
        <v>-0.5</v>
      </c>
      <c r="L22" s="47">
        <f>SMALL(IF(ISNUMBER(different),ROW(different)-ROW(INDEX(different,1))+1),ROW($B$1:INDEX($B:$B,COUNTIF(different,1))))</f>
        <v>0</v>
      </c>
      <c r="M22" s="45" t="e">
        <f t="shared" si="1"/>
        <v>#NUM!</v>
      </c>
      <c r="N22" s="45" t="e">
        <f t="shared" si="2"/>
        <v>#NUM!</v>
      </c>
      <c r="O22" s="45" t="str">
        <f t="shared" si="3"/>
        <v> </v>
      </c>
      <c r="P22" s="45" t="str">
        <f t="shared" si="4"/>
        <v> </v>
      </c>
      <c r="Q22" s="45" t="str">
        <f t="shared" si="6"/>
        <v> </v>
      </c>
      <c r="R22" s="45" t="str">
        <f t="shared" si="5"/>
        <v> </v>
      </c>
    </row>
    <row r="23" spans="1:18" ht="13.5">
      <c r="A23" s="16"/>
      <c r="B23" s="20" t="s">
        <v>53</v>
      </c>
      <c r="C23" s="20" t="s">
        <v>3</v>
      </c>
      <c r="D23" s="22">
        <v>4.96</v>
      </c>
      <c r="E23" s="7" t="s">
        <v>15</v>
      </c>
      <c r="F23" s="6" t="e">
        <f>E23-#REF!</f>
        <v>#VALUE!</v>
      </c>
      <c r="G23" s="8">
        <v>0.5</v>
      </c>
      <c r="H23" s="5">
        <v>-0.5</v>
      </c>
      <c r="L23" s="47">
        <f>SMALL(IF(ISNUMBER(different),ROW(different)-ROW(INDEX(different,1))+1),ROW($B$1:INDEX($B:$B,COUNTIF(different,1))))</f>
        <v>0</v>
      </c>
      <c r="M23" s="45" t="e">
        <f t="shared" si="1"/>
        <v>#NUM!</v>
      </c>
      <c r="N23" s="45" t="e">
        <f t="shared" si="2"/>
        <v>#NUM!</v>
      </c>
      <c r="O23" s="45" t="str">
        <f t="shared" si="3"/>
        <v> </v>
      </c>
      <c r="P23" s="45" t="str">
        <f t="shared" si="4"/>
        <v> </v>
      </c>
      <c r="Q23" s="45" t="str">
        <f t="shared" si="6"/>
        <v> </v>
      </c>
      <c r="R23" s="45" t="str">
        <f t="shared" si="5"/>
        <v> </v>
      </c>
    </row>
    <row r="24" spans="1:18" ht="13.5">
      <c r="A24" s="16">
        <v>314</v>
      </c>
      <c r="B24" s="20" t="s">
        <v>56</v>
      </c>
      <c r="C24" s="20" t="s">
        <v>3</v>
      </c>
      <c r="D24" s="21">
        <v>4.36</v>
      </c>
      <c r="E24" s="7" t="s">
        <v>15</v>
      </c>
      <c r="F24" s="6" t="e">
        <f>E24-D24</f>
        <v>#VALUE!</v>
      </c>
      <c r="G24" s="8">
        <v>0.5</v>
      </c>
      <c r="H24" s="5">
        <v>-0.5</v>
      </c>
      <c r="L24" s="47">
        <f>SMALL(IF(ISNUMBER(different),ROW(different)-ROW(INDEX(different,1))+1),ROW($B$1:INDEX($B:$B,COUNTIF(different,1))))</f>
        <v>0</v>
      </c>
      <c r="M24" s="45" t="e">
        <f aca="true" t="shared" si="7" ref="M24:M33">INDEX(distribution,INDEX(subsetindex,ROW($A23:$IV23)))</f>
        <v>#NUM!</v>
      </c>
      <c r="N24" s="45" t="e">
        <f aca="true" t="shared" si="8" ref="N24:N33">INDEX(different,INDEX(subsetindex,ROW($A23:$IV23)))</f>
        <v>#NUM!</v>
      </c>
      <c r="O24" s="45" t="str">
        <f t="shared" si="3"/>
        <v> </v>
      </c>
      <c r="P24" s="45" t="str">
        <f t="shared" si="4"/>
        <v> </v>
      </c>
      <c r="Q24" s="45" t="str">
        <f t="shared" si="6"/>
        <v> </v>
      </c>
      <c r="R24" s="45" t="str">
        <f t="shared" si="5"/>
        <v> </v>
      </c>
    </row>
    <row r="25" spans="1:18" ht="13.5">
      <c r="A25" s="16"/>
      <c r="B25" s="20" t="s">
        <v>55</v>
      </c>
      <c r="C25" s="20" t="s">
        <v>3</v>
      </c>
      <c r="D25" s="22">
        <v>4.43</v>
      </c>
      <c r="E25" s="7" t="s">
        <v>15</v>
      </c>
      <c r="F25" s="6" t="e">
        <f>E25-#REF!</f>
        <v>#VALUE!</v>
      </c>
      <c r="G25" s="8">
        <v>0.5</v>
      </c>
      <c r="H25" s="5">
        <v>-0.5</v>
      </c>
      <c r="L25" s="47">
        <f>SMALL(IF(ISNUMBER(different),ROW(different)-ROW(INDEX(different,1))+1),ROW($B$1:INDEX($B:$B,COUNTIF(different,1))))</f>
        <v>0</v>
      </c>
      <c r="M25" s="45" t="e">
        <f t="shared" si="7"/>
        <v>#NUM!</v>
      </c>
      <c r="N25" s="45" t="e">
        <f t="shared" si="8"/>
        <v>#NUM!</v>
      </c>
      <c r="O25" s="45" t="str">
        <f t="shared" si="3"/>
        <v> </v>
      </c>
      <c r="P25" s="45" t="str">
        <f t="shared" si="4"/>
        <v> </v>
      </c>
      <c r="Q25" s="45" t="str">
        <f t="shared" si="6"/>
        <v> </v>
      </c>
      <c r="R25" s="45" t="str">
        <f t="shared" si="5"/>
        <v> </v>
      </c>
    </row>
    <row r="26" spans="1:18" ht="13.5">
      <c r="A26" s="16">
        <v>316</v>
      </c>
      <c r="B26" s="20" t="s">
        <v>57</v>
      </c>
      <c r="C26" s="20" t="s">
        <v>3</v>
      </c>
      <c r="D26" s="21">
        <v>4.26</v>
      </c>
      <c r="E26" s="7" t="s">
        <v>15</v>
      </c>
      <c r="F26" s="6" t="e">
        <f>E26-D26</f>
        <v>#VALUE!</v>
      </c>
      <c r="G26" s="8">
        <v>0.5</v>
      </c>
      <c r="H26" s="5">
        <v>-0.5</v>
      </c>
      <c r="L26" s="47">
        <f>SMALL(IF(ISNUMBER(different),ROW(different)-ROW(INDEX(different,1))+1),ROW($B$1:INDEX($B:$B,COUNTIF(different,1))))</f>
        <v>0</v>
      </c>
      <c r="M26" s="45" t="e">
        <f t="shared" si="7"/>
        <v>#NUM!</v>
      </c>
      <c r="N26" s="45" t="e">
        <f t="shared" si="8"/>
        <v>#NUM!</v>
      </c>
      <c r="O26" s="45" t="str">
        <f t="shared" si="3"/>
        <v> </v>
      </c>
      <c r="P26" s="45" t="str">
        <f t="shared" si="4"/>
        <v> </v>
      </c>
      <c r="Q26" s="45" t="str">
        <f t="shared" si="6"/>
        <v> </v>
      </c>
      <c r="R26" s="45" t="str">
        <f t="shared" si="5"/>
        <v> </v>
      </c>
    </row>
    <row r="27" spans="1:18" ht="13.5">
      <c r="A27" s="16"/>
      <c r="B27" s="20" t="s">
        <v>58</v>
      </c>
      <c r="C27" s="20" t="s">
        <v>3</v>
      </c>
      <c r="D27" s="22">
        <v>5.15</v>
      </c>
      <c r="E27" s="7" t="s">
        <v>15</v>
      </c>
      <c r="F27" s="6" t="e">
        <f>E27-#REF!</f>
        <v>#VALUE!</v>
      </c>
      <c r="G27" s="8">
        <v>0.5</v>
      </c>
      <c r="H27" s="5">
        <v>-0.5</v>
      </c>
      <c r="L27" s="47">
        <f>SMALL(IF(ISNUMBER(different),ROW(different)-ROW(INDEX(different,1))+1),ROW($B$1:INDEX($B:$B,COUNTIF(different,1))))</f>
        <v>0</v>
      </c>
      <c r="M27" s="45" t="e">
        <f t="shared" si="7"/>
        <v>#NUM!</v>
      </c>
      <c r="N27" s="45" t="e">
        <f t="shared" si="8"/>
        <v>#NUM!</v>
      </c>
      <c r="O27" s="45" t="str">
        <f t="shared" si="3"/>
        <v> </v>
      </c>
      <c r="P27" s="45" t="str">
        <f t="shared" si="4"/>
        <v> </v>
      </c>
      <c r="Q27" s="45" t="str">
        <f t="shared" si="6"/>
        <v> </v>
      </c>
      <c r="R27" s="45" t="str">
        <f t="shared" si="5"/>
        <v> </v>
      </c>
    </row>
    <row r="28" spans="1:18" ht="13.5">
      <c r="A28" s="16">
        <v>318</v>
      </c>
      <c r="B28" s="20" t="s">
        <v>59</v>
      </c>
      <c r="C28" s="20" t="s">
        <v>3</v>
      </c>
      <c r="D28" s="21">
        <v>3.68</v>
      </c>
      <c r="E28" s="7" t="s">
        <v>15</v>
      </c>
      <c r="F28" s="6" t="e">
        <f>E28-D28</f>
        <v>#VALUE!</v>
      </c>
      <c r="G28" s="8">
        <v>0.5</v>
      </c>
      <c r="H28" s="5">
        <v>-0.5</v>
      </c>
      <c r="L28" s="47">
        <f>SMALL(IF(ISNUMBER(different),ROW(different)-ROW(INDEX(different,1))+1),ROW($B$1:INDEX($B:$B,COUNTIF(different,1))))</f>
        <v>0</v>
      </c>
      <c r="M28" s="45" t="e">
        <f t="shared" si="7"/>
        <v>#NUM!</v>
      </c>
      <c r="N28" s="45" t="e">
        <f t="shared" si="8"/>
        <v>#NUM!</v>
      </c>
      <c r="O28" s="45" t="str">
        <f t="shared" si="3"/>
        <v> </v>
      </c>
      <c r="P28" s="45" t="str">
        <f t="shared" si="4"/>
        <v> </v>
      </c>
      <c r="Q28" s="45" t="str">
        <f t="shared" si="6"/>
        <v> </v>
      </c>
      <c r="R28" s="45" t="str">
        <f t="shared" si="5"/>
        <v> </v>
      </c>
    </row>
    <row r="29" spans="1:18" ht="13.5">
      <c r="A29" s="16"/>
      <c r="B29" s="20" t="s">
        <v>60</v>
      </c>
      <c r="C29" s="20" t="s">
        <v>3</v>
      </c>
      <c r="D29" s="22">
        <v>5.46</v>
      </c>
      <c r="E29" s="7" t="s">
        <v>15</v>
      </c>
      <c r="F29" s="6" t="e">
        <f>E29-#REF!</f>
        <v>#VALUE!</v>
      </c>
      <c r="G29" s="8">
        <v>0.5</v>
      </c>
      <c r="H29" s="5">
        <v>-0.5</v>
      </c>
      <c r="L29" s="47">
        <f>SMALL(IF(ISNUMBER(different),ROW(different)-ROW(INDEX(different,1))+1),ROW($B$1:INDEX($B:$B,COUNTIF(different,1))))</f>
        <v>0</v>
      </c>
      <c r="M29" s="45" t="e">
        <f t="shared" si="7"/>
        <v>#NUM!</v>
      </c>
      <c r="N29" s="45" t="e">
        <f t="shared" si="8"/>
        <v>#NUM!</v>
      </c>
      <c r="O29" s="45" t="str">
        <f t="shared" si="3"/>
        <v> </v>
      </c>
      <c r="P29" s="45" t="str">
        <f t="shared" si="4"/>
        <v> </v>
      </c>
      <c r="Q29" s="45" t="str">
        <f t="shared" si="6"/>
        <v> </v>
      </c>
      <c r="R29" s="45" t="str">
        <f t="shared" si="5"/>
        <v> </v>
      </c>
    </row>
    <row r="30" spans="1:18" ht="13.5">
      <c r="A30" s="16">
        <v>320</v>
      </c>
      <c r="B30" s="20" t="s">
        <v>61</v>
      </c>
      <c r="C30" s="20" t="s">
        <v>3</v>
      </c>
      <c r="D30" s="21">
        <v>5.04</v>
      </c>
      <c r="E30" s="7" t="s">
        <v>15</v>
      </c>
      <c r="F30" s="6" t="e">
        <f>E30-D30</f>
        <v>#VALUE!</v>
      </c>
      <c r="G30" s="8">
        <v>0.5</v>
      </c>
      <c r="H30" s="5">
        <v>-0.5</v>
      </c>
      <c r="L30" s="47">
        <f>SMALL(IF(ISNUMBER(different),ROW(different)-ROW(INDEX(different,1))+1),ROW($B$1:INDEX($B:$B,COUNTIF(different,1))))</f>
        <v>0</v>
      </c>
      <c r="M30" s="45" t="e">
        <f t="shared" si="7"/>
        <v>#NUM!</v>
      </c>
      <c r="N30" s="45" t="e">
        <f t="shared" si="8"/>
        <v>#NUM!</v>
      </c>
      <c r="O30" s="45" t="str">
        <f t="shared" si="3"/>
        <v> </v>
      </c>
      <c r="P30" s="45" t="str">
        <f t="shared" si="4"/>
        <v> </v>
      </c>
      <c r="Q30" s="45" t="str">
        <f t="shared" si="6"/>
        <v> </v>
      </c>
      <c r="R30" s="45" t="str">
        <f t="shared" si="5"/>
        <v> </v>
      </c>
    </row>
    <row r="31" spans="1:18" ht="13.5">
      <c r="A31" s="16"/>
      <c r="B31" s="20" t="s">
        <v>62</v>
      </c>
      <c r="C31" s="20" t="s">
        <v>3</v>
      </c>
      <c r="D31" s="22">
        <v>5.41</v>
      </c>
      <c r="E31" s="7" t="s">
        <v>15</v>
      </c>
      <c r="F31" s="6" t="e">
        <f>E31-#REF!</f>
        <v>#VALUE!</v>
      </c>
      <c r="G31" s="8">
        <v>0.5</v>
      </c>
      <c r="H31" s="5">
        <v>-0.5</v>
      </c>
      <c r="L31" s="47">
        <f>SMALL(IF(ISNUMBER(different),ROW(different)-ROW(INDEX(different,1))+1),ROW($B$1:INDEX($B:$B,COUNTIF(different,1))))</f>
        <v>0</v>
      </c>
      <c r="M31" s="45" t="e">
        <f t="shared" si="7"/>
        <v>#NUM!</v>
      </c>
      <c r="N31" s="45" t="e">
        <f t="shared" si="8"/>
        <v>#NUM!</v>
      </c>
      <c r="O31" s="45" t="str">
        <f t="shared" si="3"/>
        <v> </v>
      </c>
      <c r="P31" s="45" t="str">
        <f t="shared" si="4"/>
        <v> </v>
      </c>
      <c r="Q31" s="45" t="str">
        <f t="shared" si="6"/>
        <v> </v>
      </c>
      <c r="R31" s="45" t="str">
        <f t="shared" si="5"/>
        <v> </v>
      </c>
    </row>
    <row r="32" spans="1:18" ht="13.5">
      <c r="A32" s="52">
        <v>322</v>
      </c>
      <c r="B32" s="20" t="s">
        <v>64</v>
      </c>
      <c r="C32" s="20" t="s">
        <v>3</v>
      </c>
      <c r="D32" s="21">
        <v>5.36</v>
      </c>
      <c r="E32" s="7" t="s">
        <v>15</v>
      </c>
      <c r="F32" s="6" t="e">
        <f>E32-D32</f>
        <v>#VALUE!</v>
      </c>
      <c r="G32" s="8">
        <v>0.5</v>
      </c>
      <c r="H32" s="5">
        <v>-0.5</v>
      </c>
      <c r="L32" s="47">
        <f>SMALL(IF(ISNUMBER(different),ROW(different)-ROW(INDEX(different,1))+1),ROW($B$1:INDEX($B:$B,COUNTIF(different,1))))</f>
        <v>0</v>
      </c>
      <c r="M32" s="45" t="e">
        <f t="shared" si="7"/>
        <v>#NUM!</v>
      </c>
      <c r="N32" s="45" t="e">
        <f t="shared" si="8"/>
        <v>#NUM!</v>
      </c>
      <c r="O32" s="45" t="str">
        <f t="shared" si="3"/>
        <v> </v>
      </c>
      <c r="P32" s="45" t="str">
        <f t="shared" si="4"/>
        <v> </v>
      </c>
      <c r="Q32" s="45" t="str">
        <f t="shared" si="6"/>
        <v> </v>
      </c>
      <c r="R32" s="45" t="str">
        <f t="shared" si="5"/>
        <v> </v>
      </c>
    </row>
    <row r="33" spans="1:18" ht="13.5">
      <c r="A33" s="53"/>
      <c r="B33" s="20" t="s">
        <v>63</v>
      </c>
      <c r="C33" s="20" t="s">
        <v>3</v>
      </c>
      <c r="D33" s="22">
        <v>4.18</v>
      </c>
      <c r="E33" s="7" t="s">
        <v>15</v>
      </c>
      <c r="F33" s="6" t="e">
        <f>E33-#REF!</f>
        <v>#VALUE!</v>
      </c>
      <c r="G33" s="8">
        <v>0.5</v>
      </c>
      <c r="H33" s="5">
        <v>-0.5</v>
      </c>
      <c r="L33" s="47">
        <f>SMALL(IF(ISNUMBER(different),ROW(different)-ROW(INDEX(different,1))+1),ROW($B$1:INDEX($B:$B,COUNTIF(different,1))))</f>
        <v>0</v>
      </c>
      <c r="M33" s="45" t="e">
        <f t="shared" si="7"/>
        <v>#NUM!</v>
      </c>
      <c r="N33" s="45" t="e">
        <f t="shared" si="8"/>
        <v>#NUM!</v>
      </c>
      <c r="O33" s="45" t="str">
        <f t="shared" si="3"/>
        <v> </v>
      </c>
      <c r="P33" s="45" t="str">
        <f t="shared" si="4"/>
        <v> </v>
      </c>
      <c r="Q33" s="45" t="str">
        <f t="shared" si="6"/>
        <v> </v>
      </c>
      <c r="R33" s="45" t="str">
        <f t="shared" si="5"/>
        <v> </v>
      </c>
    </row>
    <row r="34" spans="1:18" ht="13.5">
      <c r="A34" s="52">
        <v>324</v>
      </c>
      <c r="B34" s="20" t="s">
        <v>65</v>
      </c>
      <c r="C34" s="20" t="s">
        <v>3</v>
      </c>
      <c r="D34" s="21">
        <v>5.34</v>
      </c>
      <c r="E34" s="7" t="s">
        <v>15</v>
      </c>
      <c r="F34" s="6" t="e">
        <f>E34-D34</f>
        <v>#VALUE!</v>
      </c>
      <c r="G34" s="8">
        <v>0.5</v>
      </c>
      <c r="H34" s="5">
        <v>-0.5</v>
      </c>
      <c r="L34" s="47">
        <f>SMALL(IF(ISNUMBER(different),ROW(different)-ROW(INDEX(different,1))+1),ROW($B$1:INDEX($B:$B,COUNTIF(different,1))))</f>
        <v>0</v>
      </c>
      <c r="M34" s="45" t="e">
        <f>INDEX(distribution,INDEX(subsetindex,ROW(15:15)))</f>
        <v>#NUM!</v>
      </c>
      <c r="N34" s="45" t="e">
        <f>INDEX(different,INDEX(subsetindex,ROW(15:15)))</f>
        <v>#NUM!</v>
      </c>
      <c r="O34" s="45" t="str">
        <f aca="true" t="shared" si="9" ref="O34:O39">IF(ISNUMBER(N34),N34," ")</f>
        <v> </v>
      </c>
      <c r="P34" s="45" t="str">
        <f aca="true" t="shared" si="10" ref="P34:P39">IF(ISNUMBER(N34),M34," ")</f>
        <v> </v>
      </c>
      <c r="Q34" s="45" t="str">
        <f aca="true" t="shared" si="11" ref="Q34:Q39">IF(ISNUMBER(O34),0.5," ")</f>
        <v> </v>
      </c>
      <c r="R34" s="45" t="str">
        <f aca="true" t="shared" si="12" ref="R34:R39">IF(ISNUMBER(O34),-0.5," ")</f>
        <v> </v>
      </c>
    </row>
    <row r="35" spans="1:18" ht="13.5">
      <c r="A35" s="53"/>
      <c r="B35" s="20" t="s">
        <v>65</v>
      </c>
      <c r="C35" s="20" t="s">
        <v>3</v>
      </c>
      <c r="D35" s="22">
        <v>5.26</v>
      </c>
      <c r="E35" s="7" t="s">
        <v>15</v>
      </c>
      <c r="F35" s="6" t="e">
        <f>E35-#REF!</f>
        <v>#VALUE!</v>
      </c>
      <c r="G35" s="8">
        <v>0.5</v>
      </c>
      <c r="H35" s="5">
        <v>-0.5</v>
      </c>
      <c r="L35" s="47">
        <f>SMALL(IF(ISNUMBER(different),ROW(different)-ROW(INDEX(different,1))+1),ROW($B$1:INDEX($B:$B,COUNTIF(different,1))))</f>
        <v>0</v>
      </c>
      <c r="M35" s="45" t="e">
        <f>INDEX(distribution,INDEX(subsetindex,ROW(34:34)))</f>
        <v>#NUM!</v>
      </c>
      <c r="N35" s="45" t="e">
        <f>INDEX(different,INDEX(subsetindex,ROW(34:34)))</f>
        <v>#NUM!</v>
      </c>
      <c r="O35" s="45" t="str">
        <f t="shared" si="9"/>
        <v> </v>
      </c>
      <c r="P35" s="45" t="str">
        <f t="shared" si="10"/>
        <v> </v>
      </c>
      <c r="Q35" s="45" t="str">
        <f t="shared" si="11"/>
        <v> </v>
      </c>
      <c r="R35" s="45" t="str">
        <f t="shared" si="12"/>
        <v> </v>
      </c>
    </row>
    <row r="36" spans="1:18" ht="13.5">
      <c r="A36" s="52">
        <v>326</v>
      </c>
      <c r="B36" s="20" t="s">
        <v>67</v>
      </c>
      <c r="C36" s="20" t="s">
        <v>3</v>
      </c>
      <c r="D36" s="21">
        <v>4.84</v>
      </c>
      <c r="E36" s="7" t="s">
        <v>15</v>
      </c>
      <c r="F36" s="6" t="e">
        <f>E36-D36</f>
        <v>#VALUE!</v>
      </c>
      <c r="G36" s="8">
        <v>0.5</v>
      </c>
      <c r="H36" s="5">
        <v>-0.5</v>
      </c>
      <c r="L36" s="47">
        <f>SMALL(IF(ISNUMBER(different),ROW(different)-ROW(INDEX(different,1))+1),ROW($B$1:INDEX($B:$B,COUNTIF(different,1))))</f>
        <v>0</v>
      </c>
      <c r="M36" s="45" t="e">
        <f>INDEX(distribution,INDEX(subsetindex,ROW(13:13)))</f>
        <v>#NUM!</v>
      </c>
      <c r="N36" s="45" t="e">
        <f>INDEX(different,INDEX(subsetindex,ROW(13:13)))</f>
        <v>#NUM!</v>
      </c>
      <c r="O36" s="45" t="str">
        <f t="shared" si="9"/>
        <v> </v>
      </c>
      <c r="P36" s="45" t="str">
        <f t="shared" si="10"/>
        <v> </v>
      </c>
      <c r="Q36" s="45" t="str">
        <f t="shared" si="11"/>
        <v> </v>
      </c>
      <c r="R36" s="45" t="str">
        <f t="shared" si="12"/>
        <v> </v>
      </c>
    </row>
    <row r="37" spans="1:18" ht="13.5">
      <c r="A37" s="53"/>
      <c r="B37" s="20" t="s">
        <v>68</v>
      </c>
      <c r="C37" s="20" t="s">
        <v>3</v>
      </c>
      <c r="D37" s="22">
        <v>5.49</v>
      </c>
      <c r="E37" s="7" t="s">
        <v>15</v>
      </c>
      <c r="F37" s="6" t="e">
        <f>E37-#REF!</f>
        <v>#VALUE!</v>
      </c>
      <c r="G37" s="8">
        <v>0.5</v>
      </c>
      <c r="H37" s="5">
        <v>-0.5</v>
      </c>
      <c r="L37" s="47">
        <f>SMALL(IF(ISNUMBER(different),ROW(different)-ROW(INDEX(different,1))+1),ROW($B$1:INDEX($B:$B,COUNTIF(different,1))))</f>
        <v>0</v>
      </c>
      <c r="M37" s="45" t="e">
        <f>INDEX(distribution,INDEX(subsetindex,ROW(36:36)))</f>
        <v>#NUM!</v>
      </c>
      <c r="N37" s="45" t="e">
        <f>INDEX(different,INDEX(subsetindex,ROW(36:36)))</f>
        <v>#NUM!</v>
      </c>
      <c r="O37" s="45" t="str">
        <f t="shared" si="9"/>
        <v> </v>
      </c>
      <c r="P37" s="45" t="str">
        <f t="shared" si="10"/>
        <v> </v>
      </c>
      <c r="Q37" s="45" t="str">
        <f t="shared" si="11"/>
        <v> </v>
      </c>
      <c r="R37" s="45" t="str">
        <f t="shared" si="12"/>
        <v> </v>
      </c>
    </row>
    <row r="38" spans="1:18" ht="13.5">
      <c r="A38" s="52">
        <v>328</v>
      </c>
      <c r="B38" s="20" t="s">
        <v>69</v>
      </c>
      <c r="C38" s="20" t="s">
        <v>3</v>
      </c>
      <c r="D38" s="21">
        <v>4.53</v>
      </c>
      <c r="E38" s="7" t="s">
        <v>15</v>
      </c>
      <c r="F38" s="6" t="e">
        <f>E38-D38</f>
        <v>#VALUE!</v>
      </c>
      <c r="G38" s="8">
        <v>0.5</v>
      </c>
      <c r="H38" s="5">
        <v>-0.5</v>
      </c>
      <c r="L38" s="47">
        <f>SMALL(IF(ISNUMBER(different),ROW(different)-ROW(INDEX(different,1))+1),ROW($B$1:INDEX($B:$B,COUNTIF(different,1))))</f>
        <v>0</v>
      </c>
      <c r="M38" s="45" t="e">
        <f>INDEX(distribution,INDEX(subsetindex,ROW(15:15)))</f>
        <v>#NUM!</v>
      </c>
      <c r="N38" s="45" t="e">
        <f>INDEX(different,INDEX(subsetindex,ROW(15:15)))</f>
        <v>#NUM!</v>
      </c>
      <c r="O38" s="45" t="str">
        <f t="shared" si="9"/>
        <v> </v>
      </c>
      <c r="P38" s="45" t="str">
        <f t="shared" si="10"/>
        <v> </v>
      </c>
      <c r="Q38" s="45" t="str">
        <f t="shared" si="11"/>
        <v> </v>
      </c>
      <c r="R38" s="45" t="str">
        <f t="shared" si="12"/>
        <v> </v>
      </c>
    </row>
    <row r="39" spans="1:18" ht="13.5">
      <c r="A39" s="53"/>
      <c r="B39" s="20" t="s">
        <v>70</v>
      </c>
      <c r="C39" s="20" t="s">
        <v>3</v>
      </c>
      <c r="D39" s="22">
        <v>4.42</v>
      </c>
      <c r="E39" s="7" t="s">
        <v>15</v>
      </c>
      <c r="F39" s="6" t="e">
        <f>E39-#REF!</f>
        <v>#VALUE!</v>
      </c>
      <c r="G39" s="8">
        <v>0.5</v>
      </c>
      <c r="H39" s="5">
        <v>-0.5</v>
      </c>
      <c r="L39" s="47">
        <f>SMALL(IF(ISNUMBER(different),ROW(different)-ROW(INDEX(different,1))+1),ROW($B$1:INDEX($B:$B,COUNTIF(different,1))))</f>
        <v>0</v>
      </c>
      <c r="M39" s="45" t="e">
        <f>INDEX(distribution,INDEX(subsetindex,ROW(38:38)))</f>
        <v>#NUM!</v>
      </c>
      <c r="N39" s="45" t="e">
        <f>INDEX(different,INDEX(subsetindex,ROW(38:38)))</f>
        <v>#NUM!</v>
      </c>
      <c r="O39" s="45" t="str">
        <f t="shared" si="9"/>
        <v> </v>
      </c>
      <c r="P39" s="45" t="str">
        <f t="shared" si="10"/>
        <v> </v>
      </c>
      <c r="Q39" s="45" t="str">
        <f t="shared" si="11"/>
        <v> </v>
      </c>
      <c r="R39" s="45" t="str">
        <f t="shared" si="12"/>
        <v> </v>
      </c>
    </row>
    <row r="40" spans="1:18" ht="12.75">
      <c r="A40" s="37"/>
      <c r="B40" s="39"/>
      <c r="C40" s="39"/>
      <c r="D40" s="40"/>
      <c r="E40" s="41"/>
      <c r="F40" s="42"/>
      <c r="G40" s="33"/>
      <c r="H40" s="34"/>
      <c r="L40" s="47">
        <f>SMALL(IF(ISNUMBER(different),ROW(different)-ROW(INDEX(different,1))+1),ROW($B$1:INDEX($B:$B,COUNTIF(different,1))))</f>
        <v>0</v>
      </c>
      <c r="M40" s="45" t="e">
        <f>INDEX(distribution,INDEX(subsetindex,ROW(17:17)))</f>
        <v>#NUM!</v>
      </c>
      <c r="N40" s="45" t="e">
        <f>INDEX(different,INDEX(subsetindex,ROW(17:17)))</f>
        <v>#NUM!</v>
      </c>
      <c r="O40" s="45" t="str">
        <f t="shared" si="3"/>
        <v> </v>
      </c>
      <c r="P40" s="45" t="str">
        <f t="shared" si="4"/>
        <v> </v>
      </c>
      <c r="Q40" s="45" t="str">
        <f t="shared" si="6"/>
        <v> </v>
      </c>
      <c r="R40" s="45" t="str">
        <f t="shared" si="5"/>
        <v> </v>
      </c>
    </row>
    <row r="41" spans="1:18" ht="12.75">
      <c r="A41" s="37"/>
      <c r="B41" s="39"/>
      <c r="C41" s="39"/>
      <c r="D41" s="40"/>
      <c r="E41" s="41"/>
      <c r="F41" s="42"/>
      <c r="G41" s="33"/>
      <c r="H41" s="34"/>
      <c r="L41" s="47">
        <f>SMALL(IF(ISNUMBER(different),ROW(different)-ROW(INDEX(different,1))+1),ROW($B$1:INDEX($B:$B,COUNTIF(different,1))))</f>
        <v>0</v>
      </c>
      <c r="M41" s="45" t="e">
        <f>INDEX(distribution,INDEX(subsetindex,ROW(40:40)))</f>
        <v>#NUM!</v>
      </c>
      <c r="N41" s="45" t="e">
        <f>INDEX(different,INDEX(subsetindex,ROW(40:40)))</f>
        <v>#NUM!</v>
      </c>
      <c r="O41" s="45" t="str">
        <f t="shared" si="3"/>
        <v> </v>
      </c>
      <c r="P41" s="45" t="str">
        <f t="shared" si="4"/>
        <v> </v>
      </c>
      <c r="Q41" s="45" t="str">
        <f t="shared" si="6"/>
        <v> </v>
      </c>
      <c r="R41" s="45" t="str">
        <f t="shared" si="5"/>
        <v> </v>
      </c>
    </row>
    <row r="42" spans="12:18" ht="12.75">
      <c r="L42" s="47">
        <f>SMALL(IF(ISNUMBER(different),ROW(different)-ROW(INDEX(different,1))+1),ROW($B$1:INDEX($B:$B,COUNTIF(different,1))))</f>
        <v>0</v>
      </c>
      <c r="M42" s="45" t="e">
        <f>INDEX(distribution,INDEX(subsetindex,ROW(5:5)))</f>
        <v>#NUM!</v>
      </c>
      <c r="N42" s="45" t="e">
        <f>INDEX(different,INDEX(subsetindex,ROW(5:5)))</f>
        <v>#NUM!</v>
      </c>
      <c r="O42" s="45" t="str">
        <f>IF(ISNUMBER(N42),N42," ")</f>
        <v> </v>
      </c>
      <c r="P42" s="45" t="str">
        <f>IF(ISNUMBER(N42),M42," ")</f>
        <v> </v>
      </c>
      <c r="Q42" s="45" t="str">
        <f>IF(ISNUMBER(O42),0.5," ")</f>
        <v> </v>
      </c>
      <c r="R42" s="45" t="str">
        <f>IF(ISNUMBER(O42),-0.5," ")</f>
        <v> </v>
      </c>
    </row>
    <row r="43" spans="12:18" ht="12.75">
      <c r="L43" s="47">
        <f>SMALL(IF(ISNUMBER(different),ROW(different)-ROW(INDEX(different,1))+1),ROW($B$1:INDEX($B:$B,COUNTIF(different,1))))</f>
        <v>0</v>
      </c>
      <c r="M43" s="45" t="e">
        <f>INDEX(distribution,INDEX(subsetindex,ROW(42:42)))</f>
        <v>#NUM!</v>
      </c>
      <c r="N43" s="45" t="e">
        <f>INDEX(different,INDEX(subsetindex,ROW(42:42)))</f>
        <v>#NUM!</v>
      </c>
      <c r="O43" s="45" t="str">
        <f>IF(ISNUMBER(N43),N43," ")</f>
        <v> </v>
      </c>
      <c r="P43" s="45" t="str">
        <f>IF(ISNUMBER(N43),M43," ")</f>
        <v> </v>
      </c>
      <c r="Q43" s="45" t="str">
        <f>IF(ISNUMBER(O43),0.5," ")</f>
        <v> </v>
      </c>
      <c r="R43" s="45" t="str">
        <f>IF(ISNUMBER(O43),-0.5," ")</f>
        <v> </v>
      </c>
    </row>
    <row r="44" spans="12:18" ht="12.75">
      <c r="L44" s="47">
        <f>SMALL(IF(ISNUMBER(different),ROW(different)-ROW(INDEX(different,1))+1),ROW($B$1:INDEX($B:$B,COUNTIF(different,1))))</f>
        <v>0</v>
      </c>
      <c r="M44" s="45" t="e">
        <f>INDEX(distribution,INDEX(subsetindex,ROW(7:7)))</f>
        <v>#NUM!</v>
      </c>
      <c r="N44" s="45" t="e">
        <f>INDEX(different,INDEX(subsetindex,ROW(7:7)))</f>
        <v>#NUM!</v>
      </c>
      <c r="O44" s="45" t="str">
        <f>IF(ISNUMBER(N44),N44," ")</f>
        <v> </v>
      </c>
      <c r="P44" s="45" t="str">
        <f>IF(ISNUMBER(N44),M44," ")</f>
        <v> </v>
      </c>
      <c r="Q44" s="45" t="str">
        <f>IF(ISNUMBER(O44),0.5," ")</f>
        <v> </v>
      </c>
      <c r="R44" s="45" t="str">
        <f>IF(ISNUMBER(O44),-0.5," ")</f>
        <v> </v>
      </c>
    </row>
    <row r="45" spans="12:18" ht="12.75">
      <c r="L45" s="47">
        <f>SMALL(IF(ISNUMBER(different),ROW(different)-ROW(INDEX(different,1))+1),ROW($B$1:INDEX($B:$B,COUNTIF(different,1))))</f>
        <v>0</v>
      </c>
      <c r="M45" s="45" t="e">
        <f>INDEX(distribution,INDEX(subsetindex,ROW(44:44)))</f>
        <v>#NUM!</v>
      </c>
      <c r="N45" s="45" t="e">
        <f>INDEX(different,INDEX(subsetindex,ROW(44:44)))</f>
        <v>#NUM!</v>
      </c>
      <c r="O45" s="45" t="str">
        <f>IF(ISNUMBER(N45),N45," ")</f>
        <v> </v>
      </c>
      <c r="P45" s="45" t="str">
        <f>IF(ISNUMBER(N45),M45," ")</f>
        <v> </v>
      </c>
      <c r="Q45" s="45" t="str">
        <f>IF(ISNUMBER(O45),0.5," ")</f>
        <v> </v>
      </c>
      <c r="R45" s="45" t="str">
        <f>IF(ISNUMBER(O45),-0.5," ")</f>
        <v> </v>
      </c>
    </row>
    <row r="46" spans="12:18" ht="12.75">
      <c r="L46" s="47">
        <f>SMALL(IF(ISNUMBER(different),ROW(different)-ROW(INDEX(different,1))+1),ROW($B$1:INDEX($B:$B,COUNTIF(different,1))))</f>
        <v>0</v>
      </c>
      <c r="M46" s="45" t="e">
        <f>INDEX(distribution,INDEX(subsetindex,ROW(9:9)))</f>
        <v>#NUM!</v>
      </c>
      <c r="N46" s="45" t="e">
        <f>INDEX(different,INDEX(subsetindex,ROW(9:9)))</f>
        <v>#NUM!</v>
      </c>
      <c r="O46" s="45" t="str">
        <f t="shared" si="3"/>
        <v> </v>
      </c>
      <c r="P46" s="45" t="str">
        <f t="shared" si="4"/>
        <v> </v>
      </c>
      <c r="Q46" s="45" t="str">
        <f t="shared" si="6"/>
        <v> </v>
      </c>
      <c r="R46" s="45" t="str">
        <f t="shared" si="5"/>
        <v> </v>
      </c>
    </row>
    <row r="47" spans="12:18" ht="12.75">
      <c r="L47" s="47">
        <f>SMALL(IF(ISNUMBER(different),ROW(different)-ROW(INDEX(different,1))+1),ROW($B$1:INDEX($B:$B,COUNTIF(different,1))))</f>
        <v>0</v>
      </c>
      <c r="M47" s="45" t="e">
        <f>INDEX(distribution,INDEX(subsetindex,ROW(46:46)))</f>
        <v>#NUM!</v>
      </c>
      <c r="N47" s="45" t="e">
        <f>INDEX(different,INDEX(subsetindex,ROW(46:46)))</f>
        <v>#NUM!</v>
      </c>
      <c r="O47" s="45" t="str">
        <f t="shared" si="3"/>
        <v> </v>
      </c>
      <c r="P47" s="45" t="str">
        <f t="shared" si="4"/>
        <v> </v>
      </c>
      <c r="Q47" s="45" t="str">
        <f t="shared" si="6"/>
        <v> </v>
      </c>
      <c r="R47" s="45" t="str">
        <f t="shared" si="5"/>
        <v> </v>
      </c>
    </row>
    <row r="48" spans="12:18" ht="12.75">
      <c r="L48" s="47">
        <f>SMALL(IF(ISNUMBER(different),ROW(different)-ROW(INDEX(different,1))+1),ROW($B$1:INDEX($B:$B,COUNTIF(different,1))))</f>
        <v>0</v>
      </c>
      <c r="M48" s="45" t="e">
        <f>INDEX(distribution,INDEX(subsetindex,ROW(11:11)))</f>
        <v>#NUM!</v>
      </c>
      <c r="N48" s="45" t="e">
        <f>INDEX(different,INDEX(subsetindex,ROW(11:11)))</f>
        <v>#NUM!</v>
      </c>
      <c r="O48" s="45" t="str">
        <f aca="true" t="shared" si="13" ref="O48:O53">IF(ISNUMBER(N48),N48," ")</f>
        <v> </v>
      </c>
      <c r="P48" s="45" t="str">
        <f aca="true" t="shared" si="14" ref="P48:P53">IF(ISNUMBER(N48),M48," ")</f>
        <v> </v>
      </c>
      <c r="Q48" s="45" t="str">
        <f aca="true" t="shared" si="15" ref="Q48:Q53">IF(ISNUMBER(O48),0.5," ")</f>
        <v> </v>
      </c>
      <c r="R48" s="45" t="str">
        <f aca="true" t="shared" si="16" ref="R48:R53">IF(ISNUMBER(O48),-0.5," ")</f>
        <v> </v>
      </c>
    </row>
    <row r="49" spans="12:18" ht="12.75">
      <c r="L49" s="47">
        <f>SMALL(IF(ISNUMBER(different),ROW(different)-ROW(INDEX(different,1))+1),ROW($B$1:INDEX($B:$B,COUNTIF(different,1))))</f>
        <v>0</v>
      </c>
      <c r="M49" s="45" t="e">
        <f>INDEX(distribution,INDEX(subsetindex,ROW(48:48)))</f>
        <v>#NUM!</v>
      </c>
      <c r="N49" s="45" t="e">
        <f>INDEX(different,INDEX(subsetindex,ROW(48:48)))</f>
        <v>#NUM!</v>
      </c>
      <c r="O49" s="45" t="str">
        <f t="shared" si="13"/>
        <v> </v>
      </c>
      <c r="P49" s="45" t="str">
        <f t="shared" si="14"/>
        <v> </v>
      </c>
      <c r="Q49" s="45" t="str">
        <f t="shared" si="15"/>
        <v> </v>
      </c>
      <c r="R49" s="45" t="str">
        <f t="shared" si="16"/>
        <v> </v>
      </c>
    </row>
    <row r="50" spans="12:18" ht="12.75">
      <c r="L50" s="47">
        <f>SMALL(IF(ISNUMBER(different),ROW(different)-ROW(INDEX(different,1))+1),ROW($B$1:INDEX($B:$B,COUNTIF(different,1))))</f>
        <v>0</v>
      </c>
      <c r="M50" s="45" t="e">
        <f>INDEX(distribution,INDEX(subsetindex,ROW(13:13)))</f>
        <v>#NUM!</v>
      </c>
      <c r="N50" s="45" t="e">
        <f>INDEX(different,INDEX(subsetindex,ROW(13:13)))</f>
        <v>#NUM!</v>
      </c>
      <c r="O50" s="45" t="str">
        <f t="shared" si="13"/>
        <v> </v>
      </c>
      <c r="P50" s="45" t="str">
        <f t="shared" si="14"/>
        <v> </v>
      </c>
      <c r="Q50" s="45" t="str">
        <f t="shared" si="15"/>
        <v> </v>
      </c>
      <c r="R50" s="45" t="str">
        <f t="shared" si="16"/>
        <v> </v>
      </c>
    </row>
    <row r="51" spans="12:18" ht="12.75">
      <c r="L51" s="47">
        <f>SMALL(IF(ISNUMBER(different),ROW(different)-ROW(INDEX(different,1))+1),ROW($B$1:INDEX($B:$B,COUNTIF(different,1))))</f>
        <v>0</v>
      </c>
      <c r="M51" s="45" t="e">
        <f>INDEX(distribution,INDEX(subsetindex,ROW(50:50)))</f>
        <v>#NUM!</v>
      </c>
      <c r="N51" s="45" t="e">
        <f>INDEX(different,INDEX(subsetindex,ROW(50:50)))</f>
        <v>#NUM!</v>
      </c>
      <c r="O51" s="45" t="str">
        <f t="shared" si="13"/>
        <v> </v>
      </c>
      <c r="P51" s="45" t="str">
        <f t="shared" si="14"/>
        <v> </v>
      </c>
      <c r="Q51" s="45" t="str">
        <f t="shared" si="15"/>
        <v> </v>
      </c>
      <c r="R51" s="45" t="str">
        <f t="shared" si="16"/>
        <v> </v>
      </c>
    </row>
    <row r="52" spans="12:18" ht="12.75">
      <c r="L52" s="47">
        <f>SMALL(IF(ISNUMBER(different),ROW(different)-ROW(INDEX(different,1))+1),ROW($B$1:INDEX($B:$B,COUNTIF(different,1))))</f>
        <v>0</v>
      </c>
      <c r="M52" s="45" t="e">
        <f>INDEX(distribution,INDEX(subsetindex,ROW(15:15)))</f>
        <v>#NUM!</v>
      </c>
      <c r="N52" s="45" t="e">
        <f>INDEX(different,INDEX(subsetindex,ROW(15:15)))</f>
        <v>#NUM!</v>
      </c>
      <c r="O52" s="45" t="str">
        <f t="shared" si="13"/>
        <v> </v>
      </c>
      <c r="P52" s="45" t="str">
        <f t="shared" si="14"/>
        <v> </v>
      </c>
      <c r="Q52" s="45" t="str">
        <f t="shared" si="15"/>
        <v> </v>
      </c>
      <c r="R52" s="45" t="str">
        <f t="shared" si="16"/>
        <v> </v>
      </c>
    </row>
    <row r="53" spans="12:18" ht="12.75">
      <c r="L53" s="47">
        <f>SMALL(IF(ISNUMBER(different),ROW(different)-ROW(INDEX(different,1))+1),ROW($B$1:INDEX($B:$B,COUNTIF(different,1))))</f>
        <v>0</v>
      </c>
      <c r="M53" s="45" t="e">
        <f>INDEX(distribution,INDEX(subsetindex,ROW(52:52)))</f>
        <v>#NUM!</v>
      </c>
      <c r="N53" s="45" t="e">
        <f>INDEX(different,INDEX(subsetindex,ROW(52:52)))</f>
        <v>#NUM!</v>
      </c>
      <c r="O53" s="45" t="str">
        <f t="shared" si="13"/>
        <v> </v>
      </c>
      <c r="P53" s="45" t="str">
        <f t="shared" si="14"/>
        <v> </v>
      </c>
      <c r="Q53" s="45" t="str">
        <f t="shared" si="15"/>
        <v> </v>
      </c>
      <c r="R53" s="45" t="str">
        <f t="shared" si="16"/>
        <v> </v>
      </c>
    </row>
    <row r="54" spans="12:18" ht="12.75">
      <c r="L54" s="47">
        <f>SMALL(IF(ISNUMBER(different),ROW(different)-ROW(INDEX(different,1))+1),ROW($B$1:INDEX($B:$B,COUNTIF(different,1))))</f>
        <v>0</v>
      </c>
      <c r="M54" s="45" t="e">
        <f>INDEX(distribution,INDEX(subsetindex,ROW(17:17)))</f>
        <v>#NUM!</v>
      </c>
      <c r="N54" s="45" t="e">
        <f>INDEX(different,INDEX(subsetindex,ROW(17:17)))</f>
        <v>#NUM!</v>
      </c>
      <c r="O54" s="45" t="str">
        <f t="shared" si="3"/>
        <v> </v>
      </c>
      <c r="P54" s="45" t="str">
        <f t="shared" si="4"/>
        <v> </v>
      </c>
      <c r="Q54" s="45" t="str">
        <f t="shared" si="6"/>
        <v> </v>
      </c>
      <c r="R54" s="45" t="str">
        <f t="shared" si="5"/>
        <v> </v>
      </c>
    </row>
    <row r="55" spans="12:18" ht="12.75">
      <c r="L55" s="47">
        <f>SMALL(IF(ISNUMBER(different),ROW(different)-ROW(INDEX(different,1))+1),ROW($B$1:INDEX($B:$B,COUNTIF(different,1))))</f>
        <v>0</v>
      </c>
      <c r="M55" s="45" t="e">
        <f>INDEX(distribution,INDEX(subsetindex,ROW(54:54)))</f>
        <v>#NUM!</v>
      </c>
      <c r="N55" s="45" t="e">
        <f>INDEX(different,INDEX(subsetindex,ROW(54:54)))</f>
        <v>#NUM!</v>
      </c>
      <c r="O55" s="45" t="str">
        <f t="shared" si="3"/>
        <v> </v>
      </c>
      <c r="P55" s="45" t="str">
        <f t="shared" si="4"/>
        <v> </v>
      </c>
      <c r="Q55" s="45" t="str">
        <f t="shared" si="6"/>
        <v> </v>
      </c>
      <c r="R55" s="45" t="str">
        <f t="shared" si="5"/>
        <v> </v>
      </c>
    </row>
    <row r="56" spans="12:18" ht="12.75">
      <c r="L56" s="47">
        <f>SMALL(IF(ISNUMBER(different),ROW(different)-ROW(INDEX(different,1))+1),ROW($B$1:INDEX($B:$B,COUNTIF(different,1))))</f>
        <v>0</v>
      </c>
      <c r="M56" s="45" t="e">
        <f>INDEX(distribution,INDEX(subsetindex,ROW(19:19)))</f>
        <v>#NUM!</v>
      </c>
      <c r="N56" s="45" t="e">
        <f>INDEX(different,INDEX(subsetindex,ROW(19:19)))</f>
        <v>#NUM!</v>
      </c>
      <c r="O56" s="45" t="str">
        <f aca="true" t="shared" si="17" ref="O56:O61">IF(ISNUMBER(N56),N56," ")</f>
        <v> </v>
      </c>
      <c r="P56" s="45" t="str">
        <f aca="true" t="shared" si="18" ref="P56:P61">IF(ISNUMBER(N56),M56," ")</f>
        <v> </v>
      </c>
      <c r="Q56" s="45" t="str">
        <f aca="true" t="shared" si="19" ref="Q56:Q61">IF(ISNUMBER(O56),0.5," ")</f>
        <v> </v>
      </c>
      <c r="R56" s="45" t="str">
        <f aca="true" t="shared" si="20" ref="R56:R61">IF(ISNUMBER(O56),-0.5," ")</f>
        <v> </v>
      </c>
    </row>
    <row r="57" spans="12:18" ht="12.75">
      <c r="L57" s="47">
        <f>SMALL(IF(ISNUMBER(different),ROW(different)-ROW(INDEX(different,1))+1),ROW($B$1:INDEX($B:$B,COUNTIF(different,1))))</f>
        <v>0</v>
      </c>
      <c r="M57" s="45" t="e">
        <f>INDEX(distribution,INDEX(subsetindex,ROW(56:56)))</f>
        <v>#NUM!</v>
      </c>
      <c r="N57" s="45" t="e">
        <f>INDEX(different,INDEX(subsetindex,ROW(56:56)))</f>
        <v>#NUM!</v>
      </c>
      <c r="O57" s="45" t="str">
        <f t="shared" si="17"/>
        <v> </v>
      </c>
      <c r="P57" s="45" t="str">
        <f t="shared" si="18"/>
        <v> </v>
      </c>
      <c r="Q57" s="45" t="str">
        <f t="shared" si="19"/>
        <v> </v>
      </c>
      <c r="R57" s="45" t="str">
        <f t="shared" si="20"/>
        <v> </v>
      </c>
    </row>
    <row r="58" spans="12:18" ht="12.75">
      <c r="L58" s="47">
        <f>SMALL(IF(ISNUMBER(different),ROW(different)-ROW(INDEX(different,1))+1),ROW($B$1:INDEX($B:$B,COUNTIF(different,1))))</f>
        <v>0</v>
      </c>
      <c r="M58" s="45" t="e">
        <f>INDEX(distribution,INDEX(subsetindex,ROW(21:21)))</f>
        <v>#NUM!</v>
      </c>
      <c r="N58" s="45" t="e">
        <f>INDEX(different,INDEX(subsetindex,ROW(21:21)))</f>
        <v>#NUM!</v>
      </c>
      <c r="O58" s="45" t="str">
        <f t="shared" si="17"/>
        <v> </v>
      </c>
      <c r="P58" s="45" t="str">
        <f t="shared" si="18"/>
        <v> </v>
      </c>
      <c r="Q58" s="45" t="str">
        <f t="shared" si="19"/>
        <v> </v>
      </c>
      <c r="R58" s="45" t="str">
        <f t="shared" si="20"/>
        <v> </v>
      </c>
    </row>
    <row r="59" spans="12:18" ht="12.75">
      <c r="L59" s="47">
        <f>SMALL(IF(ISNUMBER(different),ROW(different)-ROW(INDEX(different,1))+1),ROW($B$1:INDEX($B:$B,COUNTIF(different,1))))</f>
        <v>0</v>
      </c>
      <c r="M59" s="45" t="e">
        <f>INDEX(distribution,INDEX(subsetindex,ROW(58:58)))</f>
        <v>#NUM!</v>
      </c>
      <c r="N59" s="45" t="e">
        <f>INDEX(different,INDEX(subsetindex,ROW(58:58)))</f>
        <v>#NUM!</v>
      </c>
      <c r="O59" s="45" t="str">
        <f t="shared" si="17"/>
        <v> </v>
      </c>
      <c r="P59" s="45" t="str">
        <f t="shared" si="18"/>
        <v> </v>
      </c>
      <c r="Q59" s="45" t="str">
        <f t="shared" si="19"/>
        <v> </v>
      </c>
      <c r="R59" s="45" t="str">
        <f t="shared" si="20"/>
        <v> </v>
      </c>
    </row>
    <row r="60" spans="12:18" ht="12.75">
      <c r="L60" s="47">
        <f>SMALL(IF(ISNUMBER(different),ROW(different)-ROW(INDEX(different,1))+1),ROW($B$1:INDEX($B:$B,COUNTIF(different,1))))</f>
        <v>0</v>
      </c>
      <c r="M60" s="45" t="e">
        <f>INDEX(distribution,INDEX(subsetindex,ROW(23:23)))</f>
        <v>#NUM!</v>
      </c>
      <c r="N60" s="45" t="e">
        <f>INDEX(different,INDEX(subsetindex,ROW(23:23)))</f>
        <v>#NUM!</v>
      </c>
      <c r="O60" s="45" t="str">
        <f t="shared" si="17"/>
        <v> </v>
      </c>
      <c r="P60" s="45" t="str">
        <f t="shared" si="18"/>
        <v> </v>
      </c>
      <c r="Q60" s="45" t="str">
        <f t="shared" si="19"/>
        <v> </v>
      </c>
      <c r="R60" s="45" t="str">
        <f t="shared" si="20"/>
        <v> </v>
      </c>
    </row>
    <row r="61" spans="12:18" ht="12.75">
      <c r="L61" s="47">
        <f>SMALL(IF(ISNUMBER(different),ROW(different)-ROW(INDEX(different,1))+1),ROW($B$1:INDEX($B:$B,COUNTIF(different,1))))</f>
        <v>0</v>
      </c>
      <c r="M61" s="45" t="e">
        <f>INDEX(distribution,INDEX(subsetindex,ROW(60:60)))</f>
        <v>#NUM!</v>
      </c>
      <c r="N61" s="45" t="e">
        <f>INDEX(different,INDEX(subsetindex,ROW(60:60)))</f>
        <v>#NUM!</v>
      </c>
      <c r="O61" s="45" t="str">
        <f t="shared" si="17"/>
        <v> </v>
      </c>
      <c r="P61" s="45" t="str">
        <f t="shared" si="18"/>
        <v> </v>
      </c>
      <c r="Q61" s="45" t="str">
        <f t="shared" si="19"/>
        <v> </v>
      </c>
      <c r="R61" s="45" t="str">
        <f t="shared" si="20"/>
        <v> </v>
      </c>
    </row>
    <row r="62" spans="12:18" ht="12.75">
      <c r="L62" s="47">
        <f>SMALL(IF(ISNUMBER(different),ROW(different)-ROW(INDEX(different,1))+1),ROW($B$1:INDEX($B:$B,COUNTIF(different,1))))</f>
        <v>0</v>
      </c>
      <c r="M62" s="45" t="e">
        <f>INDEX(distribution,INDEX(subsetindex,ROW(25:25)))</f>
        <v>#NUM!</v>
      </c>
      <c r="N62" s="45" t="e">
        <f>INDEX(different,INDEX(subsetindex,ROW(25:25)))</f>
        <v>#NUM!</v>
      </c>
      <c r="O62" s="45" t="str">
        <f t="shared" si="3"/>
        <v> </v>
      </c>
      <c r="P62" s="45" t="str">
        <f t="shared" si="4"/>
        <v> </v>
      </c>
      <c r="Q62" s="45" t="str">
        <f t="shared" si="6"/>
        <v> </v>
      </c>
      <c r="R62" s="45" t="str">
        <f t="shared" si="5"/>
        <v> </v>
      </c>
    </row>
    <row r="63" spans="12:18" ht="12.75">
      <c r="L63" s="47">
        <f>SMALL(IF(ISNUMBER(different),ROW(different)-ROW(INDEX(different,1))+1),ROW($B$1:INDEX($B:$B,COUNTIF(different,1))))</f>
        <v>0</v>
      </c>
      <c r="M63" s="45" t="e">
        <f>INDEX(distribution,INDEX(subsetindex,ROW(62:62)))</f>
        <v>#NUM!</v>
      </c>
      <c r="N63" s="45" t="e">
        <f>INDEX(different,INDEX(subsetindex,ROW(62:62)))</f>
        <v>#NUM!</v>
      </c>
      <c r="O63" s="45" t="str">
        <f t="shared" si="3"/>
        <v> </v>
      </c>
      <c r="P63" s="45" t="str">
        <f t="shared" si="4"/>
        <v> </v>
      </c>
      <c r="Q63" s="45" t="str">
        <f t="shared" si="6"/>
        <v> </v>
      </c>
      <c r="R63" s="45" t="str">
        <f t="shared" si="5"/>
        <v> </v>
      </c>
    </row>
    <row r="64" spans="12:18" ht="12.75">
      <c r="L64" s="47">
        <f>SMALL(IF(ISNUMBER(different),ROW(different)-ROW(INDEX(different,1))+1),ROW($B$1:INDEX($B:$B,COUNTIF(different,1))))</f>
        <v>0</v>
      </c>
      <c r="M64" s="45" t="e">
        <f>INDEX(distribution,INDEX(subsetindex,ROW(25:25)))</f>
        <v>#NUM!</v>
      </c>
      <c r="N64" s="45" t="e">
        <f>INDEX(different,INDEX(subsetindex,ROW(25:25)))</f>
        <v>#NUM!</v>
      </c>
      <c r="O64" s="45" t="str">
        <f t="shared" si="3"/>
        <v> </v>
      </c>
      <c r="P64" s="45" t="str">
        <f t="shared" si="4"/>
        <v> </v>
      </c>
      <c r="Q64" s="45" t="str">
        <f t="shared" si="6"/>
        <v> </v>
      </c>
      <c r="R64" s="45" t="str">
        <f t="shared" si="5"/>
        <v> </v>
      </c>
    </row>
    <row r="65" spans="12:18" ht="12.75">
      <c r="L65" s="47">
        <f>SMALL(IF(ISNUMBER(different),ROW(different)-ROW(INDEX(different,1))+1),ROW($B$1:INDEX($B:$B,COUNTIF(different,1))))</f>
        <v>0</v>
      </c>
      <c r="M65" s="45" t="e">
        <f>INDEX(distribution,INDEX(subsetindex,ROW(64:64)))</f>
        <v>#NUM!</v>
      </c>
      <c r="N65" s="45" t="e">
        <f>INDEX(different,INDEX(subsetindex,ROW(64:64)))</f>
        <v>#NUM!</v>
      </c>
      <c r="O65" s="45" t="str">
        <f t="shared" si="3"/>
        <v> </v>
      </c>
      <c r="P65" s="45" t="str">
        <f t="shared" si="4"/>
        <v> </v>
      </c>
      <c r="Q65" s="45" t="str">
        <f t="shared" si="6"/>
        <v> </v>
      </c>
      <c r="R65" s="45" t="str">
        <f t="shared" si="5"/>
        <v> </v>
      </c>
    </row>
    <row r="66" spans="12:18" ht="12.75">
      <c r="L66" s="47">
        <f>SMALL(IF(ISNUMBER(different),ROW(different)-ROW(INDEX(different,1))+1),ROW($B$1:INDEX($B:$B,COUNTIF(different,1))))</f>
        <v>0</v>
      </c>
      <c r="M66" s="45" t="e">
        <f>INDEX(distribution,INDEX(subsetindex,ROW(27:27)))</f>
        <v>#NUM!</v>
      </c>
      <c r="N66" s="45" t="e">
        <f>INDEX(different,INDEX(subsetindex,ROW(27:27)))</f>
        <v>#NUM!</v>
      </c>
      <c r="O66" s="45" t="str">
        <f aca="true" t="shared" si="21" ref="O66:O71">IF(ISNUMBER(N66),N66," ")</f>
        <v> </v>
      </c>
      <c r="P66" s="45" t="str">
        <f aca="true" t="shared" si="22" ref="P66:P71">IF(ISNUMBER(N66),M66," ")</f>
        <v> </v>
      </c>
      <c r="Q66" s="45" t="str">
        <f aca="true" t="shared" si="23" ref="Q66:Q71">IF(ISNUMBER(O66),0.5," ")</f>
        <v> </v>
      </c>
      <c r="R66" s="45" t="str">
        <f aca="true" t="shared" si="24" ref="R66:R71">IF(ISNUMBER(O66),-0.5," ")</f>
        <v> </v>
      </c>
    </row>
    <row r="67" spans="12:18" ht="12.75">
      <c r="L67" s="47">
        <f>SMALL(IF(ISNUMBER(different),ROW(different)-ROW(INDEX(different,1))+1),ROW($B$1:INDEX($B:$B,COUNTIF(different,1))))</f>
        <v>0</v>
      </c>
      <c r="M67" s="45" t="e">
        <f>INDEX(distribution,INDEX(subsetindex,ROW(66:66)))</f>
        <v>#NUM!</v>
      </c>
      <c r="N67" s="45" t="e">
        <f>INDEX(different,INDEX(subsetindex,ROW(66:66)))</f>
        <v>#NUM!</v>
      </c>
      <c r="O67" s="45" t="str">
        <f t="shared" si="21"/>
        <v> </v>
      </c>
      <c r="P67" s="45" t="str">
        <f t="shared" si="22"/>
        <v> </v>
      </c>
      <c r="Q67" s="45" t="str">
        <f t="shared" si="23"/>
        <v> </v>
      </c>
      <c r="R67" s="45" t="str">
        <f t="shared" si="24"/>
        <v> </v>
      </c>
    </row>
    <row r="68" spans="12:18" ht="12.75">
      <c r="L68" s="47">
        <f>SMALL(IF(ISNUMBER(different),ROW(different)-ROW(INDEX(different,1))+1),ROW($B$1:INDEX($B:$B,COUNTIF(different,1))))</f>
        <v>0</v>
      </c>
      <c r="M68" s="45" t="e">
        <f>INDEX(distribution,INDEX(subsetindex,ROW(29:29)))</f>
        <v>#NUM!</v>
      </c>
      <c r="N68" s="45" t="e">
        <f>INDEX(different,INDEX(subsetindex,ROW(29:29)))</f>
        <v>#NUM!</v>
      </c>
      <c r="O68" s="45" t="str">
        <f t="shared" si="21"/>
        <v> </v>
      </c>
      <c r="P68" s="45" t="str">
        <f t="shared" si="22"/>
        <v> </v>
      </c>
      <c r="Q68" s="45" t="str">
        <f t="shared" si="23"/>
        <v> </v>
      </c>
      <c r="R68" s="45" t="str">
        <f t="shared" si="24"/>
        <v> </v>
      </c>
    </row>
    <row r="69" spans="12:18" ht="12.75">
      <c r="L69" s="47">
        <f>SMALL(IF(ISNUMBER(different),ROW(different)-ROW(INDEX(different,1))+1),ROW($B$1:INDEX($B:$B,COUNTIF(different,1))))</f>
        <v>0</v>
      </c>
      <c r="M69" s="45" t="e">
        <f>INDEX(distribution,INDEX(subsetindex,ROW(68:68)))</f>
        <v>#NUM!</v>
      </c>
      <c r="N69" s="45" t="e">
        <f>INDEX(different,INDEX(subsetindex,ROW(68:68)))</f>
        <v>#NUM!</v>
      </c>
      <c r="O69" s="45" t="str">
        <f t="shared" si="21"/>
        <v> </v>
      </c>
      <c r="P69" s="45" t="str">
        <f t="shared" si="22"/>
        <v> </v>
      </c>
      <c r="Q69" s="45" t="str">
        <f t="shared" si="23"/>
        <v> </v>
      </c>
      <c r="R69" s="45" t="str">
        <f t="shared" si="24"/>
        <v> </v>
      </c>
    </row>
    <row r="70" spans="12:18" ht="12.75">
      <c r="L70" s="47">
        <f>SMALL(IF(ISNUMBER(different),ROW(different)-ROW(INDEX(different,1))+1),ROW($B$1:INDEX($B:$B,COUNTIF(different,1))))</f>
        <v>0</v>
      </c>
      <c r="M70" s="45" t="e">
        <f>INDEX(distribution,INDEX(subsetindex,ROW(31:31)))</f>
        <v>#NUM!</v>
      </c>
      <c r="N70" s="45" t="e">
        <f>INDEX(different,INDEX(subsetindex,ROW(31:31)))</f>
        <v>#NUM!</v>
      </c>
      <c r="O70" s="45" t="str">
        <f t="shared" si="21"/>
        <v> </v>
      </c>
      <c r="P70" s="45" t="str">
        <f t="shared" si="22"/>
        <v> </v>
      </c>
      <c r="Q70" s="45" t="str">
        <f t="shared" si="23"/>
        <v> </v>
      </c>
      <c r="R70" s="45" t="str">
        <f t="shared" si="24"/>
        <v> </v>
      </c>
    </row>
    <row r="71" spans="12:18" ht="12.75">
      <c r="L71" s="47">
        <f>SMALL(IF(ISNUMBER(different),ROW(different)-ROW(INDEX(different,1))+1),ROW($B$1:INDEX($B:$B,COUNTIF(different,1))))</f>
        <v>0</v>
      </c>
      <c r="M71" s="45" t="e">
        <f>INDEX(distribution,INDEX(subsetindex,ROW(70:70)))</f>
        <v>#NUM!</v>
      </c>
      <c r="N71" s="45" t="e">
        <f>INDEX(different,INDEX(subsetindex,ROW(70:70)))</f>
        <v>#NUM!</v>
      </c>
      <c r="O71" s="45" t="str">
        <f t="shared" si="21"/>
        <v> </v>
      </c>
      <c r="P71" s="45" t="str">
        <f t="shared" si="22"/>
        <v> </v>
      </c>
      <c r="Q71" s="45" t="str">
        <f t="shared" si="23"/>
        <v> </v>
      </c>
      <c r="R71" s="45" t="str">
        <f t="shared" si="24"/>
        <v> </v>
      </c>
    </row>
    <row r="72" spans="12:18" ht="12.75">
      <c r="L72" s="47">
        <f>SMALL(IF(ISNUMBER(different),ROW(different)-ROW(INDEX(different,1))+1),ROW($B$1:INDEX($B:$B,COUNTIF(different,1))))</f>
        <v>0</v>
      </c>
      <c r="M72" s="45" t="e">
        <f>INDEX(distribution,INDEX(subsetindex,ROW(33:33)))</f>
        <v>#NUM!</v>
      </c>
      <c r="N72" s="45" t="e">
        <f>INDEX(different,INDEX(subsetindex,ROW(33:33)))</f>
        <v>#NUM!</v>
      </c>
      <c r="O72" s="45" t="str">
        <f t="shared" si="3"/>
        <v> </v>
      </c>
      <c r="P72" s="45" t="str">
        <f t="shared" si="4"/>
        <v> </v>
      </c>
      <c r="Q72" s="45" t="str">
        <f t="shared" si="6"/>
        <v> </v>
      </c>
      <c r="R72" s="45" t="str">
        <f t="shared" si="5"/>
        <v> </v>
      </c>
    </row>
    <row r="73" spans="12:18" ht="12.75">
      <c r="L73" s="47">
        <f>SMALL(IF(ISNUMBER(different),ROW(different)-ROW(INDEX(different,1))+1),ROW($B$1:INDEX($B:$B,COUNTIF(different,1))))</f>
        <v>0</v>
      </c>
      <c r="M73" s="45" t="e">
        <f aca="true" t="shared" si="25" ref="M73:M104">INDEX(distribution,INDEX(subsetindex,ROW($A72:$IV72)))</f>
        <v>#NUM!</v>
      </c>
      <c r="N73" s="45" t="e">
        <f aca="true" t="shared" si="26" ref="N73:N104">INDEX(different,INDEX(subsetindex,ROW($A72:$IV72)))</f>
        <v>#NUM!</v>
      </c>
      <c r="O73" s="45" t="str">
        <f t="shared" si="3"/>
        <v> </v>
      </c>
      <c r="P73" s="45" t="str">
        <f t="shared" si="4"/>
        <v> </v>
      </c>
      <c r="Q73" s="45" t="str">
        <f t="shared" si="6"/>
        <v> </v>
      </c>
      <c r="R73" s="45" t="str">
        <f t="shared" si="5"/>
        <v> </v>
      </c>
    </row>
    <row r="74" spans="12:18" ht="12.75">
      <c r="L74" s="47">
        <f>SMALL(IF(ISNUMBER(different),ROW(different)-ROW(INDEX(different,1))+1),ROW($B$1:INDEX($B:$B,COUNTIF(different,1))))</f>
        <v>0</v>
      </c>
      <c r="M74" s="45" t="e">
        <f t="shared" si="25"/>
        <v>#NUM!</v>
      </c>
      <c r="N74" s="45" t="e">
        <f t="shared" si="26"/>
        <v>#NUM!</v>
      </c>
      <c r="O74" s="45" t="str">
        <f t="shared" si="3"/>
        <v> </v>
      </c>
      <c r="P74" s="45" t="str">
        <f t="shared" si="4"/>
        <v> </v>
      </c>
      <c r="Q74" s="45" t="str">
        <f t="shared" si="6"/>
        <v> </v>
      </c>
      <c r="R74" s="45" t="str">
        <f t="shared" si="5"/>
        <v> </v>
      </c>
    </row>
    <row r="75" spans="12:18" ht="12.75">
      <c r="L75" s="47">
        <f>SMALL(IF(ISNUMBER(different),ROW(different)-ROW(INDEX(different,1))+1),ROW($B$1:INDEX($B:$B,COUNTIF(different,1))))</f>
        <v>0</v>
      </c>
      <c r="M75" s="45" t="e">
        <f t="shared" si="25"/>
        <v>#NUM!</v>
      </c>
      <c r="N75" s="45" t="e">
        <f t="shared" si="26"/>
        <v>#NUM!</v>
      </c>
      <c r="O75" s="45" t="str">
        <f t="shared" si="3"/>
        <v> </v>
      </c>
      <c r="P75" s="45" t="str">
        <f t="shared" si="4"/>
        <v> </v>
      </c>
      <c r="Q75" s="45" t="str">
        <f t="shared" si="6"/>
        <v> </v>
      </c>
      <c r="R75" s="45" t="str">
        <f t="shared" si="5"/>
        <v> </v>
      </c>
    </row>
    <row r="76" spans="12:18" ht="12.75">
      <c r="L76" s="47">
        <f>SMALL(IF(ISNUMBER(different),ROW(different)-ROW(INDEX(different,1))+1),ROW($B$1:INDEX($B:$B,COUNTIF(different,1))))</f>
        <v>0</v>
      </c>
      <c r="M76" s="45" t="e">
        <f t="shared" si="25"/>
        <v>#NUM!</v>
      </c>
      <c r="N76" s="45" t="e">
        <f t="shared" si="26"/>
        <v>#NUM!</v>
      </c>
      <c r="O76" s="45" t="str">
        <f t="shared" si="3"/>
        <v> </v>
      </c>
      <c r="P76" s="45" t="str">
        <f t="shared" si="4"/>
        <v> </v>
      </c>
      <c r="Q76" s="45" t="str">
        <f t="shared" si="6"/>
        <v> </v>
      </c>
      <c r="R76" s="45" t="str">
        <f t="shared" si="5"/>
        <v> </v>
      </c>
    </row>
    <row r="77" spans="12:18" ht="12.75">
      <c r="L77" s="47">
        <f>SMALL(IF(ISNUMBER(different),ROW(different)-ROW(INDEX(different,1))+1),ROW($B$1:INDEX($B:$B,COUNTIF(different,1))))</f>
        <v>0</v>
      </c>
      <c r="M77" s="45" t="e">
        <f t="shared" si="25"/>
        <v>#NUM!</v>
      </c>
      <c r="N77" s="45" t="e">
        <f t="shared" si="26"/>
        <v>#NUM!</v>
      </c>
      <c r="O77" s="45" t="str">
        <f t="shared" si="3"/>
        <v> </v>
      </c>
      <c r="P77" s="45" t="str">
        <f t="shared" si="4"/>
        <v> </v>
      </c>
      <c r="Q77" s="45" t="str">
        <f t="shared" si="6"/>
        <v> </v>
      </c>
      <c r="R77" s="45" t="str">
        <f t="shared" si="5"/>
        <v> </v>
      </c>
    </row>
    <row r="78" spans="12:18" ht="12.75">
      <c r="L78" s="47">
        <f>SMALL(IF(ISNUMBER(different),ROW(different)-ROW(INDEX(different,1))+1),ROW($B$1:INDEX($B:$B,COUNTIF(different,1))))</f>
        <v>0</v>
      </c>
      <c r="M78" s="45" t="e">
        <f t="shared" si="25"/>
        <v>#NUM!</v>
      </c>
      <c r="N78" s="45" t="e">
        <f t="shared" si="26"/>
        <v>#NUM!</v>
      </c>
      <c r="O78" s="45" t="str">
        <f t="shared" si="3"/>
        <v> </v>
      </c>
      <c r="P78" s="45" t="str">
        <f t="shared" si="4"/>
        <v> </v>
      </c>
      <c r="Q78" s="45" t="str">
        <f t="shared" si="6"/>
        <v> </v>
      </c>
      <c r="R78" s="45" t="str">
        <f t="shared" si="5"/>
        <v> </v>
      </c>
    </row>
    <row r="79" spans="12:18" ht="12.75">
      <c r="L79" s="47">
        <f>SMALL(IF(ISNUMBER(different),ROW(different)-ROW(INDEX(different,1))+1),ROW($B$1:INDEX($B:$B,COUNTIF(different,1))))</f>
        <v>0</v>
      </c>
      <c r="M79" s="45" t="e">
        <f t="shared" si="25"/>
        <v>#NUM!</v>
      </c>
      <c r="N79" s="45" t="e">
        <f t="shared" si="26"/>
        <v>#NUM!</v>
      </c>
      <c r="O79" s="45" t="str">
        <f t="shared" si="3"/>
        <v> </v>
      </c>
      <c r="P79" s="45" t="str">
        <f t="shared" si="4"/>
        <v> </v>
      </c>
      <c r="Q79" s="45" t="str">
        <f t="shared" si="6"/>
        <v> </v>
      </c>
      <c r="R79" s="45" t="str">
        <f t="shared" si="5"/>
        <v> </v>
      </c>
    </row>
    <row r="80" spans="12:18" ht="12.75">
      <c r="L80" s="47">
        <f>SMALL(IF(ISNUMBER(different),ROW(different)-ROW(INDEX(different,1))+1),ROW($B$1:INDEX($B:$B,COUNTIF(different,1))))</f>
        <v>0</v>
      </c>
      <c r="M80" s="45" t="e">
        <f t="shared" si="25"/>
        <v>#NUM!</v>
      </c>
      <c r="N80" s="45" t="e">
        <f t="shared" si="26"/>
        <v>#NUM!</v>
      </c>
      <c r="O80" s="45" t="str">
        <f t="shared" si="3"/>
        <v> </v>
      </c>
      <c r="P80" s="45" t="str">
        <f t="shared" si="4"/>
        <v> </v>
      </c>
      <c r="Q80" s="45" t="str">
        <f t="shared" si="6"/>
        <v> </v>
      </c>
      <c r="R80" s="45" t="str">
        <f t="shared" si="5"/>
        <v> </v>
      </c>
    </row>
    <row r="81" spans="12:18" ht="12.75">
      <c r="L81" s="47">
        <f>SMALL(IF(ISNUMBER(different),ROW(different)-ROW(INDEX(different,1))+1),ROW($B$1:INDEX($B:$B,COUNTIF(different,1))))</f>
        <v>0</v>
      </c>
      <c r="M81" s="45" t="e">
        <f t="shared" si="25"/>
        <v>#NUM!</v>
      </c>
      <c r="N81" s="45" t="e">
        <f t="shared" si="26"/>
        <v>#NUM!</v>
      </c>
      <c r="O81" s="45" t="str">
        <f t="shared" si="3"/>
        <v> </v>
      </c>
      <c r="P81" s="45" t="str">
        <f t="shared" si="4"/>
        <v> </v>
      </c>
      <c r="Q81" s="45" t="str">
        <f t="shared" si="6"/>
        <v> </v>
      </c>
      <c r="R81" s="45" t="str">
        <f t="shared" si="5"/>
        <v> </v>
      </c>
    </row>
    <row r="82" spans="12:18" ht="12.75">
      <c r="L82" s="47">
        <f>SMALL(IF(ISNUMBER(different),ROW(different)-ROW(INDEX(different,1))+1),ROW($B$1:INDEX($B:$B,COUNTIF(different,1))))</f>
        <v>0</v>
      </c>
      <c r="M82" s="45" t="e">
        <f t="shared" si="25"/>
        <v>#NUM!</v>
      </c>
      <c r="N82" s="45" t="e">
        <f t="shared" si="26"/>
        <v>#NUM!</v>
      </c>
      <c r="O82" s="45" t="str">
        <f t="shared" si="3"/>
        <v> </v>
      </c>
      <c r="P82" s="45" t="str">
        <f t="shared" si="4"/>
        <v> </v>
      </c>
      <c r="Q82" s="45" t="str">
        <f t="shared" si="6"/>
        <v> </v>
      </c>
      <c r="R82" s="45" t="str">
        <f t="shared" si="5"/>
        <v> </v>
      </c>
    </row>
    <row r="83" spans="12:18" ht="12.75">
      <c r="L83" s="47">
        <f>SMALL(IF(ISNUMBER(different),ROW(different)-ROW(INDEX(different,1))+1),ROW($B$1:INDEX($B:$B,COUNTIF(different,1))))</f>
        <v>0</v>
      </c>
      <c r="M83" s="45" t="e">
        <f t="shared" si="25"/>
        <v>#NUM!</v>
      </c>
      <c r="N83" s="45" t="e">
        <f t="shared" si="26"/>
        <v>#NUM!</v>
      </c>
      <c r="O83" s="45" t="str">
        <f t="shared" si="3"/>
        <v> </v>
      </c>
      <c r="P83" s="45" t="str">
        <f t="shared" si="4"/>
        <v> </v>
      </c>
      <c r="Q83" s="45" t="str">
        <f t="shared" si="6"/>
        <v> </v>
      </c>
      <c r="R83" s="45" t="str">
        <f t="shared" si="5"/>
        <v> </v>
      </c>
    </row>
    <row r="84" spans="12:18" ht="12.75">
      <c r="L84" s="47">
        <f>SMALL(IF(ISNUMBER(different),ROW(different)-ROW(INDEX(different,1))+1),ROW($B$1:INDEX($B:$B,COUNTIF(different,1))))</f>
        <v>0</v>
      </c>
      <c r="M84" s="45" t="e">
        <f t="shared" si="25"/>
        <v>#NUM!</v>
      </c>
      <c r="N84" s="45" t="e">
        <f t="shared" si="26"/>
        <v>#NUM!</v>
      </c>
      <c r="O84" s="45" t="str">
        <f t="shared" si="3"/>
        <v> </v>
      </c>
      <c r="P84" s="45" t="str">
        <f t="shared" si="4"/>
        <v> </v>
      </c>
      <c r="Q84" s="45" t="str">
        <f t="shared" si="6"/>
        <v> </v>
      </c>
      <c r="R84" s="45" t="str">
        <f t="shared" si="5"/>
        <v> </v>
      </c>
    </row>
    <row r="85" spans="12:18" ht="12.75">
      <c r="L85" s="47">
        <f>SMALL(IF(ISNUMBER(different),ROW(different)-ROW(INDEX(different,1))+1),ROW($B$1:INDEX($B:$B,COUNTIF(different,1))))</f>
        <v>0</v>
      </c>
      <c r="M85" s="45" t="e">
        <f t="shared" si="25"/>
        <v>#NUM!</v>
      </c>
      <c r="N85" s="45" t="e">
        <f t="shared" si="26"/>
        <v>#NUM!</v>
      </c>
      <c r="O85" s="45" t="str">
        <f t="shared" si="3"/>
        <v> </v>
      </c>
      <c r="P85" s="45" t="str">
        <f t="shared" si="4"/>
        <v> </v>
      </c>
      <c r="Q85" s="45" t="str">
        <f t="shared" si="6"/>
        <v> </v>
      </c>
      <c r="R85" s="45" t="str">
        <f t="shared" si="5"/>
        <v> </v>
      </c>
    </row>
    <row r="86" spans="12:18" ht="12.75">
      <c r="L86" s="47">
        <f>SMALL(IF(ISNUMBER(different),ROW(different)-ROW(INDEX(different,1))+1),ROW($B$1:INDEX($B:$B,COUNTIF(different,1))))</f>
        <v>0</v>
      </c>
      <c r="M86" s="45" t="e">
        <f t="shared" si="25"/>
        <v>#NUM!</v>
      </c>
      <c r="N86" s="45" t="e">
        <f t="shared" si="26"/>
        <v>#NUM!</v>
      </c>
      <c r="O86" s="45" t="str">
        <f t="shared" si="3"/>
        <v> </v>
      </c>
      <c r="P86" s="45" t="str">
        <f t="shared" si="4"/>
        <v> </v>
      </c>
      <c r="Q86" s="45" t="str">
        <f t="shared" si="6"/>
        <v> </v>
      </c>
      <c r="R86" s="45" t="str">
        <f t="shared" si="5"/>
        <v> </v>
      </c>
    </row>
    <row r="87" spans="12:18" ht="12.75">
      <c r="L87" s="47">
        <f>SMALL(IF(ISNUMBER(different),ROW(different)-ROW(INDEX(different,1))+1),ROW($B$1:INDEX($B:$B,COUNTIF(different,1))))</f>
        <v>0</v>
      </c>
      <c r="M87" s="45" t="e">
        <f t="shared" si="25"/>
        <v>#NUM!</v>
      </c>
      <c r="N87" s="45" t="e">
        <f t="shared" si="26"/>
        <v>#NUM!</v>
      </c>
      <c r="O87" s="45" t="str">
        <f t="shared" si="3"/>
        <v> </v>
      </c>
      <c r="P87" s="45" t="str">
        <f t="shared" si="4"/>
        <v> </v>
      </c>
      <c r="Q87" s="45" t="str">
        <f t="shared" si="6"/>
        <v> </v>
      </c>
      <c r="R87" s="45" t="str">
        <f t="shared" si="5"/>
        <v> </v>
      </c>
    </row>
    <row r="88" spans="12:18" ht="12.75">
      <c r="L88" s="47">
        <f>SMALL(IF(ISNUMBER(different),ROW(different)-ROW(INDEX(different,1))+1),ROW($B$1:INDEX($B:$B,COUNTIF(different,1))))</f>
        <v>0</v>
      </c>
      <c r="M88" s="45" t="e">
        <f t="shared" si="25"/>
        <v>#NUM!</v>
      </c>
      <c r="N88" s="45" t="e">
        <f t="shared" si="26"/>
        <v>#NUM!</v>
      </c>
      <c r="O88" s="45" t="str">
        <f t="shared" si="3"/>
        <v> </v>
      </c>
      <c r="P88" s="45" t="str">
        <f t="shared" si="4"/>
        <v> </v>
      </c>
      <c r="Q88" s="45" t="str">
        <f t="shared" si="6"/>
        <v> </v>
      </c>
      <c r="R88" s="45" t="str">
        <f t="shared" si="5"/>
        <v> </v>
      </c>
    </row>
    <row r="89" spans="12:18" ht="12.75">
      <c r="L89" s="47">
        <f>SMALL(IF(ISNUMBER(different),ROW(different)-ROW(INDEX(different,1))+1),ROW($B$1:INDEX($B:$B,COUNTIF(different,1))))</f>
        <v>0</v>
      </c>
      <c r="M89" s="45" t="e">
        <f t="shared" si="25"/>
        <v>#NUM!</v>
      </c>
      <c r="N89" s="45" t="e">
        <f t="shared" si="26"/>
        <v>#NUM!</v>
      </c>
      <c r="O89" s="45" t="str">
        <f t="shared" si="3"/>
        <v> </v>
      </c>
      <c r="P89" s="45" t="str">
        <f t="shared" si="4"/>
        <v> </v>
      </c>
      <c r="Q89" s="45" t="str">
        <f t="shared" si="6"/>
        <v> </v>
      </c>
      <c r="R89" s="45" t="str">
        <f t="shared" si="5"/>
        <v> </v>
      </c>
    </row>
    <row r="90" spans="12:18" ht="12.75">
      <c r="L90" s="47">
        <f>SMALL(IF(ISNUMBER(different),ROW(different)-ROW(INDEX(different,1))+1),ROW($B$1:INDEX($B:$B,COUNTIF(different,1))))</f>
        <v>0</v>
      </c>
      <c r="M90" s="45" t="e">
        <f t="shared" si="25"/>
        <v>#NUM!</v>
      </c>
      <c r="N90" s="45" t="e">
        <f t="shared" si="26"/>
        <v>#NUM!</v>
      </c>
      <c r="O90" s="45" t="str">
        <f t="shared" si="3"/>
        <v> </v>
      </c>
      <c r="P90" s="45" t="str">
        <f t="shared" si="4"/>
        <v> </v>
      </c>
      <c r="Q90" s="45" t="str">
        <f t="shared" si="6"/>
        <v> </v>
      </c>
      <c r="R90" s="45" t="str">
        <f t="shared" si="5"/>
        <v> </v>
      </c>
    </row>
    <row r="91" spans="12:18" ht="12.75">
      <c r="L91" s="47">
        <f>SMALL(IF(ISNUMBER(different),ROW(different)-ROW(INDEX(different,1))+1),ROW($B$1:INDEX($B:$B,COUNTIF(different,1))))</f>
        <v>0</v>
      </c>
      <c r="M91" s="45" t="e">
        <f t="shared" si="25"/>
        <v>#NUM!</v>
      </c>
      <c r="N91" s="45" t="e">
        <f t="shared" si="26"/>
        <v>#NUM!</v>
      </c>
      <c r="O91" s="45" t="str">
        <f t="shared" si="3"/>
        <v> </v>
      </c>
      <c r="P91" s="45" t="str">
        <f t="shared" si="4"/>
        <v> </v>
      </c>
      <c r="Q91" s="45" t="str">
        <f t="shared" si="6"/>
        <v> </v>
      </c>
      <c r="R91" s="45" t="str">
        <f t="shared" si="5"/>
        <v> </v>
      </c>
    </row>
    <row r="92" spans="12:18" ht="12.75">
      <c r="L92" s="47">
        <f>SMALL(IF(ISNUMBER(different),ROW(different)-ROW(INDEX(different,1))+1),ROW($B$1:INDEX($B:$B,COUNTIF(different,1))))</f>
        <v>0</v>
      </c>
      <c r="M92" s="45" t="e">
        <f t="shared" si="25"/>
        <v>#NUM!</v>
      </c>
      <c r="N92" s="45" t="e">
        <f t="shared" si="26"/>
        <v>#NUM!</v>
      </c>
      <c r="O92" s="45" t="str">
        <f t="shared" si="3"/>
        <v> </v>
      </c>
      <c r="P92" s="45" t="str">
        <f t="shared" si="4"/>
        <v> </v>
      </c>
      <c r="Q92" s="45" t="str">
        <f t="shared" si="6"/>
        <v> </v>
      </c>
      <c r="R92" s="45" t="str">
        <f t="shared" si="5"/>
        <v> </v>
      </c>
    </row>
    <row r="93" spans="12:18" ht="12.75">
      <c r="L93" s="47">
        <f>SMALL(IF(ISNUMBER(different),ROW(different)-ROW(INDEX(different,1))+1),ROW($B$1:INDEX($B:$B,COUNTIF(different,1))))</f>
        <v>0</v>
      </c>
      <c r="M93" s="45" t="e">
        <f t="shared" si="25"/>
        <v>#NUM!</v>
      </c>
      <c r="N93" s="45" t="e">
        <f t="shared" si="26"/>
        <v>#NUM!</v>
      </c>
      <c r="O93" s="45" t="str">
        <f t="shared" si="3"/>
        <v> </v>
      </c>
      <c r="P93" s="45" t="str">
        <f t="shared" si="4"/>
        <v> </v>
      </c>
      <c r="Q93" s="45" t="str">
        <f t="shared" si="6"/>
        <v> </v>
      </c>
      <c r="R93" s="45" t="str">
        <f t="shared" si="5"/>
        <v> </v>
      </c>
    </row>
    <row r="94" spans="12:18" ht="12.75">
      <c r="L94" s="47">
        <f>SMALL(IF(ISNUMBER(different),ROW(different)-ROW(INDEX(different,1))+1),ROW($B$1:INDEX($B:$B,COUNTIF(different,1))))</f>
        <v>0</v>
      </c>
      <c r="M94" s="45" t="e">
        <f t="shared" si="25"/>
        <v>#NUM!</v>
      </c>
      <c r="N94" s="45" t="e">
        <f t="shared" si="26"/>
        <v>#NUM!</v>
      </c>
      <c r="O94" s="45" t="str">
        <f t="shared" si="3"/>
        <v> </v>
      </c>
      <c r="P94" s="45" t="str">
        <f t="shared" si="4"/>
        <v> </v>
      </c>
      <c r="Q94" s="45" t="str">
        <f t="shared" si="6"/>
        <v> </v>
      </c>
      <c r="R94" s="45" t="str">
        <f t="shared" si="5"/>
        <v> </v>
      </c>
    </row>
    <row r="95" spans="12:18" ht="12.75">
      <c r="L95" s="47">
        <f>SMALL(IF(ISNUMBER(different),ROW(different)-ROW(INDEX(different,1))+1),ROW($B$1:INDEX($B:$B,COUNTIF(different,1))))</f>
        <v>0</v>
      </c>
      <c r="M95" s="45" t="e">
        <f t="shared" si="25"/>
        <v>#NUM!</v>
      </c>
      <c r="N95" s="45" t="e">
        <f t="shared" si="26"/>
        <v>#NUM!</v>
      </c>
      <c r="O95" s="45" t="str">
        <f t="shared" si="3"/>
        <v> </v>
      </c>
      <c r="P95" s="45" t="str">
        <f t="shared" si="4"/>
        <v> </v>
      </c>
      <c r="Q95" s="45" t="str">
        <f t="shared" si="6"/>
        <v> </v>
      </c>
      <c r="R95" s="45" t="str">
        <f t="shared" si="5"/>
        <v> </v>
      </c>
    </row>
    <row r="96" spans="12:18" ht="12.75">
      <c r="L96" s="47">
        <f>SMALL(IF(ISNUMBER(different),ROW(different)-ROW(INDEX(different,1))+1),ROW($B$1:INDEX($B:$B,COUNTIF(different,1))))</f>
        <v>0</v>
      </c>
      <c r="M96" s="45" t="e">
        <f t="shared" si="25"/>
        <v>#NUM!</v>
      </c>
      <c r="N96" s="45" t="e">
        <f t="shared" si="26"/>
        <v>#NUM!</v>
      </c>
      <c r="O96" s="45" t="str">
        <f t="shared" si="3"/>
        <v> </v>
      </c>
      <c r="P96" s="45" t="str">
        <f t="shared" si="4"/>
        <v> </v>
      </c>
      <c r="Q96" s="45" t="str">
        <f t="shared" si="6"/>
        <v> </v>
      </c>
      <c r="R96" s="45" t="str">
        <f t="shared" si="5"/>
        <v> </v>
      </c>
    </row>
    <row r="97" spans="12:18" ht="12.75">
      <c r="L97" s="47">
        <f>SMALL(IF(ISNUMBER(different),ROW(different)-ROW(INDEX(different,1))+1),ROW($B$1:INDEX($B:$B,COUNTIF(different,1))))</f>
        <v>0</v>
      </c>
      <c r="M97" s="45" t="e">
        <f t="shared" si="25"/>
        <v>#NUM!</v>
      </c>
      <c r="N97" s="45" t="e">
        <f t="shared" si="26"/>
        <v>#NUM!</v>
      </c>
      <c r="O97" s="45" t="str">
        <f t="shared" si="3"/>
        <v> </v>
      </c>
      <c r="P97" s="45" t="str">
        <f t="shared" si="4"/>
        <v> </v>
      </c>
      <c r="Q97" s="45" t="str">
        <f t="shared" si="6"/>
        <v> </v>
      </c>
      <c r="R97" s="45" t="str">
        <f t="shared" si="5"/>
        <v> </v>
      </c>
    </row>
    <row r="98" spans="12:18" ht="12.75">
      <c r="L98" s="47">
        <f>SMALL(IF(ISNUMBER(different),ROW(different)-ROW(INDEX(different,1))+1),ROW($B$1:INDEX($B:$B,COUNTIF(different,1))))</f>
        <v>0</v>
      </c>
      <c r="M98" s="45" t="e">
        <f t="shared" si="25"/>
        <v>#NUM!</v>
      </c>
      <c r="N98" s="45" t="e">
        <f t="shared" si="26"/>
        <v>#NUM!</v>
      </c>
      <c r="O98" s="45" t="str">
        <f t="shared" si="3"/>
        <v> </v>
      </c>
      <c r="P98" s="45" t="str">
        <f t="shared" si="4"/>
        <v> </v>
      </c>
      <c r="Q98" s="45" t="str">
        <f t="shared" si="6"/>
        <v> </v>
      </c>
      <c r="R98" s="45" t="str">
        <f t="shared" si="5"/>
        <v> </v>
      </c>
    </row>
    <row r="99" spans="12:18" ht="12.75">
      <c r="L99" s="47">
        <f>SMALL(IF(ISNUMBER(different),ROW(different)-ROW(INDEX(different,1))+1),ROW($B$1:INDEX($B:$B,COUNTIF(different,1))))</f>
        <v>0</v>
      </c>
      <c r="M99" s="45" t="e">
        <f t="shared" si="25"/>
        <v>#NUM!</v>
      </c>
      <c r="N99" s="45" t="e">
        <f t="shared" si="26"/>
        <v>#NUM!</v>
      </c>
      <c r="O99" s="45" t="str">
        <f t="shared" si="3"/>
        <v> </v>
      </c>
      <c r="P99" s="45" t="str">
        <f t="shared" si="4"/>
        <v> </v>
      </c>
      <c r="Q99" s="45" t="str">
        <f t="shared" si="6"/>
        <v> </v>
      </c>
      <c r="R99" s="45" t="str">
        <f t="shared" si="5"/>
        <v> </v>
      </c>
    </row>
    <row r="100" spans="12:18" ht="12.75">
      <c r="L100" s="47">
        <f>SMALL(IF(ISNUMBER(different),ROW(different)-ROW(INDEX(different,1))+1),ROW($B$1:INDEX($B:$B,COUNTIF(different,1))))</f>
        <v>0</v>
      </c>
      <c r="M100" s="45" t="e">
        <f t="shared" si="25"/>
        <v>#NUM!</v>
      </c>
      <c r="N100" s="45" t="e">
        <f t="shared" si="26"/>
        <v>#NUM!</v>
      </c>
      <c r="O100" s="45" t="str">
        <f t="shared" si="3"/>
        <v> </v>
      </c>
      <c r="P100" s="45" t="str">
        <f t="shared" si="4"/>
        <v> </v>
      </c>
      <c r="Q100" s="45" t="str">
        <f t="shared" si="6"/>
        <v> </v>
      </c>
      <c r="R100" s="45" t="str">
        <f t="shared" si="5"/>
        <v> </v>
      </c>
    </row>
    <row r="101" spans="12:18" ht="12.75">
      <c r="L101" s="47">
        <f>SMALL(IF(ISNUMBER(different),ROW(different)-ROW(INDEX(different,1))+1),ROW($B$1:INDEX($B:$B,COUNTIF(different,1))))</f>
        <v>0</v>
      </c>
      <c r="M101" s="45" t="e">
        <f t="shared" si="25"/>
        <v>#NUM!</v>
      </c>
      <c r="N101" s="45" t="e">
        <f t="shared" si="26"/>
        <v>#NUM!</v>
      </c>
      <c r="O101" s="45" t="str">
        <f t="shared" si="3"/>
        <v> </v>
      </c>
      <c r="P101" s="45" t="str">
        <f t="shared" si="4"/>
        <v> </v>
      </c>
      <c r="Q101" s="45" t="str">
        <f t="shared" si="6"/>
        <v> </v>
      </c>
      <c r="R101" s="45" t="str">
        <f t="shared" si="5"/>
        <v> </v>
      </c>
    </row>
    <row r="102" spans="12:18" ht="12.75">
      <c r="L102" s="47">
        <f>SMALL(IF(ISNUMBER(different),ROW(different)-ROW(INDEX(different,1))+1),ROW($B$1:INDEX($B:$B,COUNTIF(different,1))))</f>
        <v>0</v>
      </c>
      <c r="M102" s="45" t="e">
        <f t="shared" si="25"/>
        <v>#NUM!</v>
      </c>
      <c r="N102" s="45" t="e">
        <f t="shared" si="26"/>
        <v>#NUM!</v>
      </c>
      <c r="O102" s="45" t="str">
        <f t="shared" si="3"/>
        <v> </v>
      </c>
      <c r="P102" s="45" t="str">
        <f t="shared" si="4"/>
        <v> </v>
      </c>
      <c r="Q102" s="45" t="str">
        <f t="shared" si="6"/>
        <v> </v>
      </c>
      <c r="R102" s="45" t="str">
        <f t="shared" si="5"/>
        <v> </v>
      </c>
    </row>
    <row r="103" spans="12:18" ht="12.75">
      <c r="L103" s="47">
        <f>SMALL(IF(ISNUMBER(different),ROW(different)-ROW(INDEX(different,1))+1),ROW($B$1:INDEX($B:$B,COUNTIF(different,1))))</f>
        <v>0</v>
      </c>
      <c r="M103" s="45" t="e">
        <f t="shared" si="25"/>
        <v>#NUM!</v>
      </c>
      <c r="N103" s="45" t="e">
        <f t="shared" si="26"/>
        <v>#NUM!</v>
      </c>
      <c r="O103" s="45" t="str">
        <f t="shared" si="3"/>
        <v> </v>
      </c>
      <c r="P103" s="45" t="str">
        <f t="shared" si="4"/>
        <v> </v>
      </c>
      <c r="Q103" s="45" t="str">
        <f t="shared" si="6"/>
        <v> </v>
      </c>
      <c r="R103" s="45" t="str">
        <f t="shared" si="5"/>
        <v> </v>
      </c>
    </row>
    <row r="104" spans="12:18" ht="12.75">
      <c r="L104" s="47">
        <f>SMALL(IF(ISNUMBER(different),ROW(different)-ROW(INDEX(different,1))+1),ROW($B$1:INDEX($B:$B,COUNTIF(different,1))))</f>
        <v>0</v>
      </c>
      <c r="M104" s="45" t="e">
        <f t="shared" si="25"/>
        <v>#NUM!</v>
      </c>
      <c r="N104" s="45" t="e">
        <f t="shared" si="26"/>
        <v>#NUM!</v>
      </c>
      <c r="O104" s="45" t="str">
        <f aca="true" t="shared" si="27" ref="O104:O163">IF(ISNUMBER(N104),N104," ")</f>
        <v> </v>
      </c>
      <c r="P104" s="45" t="str">
        <f aca="true" t="shared" si="28" ref="P104:P163">IF(ISNUMBER(N104),M104," ")</f>
        <v> </v>
      </c>
      <c r="Q104" s="45" t="str">
        <f t="shared" si="6"/>
        <v> </v>
      </c>
      <c r="R104" s="45" t="str">
        <f aca="true" t="shared" si="29" ref="R104:R182">IF(ISNUMBER(O104),-0.5," ")</f>
        <v> </v>
      </c>
    </row>
    <row r="105" spans="12:18" ht="12.75">
      <c r="L105" s="47">
        <f>SMALL(IF(ISNUMBER(different),ROW(different)-ROW(INDEX(different,1))+1),ROW($B$1:INDEX($B:$B,COUNTIF(different,1))))</f>
        <v>0</v>
      </c>
      <c r="M105" s="45" t="e">
        <f aca="true" t="shared" si="30" ref="M105:M136">INDEX(distribution,INDEX(subsetindex,ROW($A104:$IV104)))</f>
        <v>#NUM!</v>
      </c>
      <c r="N105" s="45" t="e">
        <f aca="true" t="shared" si="31" ref="N105:N136">INDEX(different,INDEX(subsetindex,ROW($A104:$IV104)))</f>
        <v>#NUM!</v>
      </c>
      <c r="O105" s="45" t="str">
        <f t="shared" si="27"/>
        <v> </v>
      </c>
      <c r="P105" s="45" t="str">
        <f t="shared" si="28"/>
        <v> </v>
      </c>
      <c r="Q105" s="45" t="str">
        <f aca="true" t="shared" si="32" ref="Q105:Q163">IF(ISNUMBER(O105),0.5," ")</f>
        <v> </v>
      </c>
      <c r="R105" s="45" t="str">
        <f t="shared" si="29"/>
        <v> </v>
      </c>
    </row>
    <row r="106" spans="12:18" ht="12.75">
      <c r="L106" s="47">
        <f>SMALL(IF(ISNUMBER(different),ROW(different)-ROW(INDEX(different,1))+1),ROW($B$1:INDEX($B:$B,COUNTIF(different,1))))</f>
        <v>0</v>
      </c>
      <c r="M106" s="45" t="e">
        <f t="shared" si="30"/>
        <v>#NUM!</v>
      </c>
      <c r="N106" s="45" t="e">
        <f t="shared" si="31"/>
        <v>#NUM!</v>
      </c>
      <c r="O106" s="45" t="str">
        <f t="shared" si="27"/>
        <v> </v>
      </c>
      <c r="P106" s="45" t="str">
        <f t="shared" si="28"/>
        <v> </v>
      </c>
      <c r="Q106" s="45" t="str">
        <f t="shared" si="32"/>
        <v> </v>
      </c>
      <c r="R106" s="45" t="str">
        <f t="shared" si="29"/>
        <v> </v>
      </c>
    </row>
    <row r="107" spans="12:18" ht="12.75">
      <c r="L107" s="47">
        <f>SMALL(IF(ISNUMBER(different),ROW(different)-ROW(INDEX(different,1))+1),ROW($B$1:INDEX($B:$B,COUNTIF(different,1))))</f>
        <v>0</v>
      </c>
      <c r="M107" s="45" t="e">
        <f t="shared" si="30"/>
        <v>#NUM!</v>
      </c>
      <c r="N107" s="45" t="e">
        <f t="shared" si="31"/>
        <v>#NUM!</v>
      </c>
      <c r="O107" s="45" t="str">
        <f t="shared" si="27"/>
        <v> </v>
      </c>
      <c r="P107" s="45" t="str">
        <f t="shared" si="28"/>
        <v> </v>
      </c>
      <c r="Q107" s="45" t="str">
        <f t="shared" si="32"/>
        <v> </v>
      </c>
      <c r="R107" s="45" t="str">
        <f t="shared" si="29"/>
        <v> </v>
      </c>
    </row>
    <row r="108" spans="12:18" ht="12.75">
      <c r="L108" s="47">
        <f>SMALL(IF(ISNUMBER(different),ROW(different)-ROW(INDEX(different,1))+1),ROW($B$1:INDEX($B:$B,COUNTIF(different,1))))</f>
        <v>0</v>
      </c>
      <c r="M108" s="45" t="e">
        <f t="shared" si="30"/>
        <v>#NUM!</v>
      </c>
      <c r="N108" s="45" t="e">
        <f t="shared" si="31"/>
        <v>#NUM!</v>
      </c>
      <c r="O108" s="45" t="str">
        <f t="shared" si="27"/>
        <v> </v>
      </c>
      <c r="P108" s="45" t="str">
        <f t="shared" si="28"/>
        <v> </v>
      </c>
      <c r="Q108" s="45" t="str">
        <f t="shared" si="32"/>
        <v> </v>
      </c>
      <c r="R108" s="45" t="str">
        <f t="shared" si="29"/>
        <v> </v>
      </c>
    </row>
    <row r="109" spans="12:18" ht="12.75">
      <c r="L109" s="47">
        <f>SMALL(IF(ISNUMBER(different),ROW(different)-ROW(INDEX(different,1))+1),ROW($B$1:INDEX($B:$B,COUNTIF(different,1))))</f>
        <v>0</v>
      </c>
      <c r="M109" s="45" t="e">
        <f t="shared" si="30"/>
        <v>#NUM!</v>
      </c>
      <c r="N109" s="45" t="e">
        <f t="shared" si="31"/>
        <v>#NUM!</v>
      </c>
      <c r="O109" s="45" t="str">
        <f t="shared" si="27"/>
        <v> </v>
      </c>
      <c r="P109" s="45" t="str">
        <f t="shared" si="28"/>
        <v> </v>
      </c>
      <c r="Q109" s="45" t="str">
        <f t="shared" si="32"/>
        <v> </v>
      </c>
      <c r="R109" s="45" t="str">
        <f t="shared" si="29"/>
        <v> </v>
      </c>
    </row>
    <row r="110" spans="12:18" ht="12.75">
      <c r="L110" s="47">
        <f>SMALL(IF(ISNUMBER(different),ROW(different)-ROW(INDEX(different,1))+1),ROW($B$1:INDEX($B:$B,COUNTIF(different,1))))</f>
        <v>0</v>
      </c>
      <c r="M110" s="45" t="e">
        <f t="shared" si="30"/>
        <v>#NUM!</v>
      </c>
      <c r="N110" s="45" t="e">
        <f t="shared" si="31"/>
        <v>#NUM!</v>
      </c>
      <c r="O110" s="45" t="str">
        <f t="shared" si="27"/>
        <v> </v>
      </c>
      <c r="P110" s="45" t="str">
        <f t="shared" si="28"/>
        <v> </v>
      </c>
      <c r="Q110" s="45" t="str">
        <f t="shared" si="32"/>
        <v> </v>
      </c>
      <c r="R110" s="45" t="str">
        <f t="shared" si="29"/>
        <v> </v>
      </c>
    </row>
    <row r="111" spans="12:18" ht="12.75">
      <c r="L111" s="47">
        <f>SMALL(IF(ISNUMBER(different),ROW(different)-ROW(INDEX(different,1))+1),ROW($B$1:INDEX($B:$B,COUNTIF(different,1))))</f>
        <v>0</v>
      </c>
      <c r="M111" s="45" t="e">
        <f t="shared" si="30"/>
        <v>#NUM!</v>
      </c>
      <c r="N111" s="45" t="e">
        <f t="shared" si="31"/>
        <v>#NUM!</v>
      </c>
      <c r="O111" s="45" t="str">
        <f t="shared" si="27"/>
        <v> </v>
      </c>
      <c r="P111" s="45" t="str">
        <f t="shared" si="28"/>
        <v> </v>
      </c>
      <c r="Q111" s="45" t="str">
        <f t="shared" si="32"/>
        <v> </v>
      </c>
      <c r="R111" s="45" t="str">
        <f t="shared" si="29"/>
        <v> </v>
      </c>
    </row>
    <row r="112" spans="12:18" ht="12.75">
      <c r="L112" s="47">
        <f>SMALL(IF(ISNUMBER(different),ROW(different)-ROW(INDEX(different,1))+1),ROW($B$1:INDEX($B:$B,COUNTIF(different,1))))</f>
        <v>0</v>
      </c>
      <c r="M112" s="45" t="e">
        <f t="shared" si="30"/>
        <v>#NUM!</v>
      </c>
      <c r="N112" s="45" t="e">
        <f t="shared" si="31"/>
        <v>#NUM!</v>
      </c>
      <c r="O112" s="45" t="str">
        <f t="shared" si="27"/>
        <v> </v>
      </c>
      <c r="P112" s="45" t="str">
        <f t="shared" si="28"/>
        <v> </v>
      </c>
      <c r="Q112" s="45" t="str">
        <f t="shared" si="32"/>
        <v> </v>
      </c>
      <c r="R112" s="45" t="str">
        <f t="shared" si="29"/>
        <v> </v>
      </c>
    </row>
    <row r="113" spans="12:18" ht="12.75">
      <c r="L113" s="47">
        <f>SMALL(IF(ISNUMBER(different),ROW(different)-ROW(INDEX(different,1))+1),ROW($B$1:INDEX($B:$B,COUNTIF(different,1))))</f>
        <v>0</v>
      </c>
      <c r="M113" s="45" t="e">
        <f t="shared" si="30"/>
        <v>#NUM!</v>
      </c>
      <c r="N113" s="45" t="e">
        <f t="shared" si="31"/>
        <v>#NUM!</v>
      </c>
      <c r="O113" s="45" t="str">
        <f t="shared" si="27"/>
        <v> </v>
      </c>
      <c r="P113" s="45" t="str">
        <f t="shared" si="28"/>
        <v> </v>
      </c>
      <c r="Q113" s="45" t="str">
        <f t="shared" si="32"/>
        <v> </v>
      </c>
      <c r="R113" s="45" t="str">
        <f t="shared" si="29"/>
        <v> </v>
      </c>
    </row>
    <row r="114" spans="12:18" ht="12.75">
      <c r="L114" s="47">
        <f>SMALL(IF(ISNUMBER(different),ROW(different)-ROW(INDEX(different,1))+1),ROW($B$1:INDEX($B:$B,COUNTIF(different,1))))</f>
        <v>0</v>
      </c>
      <c r="M114" s="45" t="e">
        <f t="shared" si="30"/>
        <v>#NUM!</v>
      </c>
      <c r="N114" s="45" t="e">
        <f t="shared" si="31"/>
        <v>#NUM!</v>
      </c>
      <c r="O114" s="45" t="str">
        <f t="shared" si="27"/>
        <v> </v>
      </c>
      <c r="P114" s="45" t="str">
        <f t="shared" si="28"/>
        <v> </v>
      </c>
      <c r="Q114" s="45" t="str">
        <f t="shared" si="32"/>
        <v> </v>
      </c>
      <c r="R114" s="45" t="str">
        <f t="shared" si="29"/>
        <v> </v>
      </c>
    </row>
    <row r="115" spans="12:18" ht="12.75">
      <c r="L115" s="47">
        <f>SMALL(IF(ISNUMBER(different),ROW(different)-ROW(INDEX(different,1))+1),ROW($B$1:INDEX($B:$B,COUNTIF(different,1))))</f>
        <v>0</v>
      </c>
      <c r="M115" s="45" t="e">
        <f t="shared" si="30"/>
        <v>#NUM!</v>
      </c>
      <c r="N115" s="45" t="e">
        <f t="shared" si="31"/>
        <v>#NUM!</v>
      </c>
      <c r="O115" s="45" t="str">
        <f t="shared" si="27"/>
        <v> </v>
      </c>
      <c r="P115" s="45" t="str">
        <f t="shared" si="28"/>
        <v> </v>
      </c>
      <c r="Q115" s="45" t="str">
        <f t="shared" si="32"/>
        <v> </v>
      </c>
      <c r="R115" s="45" t="str">
        <f t="shared" si="29"/>
        <v> </v>
      </c>
    </row>
    <row r="116" spans="12:18" ht="12.75">
      <c r="L116" s="47">
        <f>SMALL(IF(ISNUMBER(different),ROW(different)-ROW(INDEX(different,1))+1),ROW($B$1:INDEX($B:$B,COUNTIF(different,1))))</f>
        <v>0</v>
      </c>
      <c r="M116" s="45" t="e">
        <f t="shared" si="30"/>
        <v>#NUM!</v>
      </c>
      <c r="N116" s="45" t="e">
        <f t="shared" si="31"/>
        <v>#NUM!</v>
      </c>
      <c r="O116" s="45" t="str">
        <f t="shared" si="27"/>
        <v> </v>
      </c>
      <c r="P116" s="45" t="str">
        <f t="shared" si="28"/>
        <v> </v>
      </c>
      <c r="Q116" s="45" t="str">
        <f t="shared" si="32"/>
        <v> </v>
      </c>
      <c r="R116" s="45" t="str">
        <f t="shared" si="29"/>
        <v> </v>
      </c>
    </row>
    <row r="117" spans="12:18" ht="12.75">
      <c r="L117" s="47">
        <f>SMALL(IF(ISNUMBER(different),ROW(different)-ROW(INDEX(different,1))+1),ROW($B$1:INDEX($B:$B,COUNTIF(different,1))))</f>
        <v>0</v>
      </c>
      <c r="M117" s="45" t="e">
        <f t="shared" si="30"/>
        <v>#NUM!</v>
      </c>
      <c r="N117" s="45" t="e">
        <f t="shared" si="31"/>
        <v>#NUM!</v>
      </c>
      <c r="O117" s="45" t="str">
        <f t="shared" si="27"/>
        <v> </v>
      </c>
      <c r="P117" s="45" t="str">
        <f t="shared" si="28"/>
        <v> </v>
      </c>
      <c r="Q117" s="45" t="str">
        <f t="shared" si="32"/>
        <v> </v>
      </c>
      <c r="R117" s="45" t="str">
        <f t="shared" si="29"/>
        <v> </v>
      </c>
    </row>
    <row r="118" spans="12:18" ht="12.75">
      <c r="L118" s="47">
        <f>SMALL(IF(ISNUMBER(different),ROW(different)-ROW(INDEX(different,1))+1),ROW($B$1:INDEX($B:$B,COUNTIF(different,1))))</f>
        <v>0</v>
      </c>
      <c r="M118" s="45" t="e">
        <f t="shared" si="30"/>
        <v>#NUM!</v>
      </c>
      <c r="N118" s="45" t="e">
        <f t="shared" si="31"/>
        <v>#NUM!</v>
      </c>
      <c r="O118" s="45" t="str">
        <f t="shared" si="27"/>
        <v> </v>
      </c>
      <c r="P118" s="45" t="str">
        <f t="shared" si="28"/>
        <v> </v>
      </c>
      <c r="Q118" s="45" t="str">
        <f t="shared" si="32"/>
        <v> </v>
      </c>
      <c r="R118" s="45" t="str">
        <f t="shared" si="29"/>
        <v> </v>
      </c>
    </row>
    <row r="119" spans="12:18" ht="12.75">
      <c r="L119" s="47">
        <f>SMALL(IF(ISNUMBER(different),ROW(different)-ROW(INDEX(different,1))+1),ROW($B$1:INDEX($B:$B,COUNTIF(different,1))))</f>
        <v>0</v>
      </c>
      <c r="M119" s="45" t="e">
        <f t="shared" si="30"/>
        <v>#NUM!</v>
      </c>
      <c r="N119" s="45" t="e">
        <f t="shared" si="31"/>
        <v>#NUM!</v>
      </c>
      <c r="O119" s="45" t="str">
        <f t="shared" si="27"/>
        <v> </v>
      </c>
      <c r="P119" s="45" t="str">
        <f t="shared" si="28"/>
        <v> </v>
      </c>
      <c r="Q119" s="45" t="str">
        <f t="shared" si="32"/>
        <v> </v>
      </c>
      <c r="R119" s="45" t="str">
        <f t="shared" si="29"/>
        <v> </v>
      </c>
    </row>
    <row r="120" spans="12:18" ht="12.75">
      <c r="L120" s="47">
        <f>SMALL(IF(ISNUMBER(different),ROW(different)-ROW(INDEX(different,1))+1),ROW($B$1:INDEX($B:$B,COUNTIF(different,1))))</f>
        <v>0</v>
      </c>
      <c r="M120" s="45" t="e">
        <f t="shared" si="30"/>
        <v>#NUM!</v>
      </c>
      <c r="N120" s="45" t="e">
        <f t="shared" si="31"/>
        <v>#NUM!</v>
      </c>
      <c r="O120" s="45" t="str">
        <f t="shared" si="27"/>
        <v> </v>
      </c>
      <c r="P120" s="45" t="str">
        <f t="shared" si="28"/>
        <v> </v>
      </c>
      <c r="Q120" s="45" t="str">
        <f t="shared" si="32"/>
        <v> </v>
      </c>
      <c r="R120" s="45" t="str">
        <f t="shared" si="29"/>
        <v> </v>
      </c>
    </row>
    <row r="121" spans="12:18" ht="12.75">
      <c r="L121" s="47">
        <f>SMALL(IF(ISNUMBER(different),ROW(different)-ROW(INDEX(different,1))+1),ROW($B$1:INDEX($B:$B,COUNTIF(different,1))))</f>
        <v>0</v>
      </c>
      <c r="M121" s="45" t="e">
        <f t="shared" si="30"/>
        <v>#NUM!</v>
      </c>
      <c r="N121" s="45" t="e">
        <f t="shared" si="31"/>
        <v>#NUM!</v>
      </c>
      <c r="O121" s="45" t="str">
        <f t="shared" si="27"/>
        <v> </v>
      </c>
      <c r="P121" s="45" t="str">
        <f t="shared" si="28"/>
        <v> </v>
      </c>
      <c r="Q121" s="45" t="str">
        <f t="shared" si="32"/>
        <v> </v>
      </c>
      <c r="R121" s="45" t="str">
        <f t="shared" si="29"/>
        <v> </v>
      </c>
    </row>
    <row r="122" spans="12:18" ht="12.75">
      <c r="L122" s="47">
        <f>SMALL(IF(ISNUMBER(different),ROW(different)-ROW(INDEX(different,1))+1),ROW($B$1:INDEX($B:$B,COUNTIF(different,1))))</f>
        <v>0</v>
      </c>
      <c r="M122" s="45" t="e">
        <f t="shared" si="30"/>
        <v>#NUM!</v>
      </c>
      <c r="N122" s="45" t="e">
        <f t="shared" si="31"/>
        <v>#NUM!</v>
      </c>
      <c r="O122" s="45" t="str">
        <f t="shared" si="27"/>
        <v> </v>
      </c>
      <c r="P122" s="45" t="str">
        <f t="shared" si="28"/>
        <v> </v>
      </c>
      <c r="Q122" s="45" t="str">
        <f t="shared" si="32"/>
        <v> </v>
      </c>
      <c r="R122" s="45" t="str">
        <f t="shared" si="29"/>
        <v> </v>
      </c>
    </row>
    <row r="123" spans="12:18" ht="12.75">
      <c r="L123" s="47">
        <f>SMALL(IF(ISNUMBER(different),ROW(different)-ROW(INDEX(different,1))+1),ROW($B$1:INDEX($B:$B,COUNTIF(different,1))))</f>
        <v>0</v>
      </c>
      <c r="M123" s="45" t="e">
        <f t="shared" si="30"/>
        <v>#NUM!</v>
      </c>
      <c r="N123" s="45" t="e">
        <f t="shared" si="31"/>
        <v>#NUM!</v>
      </c>
      <c r="O123" s="45" t="str">
        <f t="shared" si="27"/>
        <v> </v>
      </c>
      <c r="P123" s="45" t="str">
        <f t="shared" si="28"/>
        <v> </v>
      </c>
      <c r="Q123" s="45" t="str">
        <f t="shared" si="32"/>
        <v> </v>
      </c>
      <c r="R123" s="45" t="str">
        <f t="shared" si="29"/>
        <v> </v>
      </c>
    </row>
    <row r="124" spans="12:18" ht="12.75">
      <c r="L124" s="47">
        <f>SMALL(IF(ISNUMBER(different),ROW(different)-ROW(INDEX(different,1))+1),ROW($B$1:INDEX($B:$B,COUNTIF(different,1))))</f>
        <v>0</v>
      </c>
      <c r="M124" s="45" t="e">
        <f t="shared" si="30"/>
        <v>#NUM!</v>
      </c>
      <c r="N124" s="45" t="e">
        <f t="shared" si="31"/>
        <v>#NUM!</v>
      </c>
      <c r="O124" s="45" t="str">
        <f t="shared" si="27"/>
        <v> </v>
      </c>
      <c r="P124" s="45" t="str">
        <f t="shared" si="28"/>
        <v> </v>
      </c>
      <c r="Q124" s="45" t="str">
        <f t="shared" si="32"/>
        <v> </v>
      </c>
      <c r="R124" s="45" t="str">
        <f t="shared" si="29"/>
        <v> </v>
      </c>
    </row>
    <row r="125" spans="12:18" ht="12.75">
      <c r="L125" s="47">
        <f>SMALL(IF(ISNUMBER(different),ROW(different)-ROW(INDEX(different,1))+1),ROW($B$1:INDEX($B:$B,COUNTIF(different,1))))</f>
        <v>0</v>
      </c>
      <c r="M125" s="45" t="e">
        <f t="shared" si="30"/>
        <v>#NUM!</v>
      </c>
      <c r="N125" s="45" t="e">
        <f t="shared" si="31"/>
        <v>#NUM!</v>
      </c>
      <c r="O125" s="45" t="str">
        <f t="shared" si="27"/>
        <v> </v>
      </c>
      <c r="P125" s="45" t="str">
        <f t="shared" si="28"/>
        <v> </v>
      </c>
      <c r="Q125" s="45" t="str">
        <f t="shared" si="32"/>
        <v> </v>
      </c>
      <c r="R125" s="45" t="str">
        <f t="shared" si="29"/>
        <v> </v>
      </c>
    </row>
    <row r="126" spans="12:18" ht="12.75">
      <c r="L126" s="47">
        <f>SMALL(IF(ISNUMBER(different),ROW(different)-ROW(INDEX(different,1))+1),ROW($B$1:INDEX($B:$B,COUNTIF(different,1))))</f>
        <v>0</v>
      </c>
      <c r="M126" s="45" t="e">
        <f t="shared" si="30"/>
        <v>#NUM!</v>
      </c>
      <c r="N126" s="45" t="e">
        <f t="shared" si="31"/>
        <v>#NUM!</v>
      </c>
      <c r="O126" s="45" t="str">
        <f t="shared" si="27"/>
        <v> </v>
      </c>
      <c r="P126" s="45" t="str">
        <f t="shared" si="28"/>
        <v> </v>
      </c>
      <c r="Q126" s="45" t="str">
        <f t="shared" si="32"/>
        <v> </v>
      </c>
      <c r="R126" s="45" t="str">
        <f t="shared" si="29"/>
        <v> </v>
      </c>
    </row>
    <row r="127" spans="12:18" ht="12.75">
      <c r="L127" s="47">
        <f>SMALL(IF(ISNUMBER(different),ROW(different)-ROW(INDEX(different,1))+1),ROW($B$1:INDEX($B:$B,COUNTIF(different,1))))</f>
        <v>0</v>
      </c>
      <c r="M127" s="45" t="e">
        <f t="shared" si="30"/>
        <v>#NUM!</v>
      </c>
      <c r="N127" s="45" t="e">
        <f t="shared" si="31"/>
        <v>#NUM!</v>
      </c>
      <c r="O127" s="45" t="str">
        <f t="shared" si="27"/>
        <v> </v>
      </c>
      <c r="P127" s="45" t="str">
        <f t="shared" si="28"/>
        <v> </v>
      </c>
      <c r="Q127" s="45" t="str">
        <f t="shared" si="32"/>
        <v> </v>
      </c>
      <c r="R127" s="45" t="str">
        <f t="shared" si="29"/>
        <v> </v>
      </c>
    </row>
    <row r="128" spans="12:18" ht="12.75">
      <c r="L128" s="47">
        <f>SMALL(IF(ISNUMBER(different),ROW(different)-ROW(INDEX(different,1))+1),ROW($B$1:INDEX($B:$B,COUNTIF(different,1))))</f>
        <v>0</v>
      </c>
      <c r="M128" s="45" t="e">
        <f t="shared" si="30"/>
        <v>#NUM!</v>
      </c>
      <c r="N128" s="45" t="e">
        <f t="shared" si="31"/>
        <v>#NUM!</v>
      </c>
      <c r="O128" s="45" t="str">
        <f t="shared" si="27"/>
        <v> </v>
      </c>
      <c r="P128" s="45" t="str">
        <f t="shared" si="28"/>
        <v> </v>
      </c>
      <c r="Q128" s="45" t="str">
        <f t="shared" si="32"/>
        <v> </v>
      </c>
      <c r="R128" s="45" t="str">
        <f t="shared" si="29"/>
        <v> </v>
      </c>
    </row>
    <row r="129" spans="12:18" ht="12.75">
      <c r="L129" s="47">
        <f>SMALL(IF(ISNUMBER(different),ROW(different)-ROW(INDEX(different,1))+1),ROW($B$1:INDEX($B:$B,COUNTIF(different,1))))</f>
        <v>0</v>
      </c>
      <c r="M129" s="45" t="e">
        <f t="shared" si="30"/>
        <v>#NUM!</v>
      </c>
      <c r="N129" s="45" t="e">
        <f t="shared" si="31"/>
        <v>#NUM!</v>
      </c>
      <c r="O129" s="45" t="str">
        <f t="shared" si="27"/>
        <v> </v>
      </c>
      <c r="P129" s="45" t="str">
        <f t="shared" si="28"/>
        <v> </v>
      </c>
      <c r="Q129" s="45" t="str">
        <f t="shared" si="32"/>
        <v> </v>
      </c>
      <c r="R129" s="45" t="str">
        <f t="shared" si="29"/>
        <v> </v>
      </c>
    </row>
    <row r="130" spans="12:18" ht="12.75">
      <c r="L130" s="47">
        <f>SMALL(IF(ISNUMBER(different),ROW(different)-ROW(INDEX(different,1))+1),ROW($B$1:INDEX($B:$B,COUNTIF(different,1))))</f>
        <v>0</v>
      </c>
      <c r="M130" s="45" t="e">
        <f t="shared" si="30"/>
        <v>#NUM!</v>
      </c>
      <c r="N130" s="45" t="e">
        <f t="shared" si="31"/>
        <v>#NUM!</v>
      </c>
      <c r="O130" s="45" t="str">
        <f t="shared" si="27"/>
        <v> </v>
      </c>
      <c r="P130" s="45" t="str">
        <f t="shared" si="28"/>
        <v> </v>
      </c>
      <c r="Q130" s="45" t="str">
        <f t="shared" si="32"/>
        <v> </v>
      </c>
      <c r="R130" s="45" t="str">
        <f t="shared" si="29"/>
        <v> </v>
      </c>
    </row>
    <row r="131" spans="12:18" ht="12.75">
      <c r="L131" s="47">
        <f>SMALL(IF(ISNUMBER(different),ROW(different)-ROW(INDEX(different,1))+1),ROW($B$1:INDEX($B:$B,COUNTIF(different,1))))</f>
        <v>0</v>
      </c>
      <c r="M131" s="45" t="e">
        <f t="shared" si="30"/>
        <v>#NUM!</v>
      </c>
      <c r="N131" s="45" t="e">
        <f t="shared" si="31"/>
        <v>#NUM!</v>
      </c>
      <c r="O131" s="45" t="str">
        <f t="shared" si="27"/>
        <v> </v>
      </c>
      <c r="P131" s="45" t="str">
        <f t="shared" si="28"/>
        <v> </v>
      </c>
      <c r="Q131" s="45" t="str">
        <f t="shared" si="32"/>
        <v> </v>
      </c>
      <c r="R131" s="45" t="str">
        <f t="shared" si="29"/>
        <v> </v>
      </c>
    </row>
    <row r="132" spans="12:18" ht="12.75">
      <c r="L132" s="47">
        <f>SMALL(IF(ISNUMBER(different),ROW(different)-ROW(INDEX(different,1))+1),ROW($B$1:INDEX($B:$B,COUNTIF(different,1))))</f>
        <v>0</v>
      </c>
      <c r="M132" s="45" t="e">
        <f t="shared" si="30"/>
        <v>#NUM!</v>
      </c>
      <c r="N132" s="45" t="e">
        <f t="shared" si="31"/>
        <v>#NUM!</v>
      </c>
      <c r="O132" s="45" t="str">
        <f t="shared" si="27"/>
        <v> </v>
      </c>
      <c r="P132" s="45" t="str">
        <f t="shared" si="28"/>
        <v> </v>
      </c>
      <c r="Q132" s="45" t="str">
        <f t="shared" si="32"/>
        <v> </v>
      </c>
      <c r="R132" s="45" t="str">
        <f t="shared" si="29"/>
        <v> </v>
      </c>
    </row>
    <row r="133" spans="12:18" ht="12.75">
      <c r="L133" s="47">
        <f>SMALL(IF(ISNUMBER(different),ROW(different)-ROW(INDEX(different,1))+1),ROW($B$1:INDEX($B:$B,COUNTIF(different,1))))</f>
        <v>0</v>
      </c>
      <c r="M133" s="45" t="e">
        <f t="shared" si="30"/>
        <v>#NUM!</v>
      </c>
      <c r="N133" s="45" t="e">
        <f t="shared" si="31"/>
        <v>#NUM!</v>
      </c>
      <c r="O133" s="45" t="str">
        <f t="shared" si="27"/>
        <v> </v>
      </c>
      <c r="P133" s="45" t="str">
        <f t="shared" si="28"/>
        <v> </v>
      </c>
      <c r="Q133" s="45" t="str">
        <f t="shared" si="32"/>
        <v> </v>
      </c>
      <c r="R133" s="45" t="str">
        <f t="shared" si="29"/>
        <v> </v>
      </c>
    </row>
    <row r="134" spans="12:18" ht="12.75">
      <c r="L134" s="47">
        <f>SMALL(IF(ISNUMBER(different),ROW(different)-ROW(INDEX(different,1))+1),ROW($B$1:INDEX($B:$B,COUNTIF(different,1))))</f>
        <v>0</v>
      </c>
      <c r="M134" s="45" t="e">
        <f t="shared" si="30"/>
        <v>#NUM!</v>
      </c>
      <c r="N134" s="45" t="e">
        <f t="shared" si="31"/>
        <v>#NUM!</v>
      </c>
      <c r="O134" s="45" t="str">
        <f t="shared" si="27"/>
        <v> </v>
      </c>
      <c r="P134" s="45" t="str">
        <f t="shared" si="28"/>
        <v> </v>
      </c>
      <c r="Q134" s="45" t="str">
        <f t="shared" si="32"/>
        <v> </v>
      </c>
      <c r="R134" s="45" t="str">
        <f t="shared" si="29"/>
        <v> </v>
      </c>
    </row>
    <row r="135" spans="12:18" ht="12.75">
      <c r="L135" s="47">
        <f>SMALL(IF(ISNUMBER(different),ROW(different)-ROW(INDEX(different,1))+1),ROW($B$1:INDEX($B:$B,COUNTIF(different,1))))</f>
        <v>0</v>
      </c>
      <c r="M135" s="45" t="e">
        <f t="shared" si="30"/>
        <v>#NUM!</v>
      </c>
      <c r="N135" s="45" t="e">
        <f t="shared" si="31"/>
        <v>#NUM!</v>
      </c>
      <c r="O135" s="45" t="str">
        <f t="shared" si="27"/>
        <v> </v>
      </c>
      <c r="P135" s="45" t="str">
        <f t="shared" si="28"/>
        <v> </v>
      </c>
      <c r="Q135" s="45" t="str">
        <f t="shared" si="32"/>
        <v> </v>
      </c>
      <c r="R135" s="45" t="str">
        <f t="shared" si="29"/>
        <v> </v>
      </c>
    </row>
    <row r="136" spans="12:18" ht="12.75">
      <c r="L136" s="47">
        <f>SMALL(IF(ISNUMBER(different),ROW(different)-ROW(INDEX(different,1))+1),ROW($B$1:INDEX($B:$B,COUNTIF(different,1))))</f>
        <v>0</v>
      </c>
      <c r="M136" s="45" t="e">
        <f t="shared" si="30"/>
        <v>#NUM!</v>
      </c>
      <c r="N136" s="45" t="e">
        <f t="shared" si="31"/>
        <v>#NUM!</v>
      </c>
      <c r="O136" s="45" t="str">
        <f t="shared" si="27"/>
        <v> </v>
      </c>
      <c r="P136" s="45" t="str">
        <f t="shared" si="28"/>
        <v> </v>
      </c>
      <c r="Q136" s="45" t="str">
        <f t="shared" si="32"/>
        <v> </v>
      </c>
      <c r="R136" s="45" t="str">
        <f t="shared" si="29"/>
        <v> </v>
      </c>
    </row>
    <row r="137" spans="12:18" ht="12.75">
      <c r="L137" s="47">
        <f>SMALL(IF(ISNUMBER(different),ROW(different)-ROW(INDEX(different,1))+1),ROW($B$1:INDEX($B:$B,COUNTIF(different,1))))</f>
        <v>0</v>
      </c>
      <c r="M137" s="45" t="e">
        <f aca="true" t="shared" si="33" ref="M137:M159">INDEX(distribution,INDEX(subsetindex,ROW($A136:$IV136)))</f>
        <v>#NUM!</v>
      </c>
      <c r="N137" s="45" t="e">
        <f aca="true" t="shared" si="34" ref="N137:N159">INDEX(different,INDEX(subsetindex,ROW($A136:$IV136)))</f>
        <v>#NUM!</v>
      </c>
      <c r="O137" s="45" t="str">
        <f t="shared" si="27"/>
        <v> </v>
      </c>
      <c r="P137" s="45" t="str">
        <f t="shared" si="28"/>
        <v> </v>
      </c>
      <c r="Q137" s="45" t="str">
        <f t="shared" si="32"/>
        <v> </v>
      </c>
      <c r="R137" s="45" t="str">
        <f t="shared" si="29"/>
        <v> </v>
      </c>
    </row>
    <row r="138" spans="12:18" ht="12.75">
      <c r="L138" s="47">
        <f>SMALL(IF(ISNUMBER(different),ROW(different)-ROW(INDEX(different,1))+1),ROW($B$1:INDEX($B:$B,COUNTIF(different,1))))</f>
        <v>0</v>
      </c>
      <c r="M138" s="45" t="e">
        <f t="shared" si="33"/>
        <v>#NUM!</v>
      </c>
      <c r="N138" s="45" t="e">
        <f t="shared" si="34"/>
        <v>#NUM!</v>
      </c>
      <c r="O138" s="45" t="str">
        <f t="shared" si="27"/>
        <v> </v>
      </c>
      <c r="P138" s="45" t="str">
        <f t="shared" si="28"/>
        <v> </v>
      </c>
      <c r="Q138" s="45" t="str">
        <f t="shared" si="32"/>
        <v> </v>
      </c>
      <c r="R138" s="45" t="str">
        <f t="shared" si="29"/>
        <v> </v>
      </c>
    </row>
    <row r="139" spans="12:18" ht="12.75">
      <c r="L139" s="47">
        <f>SMALL(IF(ISNUMBER(different),ROW(different)-ROW(INDEX(different,1))+1),ROW($B$1:INDEX($B:$B,COUNTIF(different,1))))</f>
        <v>0</v>
      </c>
      <c r="M139" s="45" t="e">
        <f t="shared" si="33"/>
        <v>#NUM!</v>
      </c>
      <c r="N139" s="45" t="e">
        <f t="shared" si="34"/>
        <v>#NUM!</v>
      </c>
      <c r="O139" s="45" t="str">
        <f t="shared" si="27"/>
        <v> </v>
      </c>
      <c r="P139" s="45" t="str">
        <f t="shared" si="28"/>
        <v> </v>
      </c>
      <c r="Q139" s="45" t="str">
        <f t="shared" si="32"/>
        <v> </v>
      </c>
      <c r="R139" s="45" t="str">
        <f t="shared" si="29"/>
        <v> </v>
      </c>
    </row>
    <row r="140" spans="12:18" ht="12.75">
      <c r="L140" s="47">
        <f>SMALL(IF(ISNUMBER(different),ROW(different)-ROW(INDEX(different,1))+1),ROW($B$1:INDEX($B:$B,COUNTIF(different,1))))</f>
        <v>0</v>
      </c>
      <c r="M140" s="45" t="e">
        <f t="shared" si="33"/>
        <v>#NUM!</v>
      </c>
      <c r="N140" s="45" t="e">
        <f t="shared" si="34"/>
        <v>#NUM!</v>
      </c>
      <c r="O140" s="45" t="str">
        <f t="shared" si="27"/>
        <v> </v>
      </c>
      <c r="P140" s="45" t="str">
        <f t="shared" si="28"/>
        <v> </v>
      </c>
      <c r="Q140" s="45" t="str">
        <f t="shared" si="32"/>
        <v> </v>
      </c>
      <c r="R140" s="45" t="str">
        <f t="shared" si="29"/>
        <v> </v>
      </c>
    </row>
    <row r="141" spans="12:18" ht="12.75">
      <c r="L141" s="47">
        <f>SMALL(IF(ISNUMBER(different),ROW(different)-ROW(INDEX(different,1))+1),ROW($B$1:INDEX($B:$B,COUNTIF(different,1))))</f>
        <v>0</v>
      </c>
      <c r="M141" s="45" t="e">
        <f t="shared" si="33"/>
        <v>#NUM!</v>
      </c>
      <c r="N141" s="45" t="e">
        <f t="shared" si="34"/>
        <v>#NUM!</v>
      </c>
      <c r="O141" s="45" t="str">
        <f t="shared" si="27"/>
        <v> </v>
      </c>
      <c r="P141" s="45" t="str">
        <f t="shared" si="28"/>
        <v> </v>
      </c>
      <c r="Q141" s="45" t="str">
        <f t="shared" si="32"/>
        <v> </v>
      </c>
      <c r="R141" s="45" t="str">
        <f t="shared" si="29"/>
        <v> </v>
      </c>
    </row>
    <row r="142" spans="12:18" ht="12.75">
      <c r="L142" s="47">
        <f>SMALL(IF(ISNUMBER(different),ROW(different)-ROW(INDEX(different,1))+1),ROW($B$1:INDEX($B:$B,COUNTIF(different,1))))</f>
        <v>0</v>
      </c>
      <c r="M142" s="45" t="e">
        <f t="shared" si="33"/>
        <v>#NUM!</v>
      </c>
      <c r="N142" s="45" t="e">
        <f t="shared" si="34"/>
        <v>#NUM!</v>
      </c>
      <c r="O142" s="45" t="str">
        <f t="shared" si="27"/>
        <v> </v>
      </c>
      <c r="P142" s="45" t="str">
        <f t="shared" si="28"/>
        <v> </v>
      </c>
      <c r="Q142" s="45" t="str">
        <f t="shared" si="32"/>
        <v> </v>
      </c>
      <c r="R142" s="45" t="str">
        <f t="shared" si="29"/>
        <v> </v>
      </c>
    </row>
    <row r="143" spans="12:18" ht="12.75">
      <c r="L143" s="47">
        <f>SMALL(IF(ISNUMBER(different),ROW(different)-ROW(INDEX(different,1))+1),ROW($B$1:INDEX($B:$B,COUNTIF(different,1))))</f>
        <v>0</v>
      </c>
      <c r="M143" s="45" t="e">
        <f t="shared" si="33"/>
        <v>#NUM!</v>
      </c>
      <c r="N143" s="45" t="e">
        <f t="shared" si="34"/>
        <v>#NUM!</v>
      </c>
      <c r="O143" s="45" t="str">
        <f t="shared" si="27"/>
        <v> </v>
      </c>
      <c r="P143" s="45" t="str">
        <f t="shared" si="28"/>
        <v> </v>
      </c>
      <c r="Q143" s="45" t="str">
        <f t="shared" si="32"/>
        <v> </v>
      </c>
      <c r="R143" s="45" t="str">
        <f t="shared" si="29"/>
        <v> </v>
      </c>
    </row>
    <row r="144" spans="12:18" ht="12.75">
      <c r="L144" s="47">
        <f>SMALL(IF(ISNUMBER(different),ROW(different)-ROW(INDEX(different,1))+1),ROW($B$1:INDEX($B:$B,COUNTIF(different,1))))</f>
        <v>0</v>
      </c>
      <c r="M144" s="45" t="e">
        <f t="shared" si="33"/>
        <v>#NUM!</v>
      </c>
      <c r="N144" s="45" t="e">
        <f t="shared" si="34"/>
        <v>#NUM!</v>
      </c>
      <c r="O144" s="45" t="str">
        <f t="shared" si="27"/>
        <v> </v>
      </c>
      <c r="P144" s="45" t="str">
        <f t="shared" si="28"/>
        <v> </v>
      </c>
      <c r="Q144" s="45" t="str">
        <f t="shared" si="32"/>
        <v> </v>
      </c>
      <c r="R144" s="45" t="str">
        <f t="shared" si="29"/>
        <v> </v>
      </c>
    </row>
    <row r="145" spans="12:18" ht="12.75">
      <c r="L145" s="47">
        <f>SMALL(IF(ISNUMBER(different),ROW(different)-ROW(INDEX(different,1))+1),ROW($B$1:INDEX($B:$B,COUNTIF(different,1))))</f>
        <v>0</v>
      </c>
      <c r="M145" s="45" t="e">
        <f t="shared" si="33"/>
        <v>#NUM!</v>
      </c>
      <c r="N145" s="45" t="e">
        <f t="shared" si="34"/>
        <v>#NUM!</v>
      </c>
      <c r="O145" s="45" t="str">
        <f t="shared" si="27"/>
        <v> </v>
      </c>
      <c r="P145" s="45" t="str">
        <f t="shared" si="28"/>
        <v> </v>
      </c>
      <c r="Q145" s="45" t="str">
        <f t="shared" si="32"/>
        <v> </v>
      </c>
      <c r="R145" s="45" t="str">
        <f t="shared" si="29"/>
        <v> </v>
      </c>
    </row>
    <row r="146" spans="12:18" ht="12.75">
      <c r="L146" s="47">
        <f>SMALL(IF(ISNUMBER(different),ROW(different)-ROW(INDEX(different,1))+1),ROW($B$1:INDEX($B:$B,COUNTIF(different,1))))</f>
        <v>0</v>
      </c>
      <c r="M146" s="45" t="e">
        <f t="shared" si="33"/>
        <v>#NUM!</v>
      </c>
      <c r="N146" s="45" t="e">
        <f t="shared" si="34"/>
        <v>#NUM!</v>
      </c>
      <c r="O146" s="45" t="str">
        <f t="shared" si="27"/>
        <v> </v>
      </c>
      <c r="P146" s="45" t="str">
        <f t="shared" si="28"/>
        <v> </v>
      </c>
      <c r="Q146" s="45" t="str">
        <f t="shared" si="32"/>
        <v> </v>
      </c>
      <c r="R146" s="45" t="str">
        <f t="shared" si="29"/>
        <v> </v>
      </c>
    </row>
    <row r="147" spans="12:18" ht="12.75">
      <c r="L147" s="47">
        <f>SMALL(IF(ISNUMBER(different),ROW(different)-ROW(INDEX(different,1))+1),ROW($B$1:INDEX($B:$B,COUNTIF(different,1))))</f>
        <v>0</v>
      </c>
      <c r="M147" s="45" t="e">
        <f t="shared" si="33"/>
        <v>#NUM!</v>
      </c>
      <c r="N147" s="45" t="e">
        <f t="shared" si="34"/>
        <v>#NUM!</v>
      </c>
      <c r="O147" s="45" t="str">
        <f t="shared" si="27"/>
        <v> </v>
      </c>
      <c r="P147" s="45" t="str">
        <f t="shared" si="28"/>
        <v> </v>
      </c>
      <c r="Q147" s="45" t="str">
        <f t="shared" si="32"/>
        <v> </v>
      </c>
      <c r="R147" s="45" t="str">
        <f t="shared" si="29"/>
        <v> </v>
      </c>
    </row>
    <row r="148" spans="12:18" ht="12.75">
      <c r="L148" s="47">
        <f>SMALL(IF(ISNUMBER(different),ROW(different)-ROW(INDEX(different,1))+1),ROW($B$1:INDEX($B:$B,COUNTIF(different,1))))</f>
        <v>0</v>
      </c>
      <c r="M148" s="45" t="e">
        <f t="shared" si="33"/>
        <v>#NUM!</v>
      </c>
      <c r="N148" s="45" t="e">
        <f t="shared" si="34"/>
        <v>#NUM!</v>
      </c>
      <c r="O148" s="45" t="str">
        <f t="shared" si="27"/>
        <v> </v>
      </c>
      <c r="P148" s="45" t="str">
        <f t="shared" si="28"/>
        <v> </v>
      </c>
      <c r="Q148" s="45" t="str">
        <f t="shared" si="32"/>
        <v> </v>
      </c>
      <c r="R148" s="45" t="str">
        <f t="shared" si="29"/>
        <v> </v>
      </c>
    </row>
    <row r="149" spans="12:18" ht="12.75">
      <c r="L149" s="47">
        <f>SMALL(IF(ISNUMBER(different),ROW(different)-ROW(INDEX(different,1))+1),ROW($B$1:INDEX($B:$B,COUNTIF(different,1))))</f>
        <v>0</v>
      </c>
      <c r="M149" s="45" t="e">
        <f t="shared" si="33"/>
        <v>#NUM!</v>
      </c>
      <c r="N149" s="45" t="e">
        <f t="shared" si="34"/>
        <v>#NUM!</v>
      </c>
      <c r="O149" s="45" t="str">
        <f t="shared" si="27"/>
        <v> </v>
      </c>
      <c r="P149" s="45" t="str">
        <f t="shared" si="28"/>
        <v> </v>
      </c>
      <c r="Q149" s="45" t="str">
        <f t="shared" si="32"/>
        <v> </v>
      </c>
      <c r="R149" s="45" t="str">
        <f t="shared" si="29"/>
        <v> </v>
      </c>
    </row>
    <row r="150" spans="12:18" ht="12.75">
      <c r="L150" s="47">
        <f>SMALL(IF(ISNUMBER(different),ROW(different)-ROW(INDEX(different,1))+1),ROW($B$1:INDEX($B:$B,COUNTIF(different,1))))</f>
        <v>0</v>
      </c>
      <c r="M150" s="45" t="e">
        <f t="shared" si="33"/>
        <v>#NUM!</v>
      </c>
      <c r="N150" s="45" t="e">
        <f t="shared" si="34"/>
        <v>#NUM!</v>
      </c>
      <c r="O150" s="45" t="str">
        <f t="shared" si="27"/>
        <v> </v>
      </c>
      <c r="P150" s="45" t="str">
        <f t="shared" si="28"/>
        <v> </v>
      </c>
      <c r="Q150" s="45" t="str">
        <f t="shared" si="32"/>
        <v> </v>
      </c>
      <c r="R150" s="45" t="str">
        <f t="shared" si="29"/>
        <v> </v>
      </c>
    </row>
    <row r="151" spans="12:18" ht="12.75">
      <c r="L151" s="47">
        <f>SMALL(IF(ISNUMBER(different),ROW(different)-ROW(INDEX(different,1))+1),ROW($B$1:INDEX($B:$B,COUNTIF(different,1))))</f>
        <v>0</v>
      </c>
      <c r="M151" s="45" t="e">
        <f t="shared" si="33"/>
        <v>#NUM!</v>
      </c>
      <c r="N151" s="45" t="e">
        <f t="shared" si="34"/>
        <v>#NUM!</v>
      </c>
      <c r="O151" s="45" t="str">
        <f t="shared" si="27"/>
        <v> </v>
      </c>
      <c r="P151" s="45" t="str">
        <f t="shared" si="28"/>
        <v> </v>
      </c>
      <c r="Q151" s="45" t="str">
        <f t="shared" si="32"/>
        <v> </v>
      </c>
      <c r="R151" s="45" t="str">
        <f t="shared" si="29"/>
        <v> </v>
      </c>
    </row>
    <row r="152" spans="12:18" ht="12.75">
      <c r="L152" s="47">
        <f>SMALL(IF(ISNUMBER(different),ROW(different)-ROW(INDEX(different,1))+1),ROW($B$1:INDEX($B:$B,COUNTIF(different,1))))</f>
        <v>0</v>
      </c>
      <c r="M152" s="45" t="e">
        <f t="shared" si="33"/>
        <v>#NUM!</v>
      </c>
      <c r="N152" s="45" t="e">
        <f t="shared" si="34"/>
        <v>#NUM!</v>
      </c>
      <c r="O152" s="45" t="str">
        <f t="shared" si="27"/>
        <v> </v>
      </c>
      <c r="P152" s="45" t="str">
        <f t="shared" si="28"/>
        <v> </v>
      </c>
      <c r="Q152" s="45" t="str">
        <f t="shared" si="32"/>
        <v> </v>
      </c>
      <c r="R152" s="45" t="str">
        <f t="shared" si="29"/>
        <v> </v>
      </c>
    </row>
    <row r="153" spans="12:18" ht="12.75">
      <c r="L153" s="47">
        <f>SMALL(IF(ISNUMBER(different),ROW(different)-ROW(INDEX(different,1))+1),ROW($B$1:INDEX($B:$B,COUNTIF(different,1))))</f>
        <v>0</v>
      </c>
      <c r="M153" s="45" t="e">
        <f t="shared" si="33"/>
        <v>#NUM!</v>
      </c>
      <c r="N153" s="45" t="e">
        <f t="shared" si="34"/>
        <v>#NUM!</v>
      </c>
      <c r="O153" s="45" t="str">
        <f t="shared" si="27"/>
        <v> </v>
      </c>
      <c r="P153" s="45" t="str">
        <f t="shared" si="28"/>
        <v> </v>
      </c>
      <c r="Q153" s="45" t="str">
        <f t="shared" si="32"/>
        <v> </v>
      </c>
      <c r="R153" s="45" t="str">
        <f t="shared" si="29"/>
        <v> </v>
      </c>
    </row>
    <row r="154" spans="12:18" ht="12.75">
      <c r="L154" s="47">
        <f>SMALL(IF(ISNUMBER(different),ROW(different)-ROW(INDEX(different,1))+1),ROW($B$1:INDEX($B:$B,COUNTIF(different,1))))</f>
        <v>0</v>
      </c>
      <c r="M154" s="45" t="e">
        <f t="shared" si="33"/>
        <v>#NUM!</v>
      </c>
      <c r="N154" s="45" t="e">
        <f t="shared" si="34"/>
        <v>#NUM!</v>
      </c>
      <c r="O154" s="45" t="str">
        <f t="shared" si="27"/>
        <v> </v>
      </c>
      <c r="P154" s="45" t="str">
        <f t="shared" si="28"/>
        <v> </v>
      </c>
      <c r="Q154" s="45" t="str">
        <f t="shared" si="32"/>
        <v> </v>
      </c>
      <c r="R154" s="45" t="str">
        <f t="shared" si="29"/>
        <v> </v>
      </c>
    </row>
    <row r="155" spans="12:18" ht="12.75">
      <c r="L155" s="47">
        <f>SMALL(IF(ISNUMBER(different),ROW(different)-ROW(INDEX(different,1))+1),ROW($B$1:INDEX($B:$B,COUNTIF(different,1))))</f>
        <v>0</v>
      </c>
      <c r="M155" s="45" t="e">
        <f t="shared" si="33"/>
        <v>#NUM!</v>
      </c>
      <c r="N155" s="45" t="e">
        <f t="shared" si="34"/>
        <v>#NUM!</v>
      </c>
      <c r="O155" s="45" t="str">
        <f t="shared" si="27"/>
        <v> </v>
      </c>
      <c r="P155" s="45" t="str">
        <f t="shared" si="28"/>
        <v> </v>
      </c>
      <c r="Q155" s="45" t="str">
        <f t="shared" si="32"/>
        <v> </v>
      </c>
      <c r="R155" s="45" t="str">
        <f t="shared" si="29"/>
        <v> </v>
      </c>
    </row>
    <row r="156" spans="12:18" ht="12.75">
      <c r="L156" s="47">
        <f>SMALL(IF(ISNUMBER(different),ROW(different)-ROW(INDEX(different,1))+1),ROW($B$1:INDEX($B:$B,COUNTIF(different,1))))</f>
        <v>0</v>
      </c>
      <c r="M156" s="45" t="e">
        <f t="shared" si="33"/>
        <v>#NUM!</v>
      </c>
      <c r="N156" s="45" t="e">
        <f t="shared" si="34"/>
        <v>#NUM!</v>
      </c>
      <c r="O156" s="45" t="str">
        <f t="shared" si="27"/>
        <v> </v>
      </c>
      <c r="P156" s="45" t="str">
        <f t="shared" si="28"/>
        <v> </v>
      </c>
      <c r="Q156" s="45" t="str">
        <f t="shared" si="32"/>
        <v> </v>
      </c>
      <c r="R156" s="45" t="str">
        <f t="shared" si="29"/>
        <v> </v>
      </c>
    </row>
    <row r="157" spans="12:18" ht="12.75">
      <c r="L157" s="47">
        <f>SMALL(IF(ISNUMBER(different),ROW(different)-ROW(INDEX(different,1))+1),ROW($B$1:INDEX($B:$B,COUNTIF(different,1))))</f>
        <v>0</v>
      </c>
      <c r="M157" s="45" t="e">
        <f t="shared" si="33"/>
        <v>#NUM!</v>
      </c>
      <c r="N157" s="45" t="e">
        <f t="shared" si="34"/>
        <v>#NUM!</v>
      </c>
      <c r="O157" s="45" t="str">
        <f t="shared" si="27"/>
        <v> </v>
      </c>
      <c r="P157" s="45" t="str">
        <f t="shared" si="28"/>
        <v> </v>
      </c>
      <c r="Q157" s="45" t="str">
        <f t="shared" si="32"/>
        <v> </v>
      </c>
      <c r="R157" s="45" t="str">
        <f t="shared" si="29"/>
        <v> </v>
      </c>
    </row>
    <row r="158" spans="12:18" ht="12.75">
      <c r="L158" s="47">
        <f>SMALL(IF(ISNUMBER(different),ROW(different)-ROW(INDEX(different,1))+1),ROW($B$1:INDEX($B:$B,COUNTIF(different,1))))</f>
        <v>0</v>
      </c>
      <c r="M158" s="45" t="e">
        <f t="shared" si="33"/>
        <v>#NUM!</v>
      </c>
      <c r="N158" s="45" t="e">
        <f t="shared" si="34"/>
        <v>#NUM!</v>
      </c>
      <c r="O158" s="45" t="str">
        <f t="shared" si="27"/>
        <v> </v>
      </c>
      <c r="P158" s="45" t="str">
        <f t="shared" si="28"/>
        <v> </v>
      </c>
      <c r="Q158" s="45" t="str">
        <f t="shared" si="32"/>
        <v> </v>
      </c>
      <c r="R158" s="45" t="str">
        <f t="shared" si="29"/>
        <v> </v>
      </c>
    </row>
    <row r="159" spans="12:18" ht="12.75">
      <c r="L159" s="47">
        <f>SMALL(IF(ISNUMBER(different),ROW(different)-ROW(INDEX(different,1))+1),ROW($B$1:INDEX($B:$B,COUNTIF(different,1))))</f>
        <v>0</v>
      </c>
      <c r="M159" s="45" t="e">
        <f t="shared" si="33"/>
        <v>#NUM!</v>
      </c>
      <c r="N159" s="45" t="e">
        <f t="shared" si="34"/>
        <v>#NUM!</v>
      </c>
      <c r="O159" s="45" t="str">
        <f t="shared" si="27"/>
        <v> </v>
      </c>
      <c r="P159" s="45" t="str">
        <f t="shared" si="28"/>
        <v> </v>
      </c>
      <c r="Q159" s="45" t="str">
        <f t="shared" si="32"/>
        <v> </v>
      </c>
      <c r="R159" s="45" t="str">
        <f t="shared" si="29"/>
        <v> </v>
      </c>
    </row>
    <row r="160" spans="12:18" ht="12.75">
      <c r="L160" s="47">
        <f>SMALL(IF(ISNUMBER(different),ROW(different)-ROW(INDEX(different,1))+1),ROW($B$1:INDEX($B:$B,COUNTIF(different,1))))</f>
        <v>0</v>
      </c>
      <c r="M160" s="45" t="e">
        <f>INDEX(distribution,INDEX(subsetindex,ROW(157:157)))</f>
        <v>#NUM!</v>
      </c>
      <c r="N160" s="45" t="e">
        <f>INDEX(different,INDEX(subsetindex,ROW(157:157)))</f>
        <v>#NUM!</v>
      </c>
      <c r="O160" s="45" t="str">
        <f>IF(ISNUMBER(N160),N160," ")</f>
        <v> </v>
      </c>
      <c r="P160" s="45" t="str">
        <f>IF(ISNUMBER(N160),M160," ")</f>
        <v> </v>
      </c>
      <c r="Q160" s="45" t="str">
        <f>IF(ISNUMBER(O160),0.5," ")</f>
        <v> </v>
      </c>
      <c r="R160" s="45" t="str">
        <f>IF(ISNUMBER(O160),-0.5," ")</f>
        <v> </v>
      </c>
    </row>
    <row r="161" spans="12:18" ht="12.75">
      <c r="L161" s="47">
        <f>SMALL(IF(ISNUMBER(different),ROW(different)-ROW(INDEX(different,1))+1),ROW($B$1:INDEX($B:$B,COUNTIF(different,1))))</f>
        <v>0</v>
      </c>
      <c r="M161" s="45" t="e">
        <f>INDEX(distribution,INDEX(subsetindex,ROW(160:160)))</f>
        <v>#NUM!</v>
      </c>
      <c r="N161" s="45" t="e">
        <f>INDEX(different,INDEX(subsetindex,ROW(160:160)))</f>
        <v>#NUM!</v>
      </c>
      <c r="O161" s="45" t="str">
        <f>IF(ISNUMBER(N161),N161," ")</f>
        <v> </v>
      </c>
      <c r="P161" s="45" t="str">
        <f>IF(ISNUMBER(N161),M161," ")</f>
        <v> </v>
      </c>
      <c r="Q161" s="45" t="str">
        <f>IF(ISNUMBER(O161),0.5," ")</f>
        <v> </v>
      </c>
      <c r="R161" s="45" t="str">
        <f>IF(ISNUMBER(O161),-0.5," ")</f>
        <v> </v>
      </c>
    </row>
    <row r="162" spans="12:18" ht="12.75">
      <c r="L162" s="47">
        <f>SMALL(IF(ISNUMBER(different),ROW(different)-ROW(INDEX(different,1))+1),ROW($B$1:INDEX($B:$B,COUNTIF(different,1))))</f>
        <v>0</v>
      </c>
      <c r="M162" s="45" t="e">
        <f>INDEX(distribution,INDEX(subsetindex,ROW(159:159)))</f>
        <v>#NUM!</v>
      </c>
      <c r="N162" s="45" t="e">
        <f>INDEX(different,INDEX(subsetindex,ROW(159:159)))</f>
        <v>#NUM!</v>
      </c>
      <c r="O162" s="45" t="str">
        <f t="shared" si="27"/>
        <v> </v>
      </c>
      <c r="P162" s="45" t="str">
        <f t="shared" si="28"/>
        <v> </v>
      </c>
      <c r="Q162" s="45" t="str">
        <f t="shared" si="32"/>
        <v> </v>
      </c>
      <c r="R162" s="45" t="str">
        <f t="shared" si="29"/>
        <v> </v>
      </c>
    </row>
    <row r="163" spans="12:18" ht="12.75">
      <c r="L163" s="47">
        <f>SMALL(IF(ISNUMBER(different),ROW(different)-ROW(INDEX(different,1))+1),ROW($B$1:INDEX($B:$B,COUNTIF(different,1))))</f>
        <v>0</v>
      </c>
      <c r="M163" s="45" t="e">
        <f>INDEX(distribution,INDEX(subsetindex,ROW(162:162)))</f>
        <v>#NUM!</v>
      </c>
      <c r="N163" s="45" t="e">
        <f>INDEX(different,INDEX(subsetindex,ROW(162:162)))</f>
        <v>#NUM!</v>
      </c>
      <c r="O163" s="45" t="str">
        <f t="shared" si="27"/>
        <v> </v>
      </c>
      <c r="P163" s="45" t="str">
        <f t="shared" si="28"/>
        <v> </v>
      </c>
      <c r="Q163" s="45" t="str">
        <f t="shared" si="32"/>
        <v> </v>
      </c>
      <c r="R163" s="45" t="str">
        <f t="shared" si="29"/>
        <v> </v>
      </c>
    </row>
    <row r="164" ht="12.75">
      <c r="R164" s="45" t="str">
        <f>IF(ISNUMBER(O164),-0.5," ")</f>
        <v> </v>
      </c>
    </row>
    <row r="166" ht="12.75">
      <c r="R166" s="45" t="str">
        <f>IF(ISNUMBER(O166),-0.5," ")</f>
        <v> </v>
      </c>
    </row>
    <row r="168" ht="12.75">
      <c r="R168" s="45" t="str">
        <f>IF(ISNUMBER(O168),-0.5," ")</f>
        <v> </v>
      </c>
    </row>
    <row r="170" ht="12.75">
      <c r="R170" s="45" t="str">
        <f>IF(ISNUMBER(O170),-0.5," ")</f>
        <v> </v>
      </c>
    </row>
    <row r="172" ht="12.75">
      <c r="R172" s="45" t="str">
        <f>IF(ISNUMBER(O172),-0.5," ")</f>
        <v> </v>
      </c>
    </row>
    <row r="174" ht="12.75">
      <c r="R174" s="45" t="str">
        <f>IF(ISNUMBER(O174),-0.5," ")</f>
        <v> </v>
      </c>
    </row>
    <row r="176" ht="12.75">
      <c r="R176" s="45" t="str">
        <f>IF(ISNUMBER(O176),-0.5," ")</f>
        <v> </v>
      </c>
    </row>
    <row r="178" ht="12.75">
      <c r="R178" s="45" t="str">
        <f>IF(ISNUMBER(O178),-0.5," ")</f>
        <v> </v>
      </c>
    </row>
    <row r="180" ht="12.75">
      <c r="R180" s="45" t="str">
        <f>IF(ISNUMBER(O180),-0.5," ")</f>
        <v> </v>
      </c>
    </row>
    <row r="182" ht="12.75">
      <c r="R182" s="45" t="str">
        <f t="shared" si="29"/>
        <v> </v>
      </c>
    </row>
  </sheetData>
  <sheetProtection password="C2B6" sheet="1"/>
  <mergeCells count="4">
    <mergeCell ref="A38:A39"/>
    <mergeCell ref="A32:A33"/>
    <mergeCell ref="A34:A35"/>
    <mergeCell ref="A36:A3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R143"/>
  <sheetViews>
    <sheetView tabSelected="1" zoomScale="120" zoomScaleNormal="120" zoomScalePageLayoutView="0" workbookViewId="0" topLeftCell="A1">
      <pane ySplit="1" topLeftCell="A5" activePane="bottomLeft" state="frozen"/>
      <selection pane="topLeft" activeCell="A1" sqref="A1"/>
      <selection pane="bottomLeft" activeCell="H22" sqref="H22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16.421875" style="0" bestFit="1" customWidth="1"/>
    <col min="4" max="4" width="12.7109375" style="0" bestFit="1" customWidth="1"/>
    <col min="5" max="5" width="35.140625" style="0" bestFit="1" customWidth="1"/>
    <col min="6" max="6" width="10.28125" style="0" bestFit="1" customWidth="1"/>
    <col min="7" max="8" width="7.421875" style="0" bestFit="1" customWidth="1"/>
    <col min="9" max="9" width="21.42187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0" t="s">
        <v>9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8" s="4" customFormat="1" ht="12" customHeight="1">
      <c r="A2" s="16">
        <v>288</v>
      </c>
      <c r="B2" s="20" t="s">
        <v>28</v>
      </c>
      <c r="C2" s="26" t="s">
        <v>5</v>
      </c>
      <c r="D2" s="22">
        <v>2.53</v>
      </c>
      <c r="E2" s="7" t="s">
        <v>15</v>
      </c>
      <c r="F2" s="6" t="e">
        <f aca="true" t="shared" si="0" ref="F2:F9">E2-D2</f>
        <v>#VALUE!</v>
      </c>
      <c r="G2" s="8">
        <v>0.5</v>
      </c>
      <c r="H2" s="5">
        <v>-0.5</v>
      </c>
      <c r="I2" s="3" t="s">
        <v>12</v>
      </c>
      <c r="L2" s="47">
        <f>SMALL(IF(ISNUMBER(different),ROW(different)-ROW(INDEX(different,1))+1),ROW($B$1:INDEX($B:$B,COUNTIF(different,1))))</f>
        <v>0</v>
      </c>
      <c r="M2" s="45" t="e">
        <f aca="true" t="shared" si="1" ref="M2:M28">INDEX(distribution,INDEX(subsetindex,ROW($A1:$IV1)))</f>
        <v>#NUM!</v>
      </c>
      <c r="N2" s="45" t="e">
        <f aca="true" t="shared" si="2" ref="N2:N28">INDEX(different,INDEX(subsetindex,ROW($A1:$IV1)))</f>
        <v>#NUM!</v>
      </c>
      <c r="O2" s="45" t="str">
        <f aca="true" t="shared" si="3" ref="O2:O95">IF(ISNUMBER(N2),N2," ")</f>
        <v> </v>
      </c>
      <c r="P2" s="45" t="str">
        <f aca="true" t="shared" si="4" ref="P2:P95">IF(ISNUMBER(N2),M2," ")</f>
        <v> </v>
      </c>
      <c r="Q2" s="45" t="str">
        <f>IF(ISNUMBER(O2),0.5," ")</f>
        <v> </v>
      </c>
      <c r="R2" s="45" t="str">
        <f aca="true" t="shared" si="5" ref="R2:R95">IF(ISNUMBER(O2),-0.5," ")</f>
        <v> </v>
      </c>
    </row>
    <row r="3" spans="1:18" s="4" customFormat="1" ht="12" customHeight="1">
      <c r="A3" s="16">
        <v>288</v>
      </c>
      <c r="B3" s="20" t="s">
        <v>27</v>
      </c>
      <c r="C3" s="26" t="s">
        <v>5</v>
      </c>
      <c r="D3" s="22">
        <v>3.82</v>
      </c>
      <c r="E3" s="7" t="s">
        <v>15</v>
      </c>
      <c r="F3" s="6" t="e">
        <f t="shared" si="0"/>
        <v>#VALUE!</v>
      </c>
      <c r="G3" s="8">
        <v>0.5</v>
      </c>
      <c r="H3" s="5">
        <v>-0.5</v>
      </c>
      <c r="L3" s="47">
        <f>SMALL(IF(ISNUMBER(different),ROW(different)-ROW(INDEX(different,1))+1),ROW($B$1:INDEX($B:$B,COUNTIF(different,1))))</f>
        <v>0</v>
      </c>
      <c r="M3" s="45" t="e">
        <f t="shared" si="1"/>
        <v>#NUM!</v>
      </c>
      <c r="N3" s="45" t="e">
        <f t="shared" si="2"/>
        <v>#NUM!</v>
      </c>
      <c r="O3" s="45" t="str">
        <f t="shared" si="3"/>
        <v> </v>
      </c>
      <c r="P3" s="45" t="str">
        <f t="shared" si="4"/>
        <v> </v>
      </c>
      <c r="Q3" s="45" t="str">
        <f aca="true" t="shared" si="6" ref="Q3:Q96">IF(ISNUMBER(O3),0.5," ")</f>
        <v> </v>
      </c>
      <c r="R3" s="45" t="str">
        <f t="shared" si="5"/>
        <v> </v>
      </c>
    </row>
    <row r="4" spans="1:18" s="4" customFormat="1" ht="12" customHeight="1">
      <c r="A4" s="16">
        <v>290</v>
      </c>
      <c r="B4" s="20" t="s">
        <v>29</v>
      </c>
      <c r="C4" s="26" t="s">
        <v>7</v>
      </c>
      <c r="D4" s="22">
        <v>2.74</v>
      </c>
      <c r="E4" s="7" t="s">
        <v>15</v>
      </c>
      <c r="F4" s="6" t="e">
        <f t="shared" si="0"/>
        <v>#VALUE!</v>
      </c>
      <c r="G4" s="8">
        <v>0.5</v>
      </c>
      <c r="H4" s="5">
        <v>-0.5</v>
      </c>
      <c r="L4" s="47">
        <f>SMALL(IF(ISNUMBER(different),ROW(different)-ROW(INDEX(different,1))+1),ROW($B$1:INDEX($B:$B,COUNTIF(different,1))))</f>
        <v>0</v>
      </c>
      <c r="M4" s="45" t="e">
        <f t="shared" si="1"/>
        <v>#NUM!</v>
      </c>
      <c r="N4" s="45" t="e">
        <f t="shared" si="2"/>
        <v>#NUM!</v>
      </c>
      <c r="O4" s="45" t="str">
        <f t="shared" si="3"/>
        <v> </v>
      </c>
      <c r="P4" s="45" t="str">
        <f t="shared" si="4"/>
        <v> </v>
      </c>
      <c r="Q4" s="45" t="str">
        <f t="shared" si="6"/>
        <v> </v>
      </c>
      <c r="R4" s="45" t="str">
        <f t="shared" si="5"/>
        <v> </v>
      </c>
    </row>
    <row r="5" spans="1:18" s="4" customFormat="1" ht="12" customHeight="1">
      <c r="A5" s="16">
        <v>292</v>
      </c>
      <c r="B5" s="20" t="s">
        <v>31</v>
      </c>
      <c r="C5" s="26" t="s">
        <v>7</v>
      </c>
      <c r="D5" s="22">
        <v>2.86</v>
      </c>
      <c r="E5" s="7" t="s">
        <v>15</v>
      </c>
      <c r="F5" s="6" t="e">
        <f>E5-D5</f>
        <v>#VALUE!</v>
      </c>
      <c r="G5" s="8">
        <v>0.5</v>
      </c>
      <c r="H5" s="5">
        <v>-0.5</v>
      </c>
      <c r="L5" s="47">
        <f>SMALL(IF(ISNUMBER(different),ROW(different)-ROW(INDEX(different,1))+1),ROW($B$1:INDEX($B:$B,COUNTIF(different,1))))</f>
        <v>0</v>
      </c>
      <c r="M5" s="45" t="e">
        <f t="shared" si="1"/>
        <v>#NUM!</v>
      </c>
      <c r="N5" s="45" t="e">
        <f t="shared" si="2"/>
        <v>#NUM!</v>
      </c>
      <c r="O5" s="45" t="str">
        <f t="shared" si="3"/>
        <v> </v>
      </c>
      <c r="P5" s="45" t="str">
        <f t="shared" si="4"/>
        <v> </v>
      </c>
      <c r="Q5" s="45" t="str">
        <f t="shared" si="6"/>
        <v> </v>
      </c>
      <c r="R5" s="45" t="str">
        <f t="shared" si="5"/>
        <v> </v>
      </c>
    </row>
    <row r="6" spans="1:18" s="4" customFormat="1" ht="12" customHeight="1">
      <c r="A6" s="16">
        <v>292</v>
      </c>
      <c r="B6" s="20" t="s">
        <v>32</v>
      </c>
      <c r="C6" s="26" t="s">
        <v>7</v>
      </c>
      <c r="D6" s="22">
        <v>3.85</v>
      </c>
      <c r="E6" s="7" t="s">
        <v>15</v>
      </c>
      <c r="F6" s="6" t="e">
        <f>E6-D6</f>
        <v>#VALUE!</v>
      </c>
      <c r="G6" s="8">
        <v>0.5</v>
      </c>
      <c r="H6" s="5">
        <v>-0.5</v>
      </c>
      <c r="L6" s="47">
        <f>SMALL(IF(ISNUMBER(different),ROW(different)-ROW(INDEX(different,1))+1),ROW($B$1:INDEX($B:$B,COUNTIF(different,1))))</f>
        <v>0</v>
      </c>
      <c r="M6" s="45" t="e">
        <f t="shared" si="1"/>
        <v>#NUM!</v>
      </c>
      <c r="N6" s="45" t="e">
        <f t="shared" si="2"/>
        <v>#NUM!</v>
      </c>
      <c r="O6" s="45" t="str">
        <f t="shared" si="3"/>
        <v> </v>
      </c>
      <c r="P6" s="45" t="str">
        <f t="shared" si="4"/>
        <v> </v>
      </c>
      <c r="Q6" s="45" t="str">
        <f t="shared" si="6"/>
        <v> </v>
      </c>
      <c r="R6" s="45" t="str">
        <f t="shared" si="5"/>
        <v> </v>
      </c>
    </row>
    <row r="7" spans="1:18" s="4" customFormat="1" ht="12" customHeight="1">
      <c r="A7" s="16">
        <v>294</v>
      </c>
      <c r="B7" s="20" t="s">
        <v>33</v>
      </c>
      <c r="C7" s="26" t="s">
        <v>5</v>
      </c>
      <c r="D7" s="22">
        <v>3</v>
      </c>
      <c r="E7" s="7" t="s">
        <v>15</v>
      </c>
      <c r="F7" s="6" t="e">
        <f>E7-D7</f>
        <v>#VALUE!</v>
      </c>
      <c r="G7" s="8">
        <v>0.5</v>
      </c>
      <c r="H7" s="5">
        <v>-0.5</v>
      </c>
      <c r="L7" s="47">
        <f>SMALL(IF(ISNUMBER(different),ROW(different)-ROW(INDEX(different,1))+1),ROW($B$1:INDEX($B:$B,COUNTIF(different,1))))</f>
        <v>0</v>
      </c>
      <c r="M7" s="45" t="e">
        <f t="shared" si="1"/>
        <v>#NUM!</v>
      </c>
      <c r="N7" s="45" t="e">
        <f t="shared" si="2"/>
        <v>#NUM!</v>
      </c>
      <c r="O7" s="45" t="str">
        <f t="shared" si="3"/>
        <v> </v>
      </c>
      <c r="P7" s="45" t="str">
        <f t="shared" si="4"/>
        <v> </v>
      </c>
      <c r="Q7" s="45" t="str">
        <f t="shared" si="6"/>
        <v> </v>
      </c>
      <c r="R7" s="45" t="str">
        <f t="shared" si="5"/>
        <v> </v>
      </c>
    </row>
    <row r="8" spans="1:18" s="4" customFormat="1" ht="12" customHeight="1">
      <c r="A8" s="16">
        <v>294</v>
      </c>
      <c r="B8" s="20" t="s">
        <v>34</v>
      </c>
      <c r="C8" s="26" t="s">
        <v>5</v>
      </c>
      <c r="D8" s="22">
        <v>4.08</v>
      </c>
      <c r="E8" s="7" t="s">
        <v>15</v>
      </c>
      <c r="F8" s="6" t="e">
        <f>E8-D8</f>
        <v>#VALUE!</v>
      </c>
      <c r="G8" s="8">
        <v>0.5</v>
      </c>
      <c r="H8" s="5">
        <v>-0.5</v>
      </c>
      <c r="L8" s="47">
        <f>SMALL(IF(ISNUMBER(different),ROW(different)-ROW(INDEX(different,1))+1),ROW($B$1:INDEX($B:$B,COUNTIF(different,1))))</f>
        <v>0</v>
      </c>
      <c r="M8" s="45" t="e">
        <f t="shared" si="1"/>
        <v>#NUM!</v>
      </c>
      <c r="N8" s="45" t="e">
        <f t="shared" si="2"/>
        <v>#NUM!</v>
      </c>
      <c r="O8" s="45" t="str">
        <f t="shared" si="3"/>
        <v> </v>
      </c>
      <c r="P8" s="45" t="str">
        <f t="shared" si="4"/>
        <v> </v>
      </c>
      <c r="Q8" s="45" t="str">
        <f t="shared" si="6"/>
        <v> </v>
      </c>
      <c r="R8" s="45" t="str">
        <f t="shared" si="5"/>
        <v> </v>
      </c>
    </row>
    <row r="9" spans="1:18" s="4" customFormat="1" ht="12" customHeight="1">
      <c r="A9" s="16">
        <v>296</v>
      </c>
      <c r="B9" s="20" t="s">
        <v>35</v>
      </c>
      <c r="C9" s="26" t="s">
        <v>7</v>
      </c>
      <c r="D9" s="22">
        <v>2.88</v>
      </c>
      <c r="E9" s="7" t="s">
        <v>15</v>
      </c>
      <c r="F9" s="6" t="e">
        <f t="shared" si="0"/>
        <v>#VALUE!</v>
      </c>
      <c r="G9" s="8">
        <v>0.5</v>
      </c>
      <c r="H9" s="5">
        <v>-0.5</v>
      </c>
      <c r="L9" s="47">
        <f>SMALL(IF(ISNUMBER(different),ROW(different)-ROW(INDEX(different,1))+1),ROW($B$1:INDEX($B:$B,COUNTIF(different,1))))</f>
        <v>0</v>
      </c>
      <c r="M9" s="45" t="e">
        <f t="shared" si="1"/>
        <v>#NUM!</v>
      </c>
      <c r="N9" s="45" t="e">
        <f t="shared" si="2"/>
        <v>#NUM!</v>
      </c>
      <c r="O9" s="45" t="str">
        <f t="shared" si="3"/>
        <v> </v>
      </c>
      <c r="P9" s="45" t="str">
        <f t="shared" si="4"/>
        <v> </v>
      </c>
      <c r="Q9" s="45" t="str">
        <f t="shared" si="6"/>
        <v> </v>
      </c>
      <c r="R9" s="45" t="str">
        <f t="shared" si="5"/>
        <v> </v>
      </c>
    </row>
    <row r="10" spans="1:18" s="4" customFormat="1" ht="12" customHeight="1">
      <c r="A10" s="16">
        <v>296</v>
      </c>
      <c r="B10" s="20" t="s">
        <v>36</v>
      </c>
      <c r="C10" s="26" t="s">
        <v>7</v>
      </c>
      <c r="D10" s="22">
        <v>2.2</v>
      </c>
      <c r="E10" s="7" t="s">
        <v>15</v>
      </c>
      <c r="F10" s="6" t="e">
        <f aca="true" t="shared" si="7" ref="F10:F20">E10-D10</f>
        <v>#VALUE!</v>
      </c>
      <c r="G10" s="8">
        <v>0.5</v>
      </c>
      <c r="H10" s="5">
        <v>-0.5</v>
      </c>
      <c r="L10" s="47">
        <f>SMALL(IF(ISNUMBER(different),ROW(different)-ROW(INDEX(different,1))+1),ROW($B$1:INDEX($B:$B,COUNTIF(different,1))))</f>
        <v>0</v>
      </c>
      <c r="M10" s="45" t="e">
        <f t="shared" si="1"/>
        <v>#NUM!</v>
      </c>
      <c r="N10" s="45" t="e">
        <f t="shared" si="2"/>
        <v>#NUM!</v>
      </c>
      <c r="O10" s="45" t="str">
        <f t="shared" si="3"/>
        <v> </v>
      </c>
      <c r="P10" s="45" t="str">
        <f t="shared" si="4"/>
        <v> </v>
      </c>
      <c r="Q10" s="45" t="str">
        <f t="shared" si="6"/>
        <v> </v>
      </c>
      <c r="R10" s="45" t="str">
        <f t="shared" si="5"/>
        <v> </v>
      </c>
    </row>
    <row r="11" spans="1:18" s="4" customFormat="1" ht="12" customHeight="1">
      <c r="A11" s="16">
        <v>298</v>
      </c>
      <c r="B11" s="20" t="s">
        <v>37</v>
      </c>
      <c r="C11" s="26" t="s">
        <v>4</v>
      </c>
      <c r="D11" s="22">
        <v>3.9</v>
      </c>
      <c r="E11" s="7" t="s">
        <v>15</v>
      </c>
      <c r="F11" s="6" t="e">
        <f t="shared" si="7"/>
        <v>#VALUE!</v>
      </c>
      <c r="G11" s="8">
        <v>0.5</v>
      </c>
      <c r="H11" s="5">
        <v>-0.5</v>
      </c>
      <c r="L11" s="47">
        <f>SMALL(IF(ISNUMBER(different),ROW(different)-ROW(INDEX(different,1))+1),ROW($B$1:INDEX($B:$B,COUNTIF(different,1))))</f>
        <v>0</v>
      </c>
      <c r="M11" s="45" t="e">
        <f t="shared" si="1"/>
        <v>#NUM!</v>
      </c>
      <c r="N11" s="45" t="e">
        <f t="shared" si="2"/>
        <v>#NUM!</v>
      </c>
      <c r="O11" s="45" t="str">
        <f t="shared" si="3"/>
        <v> </v>
      </c>
      <c r="P11" s="45" t="str">
        <f t="shared" si="4"/>
        <v> </v>
      </c>
      <c r="Q11" s="45" t="str">
        <f t="shared" si="6"/>
        <v> </v>
      </c>
      <c r="R11" s="45" t="str">
        <f t="shared" si="5"/>
        <v> </v>
      </c>
    </row>
    <row r="12" spans="1:18" s="4" customFormat="1" ht="12" customHeight="1">
      <c r="A12" s="16">
        <v>300</v>
      </c>
      <c r="B12" s="20" t="s">
        <v>40</v>
      </c>
      <c r="C12" s="26" t="s">
        <v>5</v>
      </c>
      <c r="D12" s="22">
        <v>4.45</v>
      </c>
      <c r="E12" s="7" t="s">
        <v>15</v>
      </c>
      <c r="F12" s="6" t="e">
        <f t="shared" si="7"/>
        <v>#VALUE!</v>
      </c>
      <c r="G12" s="8">
        <v>0.5</v>
      </c>
      <c r="H12" s="5">
        <v>-0.5</v>
      </c>
      <c r="L12" s="47">
        <f>SMALL(IF(ISNUMBER(different),ROW(different)-ROW(INDEX(different,1))+1),ROW($B$1:INDEX($B:$B,COUNTIF(different,1))))</f>
        <v>0</v>
      </c>
      <c r="M12" s="45" t="e">
        <f t="shared" si="1"/>
        <v>#NUM!</v>
      </c>
      <c r="N12" s="45" t="e">
        <f t="shared" si="2"/>
        <v>#NUM!</v>
      </c>
      <c r="O12" s="45" t="str">
        <f t="shared" si="3"/>
        <v> </v>
      </c>
      <c r="P12" s="45" t="str">
        <f t="shared" si="4"/>
        <v> </v>
      </c>
      <c r="Q12" s="45" t="str">
        <f t="shared" si="6"/>
        <v> </v>
      </c>
      <c r="R12" s="45" t="str">
        <f t="shared" si="5"/>
        <v> </v>
      </c>
    </row>
    <row r="13" spans="1:18" ht="12" customHeight="1">
      <c r="A13" s="16">
        <v>300</v>
      </c>
      <c r="B13" s="20" t="s">
        <v>41</v>
      </c>
      <c r="C13" s="26" t="s">
        <v>5</v>
      </c>
      <c r="D13" s="22">
        <v>4.08</v>
      </c>
      <c r="E13" s="7" t="s">
        <v>15</v>
      </c>
      <c r="F13" s="6" t="e">
        <f t="shared" si="7"/>
        <v>#VALUE!</v>
      </c>
      <c r="G13" s="8">
        <v>0.5</v>
      </c>
      <c r="H13" s="5">
        <v>-0.5</v>
      </c>
      <c r="L13" s="47">
        <f>SMALL(IF(ISNUMBER(different),ROW(different)-ROW(INDEX(different,1))+1),ROW($B$1:INDEX($B:$B,COUNTIF(different,1))))</f>
        <v>0</v>
      </c>
      <c r="M13" s="45" t="e">
        <f t="shared" si="1"/>
        <v>#NUM!</v>
      </c>
      <c r="N13" s="45" t="e">
        <f t="shared" si="2"/>
        <v>#NUM!</v>
      </c>
      <c r="O13" s="45" t="str">
        <f t="shared" si="3"/>
        <v> </v>
      </c>
      <c r="P13" s="45" t="str">
        <f t="shared" si="4"/>
        <v> </v>
      </c>
      <c r="Q13" s="45" t="str">
        <f t="shared" si="6"/>
        <v> </v>
      </c>
      <c r="R13" s="45" t="str">
        <f t="shared" si="5"/>
        <v> </v>
      </c>
    </row>
    <row r="14" spans="1:18" ht="12" customHeight="1">
      <c r="A14" s="16">
        <v>302</v>
      </c>
      <c r="B14" s="20" t="s">
        <v>42</v>
      </c>
      <c r="C14" s="26" t="s">
        <v>7</v>
      </c>
      <c r="D14" s="22">
        <v>3.04</v>
      </c>
      <c r="E14" s="7" t="s">
        <v>15</v>
      </c>
      <c r="F14" s="6" t="e">
        <f t="shared" si="7"/>
        <v>#VALUE!</v>
      </c>
      <c r="G14" s="8">
        <v>0.5</v>
      </c>
      <c r="H14" s="5">
        <v>-0.5</v>
      </c>
      <c r="L14" s="47">
        <f>SMALL(IF(ISNUMBER(different),ROW(different)-ROW(INDEX(different,1))+1),ROW($B$1:INDEX($B:$B,COUNTIF(different,1))))</f>
        <v>0</v>
      </c>
      <c r="M14" s="45" t="e">
        <f t="shared" si="1"/>
        <v>#NUM!</v>
      </c>
      <c r="N14" s="45" t="e">
        <f t="shared" si="2"/>
        <v>#NUM!</v>
      </c>
      <c r="O14" s="45" t="str">
        <f t="shared" si="3"/>
        <v> </v>
      </c>
      <c r="P14" s="45" t="str">
        <f t="shared" si="4"/>
        <v> </v>
      </c>
      <c r="Q14" s="45" t="str">
        <f t="shared" si="6"/>
        <v> </v>
      </c>
      <c r="R14" s="45" t="str">
        <f t="shared" si="5"/>
        <v> </v>
      </c>
    </row>
    <row r="15" spans="1:18" ht="12" customHeight="1">
      <c r="A15" s="16">
        <v>304</v>
      </c>
      <c r="B15" s="20" t="s">
        <v>45</v>
      </c>
      <c r="C15" s="26" t="s">
        <v>4</v>
      </c>
      <c r="D15" s="22">
        <v>3.34</v>
      </c>
      <c r="E15" s="7" t="s">
        <v>15</v>
      </c>
      <c r="F15" s="6" t="e">
        <f t="shared" si="7"/>
        <v>#VALUE!</v>
      </c>
      <c r="G15" s="8">
        <v>0.5</v>
      </c>
      <c r="H15" s="5">
        <v>-0.5</v>
      </c>
      <c r="L15" s="47">
        <f>SMALL(IF(ISNUMBER(different),ROW(different)-ROW(INDEX(different,1))+1),ROW($B$1:INDEX($B:$B,COUNTIF(different,1))))</f>
        <v>0</v>
      </c>
      <c r="M15" s="45" t="e">
        <f t="shared" si="1"/>
        <v>#NUM!</v>
      </c>
      <c r="N15" s="45" t="e">
        <f t="shared" si="2"/>
        <v>#NUM!</v>
      </c>
      <c r="O15" s="45" t="str">
        <f t="shared" si="3"/>
        <v> </v>
      </c>
      <c r="P15" s="45" t="str">
        <f t="shared" si="4"/>
        <v> </v>
      </c>
      <c r="Q15" s="45" t="str">
        <f t="shared" si="6"/>
        <v> </v>
      </c>
      <c r="R15" s="45" t="str">
        <f t="shared" si="5"/>
        <v> </v>
      </c>
    </row>
    <row r="16" spans="1:18" ht="12" customHeight="1">
      <c r="A16" s="16">
        <v>304</v>
      </c>
      <c r="B16" s="20" t="s">
        <v>44</v>
      </c>
      <c r="C16" s="26" t="s">
        <v>4</v>
      </c>
      <c r="D16" s="22">
        <v>3.98</v>
      </c>
      <c r="E16" s="7" t="s">
        <v>15</v>
      </c>
      <c r="F16" s="6" t="e">
        <f t="shared" si="7"/>
        <v>#VALUE!</v>
      </c>
      <c r="G16" s="8">
        <v>0.5</v>
      </c>
      <c r="H16" s="5">
        <v>-0.5</v>
      </c>
      <c r="L16" s="47">
        <f>SMALL(IF(ISNUMBER(different),ROW(different)-ROW(INDEX(different,1))+1),ROW($B$1:INDEX($B:$B,COUNTIF(different,1))))</f>
        <v>0</v>
      </c>
      <c r="M16" s="45" t="e">
        <f t="shared" si="1"/>
        <v>#NUM!</v>
      </c>
      <c r="N16" s="45" t="e">
        <f t="shared" si="2"/>
        <v>#NUM!</v>
      </c>
      <c r="O16" s="45" t="str">
        <f t="shared" si="3"/>
        <v> </v>
      </c>
      <c r="P16" s="45" t="str">
        <f t="shared" si="4"/>
        <v> </v>
      </c>
      <c r="Q16" s="45" t="str">
        <f t="shared" si="6"/>
        <v> </v>
      </c>
      <c r="R16" s="45" t="str">
        <f t="shared" si="5"/>
        <v> </v>
      </c>
    </row>
    <row r="17" spans="1:18" ht="12" customHeight="1">
      <c r="A17" s="16">
        <v>306</v>
      </c>
      <c r="B17" s="20" t="s">
        <v>48</v>
      </c>
      <c r="C17" s="26" t="s">
        <v>5</v>
      </c>
      <c r="D17" s="22">
        <v>3.62</v>
      </c>
      <c r="E17" s="7" t="s">
        <v>15</v>
      </c>
      <c r="F17" s="6" t="e">
        <f t="shared" si="7"/>
        <v>#VALUE!</v>
      </c>
      <c r="G17" s="8">
        <v>0.5</v>
      </c>
      <c r="H17" s="5">
        <v>-0.5</v>
      </c>
      <c r="L17" s="47">
        <f>SMALL(IF(ISNUMBER(different),ROW(different)-ROW(INDEX(different,1))+1),ROW($B$1:INDEX($B:$B,COUNTIF(different,1))))</f>
        <v>0</v>
      </c>
      <c r="M17" s="45" t="e">
        <f t="shared" si="1"/>
        <v>#NUM!</v>
      </c>
      <c r="N17" s="45" t="e">
        <f t="shared" si="2"/>
        <v>#NUM!</v>
      </c>
      <c r="O17" s="45" t="str">
        <f t="shared" si="3"/>
        <v> </v>
      </c>
      <c r="P17" s="45" t="str">
        <f t="shared" si="4"/>
        <v> </v>
      </c>
      <c r="Q17" s="45" t="str">
        <f t="shared" si="6"/>
        <v> </v>
      </c>
      <c r="R17" s="45" t="str">
        <f t="shared" si="5"/>
        <v> </v>
      </c>
    </row>
    <row r="18" spans="1:18" ht="12" customHeight="1">
      <c r="A18" s="16">
        <v>306</v>
      </c>
      <c r="B18" s="20" t="s">
        <v>49</v>
      </c>
      <c r="C18" s="26" t="s">
        <v>5</v>
      </c>
      <c r="D18" s="22">
        <v>3.57</v>
      </c>
      <c r="E18" s="7" t="s">
        <v>15</v>
      </c>
      <c r="F18" s="6" t="e">
        <f t="shared" si="7"/>
        <v>#VALUE!</v>
      </c>
      <c r="G18" s="8">
        <v>0.5</v>
      </c>
      <c r="H18" s="5">
        <v>-0.5</v>
      </c>
      <c r="L18" s="47">
        <f>SMALL(IF(ISNUMBER(different),ROW(different)-ROW(INDEX(different,1))+1),ROW($B$1:INDEX($B:$B,COUNTIF(different,1))))</f>
        <v>0</v>
      </c>
      <c r="M18" s="45" t="e">
        <f t="shared" si="1"/>
        <v>#NUM!</v>
      </c>
      <c r="N18" s="45" t="e">
        <f t="shared" si="2"/>
        <v>#NUM!</v>
      </c>
      <c r="O18" s="45" t="str">
        <f t="shared" si="3"/>
        <v> </v>
      </c>
      <c r="P18" s="45" t="str">
        <f t="shared" si="4"/>
        <v> </v>
      </c>
      <c r="Q18" s="45" t="str">
        <f t="shared" si="6"/>
        <v> </v>
      </c>
      <c r="R18" s="45" t="str">
        <f t="shared" si="5"/>
        <v> </v>
      </c>
    </row>
    <row r="19" spans="1:18" ht="12" customHeight="1">
      <c r="A19" s="16">
        <v>308</v>
      </c>
      <c r="B19" s="20" t="s">
        <v>50</v>
      </c>
      <c r="C19" s="26" t="s">
        <v>7</v>
      </c>
      <c r="D19" s="22">
        <v>2.28</v>
      </c>
      <c r="E19" s="7" t="s">
        <v>15</v>
      </c>
      <c r="F19" s="6" t="e">
        <f t="shared" si="7"/>
        <v>#VALUE!</v>
      </c>
      <c r="G19" s="8">
        <v>0.5</v>
      </c>
      <c r="H19" s="5">
        <v>-0.5</v>
      </c>
      <c r="L19" s="47">
        <f>SMALL(IF(ISNUMBER(different),ROW(different)-ROW(INDEX(different,1))+1),ROW($B$1:INDEX($B:$B,COUNTIF(different,1))))</f>
        <v>0</v>
      </c>
      <c r="M19" s="45" t="e">
        <f t="shared" si="1"/>
        <v>#NUM!</v>
      </c>
      <c r="N19" s="45" t="e">
        <f t="shared" si="2"/>
        <v>#NUM!</v>
      </c>
      <c r="O19" s="45" t="str">
        <f t="shared" si="3"/>
        <v> </v>
      </c>
      <c r="P19" s="45" t="str">
        <f t="shared" si="4"/>
        <v> </v>
      </c>
      <c r="Q19" s="45" t="str">
        <f t="shared" si="6"/>
        <v> </v>
      </c>
      <c r="R19" s="45" t="str">
        <f t="shared" si="5"/>
        <v> </v>
      </c>
    </row>
    <row r="20" spans="1:18" ht="12" customHeight="1">
      <c r="A20" s="16">
        <v>308</v>
      </c>
      <c r="B20" s="20" t="s">
        <v>51</v>
      </c>
      <c r="C20" s="26" t="s">
        <v>7</v>
      </c>
      <c r="D20" s="22">
        <v>3.38</v>
      </c>
      <c r="E20" s="7" t="s">
        <v>15</v>
      </c>
      <c r="F20" s="6" t="e">
        <f t="shared" si="7"/>
        <v>#VALUE!</v>
      </c>
      <c r="G20" s="8">
        <v>0.5</v>
      </c>
      <c r="H20" s="5">
        <v>-0.5</v>
      </c>
      <c r="L20" s="47">
        <f>SMALL(IF(ISNUMBER(different),ROW(different)-ROW(INDEX(different,1))+1),ROW($B$1:INDEX($B:$B,COUNTIF(different,1))))</f>
        <v>0</v>
      </c>
      <c r="M20" s="45" t="e">
        <f t="shared" si="1"/>
        <v>#NUM!</v>
      </c>
      <c r="N20" s="45" t="e">
        <f t="shared" si="2"/>
        <v>#NUM!</v>
      </c>
      <c r="O20" s="45" t="str">
        <f t="shared" si="3"/>
        <v> </v>
      </c>
      <c r="P20" s="45" t="str">
        <f t="shared" si="4"/>
        <v> </v>
      </c>
      <c r="Q20" s="45" t="str">
        <f t="shared" si="6"/>
        <v> </v>
      </c>
      <c r="R20" s="45" t="str">
        <f t="shared" si="5"/>
        <v> </v>
      </c>
    </row>
    <row r="21" spans="1:18" ht="12" customHeight="1">
      <c r="A21" s="16">
        <v>310</v>
      </c>
      <c r="B21" s="20" t="s">
        <v>52</v>
      </c>
      <c r="C21" s="26" t="s">
        <v>4</v>
      </c>
      <c r="D21" s="22">
        <v>2.74</v>
      </c>
      <c r="E21" s="7" t="s">
        <v>15</v>
      </c>
      <c r="F21" s="6" t="e">
        <f aca="true" t="shared" si="8" ref="F21:F28">E21-D21</f>
        <v>#VALUE!</v>
      </c>
      <c r="G21" s="8">
        <v>0.5</v>
      </c>
      <c r="H21" s="5">
        <v>-0.5</v>
      </c>
      <c r="L21" s="47">
        <f>SMALL(IF(ISNUMBER(different),ROW(different)-ROW(INDEX(different,1))+1),ROW($B$1:INDEX($B:$B,COUNTIF(different,1))))</f>
        <v>0</v>
      </c>
      <c r="M21" s="45" t="e">
        <f t="shared" si="1"/>
        <v>#NUM!</v>
      </c>
      <c r="N21" s="45" t="e">
        <f t="shared" si="2"/>
        <v>#NUM!</v>
      </c>
      <c r="O21" s="45" t="str">
        <f t="shared" si="3"/>
        <v> </v>
      </c>
      <c r="P21" s="45" t="str">
        <f t="shared" si="4"/>
        <v> </v>
      </c>
      <c r="Q21" s="45" t="str">
        <f t="shared" si="6"/>
        <v> </v>
      </c>
      <c r="R21" s="45" t="str">
        <f t="shared" si="5"/>
        <v> </v>
      </c>
    </row>
    <row r="22" spans="1:18" ht="12" customHeight="1">
      <c r="A22" s="16">
        <v>312</v>
      </c>
      <c r="B22" s="20" t="s">
        <v>54</v>
      </c>
      <c r="C22" s="26" t="s">
        <v>5</v>
      </c>
      <c r="D22" s="22">
        <v>4.5</v>
      </c>
      <c r="E22" s="7" t="s">
        <v>15</v>
      </c>
      <c r="F22" s="6" t="e">
        <f t="shared" si="8"/>
        <v>#VALUE!</v>
      </c>
      <c r="G22" s="8">
        <v>0.5</v>
      </c>
      <c r="H22" s="5">
        <v>-0.5</v>
      </c>
      <c r="L22" s="47">
        <f>SMALL(IF(ISNUMBER(different),ROW(different)-ROW(INDEX(different,1))+1),ROW($B$1:INDEX($B:$B,COUNTIF(different,1))))</f>
        <v>0</v>
      </c>
      <c r="M22" s="45" t="e">
        <f t="shared" si="1"/>
        <v>#NUM!</v>
      </c>
      <c r="N22" s="45" t="e">
        <f t="shared" si="2"/>
        <v>#NUM!</v>
      </c>
      <c r="O22" s="45" t="str">
        <f t="shared" si="3"/>
        <v> </v>
      </c>
      <c r="P22" s="45" t="str">
        <f t="shared" si="4"/>
        <v> </v>
      </c>
      <c r="Q22" s="45" t="str">
        <f t="shared" si="6"/>
        <v> </v>
      </c>
      <c r="R22" s="45" t="str">
        <f t="shared" si="5"/>
        <v> </v>
      </c>
    </row>
    <row r="23" spans="1:18" ht="12" customHeight="1">
      <c r="A23" s="16">
        <v>312</v>
      </c>
      <c r="B23" s="20" t="s">
        <v>53</v>
      </c>
      <c r="C23" s="26" t="s">
        <v>5</v>
      </c>
      <c r="D23" s="22">
        <v>3.61</v>
      </c>
      <c r="E23" s="7" t="s">
        <v>15</v>
      </c>
      <c r="F23" s="6" t="e">
        <f t="shared" si="8"/>
        <v>#VALUE!</v>
      </c>
      <c r="G23" s="8">
        <v>0.5</v>
      </c>
      <c r="H23" s="5">
        <v>-0.5</v>
      </c>
      <c r="L23" s="47">
        <f>SMALL(IF(ISNUMBER(different),ROW(different)-ROW(INDEX(different,1))+1),ROW($B$1:INDEX($B:$B,COUNTIF(different,1))))</f>
        <v>0</v>
      </c>
      <c r="M23" s="45" t="e">
        <f t="shared" si="1"/>
        <v>#NUM!</v>
      </c>
      <c r="N23" s="45" t="e">
        <f t="shared" si="2"/>
        <v>#NUM!</v>
      </c>
      <c r="O23" s="45" t="str">
        <f t="shared" si="3"/>
        <v> </v>
      </c>
      <c r="P23" s="45" t="str">
        <f t="shared" si="4"/>
        <v> </v>
      </c>
      <c r="Q23" s="45" t="str">
        <f t="shared" si="6"/>
        <v> </v>
      </c>
      <c r="R23" s="45" t="str">
        <f t="shared" si="5"/>
        <v> </v>
      </c>
    </row>
    <row r="24" spans="1:18" ht="12" customHeight="1">
      <c r="A24" s="16">
        <v>316</v>
      </c>
      <c r="B24" s="20" t="s">
        <v>57</v>
      </c>
      <c r="C24" s="26" t="s">
        <v>4</v>
      </c>
      <c r="D24" s="22">
        <v>3</v>
      </c>
      <c r="E24" s="7" t="s">
        <v>15</v>
      </c>
      <c r="F24" s="6" t="e">
        <f t="shared" si="8"/>
        <v>#VALUE!</v>
      </c>
      <c r="G24" s="8">
        <v>0.5</v>
      </c>
      <c r="H24" s="5">
        <v>-0.5</v>
      </c>
      <c r="L24" s="47">
        <f>SMALL(IF(ISNUMBER(different),ROW(different)-ROW(INDEX(different,1))+1),ROW($B$1:INDEX($B:$B,COUNTIF(different,1))))</f>
        <v>0</v>
      </c>
      <c r="M24" s="45" t="e">
        <f t="shared" si="1"/>
        <v>#NUM!</v>
      </c>
      <c r="N24" s="45" t="e">
        <f t="shared" si="2"/>
        <v>#NUM!</v>
      </c>
      <c r="O24" s="45" t="str">
        <f t="shared" si="3"/>
        <v> </v>
      </c>
      <c r="P24" s="45" t="str">
        <f t="shared" si="4"/>
        <v> </v>
      </c>
      <c r="Q24" s="45" t="str">
        <f t="shared" si="6"/>
        <v> </v>
      </c>
      <c r="R24" s="45" t="str">
        <f t="shared" si="5"/>
        <v> </v>
      </c>
    </row>
    <row r="25" spans="1:18" ht="12" customHeight="1">
      <c r="A25" s="16">
        <v>316</v>
      </c>
      <c r="B25" s="20" t="s">
        <v>58</v>
      </c>
      <c r="C25" s="26" t="s">
        <v>4</v>
      </c>
      <c r="D25" s="22">
        <v>4.8</v>
      </c>
      <c r="E25" s="7" t="s">
        <v>15</v>
      </c>
      <c r="F25" s="6" t="e">
        <f t="shared" si="8"/>
        <v>#VALUE!</v>
      </c>
      <c r="G25" s="8">
        <v>0.5</v>
      </c>
      <c r="H25" s="5">
        <v>-0.5</v>
      </c>
      <c r="L25" s="47">
        <f>SMALL(IF(ISNUMBER(different),ROW(different)-ROW(INDEX(different,1))+1),ROW($B$1:INDEX($B:$B,COUNTIF(different,1))))</f>
        <v>0</v>
      </c>
      <c r="M25" s="45" t="e">
        <f t="shared" si="1"/>
        <v>#NUM!</v>
      </c>
      <c r="N25" s="45" t="e">
        <f t="shared" si="2"/>
        <v>#NUM!</v>
      </c>
      <c r="O25" s="45" t="str">
        <f t="shared" si="3"/>
        <v> </v>
      </c>
      <c r="P25" s="45" t="str">
        <f t="shared" si="4"/>
        <v> </v>
      </c>
      <c r="Q25" s="45" t="str">
        <f t="shared" si="6"/>
        <v> </v>
      </c>
      <c r="R25" s="45" t="str">
        <f t="shared" si="5"/>
        <v> </v>
      </c>
    </row>
    <row r="26" spans="1:18" ht="12" customHeight="1">
      <c r="A26" s="54">
        <v>318</v>
      </c>
      <c r="B26" s="20" t="s">
        <v>59</v>
      </c>
      <c r="C26" s="26" t="s">
        <v>5</v>
      </c>
      <c r="D26" s="22">
        <v>2.81</v>
      </c>
      <c r="E26" s="7" t="s">
        <v>15</v>
      </c>
      <c r="F26" s="6" t="e">
        <f t="shared" si="8"/>
        <v>#VALUE!</v>
      </c>
      <c r="G26" s="8">
        <v>0.5</v>
      </c>
      <c r="H26" s="5">
        <v>-0.5</v>
      </c>
      <c r="L26" s="47">
        <f>SMALL(IF(ISNUMBER(different),ROW(different)-ROW(INDEX(different,1))+1),ROW($B$1:INDEX($B:$B,COUNTIF(different,1))))</f>
        <v>0</v>
      </c>
      <c r="M26" s="45" t="e">
        <f t="shared" si="1"/>
        <v>#NUM!</v>
      </c>
      <c r="N26" s="45" t="e">
        <f t="shared" si="2"/>
        <v>#NUM!</v>
      </c>
      <c r="O26" s="45" t="str">
        <f t="shared" si="3"/>
        <v> </v>
      </c>
      <c r="P26" s="45" t="str">
        <f t="shared" si="4"/>
        <v> </v>
      </c>
      <c r="Q26" s="45" t="str">
        <f t="shared" si="6"/>
        <v> </v>
      </c>
      <c r="R26" s="45" t="str">
        <f t="shared" si="5"/>
        <v> </v>
      </c>
    </row>
    <row r="27" spans="1:18" ht="12" customHeight="1">
      <c r="A27" s="51"/>
      <c r="B27" s="20" t="s">
        <v>60</v>
      </c>
      <c r="C27" s="26" t="s">
        <v>5</v>
      </c>
      <c r="D27" s="22">
        <v>3.69</v>
      </c>
      <c r="E27" s="7" t="s">
        <v>15</v>
      </c>
      <c r="F27" s="6" t="e">
        <f t="shared" si="8"/>
        <v>#VALUE!</v>
      </c>
      <c r="G27" s="8">
        <v>0.5</v>
      </c>
      <c r="H27" s="5">
        <v>-0.5</v>
      </c>
      <c r="L27" s="47">
        <f>SMALL(IF(ISNUMBER(different),ROW(different)-ROW(INDEX(different,1))+1),ROW($B$1:INDEX($B:$B,COUNTIF(different,1))))</f>
        <v>0</v>
      </c>
      <c r="M27" s="45" t="e">
        <f t="shared" si="1"/>
        <v>#NUM!</v>
      </c>
      <c r="N27" s="45" t="e">
        <f t="shared" si="2"/>
        <v>#NUM!</v>
      </c>
      <c r="O27" s="45" t="str">
        <f t="shared" si="3"/>
        <v> </v>
      </c>
      <c r="P27" s="45" t="str">
        <f t="shared" si="4"/>
        <v> </v>
      </c>
      <c r="Q27" s="45" t="str">
        <f t="shared" si="6"/>
        <v> </v>
      </c>
      <c r="R27" s="45" t="str">
        <f t="shared" si="5"/>
        <v> </v>
      </c>
    </row>
    <row r="28" spans="1:18" ht="13.5">
      <c r="A28" s="54">
        <v>320</v>
      </c>
      <c r="B28" s="20" t="s">
        <v>61</v>
      </c>
      <c r="C28" s="26" t="s">
        <v>7</v>
      </c>
      <c r="D28" s="22">
        <v>2.8</v>
      </c>
      <c r="E28" s="7" t="s">
        <v>15</v>
      </c>
      <c r="F28" s="6" t="e">
        <f t="shared" si="8"/>
        <v>#VALUE!</v>
      </c>
      <c r="G28" s="8">
        <v>0.5</v>
      </c>
      <c r="H28" s="5">
        <v>-0.5</v>
      </c>
      <c r="L28" s="47">
        <f>SMALL(IF(ISNUMBER(different),ROW(different)-ROW(INDEX(different,1))+1),ROW($B$1:INDEX($B:$B,COUNTIF(different,1))))</f>
        <v>0</v>
      </c>
      <c r="M28" s="45" t="e">
        <f t="shared" si="1"/>
        <v>#NUM!</v>
      </c>
      <c r="N28" s="45" t="e">
        <f t="shared" si="2"/>
        <v>#NUM!</v>
      </c>
      <c r="O28" s="45" t="str">
        <f t="shared" si="3"/>
        <v> </v>
      </c>
      <c r="P28" s="45" t="str">
        <f t="shared" si="4"/>
        <v> </v>
      </c>
      <c r="Q28" s="45" t="str">
        <f t="shared" si="6"/>
        <v> </v>
      </c>
      <c r="R28" s="45" t="str">
        <f t="shared" si="5"/>
        <v> </v>
      </c>
    </row>
    <row r="29" spans="1:18" ht="13.5">
      <c r="A29" s="51"/>
      <c r="B29" s="20" t="s">
        <v>62</v>
      </c>
      <c r="C29" s="26" t="s">
        <v>7</v>
      </c>
      <c r="D29" s="22">
        <v>4.71</v>
      </c>
      <c r="E29" s="7" t="s">
        <v>15</v>
      </c>
      <c r="F29" s="6" t="e">
        <f aca="true" t="shared" si="9" ref="F29:F34">E29-D29</f>
        <v>#VALUE!</v>
      </c>
      <c r="G29" s="8">
        <v>0.5</v>
      </c>
      <c r="H29" s="5">
        <v>-0.5</v>
      </c>
      <c r="L29" s="47">
        <f>SMALL(IF(ISNUMBER(different),ROW(different)-ROW(INDEX(different,1))+1),ROW($B$1:INDEX($B:$B,COUNTIF(different,1))))</f>
        <v>0</v>
      </c>
      <c r="M29" s="45" t="e">
        <f>INDEX(distribution,INDEX(subsetindex,ROW(24:24)))</f>
        <v>#NUM!</v>
      </c>
      <c r="N29" s="45" t="e">
        <f>INDEX(different,INDEX(subsetindex,ROW(24:24)))</f>
        <v>#NUM!</v>
      </c>
      <c r="O29" s="45" t="str">
        <f>IF(ISNUMBER(N29),N29," ")</f>
        <v> </v>
      </c>
      <c r="P29" s="45" t="str">
        <f>IF(ISNUMBER(N29),M29," ")</f>
        <v> </v>
      </c>
      <c r="Q29" s="45" t="str">
        <f>IF(ISNUMBER(O29),0.5," ")</f>
        <v> </v>
      </c>
      <c r="R29" s="45" t="str">
        <f>IF(ISNUMBER(O29),-0.5," ")</f>
        <v> </v>
      </c>
    </row>
    <row r="30" spans="1:18" ht="13.5">
      <c r="A30" s="16">
        <v>322</v>
      </c>
      <c r="B30" s="20" t="s">
        <v>63</v>
      </c>
      <c r="C30" s="26" t="s">
        <v>4</v>
      </c>
      <c r="D30" s="22">
        <v>3.55</v>
      </c>
      <c r="E30" s="7" t="s">
        <v>15</v>
      </c>
      <c r="F30" s="6" t="e">
        <f t="shared" si="9"/>
        <v>#VALUE!</v>
      </c>
      <c r="G30" s="8">
        <v>0.5</v>
      </c>
      <c r="H30" s="5">
        <v>-0.5</v>
      </c>
      <c r="L30" s="47">
        <f>SMALL(IF(ISNUMBER(different),ROW(different)-ROW(INDEX(different,1))+1),ROW($B$1:INDEX($B:$B,COUNTIF(different,1))))</f>
        <v>0</v>
      </c>
      <c r="M30" s="45" t="e">
        <f>INDEX(distribution,INDEX(subsetindex,ROW(27:27)))</f>
        <v>#NUM!</v>
      </c>
      <c r="N30" s="45" t="e">
        <f>INDEX(different,INDEX(subsetindex,ROW(27:27)))</f>
        <v>#NUM!</v>
      </c>
      <c r="O30" s="45" t="str">
        <f>IF(ISNUMBER(N30),N30," ")</f>
        <v> </v>
      </c>
      <c r="P30" s="45" t="str">
        <f>IF(ISNUMBER(N30),M30," ")</f>
        <v> </v>
      </c>
      <c r="Q30" s="45" t="str">
        <f>IF(ISNUMBER(O30),0.5," ")</f>
        <v> </v>
      </c>
      <c r="R30" s="45" t="str">
        <f>IF(ISNUMBER(O30),-0.5," ")</f>
        <v> </v>
      </c>
    </row>
    <row r="31" spans="1:18" ht="13.5">
      <c r="A31" s="52">
        <v>324</v>
      </c>
      <c r="B31" s="20" t="s">
        <v>65</v>
      </c>
      <c r="C31" s="26" t="s">
        <v>5</v>
      </c>
      <c r="D31" s="22">
        <v>4.42</v>
      </c>
      <c r="E31" s="7" t="s">
        <v>15</v>
      </c>
      <c r="F31" s="6" t="e">
        <f t="shared" si="9"/>
        <v>#VALUE!</v>
      </c>
      <c r="G31" s="8">
        <v>0.5</v>
      </c>
      <c r="H31" s="5">
        <v>-0.5</v>
      </c>
      <c r="L31" s="47">
        <f>SMALL(IF(ISNUMBER(different),ROW(different)-ROW(INDEX(different,1))+1),ROW($B$1:INDEX($B:$B,COUNTIF(different,1))))</f>
        <v>0</v>
      </c>
      <c r="M31" s="45" t="e">
        <f>INDEX(distribution,INDEX(subsetindex,ROW(16:16)))</f>
        <v>#NUM!</v>
      </c>
      <c r="N31" s="45" t="e">
        <f>INDEX(different,INDEX(subsetindex,ROW(16:16)))</f>
        <v>#NUM!</v>
      </c>
      <c r="O31" s="45" t="str">
        <f aca="true" t="shared" si="10" ref="O31:O41">IF(ISNUMBER(N31),N31," ")</f>
        <v> </v>
      </c>
      <c r="P31" s="45" t="str">
        <f aca="true" t="shared" si="11" ref="P31:P45">IF(ISNUMBER(N31),M31," ")</f>
        <v> </v>
      </c>
      <c r="Q31" s="45" t="str">
        <f aca="true" t="shared" si="12" ref="Q31:Q45">IF(ISNUMBER(O31),0.5," ")</f>
        <v> </v>
      </c>
      <c r="R31" s="45" t="str">
        <f aca="true" t="shared" si="13" ref="R31:R45">IF(ISNUMBER(O31),-0.5," ")</f>
        <v> </v>
      </c>
    </row>
    <row r="32" spans="1:18" ht="13.5">
      <c r="A32" s="53"/>
      <c r="B32" s="20" t="s">
        <v>66</v>
      </c>
      <c r="C32" s="26" t="s">
        <v>5</v>
      </c>
      <c r="D32" s="22">
        <v>3.12</v>
      </c>
      <c r="E32" s="7" t="s">
        <v>15</v>
      </c>
      <c r="F32" s="6" t="e">
        <f t="shared" si="9"/>
        <v>#VALUE!</v>
      </c>
      <c r="G32" s="8">
        <v>0.5</v>
      </c>
      <c r="H32" s="5">
        <v>-0.5</v>
      </c>
      <c r="L32" s="47">
        <f>SMALL(IF(ISNUMBER(different),ROW(different)-ROW(INDEX(different,1))+1),ROW($B$1:INDEX($B:$B,COUNTIF(different,1))))</f>
        <v>0</v>
      </c>
      <c r="M32" s="45" t="e">
        <f>INDEX(distribution,INDEX(subsetindex,ROW(7:7)))</f>
        <v>#NUM!</v>
      </c>
      <c r="N32" s="45" t="e">
        <f>INDEX(different,INDEX(subsetindex,ROW(7:7)))</f>
        <v>#NUM!</v>
      </c>
      <c r="O32" s="45" t="str">
        <f aca="true" t="shared" si="14" ref="O32:O37">IF(ISNUMBER(N32),N32," ")</f>
        <v> </v>
      </c>
      <c r="P32" s="45" t="str">
        <f t="shared" si="11"/>
        <v> </v>
      </c>
      <c r="Q32" s="45" t="str">
        <f t="shared" si="12"/>
        <v> </v>
      </c>
      <c r="R32" s="45" t="str">
        <f t="shared" si="13"/>
        <v> </v>
      </c>
    </row>
    <row r="33" spans="1:18" ht="13.5">
      <c r="A33" s="9">
        <v>326</v>
      </c>
      <c r="B33" s="20" t="s">
        <v>67</v>
      </c>
      <c r="C33" s="26" t="s">
        <v>7</v>
      </c>
      <c r="D33" s="22">
        <v>3.72</v>
      </c>
      <c r="E33" s="7" t="s">
        <v>15</v>
      </c>
      <c r="F33" s="6" t="e">
        <f t="shared" si="9"/>
        <v>#VALUE!</v>
      </c>
      <c r="G33" s="8">
        <v>0.5</v>
      </c>
      <c r="H33" s="5">
        <v>-0.5</v>
      </c>
      <c r="L33" s="47">
        <f>SMALL(IF(ISNUMBER(different),ROW(different)-ROW(INDEX(different,1))+1),ROW($B$1:INDEX($B:$B,COUNTIF(different,1))))</f>
        <v>0</v>
      </c>
      <c r="M33" s="45" t="e">
        <f>INDEX(distribution,INDEX(subsetindex,ROW(7:7)))</f>
        <v>#NUM!</v>
      </c>
      <c r="N33" s="45" t="e">
        <f>INDEX(different,INDEX(subsetindex,ROW(7:7)))</f>
        <v>#NUM!</v>
      </c>
      <c r="O33" s="45" t="str">
        <f t="shared" si="14"/>
        <v> </v>
      </c>
      <c r="P33" s="45" t="str">
        <f>IF(ISNUMBER(N33),M33," ")</f>
        <v> </v>
      </c>
      <c r="Q33" s="45" t="str">
        <f>IF(ISNUMBER(O33),0.5," ")</f>
        <v> </v>
      </c>
      <c r="R33" s="45" t="str">
        <f>IF(ISNUMBER(O33),-0.5," ")</f>
        <v> </v>
      </c>
    </row>
    <row r="34" spans="1:18" ht="13.5">
      <c r="A34" s="9">
        <v>328</v>
      </c>
      <c r="B34" s="20" t="s">
        <v>69</v>
      </c>
      <c r="C34" s="26" t="s">
        <v>4</v>
      </c>
      <c r="D34" s="22">
        <v>3.53</v>
      </c>
      <c r="E34" s="7" t="s">
        <v>15</v>
      </c>
      <c r="F34" s="6" t="e">
        <f t="shared" si="9"/>
        <v>#VALUE!</v>
      </c>
      <c r="G34" s="8">
        <v>0.5</v>
      </c>
      <c r="H34" s="5">
        <v>-0.5</v>
      </c>
      <c r="L34" s="47">
        <f>SMALL(IF(ISNUMBER(different),ROW(different)-ROW(INDEX(different,1))+1),ROW($B$1:INDEX($B:$B,COUNTIF(different,1))))</f>
        <v>0</v>
      </c>
      <c r="M34" s="45" t="e">
        <f>INDEX(distribution,INDEX(subsetindex,ROW(8:8)))</f>
        <v>#NUM!</v>
      </c>
      <c r="N34" s="45" t="e">
        <f>INDEX(different,INDEX(subsetindex,ROW(8:8)))</f>
        <v>#NUM!</v>
      </c>
      <c r="O34" s="45" t="str">
        <f t="shared" si="14"/>
        <v> </v>
      </c>
      <c r="P34" s="45" t="str">
        <f t="shared" si="11"/>
        <v> </v>
      </c>
      <c r="Q34" s="45" t="str">
        <f t="shared" si="12"/>
        <v> </v>
      </c>
      <c r="R34" s="45" t="str">
        <f t="shared" si="13"/>
        <v> </v>
      </c>
    </row>
    <row r="35" spans="1:18" ht="12.75">
      <c r="A35" s="37"/>
      <c r="B35" s="39"/>
      <c r="C35" s="43"/>
      <c r="D35" s="44"/>
      <c r="E35" s="41"/>
      <c r="F35" s="42"/>
      <c r="G35" s="33"/>
      <c r="H35" s="34"/>
      <c r="L35" s="47">
        <f>SMALL(IF(ISNUMBER(different),ROW(different)-ROW(INDEX(different,1))+1),ROW($B$1:INDEX($B:$B,COUNTIF(different,1))))</f>
        <v>0</v>
      </c>
      <c r="M35" s="45" t="e">
        <f>INDEX(distribution,INDEX(subsetindex,ROW(9:9)))</f>
        <v>#NUM!</v>
      </c>
      <c r="N35" s="45" t="e">
        <f>INDEX(different,INDEX(subsetindex,ROW(9:9)))</f>
        <v>#NUM!</v>
      </c>
      <c r="O35" s="45" t="str">
        <f t="shared" si="14"/>
        <v> </v>
      </c>
      <c r="P35" s="45" t="str">
        <f aca="true" t="shared" si="15" ref="P35:P40">IF(ISNUMBER(N35),M35," ")</f>
        <v> </v>
      </c>
      <c r="Q35" s="45" t="str">
        <f aca="true" t="shared" si="16" ref="Q35:Q40">IF(ISNUMBER(O35),0.5," ")</f>
        <v> </v>
      </c>
      <c r="R35" s="45" t="str">
        <f aca="true" t="shared" si="17" ref="R35:R40">IF(ISNUMBER(O35),-0.5," ")</f>
        <v> </v>
      </c>
    </row>
    <row r="36" spans="1:18" ht="12.75">
      <c r="A36" s="37"/>
      <c r="B36" s="39"/>
      <c r="C36" s="43"/>
      <c r="D36" s="44"/>
      <c r="E36" s="41"/>
      <c r="F36" s="42"/>
      <c r="G36" s="33"/>
      <c r="H36" s="34"/>
      <c r="L36" s="47">
        <f>SMALL(IF(ISNUMBER(different),ROW(different)-ROW(INDEX(different,1))+1),ROW($B$1:INDEX($B:$B,COUNTIF(different,1))))</f>
        <v>0</v>
      </c>
      <c r="M36" s="45" t="e">
        <f>INDEX(distribution,INDEX(subsetindex,ROW(11:11)))</f>
        <v>#NUM!</v>
      </c>
      <c r="N36" s="45" t="e">
        <f>INDEX(different,INDEX(subsetindex,ROW(11:11)))</f>
        <v>#NUM!</v>
      </c>
      <c r="O36" s="45" t="str">
        <f t="shared" si="14"/>
        <v> </v>
      </c>
      <c r="P36" s="45" t="str">
        <f t="shared" si="15"/>
        <v> </v>
      </c>
      <c r="Q36" s="45" t="str">
        <f t="shared" si="16"/>
        <v> </v>
      </c>
      <c r="R36" s="45" t="str">
        <f t="shared" si="17"/>
        <v> </v>
      </c>
    </row>
    <row r="37" spans="12:18" ht="12.75">
      <c r="L37" s="47">
        <f>SMALL(IF(ISNUMBER(different),ROW(different)-ROW(INDEX(different,1))+1),ROW($B$1:INDEX($B:$B,COUNTIF(different,1))))</f>
        <v>0</v>
      </c>
      <c r="M37" s="45" t="e">
        <f>INDEX(distribution,INDEX(subsetindex,ROW(12:12)))</f>
        <v>#NUM!</v>
      </c>
      <c r="N37" s="45" t="e">
        <f>INDEX(different,INDEX(subsetindex,ROW(12:12)))</f>
        <v>#NUM!</v>
      </c>
      <c r="O37" s="45" t="str">
        <f t="shared" si="14"/>
        <v> </v>
      </c>
      <c r="P37" s="45" t="str">
        <f t="shared" si="15"/>
        <v> </v>
      </c>
      <c r="Q37" s="45" t="str">
        <f t="shared" si="16"/>
        <v> </v>
      </c>
      <c r="R37" s="45" t="str">
        <f t="shared" si="17"/>
        <v> </v>
      </c>
    </row>
    <row r="38" spans="12:18" ht="12.75">
      <c r="L38" s="47">
        <f>SMALL(IF(ISNUMBER(different),ROW(different)-ROW(INDEX(different,1))+1),ROW($B$1:INDEX($B:$B,COUNTIF(different,1))))</f>
        <v>0</v>
      </c>
      <c r="M38" s="45" t="e">
        <f>INDEX(distribution,INDEX(subsetindex,ROW(13:13)))</f>
        <v>#NUM!</v>
      </c>
      <c r="N38" s="45" t="e">
        <f>INDEX(different,INDEX(subsetindex,ROW(13:13)))</f>
        <v>#NUM!</v>
      </c>
      <c r="O38" s="45" t="str">
        <f t="shared" si="10"/>
        <v> </v>
      </c>
      <c r="P38" s="45" t="str">
        <f t="shared" si="15"/>
        <v> </v>
      </c>
      <c r="Q38" s="45" t="str">
        <f t="shared" si="16"/>
        <v> </v>
      </c>
      <c r="R38" s="45" t="str">
        <f t="shared" si="17"/>
        <v> </v>
      </c>
    </row>
    <row r="39" spans="12:18" ht="12.75">
      <c r="L39" s="47">
        <f>SMALL(IF(ISNUMBER(different),ROW(different)-ROW(INDEX(different,1))+1),ROW($B$1:INDEX($B:$B,COUNTIF(different,1))))</f>
        <v>0</v>
      </c>
      <c r="M39" s="45" t="e">
        <f aca="true" t="shared" si="18" ref="M39:M45">INDEX(distribution,INDEX(subsetindex,ROW($A15:$IV15)))</f>
        <v>#NUM!</v>
      </c>
      <c r="N39" s="45" t="e">
        <f aca="true" t="shared" si="19" ref="N39:N45">INDEX(different,INDEX(subsetindex,ROW($A15:$IV15)))</f>
        <v>#NUM!</v>
      </c>
      <c r="O39" s="45" t="str">
        <f t="shared" si="10"/>
        <v> </v>
      </c>
      <c r="P39" s="45" t="str">
        <f t="shared" si="15"/>
        <v> </v>
      </c>
      <c r="Q39" s="45" t="str">
        <f t="shared" si="16"/>
        <v> </v>
      </c>
      <c r="R39" s="45" t="str">
        <f t="shared" si="17"/>
        <v> </v>
      </c>
    </row>
    <row r="40" spans="12:18" ht="12.75">
      <c r="L40" s="47">
        <f>SMALL(IF(ISNUMBER(different),ROW(different)-ROW(INDEX(different,1))+1),ROW($B$1:INDEX($B:$B,COUNTIF(different,1))))</f>
        <v>0</v>
      </c>
      <c r="M40" s="45" t="e">
        <f t="shared" si="18"/>
        <v>#NUM!</v>
      </c>
      <c r="N40" s="45" t="e">
        <f t="shared" si="19"/>
        <v>#NUM!</v>
      </c>
      <c r="O40" s="45" t="str">
        <f t="shared" si="10"/>
        <v> </v>
      </c>
      <c r="P40" s="45" t="str">
        <f t="shared" si="15"/>
        <v> </v>
      </c>
      <c r="Q40" s="45" t="str">
        <f t="shared" si="16"/>
        <v> </v>
      </c>
      <c r="R40" s="45" t="str">
        <f t="shared" si="17"/>
        <v> </v>
      </c>
    </row>
    <row r="41" spans="12:18" ht="12.75">
      <c r="L41" s="47">
        <f>SMALL(IF(ISNUMBER(different),ROW(different)-ROW(INDEX(different,1))+1),ROW($B$1:INDEX($B:$B,COUNTIF(different,1))))</f>
        <v>0</v>
      </c>
      <c r="M41" s="45" t="e">
        <f t="shared" si="18"/>
        <v>#NUM!</v>
      </c>
      <c r="N41" s="45" t="e">
        <f t="shared" si="19"/>
        <v>#NUM!</v>
      </c>
      <c r="O41" s="45" t="str">
        <f t="shared" si="10"/>
        <v> </v>
      </c>
      <c r="P41" s="45" t="str">
        <f t="shared" si="11"/>
        <v> </v>
      </c>
      <c r="Q41" s="45" t="str">
        <f t="shared" si="12"/>
        <v> </v>
      </c>
      <c r="R41" s="45" t="str">
        <f t="shared" si="13"/>
        <v> </v>
      </c>
    </row>
    <row r="42" spans="12:18" ht="12.75">
      <c r="L42" s="47">
        <f>SMALL(IF(ISNUMBER(different),ROW(different)-ROW(INDEX(different,1))+1),ROW($B$1:INDEX($B:$B,COUNTIF(different,1))))</f>
        <v>0</v>
      </c>
      <c r="M42" s="45" t="e">
        <f t="shared" si="18"/>
        <v>#NUM!</v>
      </c>
      <c r="N42" s="45" t="e">
        <f t="shared" si="19"/>
        <v>#NUM!</v>
      </c>
      <c r="O42" s="45" t="str">
        <f aca="true" t="shared" si="20" ref="O42:O49">IF(ISNUMBER(N42),N42," ")</f>
        <v> </v>
      </c>
      <c r="P42" s="45" t="str">
        <f t="shared" si="11"/>
        <v> </v>
      </c>
      <c r="Q42" s="45" t="str">
        <f t="shared" si="12"/>
        <v> </v>
      </c>
      <c r="R42" s="45" t="str">
        <f t="shared" si="13"/>
        <v> </v>
      </c>
    </row>
    <row r="43" spans="12:18" ht="12.75">
      <c r="L43" s="47">
        <f>SMALL(IF(ISNUMBER(different),ROW(different)-ROW(INDEX(different,1))+1),ROW($B$1:INDEX($B:$B,COUNTIF(different,1))))</f>
        <v>0</v>
      </c>
      <c r="M43" s="45" t="e">
        <f t="shared" si="18"/>
        <v>#NUM!</v>
      </c>
      <c r="N43" s="45" t="e">
        <f t="shared" si="19"/>
        <v>#NUM!</v>
      </c>
      <c r="O43" s="45" t="str">
        <f t="shared" si="20"/>
        <v> </v>
      </c>
      <c r="P43" s="45" t="str">
        <f t="shared" si="11"/>
        <v> </v>
      </c>
      <c r="Q43" s="45" t="str">
        <f t="shared" si="12"/>
        <v> </v>
      </c>
      <c r="R43" s="45" t="str">
        <f t="shared" si="13"/>
        <v> </v>
      </c>
    </row>
    <row r="44" spans="12:18" ht="12.75">
      <c r="L44" s="47">
        <f>SMALL(IF(ISNUMBER(different),ROW(different)-ROW(INDEX(different,1))+1),ROW($B$1:INDEX($B:$B,COUNTIF(different,1))))</f>
        <v>0</v>
      </c>
      <c r="M44" s="45" t="e">
        <f t="shared" si="18"/>
        <v>#NUM!</v>
      </c>
      <c r="N44" s="45" t="e">
        <f t="shared" si="19"/>
        <v>#NUM!</v>
      </c>
      <c r="O44" s="45" t="str">
        <f t="shared" si="20"/>
        <v> </v>
      </c>
      <c r="P44" s="45" t="str">
        <f t="shared" si="11"/>
        <v> </v>
      </c>
      <c r="Q44" s="45" t="str">
        <f t="shared" si="12"/>
        <v> </v>
      </c>
      <c r="R44" s="45" t="str">
        <f t="shared" si="13"/>
        <v> </v>
      </c>
    </row>
    <row r="45" spans="12:18" ht="12.75">
      <c r="L45" s="47">
        <f>SMALL(IF(ISNUMBER(different),ROW(different)-ROW(INDEX(different,1))+1),ROW($B$1:INDEX($B:$B,COUNTIF(different,1))))</f>
        <v>0</v>
      </c>
      <c r="M45" s="45" t="e">
        <f t="shared" si="18"/>
        <v>#NUM!</v>
      </c>
      <c r="N45" s="45" t="e">
        <f t="shared" si="19"/>
        <v>#NUM!</v>
      </c>
      <c r="O45" s="45" t="str">
        <f t="shared" si="20"/>
        <v> </v>
      </c>
      <c r="P45" s="45" t="str">
        <f t="shared" si="11"/>
        <v> </v>
      </c>
      <c r="Q45" s="45" t="str">
        <f t="shared" si="12"/>
        <v> </v>
      </c>
      <c r="R45" s="45" t="str">
        <f t="shared" si="13"/>
        <v> </v>
      </c>
    </row>
    <row r="46" spans="12:18" ht="12.75">
      <c r="L46" s="47">
        <f>SMALL(IF(ISNUMBER(different),ROW(different)-ROW(INDEX(different,1))+1),ROW($B$1:INDEX($B:$B,COUNTIF(different,1))))</f>
        <v>0</v>
      </c>
      <c r="M46" s="45" t="e">
        <f>INDEX(distribution,INDEX(subsetindex,ROW(20:20)))</f>
        <v>#NUM!</v>
      </c>
      <c r="N46" s="45" t="e">
        <f>INDEX(different,INDEX(subsetindex,ROW(20:20)))</f>
        <v>#NUM!</v>
      </c>
      <c r="O46" s="45" t="str">
        <f t="shared" si="20"/>
        <v> </v>
      </c>
      <c r="P46" s="45" t="str">
        <f>IF(ISNUMBER(N46),M46," ")</f>
        <v> </v>
      </c>
      <c r="Q46" s="45" t="str">
        <f>IF(ISNUMBER(O46),0.5," ")</f>
        <v> </v>
      </c>
      <c r="R46" s="45" t="str">
        <f>IF(ISNUMBER(O46),-0.5," ")</f>
        <v> </v>
      </c>
    </row>
    <row r="47" spans="12:18" ht="12.75">
      <c r="L47" s="47">
        <f>SMALL(IF(ISNUMBER(different),ROW(different)-ROW(INDEX(different,1))+1),ROW($B$1:INDEX($B:$B,COUNTIF(different,1))))</f>
        <v>0</v>
      </c>
      <c r="M47" s="45" t="e">
        <f>INDEX(distribution,INDEX(subsetindex,ROW(22:22)))</f>
        <v>#NUM!</v>
      </c>
      <c r="N47" s="45" t="e">
        <f>INDEX(different,INDEX(subsetindex,ROW(22:22)))</f>
        <v>#NUM!</v>
      </c>
      <c r="O47" s="45" t="str">
        <f t="shared" si="20"/>
        <v> </v>
      </c>
      <c r="P47" s="45" t="str">
        <f>IF(ISNUMBER(N47),M47," ")</f>
        <v> </v>
      </c>
      <c r="Q47" s="45" t="str">
        <f>IF(ISNUMBER(O47),0.5," ")</f>
        <v> </v>
      </c>
      <c r="R47" s="45" t="str">
        <f>IF(ISNUMBER(O47),-0.5," ")</f>
        <v> </v>
      </c>
    </row>
    <row r="48" spans="12:18" ht="12.75">
      <c r="L48" s="47">
        <f>SMALL(IF(ISNUMBER(different),ROW(different)-ROW(INDEX(different,1))+1),ROW($B$1:INDEX($B:$B,COUNTIF(different,1))))</f>
        <v>0</v>
      </c>
      <c r="M48" s="45" t="e">
        <f>INDEX(distribution,INDEX(subsetindex,ROW(25:25)))</f>
        <v>#NUM!</v>
      </c>
      <c r="N48" s="45" t="e">
        <f>INDEX(different,INDEX(subsetindex,ROW(25:25)))</f>
        <v>#NUM!</v>
      </c>
      <c r="O48" s="45" t="str">
        <f t="shared" si="20"/>
        <v> </v>
      </c>
      <c r="P48" s="45" t="str">
        <f>IF(ISNUMBER(N48),M48," ")</f>
        <v> </v>
      </c>
      <c r="Q48" s="45" t="str">
        <f>IF(ISNUMBER(O48),0.5," ")</f>
        <v> </v>
      </c>
      <c r="R48" s="45" t="str">
        <f>IF(ISNUMBER(O48),-0.5," ")</f>
        <v> </v>
      </c>
    </row>
    <row r="49" spans="12:18" ht="12.75">
      <c r="L49" s="47">
        <f>SMALL(IF(ISNUMBER(different),ROW(different)-ROW(INDEX(different,1))+1),ROW($B$1:INDEX($B:$B,COUNTIF(different,1))))</f>
        <v>0</v>
      </c>
      <c r="M49" s="45" t="e">
        <f>INDEX(distribution,INDEX(subsetindex,ROW(24:24)))</f>
        <v>#NUM!</v>
      </c>
      <c r="N49" s="45" t="e">
        <f>INDEX(different,INDEX(subsetindex,ROW(24:24)))</f>
        <v>#NUM!</v>
      </c>
      <c r="O49" s="45" t="str">
        <f t="shared" si="20"/>
        <v> </v>
      </c>
      <c r="P49" s="45" t="str">
        <f>IF(ISNUMBER(N49),M49," ")</f>
        <v> </v>
      </c>
      <c r="Q49" s="45" t="str">
        <f>IF(ISNUMBER(O49),0.5," ")</f>
        <v> </v>
      </c>
      <c r="R49" s="45" t="str">
        <f>IF(ISNUMBER(O49),-0.5," ")</f>
        <v> </v>
      </c>
    </row>
    <row r="50" spans="12:18" ht="12.75">
      <c r="L50" s="47">
        <f>SMALL(IF(ISNUMBER(different),ROW(different)-ROW(INDEX(different,1))+1),ROW($B$1:INDEX($B:$B,COUNTIF(different,1))))</f>
        <v>0</v>
      </c>
      <c r="M50" s="45" t="e">
        <f>INDEX(distribution,INDEX(subsetindex,ROW(27:27)))</f>
        <v>#NUM!</v>
      </c>
      <c r="N50" s="45" t="e">
        <f>INDEX(different,INDEX(subsetindex,ROW(27:27)))</f>
        <v>#NUM!</v>
      </c>
      <c r="O50" s="45" t="str">
        <f aca="true" t="shared" si="21" ref="O50:O55">IF(ISNUMBER(N50),N50," ")</f>
        <v> </v>
      </c>
      <c r="P50" s="45" t="str">
        <f aca="true" t="shared" si="22" ref="P50:P55">IF(ISNUMBER(N50),M50," ")</f>
        <v> </v>
      </c>
      <c r="Q50" s="45" t="str">
        <f aca="true" t="shared" si="23" ref="Q50:Q55">IF(ISNUMBER(O50),0.5," ")</f>
        <v> </v>
      </c>
      <c r="R50" s="45" t="str">
        <f aca="true" t="shared" si="24" ref="R50:R55">IF(ISNUMBER(O50),-0.5," ")</f>
        <v> </v>
      </c>
    </row>
    <row r="51" spans="12:18" ht="12.75">
      <c r="L51" s="47">
        <f>SMALL(IF(ISNUMBER(different),ROW(different)-ROW(INDEX(different,1))+1),ROW($B$1:INDEX($B:$B,COUNTIF(different,1))))</f>
        <v>0</v>
      </c>
      <c r="M51" s="45" t="e">
        <f>INDEX(distribution,INDEX(subsetindex,ROW(27:27)))</f>
        <v>#NUM!</v>
      </c>
      <c r="N51" s="45" t="e">
        <f>INDEX(different,INDEX(subsetindex,ROW(27:27)))</f>
        <v>#NUM!</v>
      </c>
      <c r="O51" s="45" t="str">
        <f t="shared" si="21"/>
        <v> </v>
      </c>
      <c r="P51" s="45" t="str">
        <f t="shared" si="22"/>
        <v> </v>
      </c>
      <c r="Q51" s="45" t="str">
        <f t="shared" si="23"/>
        <v> </v>
      </c>
      <c r="R51" s="45" t="str">
        <f t="shared" si="24"/>
        <v> </v>
      </c>
    </row>
    <row r="52" spans="12:18" ht="12.75">
      <c r="L52" s="47">
        <f>SMALL(IF(ISNUMBER(different),ROW(different)-ROW(INDEX(different,1))+1),ROW($B$1:INDEX($B:$B,COUNTIF(different,1))))</f>
        <v>0</v>
      </c>
      <c r="M52" s="45" t="e">
        <f>INDEX(distribution,INDEX(subsetindex,ROW(28:28)))</f>
        <v>#NUM!</v>
      </c>
      <c r="N52" s="45" t="e">
        <f>INDEX(different,INDEX(subsetindex,ROW(28:28)))</f>
        <v>#NUM!</v>
      </c>
      <c r="O52" s="45" t="str">
        <f t="shared" si="21"/>
        <v> </v>
      </c>
      <c r="P52" s="45" t="str">
        <f t="shared" si="22"/>
        <v> </v>
      </c>
      <c r="Q52" s="45" t="str">
        <f t="shared" si="23"/>
        <v> </v>
      </c>
      <c r="R52" s="45" t="str">
        <f t="shared" si="24"/>
        <v> </v>
      </c>
    </row>
    <row r="53" spans="12:18" ht="12.75">
      <c r="L53" s="47">
        <f>SMALL(IF(ISNUMBER(different),ROW(different)-ROW(INDEX(different,1))+1),ROW($B$1:INDEX($B:$B,COUNTIF(different,1))))</f>
        <v>0</v>
      </c>
      <c r="M53" s="45" t="e">
        <f>INDEX(distribution,INDEX(subsetindex,ROW(27:27)))</f>
        <v>#NUM!</v>
      </c>
      <c r="N53" s="45" t="e">
        <f>INDEX(different,INDEX(subsetindex,ROW(27:27)))</f>
        <v>#NUM!</v>
      </c>
      <c r="O53" s="45" t="str">
        <f t="shared" si="21"/>
        <v> </v>
      </c>
      <c r="P53" s="45" t="str">
        <f t="shared" si="22"/>
        <v> </v>
      </c>
      <c r="Q53" s="45" t="str">
        <f t="shared" si="23"/>
        <v> </v>
      </c>
      <c r="R53" s="45" t="str">
        <f t="shared" si="24"/>
        <v> </v>
      </c>
    </row>
    <row r="54" spans="12:18" ht="12.75">
      <c r="L54" s="47">
        <f>SMALL(IF(ISNUMBER(different),ROW(different)-ROW(INDEX(different,1))+1),ROW($B$1:INDEX($B:$B,COUNTIF(different,1))))</f>
        <v>0</v>
      </c>
      <c r="M54" s="45" t="e">
        <f>INDEX(distribution,INDEX(subsetindex,ROW(28:28)))</f>
        <v>#NUM!</v>
      </c>
      <c r="N54" s="45" t="e">
        <f>INDEX(different,INDEX(subsetindex,ROW(28:28)))</f>
        <v>#NUM!</v>
      </c>
      <c r="O54" s="45" t="str">
        <f t="shared" si="21"/>
        <v> </v>
      </c>
      <c r="P54" s="45" t="str">
        <f t="shared" si="22"/>
        <v> </v>
      </c>
      <c r="Q54" s="45" t="str">
        <f t="shared" si="23"/>
        <v> </v>
      </c>
      <c r="R54" s="45" t="str">
        <f t="shared" si="24"/>
        <v> </v>
      </c>
    </row>
    <row r="55" spans="12:18" ht="12.75">
      <c r="L55" s="47">
        <f>SMALL(IF(ISNUMBER(different),ROW(different)-ROW(INDEX(different,1))+1),ROW($B$1:INDEX($B:$B,COUNTIF(different,1))))</f>
        <v>0</v>
      </c>
      <c r="M55" s="45" t="e">
        <f>INDEX(distribution,INDEX(subsetindex,ROW(28:28)))</f>
        <v>#NUM!</v>
      </c>
      <c r="N55" s="45" t="e">
        <f>INDEX(different,INDEX(subsetindex,ROW(28:28)))</f>
        <v>#NUM!</v>
      </c>
      <c r="O55" s="45" t="str">
        <f t="shared" si="21"/>
        <v> </v>
      </c>
      <c r="P55" s="45" t="str">
        <f t="shared" si="22"/>
        <v> </v>
      </c>
      <c r="Q55" s="45" t="str">
        <f t="shared" si="23"/>
        <v> </v>
      </c>
      <c r="R55" s="45" t="str">
        <f t="shared" si="24"/>
        <v> </v>
      </c>
    </row>
    <row r="56" spans="12:18" ht="12.75">
      <c r="L56" s="47">
        <f>SMALL(IF(ISNUMBER(different),ROW(different)-ROW(INDEX(different,1))+1),ROW($B$1:INDEX($B:$B,COUNTIF(different,1))))</f>
        <v>0</v>
      </c>
      <c r="M56" s="45" t="e">
        <f>INDEX(distribution,INDEX(subsetindex,ROW(29:29)))</f>
        <v>#NUM!</v>
      </c>
      <c r="N56" s="45" t="e">
        <f>INDEX(different,INDEX(subsetindex,ROW(29:29)))</f>
        <v>#NUM!</v>
      </c>
      <c r="O56" s="45" t="str">
        <f>IF(ISNUMBER(N56),N56," ")</f>
        <v> </v>
      </c>
      <c r="P56" s="45" t="str">
        <f>IF(ISNUMBER(N56),M56," ")</f>
        <v> </v>
      </c>
      <c r="Q56" s="45" t="str">
        <f>IF(ISNUMBER(O56),0.5," ")</f>
        <v> </v>
      </c>
      <c r="R56" s="45" t="str">
        <f>IF(ISNUMBER(O56),-0.5," ")</f>
        <v> </v>
      </c>
    </row>
    <row r="57" spans="12:18" ht="12.75">
      <c r="L57" s="47">
        <f>SMALL(IF(ISNUMBER(different),ROW(different)-ROW(INDEX(different,1))+1),ROW($B$1:INDEX($B:$B,COUNTIF(different,1))))</f>
        <v>0</v>
      </c>
      <c r="M57" s="45" t="e">
        <f>INDEX(distribution,INDEX(subsetindex,ROW(26:26)))</f>
        <v>#NUM!</v>
      </c>
      <c r="N57" s="45" t="e">
        <f>INDEX(different,INDEX(subsetindex,ROW(26:26)))</f>
        <v>#NUM!</v>
      </c>
      <c r="O57" s="45" t="str">
        <f>IF(ISNUMBER(N57),N57," ")</f>
        <v> </v>
      </c>
      <c r="P57" s="45" t="str">
        <f>IF(ISNUMBER(N57),M57," ")</f>
        <v> </v>
      </c>
      <c r="Q57" s="45" t="str">
        <f>IF(ISNUMBER(O57),0.5," ")</f>
        <v> </v>
      </c>
      <c r="R57" s="45" t="str">
        <f>IF(ISNUMBER(O57),-0.5," ")</f>
        <v> </v>
      </c>
    </row>
    <row r="58" spans="12:18" ht="12.75">
      <c r="L58" s="47">
        <f>SMALL(IF(ISNUMBER(different),ROW(different)-ROW(INDEX(different,1))+1),ROW($B$1:INDEX($B:$B,COUNTIF(different,1))))</f>
        <v>0</v>
      </c>
      <c r="M58" s="45" t="e">
        <f>INDEX(distribution,INDEX(subsetindex,ROW(57:57)))</f>
        <v>#NUM!</v>
      </c>
      <c r="N58" s="45" t="e">
        <f>INDEX(different,INDEX(subsetindex,ROW(57:57)))</f>
        <v>#NUM!</v>
      </c>
      <c r="O58" s="45" t="str">
        <f>IF(ISNUMBER(N58),N58," ")</f>
        <v> </v>
      </c>
      <c r="P58" s="45" t="str">
        <f>IF(ISNUMBER(N58),M58," ")</f>
        <v> </v>
      </c>
      <c r="Q58" s="45" t="str">
        <f>IF(ISNUMBER(O58),0.5," ")</f>
        <v> </v>
      </c>
      <c r="R58" s="45" t="str">
        <f>IF(ISNUMBER(O58),-0.5," ")</f>
        <v> </v>
      </c>
    </row>
    <row r="59" spans="12:18" ht="12.75">
      <c r="L59" s="47">
        <f>SMALL(IF(ISNUMBER(different),ROW(different)-ROW(INDEX(different,1))+1),ROW($B$1:INDEX($B:$B,COUNTIF(different,1))))</f>
        <v>0</v>
      </c>
      <c r="M59" s="45" t="e">
        <f>INDEX(distribution,INDEX(subsetindex,ROW(28:28)))</f>
        <v>#NUM!</v>
      </c>
      <c r="N59" s="45" t="e">
        <f>INDEX(different,INDEX(subsetindex,ROW(28:28)))</f>
        <v>#NUM!</v>
      </c>
      <c r="O59" s="45" t="str">
        <f t="shared" si="3"/>
        <v> </v>
      </c>
      <c r="P59" s="45" t="str">
        <f t="shared" si="4"/>
        <v> </v>
      </c>
      <c r="Q59" s="45" t="str">
        <f t="shared" si="6"/>
        <v> </v>
      </c>
      <c r="R59" s="45" t="str">
        <f t="shared" si="5"/>
        <v> </v>
      </c>
    </row>
    <row r="60" spans="12:18" ht="12.75">
      <c r="L60" s="47">
        <f>SMALL(IF(ISNUMBER(different),ROW(different)-ROW(INDEX(different,1))+1),ROW($B$1:INDEX($B:$B,COUNTIF(different,1))))</f>
        <v>0</v>
      </c>
      <c r="M60" s="45" t="e">
        <f aca="true" t="shared" si="25" ref="M60:M91">INDEX(distribution,INDEX(subsetindex,ROW($A59:$IV59)))</f>
        <v>#NUM!</v>
      </c>
      <c r="N60" s="45" t="e">
        <f aca="true" t="shared" si="26" ref="N60:N91">INDEX(different,INDEX(subsetindex,ROW($A59:$IV59)))</f>
        <v>#NUM!</v>
      </c>
      <c r="O60" s="45" t="str">
        <f t="shared" si="3"/>
        <v> </v>
      </c>
      <c r="P60" s="45" t="str">
        <f t="shared" si="4"/>
        <v> </v>
      </c>
      <c r="Q60" s="45" t="str">
        <f t="shared" si="6"/>
        <v> </v>
      </c>
      <c r="R60" s="45" t="str">
        <f t="shared" si="5"/>
        <v> </v>
      </c>
    </row>
    <row r="61" spans="12:18" ht="12.75">
      <c r="L61" s="47">
        <f>SMALL(IF(ISNUMBER(different),ROW(different)-ROW(INDEX(different,1))+1),ROW($B$1:INDEX($B:$B,COUNTIF(different,1))))</f>
        <v>0</v>
      </c>
      <c r="M61" s="45" t="e">
        <f t="shared" si="25"/>
        <v>#NUM!</v>
      </c>
      <c r="N61" s="45" t="e">
        <f t="shared" si="26"/>
        <v>#NUM!</v>
      </c>
      <c r="O61" s="45" t="str">
        <f t="shared" si="3"/>
        <v> </v>
      </c>
      <c r="P61" s="45" t="str">
        <f t="shared" si="4"/>
        <v> </v>
      </c>
      <c r="Q61" s="45" t="str">
        <f t="shared" si="6"/>
        <v> </v>
      </c>
      <c r="R61" s="45" t="str">
        <f t="shared" si="5"/>
        <v> </v>
      </c>
    </row>
    <row r="62" spans="12:18" ht="12.75">
      <c r="L62" s="47">
        <f>SMALL(IF(ISNUMBER(different),ROW(different)-ROW(INDEX(different,1))+1),ROW($B$1:INDEX($B:$B,COUNTIF(different,1))))</f>
        <v>0</v>
      </c>
      <c r="M62" s="45" t="e">
        <f t="shared" si="25"/>
        <v>#NUM!</v>
      </c>
      <c r="N62" s="45" t="e">
        <f t="shared" si="26"/>
        <v>#NUM!</v>
      </c>
      <c r="O62" s="45" t="str">
        <f t="shared" si="3"/>
        <v> </v>
      </c>
      <c r="P62" s="45" t="str">
        <f t="shared" si="4"/>
        <v> </v>
      </c>
      <c r="Q62" s="45" t="str">
        <f t="shared" si="6"/>
        <v> </v>
      </c>
      <c r="R62" s="45" t="str">
        <f t="shared" si="5"/>
        <v> </v>
      </c>
    </row>
    <row r="63" spans="12:18" ht="12.75">
      <c r="L63" s="47">
        <f>SMALL(IF(ISNUMBER(different),ROW(different)-ROW(INDEX(different,1))+1),ROW($B$1:INDEX($B:$B,COUNTIF(different,1))))</f>
        <v>0</v>
      </c>
      <c r="M63" s="45" t="e">
        <f t="shared" si="25"/>
        <v>#NUM!</v>
      </c>
      <c r="N63" s="45" t="e">
        <f t="shared" si="26"/>
        <v>#NUM!</v>
      </c>
      <c r="O63" s="45" t="str">
        <f t="shared" si="3"/>
        <v> </v>
      </c>
      <c r="P63" s="45" t="str">
        <f t="shared" si="4"/>
        <v> </v>
      </c>
      <c r="Q63" s="45" t="str">
        <f t="shared" si="6"/>
        <v> </v>
      </c>
      <c r="R63" s="45" t="str">
        <f t="shared" si="5"/>
        <v> </v>
      </c>
    </row>
    <row r="64" spans="12:18" ht="12.75">
      <c r="L64" s="47">
        <f>SMALL(IF(ISNUMBER(different),ROW(different)-ROW(INDEX(different,1))+1),ROW($B$1:INDEX($B:$B,COUNTIF(different,1))))</f>
        <v>0</v>
      </c>
      <c r="M64" s="45" t="e">
        <f t="shared" si="25"/>
        <v>#NUM!</v>
      </c>
      <c r="N64" s="45" t="e">
        <f t="shared" si="26"/>
        <v>#NUM!</v>
      </c>
      <c r="O64" s="45" t="str">
        <f t="shared" si="3"/>
        <v> </v>
      </c>
      <c r="P64" s="45" t="str">
        <f t="shared" si="4"/>
        <v> </v>
      </c>
      <c r="Q64" s="45" t="str">
        <f t="shared" si="6"/>
        <v> </v>
      </c>
      <c r="R64" s="45" t="str">
        <f t="shared" si="5"/>
        <v> </v>
      </c>
    </row>
    <row r="65" spans="12:18" ht="12.75">
      <c r="L65" s="47">
        <f>SMALL(IF(ISNUMBER(different),ROW(different)-ROW(INDEX(different,1))+1),ROW($B$1:INDEX($B:$B,COUNTIF(different,1))))</f>
        <v>0</v>
      </c>
      <c r="M65" s="45" t="e">
        <f t="shared" si="25"/>
        <v>#NUM!</v>
      </c>
      <c r="N65" s="45" t="e">
        <f t="shared" si="26"/>
        <v>#NUM!</v>
      </c>
      <c r="O65" s="45" t="str">
        <f t="shared" si="3"/>
        <v> </v>
      </c>
      <c r="P65" s="45" t="str">
        <f t="shared" si="4"/>
        <v> </v>
      </c>
      <c r="Q65" s="45" t="str">
        <f t="shared" si="6"/>
        <v> </v>
      </c>
      <c r="R65" s="45" t="str">
        <f t="shared" si="5"/>
        <v> </v>
      </c>
    </row>
    <row r="66" spans="12:18" ht="12.75">
      <c r="L66" s="47">
        <f>SMALL(IF(ISNUMBER(different),ROW(different)-ROW(INDEX(different,1))+1),ROW($B$1:INDEX($B:$B,COUNTIF(different,1))))</f>
        <v>0</v>
      </c>
      <c r="M66" s="45" t="e">
        <f t="shared" si="25"/>
        <v>#NUM!</v>
      </c>
      <c r="N66" s="45" t="e">
        <f t="shared" si="26"/>
        <v>#NUM!</v>
      </c>
      <c r="O66" s="45" t="str">
        <f t="shared" si="3"/>
        <v> </v>
      </c>
      <c r="P66" s="45" t="str">
        <f t="shared" si="4"/>
        <v> </v>
      </c>
      <c r="Q66" s="45" t="str">
        <f t="shared" si="6"/>
        <v> </v>
      </c>
      <c r="R66" s="45" t="str">
        <f t="shared" si="5"/>
        <v> </v>
      </c>
    </row>
    <row r="67" spans="12:18" ht="12.75">
      <c r="L67" s="47">
        <f>SMALL(IF(ISNUMBER(different),ROW(different)-ROW(INDEX(different,1))+1),ROW($B$1:INDEX($B:$B,COUNTIF(different,1))))</f>
        <v>0</v>
      </c>
      <c r="M67" s="45" t="e">
        <f t="shared" si="25"/>
        <v>#NUM!</v>
      </c>
      <c r="N67" s="45" t="e">
        <f t="shared" si="26"/>
        <v>#NUM!</v>
      </c>
      <c r="O67" s="45" t="str">
        <f t="shared" si="3"/>
        <v> </v>
      </c>
      <c r="P67" s="45" t="str">
        <f t="shared" si="4"/>
        <v> </v>
      </c>
      <c r="Q67" s="45" t="str">
        <f t="shared" si="6"/>
        <v> </v>
      </c>
      <c r="R67" s="45" t="str">
        <f t="shared" si="5"/>
        <v> </v>
      </c>
    </row>
    <row r="68" spans="12:18" ht="12.75">
      <c r="L68" s="47">
        <f>SMALL(IF(ISNUMBER(different),ROW(different)-ROW(INDEX(different,1))+1),ROW($B$1:INDEX($B:$B,COUNTIF(different,1))))</f>
        <v>0</v>
      </c>
      <c r="M68" s="45" t="e">
        <f t="shared" si="25"/>
        <v>#NUM!</v>
      </c>
      <c r="N68" s="45" t="e">
        <f t="shared" si="26"/>
        <v>#NUM!</v>
      </c>
      <c r="O68" s="45" t="str">
        <f t="shared" si="3"/>
        <v> </v>
      </c>
      <c r="P68" s="45" t="str">
        <f t="shared" si="4"/>
        <v> </v>
      </c>
      <c r="Q68" s="45" t="str">
        <f t="shared" si="6"/>
        <v> </v>
      </c>
      <c r="R68" s="45" t="str">
        <f t="shared" si="5"/>
        <v> </v>
      </c>
    </row>
    <row r="69" spans="12:18" ht="12.75">
      <c r="L69" s="47">
        <f>SMALL(IF(ISNUMBER(different),ROW(different)-ROW(INDEX(different,1))+1),ROW($B$1:INDEX($B:$B,COUNTIF(different,1))))</f>
        <v>0</v>
      </c>
      <c r="M69" s="45" t="e">
        <f t="shared" si="25"/>
        <v>#NUM!</v>
      </c>
      <c r="N69" s="45" t="e">
        <f t="shared" si="26"/>
        <v>#NUM!</v>
      </c>
      <c r="O69" s="45" t="str">
        <f t="shared" si="3"/>
        <v> </v>
      </c>
      <c r="P69" s="45" t="str">
        <f t="shared" si="4"/>
        <v> </v>
      </c>
      <c r="Q69" s="45" t="str">
        <f t="shared" si="6"/>
        <v> </v>
      </c>
      <c r="R69" s="45" t="str">
        <f t="shared" si="5"/>
        <v> </v>
      </c>
    </row>
    <row r="70" spans="12:18" ht="12.75">
      <c r="L70" s="47">
        <f>SMALL(IF(ISNUMBER(different),ROW(different)-ROW(INDEX(different,1))+1),ROW($B$1:INDEX($B:$B,COUNTIF(different,1))))</f>
        <v>0</v>
      </c>
      <c r="M70" s="45" t="e">
        <f t="shared" si="25"/>
        <v>#NUM!</v>
      </c>
      <c r="N70" s="45" t="e">
        <f t="shared" si="26"/>
        <v>#NUM!</v>
      </c>
      <c r="O70" s="45" t="str">
        <f t="shared" si="3"/>
        <v> </v>
      </c>
      <c r="P70" s="45" t="str">
        <f t="shared" si="4"/>
        <v> </v>
      </c>
      <c r="Q70" s="45" t="str">
        <f t="shared" si="6"/>
        <v> </v>
      </c>
      <c r="R70" s="45" t="str">
        <f t="shared" si="5"/>
        <v> </v>
      </c>
    </row>
    <row r="71" spans="12:18" ht="12.75">
      <c r="L71" s="47">
        <f>SMALL(IF(ISNUMBER(different),ROW(different)-ROW(INDEX(different,1))+1),ROW($B$1:INDEX($B:$B,COUNTIF(different,1))))</f>
        <v>0</v>
      </c>
      <c r="M71" s="45" t="e">
        <f t="shared" si="25"/>
        <v>#NUM!</v>
      </c>
      <c r="N71" s="45" t="e">
        <f t="shared" si="26"/>
        <v>#NUM!</v>
      </c>
      <c r="O71" s="45" t="str">
        <f t="shared" si="3"/>
        <v> </v>
      </c>
      <c r="P71" s="45" t="str">
        <f t="shared" si="4"/>
        <v> </v>
      </c>
      <c r="Q71" s="45" t="str">
        <f t="shared" si="6"/>
        <v> </v>
      </c>
      <c r="R71" s="45" t="str">
        <f t="shared" si="5"/>
        <v> </v>
      </c>
    </row>
    <row r="72" spans="12:18" ht="12.75">
      <c r="L72" s="47">
        <f>SMALL(IF(ISNUMBER(different),ROW(different)-ROW(INDEX(different,1))+1),ROW($B$1:INDEX($B:$B,COUNTIF(different,1))))</f>
        <v>0</v>
      </c>
      <c r="M72" s="45" t="e">
        <f t="shared" si="25"/>
        <v>#NUM!</v>
      </c>
      <c r="N72" s="45" t="e">
        <f t="shared" si="26"/>
        <v>#NUM!</v>
      </c>
      <c r="O72" s="45" t="str">
        <f t="shared" si="3"/>
        <v> </v>
      </c>
      <c r="P72" s="45" t="str">
        <f t="shared" si="4"/>
        <v> </v>
      </c>
      <c r="Q72" s="45" t="str">
        <f t="shared" si="6"/>
        <v> </v>
      </c>
      <c r="R72" s="45" t="str">
        <f t="shared" si="5"/>
        <v> </v>
      </c>
    </row>
    <row r="73" spans="12:18" ht="12.75">
      <c r="L73" s="47">
        <f>SMALL(IF(ISNUMBER(different),ROW(different)-ROW(INDEX(different,1))+1),ROW($B$1:INDEX($B:$B,COUNTIF(different,1))))</f>
        <v>0</v>
      </c>
      <c r="M73" s="45" t="e">
        <f t="shared" si="25"/>
        <v>#NUM!</v>
      </c>
      <c r="N73" s="45" t="e">
        <f t="shared" si="26"/>
        <v>#NUM!</v>
      </c>
      <c r="O73" s="45" t="str">
        <f t="shared" si="3"/>
        <v> </v>
      </c>
      <c r="P73" s="45" t="str">
        <f t="shared" si="4"/>
        <v> </v>
      </c>
      <c r="Q73" s="45" t="str">
        <f t="shared" si="6"/>
        <v> </v>
      </c>
      <c r="R73" s="45" t="str">
        <f t="shared" si="5"/>
        <v> </v>
      </c>
    </row>
    <row r="74" spans="12:18" ht="12.75">
      <c r="L74" s="47">
        <f>SMALL(IF(ISNUMBER(different),ROW(different)-ROW(INDEX(different,1))+1),ROW($B$1:INDEX($B:$B,COUNTIF(different,1))))</f>
        <v>0</v>
      </c>
      <c r="M74" s="45" t="e">
        <f t="shared" si="25"/>
        <v>#NUM!</v>
      </c>
      <c r="N74" s="45" t="e">
        <f t="shared" si="26"/>
        <v>#NUM!</v>
      </c>
      <c r="O74" s="45" t="str">
        <f t="shared" si="3"/>
        <v> </v>
      </c>
      <c r="P74" s="45" t="str">
        <f t="shared" si="4"/>
        <v> </v>
      </c>
      <c r="Q74" s="45" t="str">
        <f t="shared" si="6"/>
        <v> </v>
      </c>
      <c r="R74" s="45" t="str">
        <f t="shared" si="5"/>
        <v> </v>
      </c>
    </row>
    <row r="75" spans="12:18" ht="12.75">
      <c r="L75" s="47">
        <f>SMALL(IF(ISNUMBER(different),ROW(different)-ROW(INDEX(different,1))+1),ROW($B$1:INDEX($B:$B,COUNTIF(different,1))))</f>
        <v>0</v>
      </c>
      <c r="M75" s="45" t="e">
        <f t="shared" si="25"/>
        <v>#NUM!</v>
      </c>
      <c r="N75" s="45" t="e">
        <f t="shared" si="26"/>
        <v>#NUM!</v>
      </c>
      <c r="O75" s="45" t="str">
        <f t="shared" si="3"/>
        <v> </v>
      </c>
      <c r="P75" s="45" t="str">
        <f t="shared" si="4"/>
        <v> </v>
      </c>
      <c r="Q75" s="45" t="str">
        <f t="shared" si="6"/>
        <v> </v>
      </c>
      <c r="R75" s="45" t="str">
        <f t="shared" si="5"/>
        <v> </v>
      </c>
    </row>
    <row r="76" spans="12:18" ht="12.75">
      <c r="L76" s="47">
        <f>SMALL(IF(ISNUMBER(different),ROW(different)-ROW(INDEX(different,1))+1),ROW($B$1:INDEX($B:$B,COUNTIF(different,1))))</f>
        <v>0</v>
      </c>
      <c r="M76" s="45" t="e">
        <f t="shared" si="25"/>
        <v>#NUM!</v>
      </c>
      <c r="N76" s="45" t="e">
        <f t="shared" si="26"/>
        <v>#NUM!</v>
      </c>
      <c r="O76" s="45" t="str">
        <f t="shared" si="3"/>
        <v> </v>
      </c>
      <c r="P76" s="45" t="str">
        <f t="shared" si="4"/>
        <v> </v>
      </c>
      <c r="Q76" s="45" t="str">
        <f t="shared" si="6"/>
        <v> </v>
      </c>
      <c r="R76" s="45" t="str">
        <f t="shared" si="5"/>
        <v> </v>
      </c>
    </row>
    <row r="77" spans="12:18" ht="12.75">
      <c r="L77" s="47">
        <f>SMALL(IF(ISNUMBER(different),ROW(different)-ROW(INDEX(different,1))+1),ROW($B$1:INDEX($B:$B,COUNTIF(different,1))))</f>
        <v>0</v>
      </c>
      <c r="M77" s="45" t="e">
        <f t="shared" si="25"/>
        <v>#NUM!</v>
      </c>
      <c r="N77" s="45" t="e">
        <f t="shared" si="26"/>
        <v>#NUM!</v>
      </c>
      <c r="O77" s="45" t="str">
        <f t="shared" si="3"/>
        <v> </v>
      </c>
      <c r="P77" s="45" t="str">
        <f t="shared" si="4"/>
        <v> </v>
      </c>
      <c r="Q77" s="45" t="str">
        <f t="shared" si="6"/>
        <v> </v>
      </c>
      <c r="R77" s="45" t="str">
        <f t="shared" si="5"/>
        <v> </v>
      </c>
    </row>
    <row r="78" spans="12:18" ht="12.75">
      <c r="L78" s="47">
        <f>SMALL(IF(ISNUMBER(different),ROW(different)-ROW(INDEX(different,1))+1),ROW($B$1:INDEX($B:$B,COUNTIF(different,1))))</f>
        <v>0</v>
      </c>
      <c r="M78" s="45" t="e">
        <f t="shared" si="25"/>
        <v>#NUM!</v>
      </c>
      <c r="N78" s="45" t="e">
        <f t="shared" si="26"/>
        <v>#NUM!</v>
      </c>
      <c r="O78" s="45" t="str">
        <f t="shared" si="3"/>
        <v> </v>
      </c>
      <c r="P78" s="45" t="str">
        <f t="shared" si="4"/>
        <v> </v>
      </c>
      <c r="Q78" s="45" t="str">
        <f t="shared" si="6"/>
        <v> </v>
      </c>
      <c r="R78" s="45" t="str">
        <f t="shared" si="5"/>
        <v> </v>
      </c>
    </row>
    <row r="79" spans="12:18" ht="12.75">
      <c r="L79" s="47">
        <f>SMALL(IF(ISNUMBER(different),ROW(different)-ROW(INDEX(different,1))+1),ROW($B$1:INDEX($B:$B,COUNTIF(different,1))))</f>
        <v>0</v>
      </c>
      <c r="M79" s="45" t="e">
        <f t="shared" si="25"/>
        <v>#NUM!</v>
      </c>
      <c r="N79" s="45" t="e">
        <f t="shared" si="26"/>
        <v>#NUM!</v>
      </c>
      <c r="O79" s="45" t="str">
        <f t="shared" si="3"/>
        <v> </v>
      </c>
      <c r="P79" s="45" t="str">
        <f t="shared" si="4"/>
        <v> </v>
      </c>
      <c r="Q79" s="45" t="str">
        <f t="shared" si="6"/>
        <v> </v>
      </c>
      <c r="R79" s="45" t="str">
        <f t="shared" si="5"/>
        <v> </v>
      </c>
    </row>
    <row r="80" spans="12:18" ht="12.75">
      <c r="L80" s="47">
        <f>SMALL(IF(ISNUMBER(different),ROW(different)-ROW(INDEX(different,1))+1),ROW($B$1:INDEX($B:$B,COUNTIF(different,1))))</f>
        <v>0</v>
      </c>
      <c r="M80" s="45" t="e">
        <f t="shared" si="25"/>
        <v>#NUM!</v>
      </c>
      <c r="N80" s="45" t="e">
        <f t="shared" si="26"/>
        <v>#NUM!</v>
      </c>
      <c r="O80" s="45" t="str">
        <f t="shared" si="3"/>
        <v> </v>
      </c>
      <c r="P80" s="45" t="str">
        <f t="shared" si="4"/>
        <v> </v>
      </c>
      <c r="Q80" s="45" t="str">
        <f t="shared" si="6"/>
        <v> </v>
      </c>
      <c r="R80" s="45" t="str">
        <f t="shared" si="5"/>
        <v> </v>
      </c>
    </row>
    <row r="81" spans="12:18" ht="12.75">
      <c r="L81" s="47">
        <f>SMALL(IF(ISNUMBER(different),ROW(different)-ROW(INDEX(different,1))+1),ROW($B$1:INDEX($B:$B,COUNTIF(different,1))))</f>
        <v>0</v>
      </c>
      <c r="M81" s="45" t="e">
        <f t="shared" si="25"/>
        <v>#NUM!</v>
      </c>
      <c r="N81" s="45" t="e">
        <f t="shared" si="26"/>
        <v>#NUM!</v>
      </c>
      <c r="O81" s="45" t="str">
        <f t="shared" si="3"/>
        <v> </v>
      </c>
      <c r="P81" s="45" t="str">
        <f t="shared" si="4"/>
        <v> </v>
      </c>
      <c r="Q81" s="45" t="str">
        <f t="shared" si="6"/>
        <v> </v>
      </c>
      <c r="R81" s="45" t="str">
        <f t="shared" si="5"/>
        <v> </v>
      </c>
    </row>
    <row r="82" spans="12:18" ht="12.75">
      <c r="L82" s="47">
        <f>SMALL(IF(ISNUMBER(different),ROW(different)-ROW(INDEX(different,1))+1),ROW($B$1:INDEX($B:$B,COUNTIF(different,1))))</f>
        <v>0</v>
      </c>
      <c r="M82" s="45" t="e">
        <f t="shared" si="25"/>
        <v>#NUM!</v>
      </c>
      <c r="N82" s="45" t="e">
        <f t="shared" si="26"/>
        <v>#NUM!</v>
      </c>
      <c r="O82" s="45" t="str">
        <f t="shared" si="3"/>
        <v> </v>
      </c>
      <c r="P82" s="45" t="str">
        <f t="shared" si="4"/>
        <v> </v>
      </c>
      <c r="Q82" s="45" t="str">
        <f t="shared" si="6"/>
        <v> </v>
      </c>
      <c r="R82" s="45" t="str">
        <f t="shared" si="5"/>
        <v> </v>
      </c>
    </row>
    <row r="83" spans="12:18" ht="12.75">
      <c r="L83" s="47">
        <f>SMALL(IF(ISNUMBER(different),ROW(different)-ROW(INDEX(different,1))+1),ROW($B$1:INDEX($B:$B,COUNTIF(different,1))))</f>
        <v>0</v>
      </c>
      <c r="M83" s="45" t="e">
        <f t="shared" si="25"/>
        <v>#NUM!</v>
      </c>
      <c r="N83" s="45" t="e">
        <f t="shared" si="26"/>
        <v>#NUM!</v>
      </c>
      <c r="O83" s="45" t="str">
        <f t="shared" si="3"/>
        <v> </v>
      </c>
      <c r="P83" s="45" t="str">
        <f t="shared" si="4"/>
        <v> </v>
      </c>
      <c r="Q83" s="45" t="str">
        <f t="shared" si="6"/>
        <v> </v>
      </c>
      <c r="R83" s="45" t="str">
        <f t="shared" si="5"/>
        <v> </v>
      </c>
    </row>
    <row r="84" spans="12:18" ht="12.75">
      <c r="L84" s="47">
        <f>SMALL(IF(ISNUMBER(different),ROW(different)-ROW(INDEX(different,1))+1),ROW($B$1:INDEX($B:$B,COUNTIF(different,1))))</f>
        <v>0</v>
      </c>
      <c r="M84" s="45" t="e">
        <f t="shared" si="25"/>
        <v>#NUM!</v>
      </c>
      <c r="N84" s="45" t="e">
        <f t="shared" si="26"/>
        <v>#NUM!</v>
      </c>
      <c r="O84" s="45" t="str">
        <f t="shared" si="3"/>
        <v> </v>
      </c>
      <c r="P84" s="45" t="str">
        <f t="shared" si="4"/>
        <v> </v>
      </c>
      <c r="Q84" s="45" t="str">
        <f t="shared" si="6"/>
        <v> </v>
      </c>
      <c r="R84" s="45" t="str">
        <f t="shared" si="5"/>
        <v> </v>
      </c>
    </row>
    <row r="85" spans="12:18" ht="12.75">
      <c r="L85" s="47">
        <f>SMALL(IF(ISNUMBER(different),ROW(different)-ROW(INDEX(different,1))+1),ROW($B$1:INDEX($B:$B,COUNTIF(different,1))))</f>
        <v>0</v>
      </c>
      <c r="M85" s="45" t="e">
        <f t="shared" si="25"/>
        <v>#NUM!</v>
      </c>
      <c r="N85" s="45" t="e">
        <f t="shared" si="26"/>
        <v>#NUM!</v>
      </c>
      <c r="O85" s="45" t="str">
        <f t="shared" si="3"/>
        <v> </v>
      </c>
      <c r="P85" s="45" t="str">
        <f t="shared" si="4"/>
        <v> </v>
      </c>
      <c r="Q85" s="45" t="str">
        <f t="shared" si="6"/>
        <v> </v>
      </c>
      <c r="R85" s="45" t="str">
        <f t="shared" si="5"/>
        <v> </v>
      </c>
    </row>
    <row r="86" spans="12:18" ht="12.75">
      <c r="L86" s="47">
        <f>SMALL(IF(ISNUMBER(different),ROW(different)-ROW(INDEX(different,1))+1),ROW($B$1:INDEX($B:$B,COUNTIF(different,1))))</f>
        <v>0</v>
      </c>
      <c r="M86" s="45" t="e">
        <f t="shared" si="25"/>
        <v>#NUM!</v>
      </c>
      <c r="N86" s="45" t="e">
        <f t="shared" si="26"/>
        <v>#NUM!</v>
      </c>
      <c r="O86" s="45" t="str">
        <f t="shared" si="3"/>
        <v> </v>
      </c>
      <c r="P86" s="45" t="str">
        <f t="shared" si="4"/>
        <v> </v>
      </c>
      <c r="Q86" s="45" t="str">
        <f t="shared" si="6"/>
        <v> </v>
      </c>
      <c r="R86" s="45" t="str">
        <f t="shared" si="5"/>
        <v> </v>
      </c>
    </row>
    <row r="87" spans="12:18" ht="12.75">
      <c r="L87" s="47">
        <f>SMALL(IF(ISNUMBER(different),ROW(different)-ROW(INDEX(different,1))+1),ROW($B$1:INDEX($B:$B,COUNTIF(different,1))))</f>
        <v>0</v>
      </c>
      <c r="M87" s="45" t="e">
        <f t="shared" si="25"/>
        <v>#NUM!</v>
      </c>
      <c r="N87" s="45" t="e">
        <f t="shared" si="26"/>
        <v>#NUM!</v>
      </c>
      <c r="O87" s="45" t="str">
        <f t="shared" si="3"/>
        <v> </v>
      </c>
      <c r="P87" s="45" t="str">
        <f t="shared" si="4"/>
        <v> </v>
      </c>
      <c r="Q87" s="45" t="str">
        <f t="shared" si="6"/>
        <v> </v>
      </c>
      <c r="R87" s="45" t="str">
        <f t="shared" si="5"/>
        <v> </v>
      </c>
    </row>
    <row r="88" spans="12:18" ht="12.75">
      <c r="L88" s="47">
        <f>SMALL(IF(ISNUMBER(different),ROW(different)-ROW(INDEX(different,1))+1),ROW($B$1:INDEX($B:$B,COUNTIF(different,1))))</f>
        <v>0</v>
      </c>
      <c r="M88" s="45" t="e">
        <f t="shared" si="25"/>
        <v>#NUM!</v>
      </c>
      <c r="N88" s="45" t="e">
        <f t="shared" si="26"/>
        <v>#NUM!</v>
      </c>
      <c r="O88" s="45" t="str">
        <f t="shared" si="3"/>
        <v> </v>
      </c>
      <c r="P88" s="45" t="str">
        <f t="shared" si="4"/>
        <v> </v>
      </c>
      <c r="Q88" s="45" t="str">
        <f t="shared" si="6"/>
        <v> </v>
      </c>
      <c r="R88" s="45" t="str">
        <f t="shared" si="5"/>
        <v> </v>
      </c>
    </row>
    <row r="89" spans="12:18" ht="12.75">
      <c r="L89" s="47">
        <f>SMALL(IF(ISNUMBER(different),ROW(different)-ROW(INDEX(different,1))+1),ROW($B$1:INDEX($B:$B,COUNTIF(different,1))))</f>
        <v>0</v>
      </c>
      <c r="M89" s="45" t="e">
        <f t="shared" si="25"/>
        <v>#NUM!</v>
      </c>
      <c r="N89" s="45" t="e">
        <f t="shared" si="26"/>
        <v>#NUM!</v>
      </c>
      <c r="O89" s="45" t="str">
        <f t="shared" si="3"/>
        <v> </v>
      </c>
      <c r="P89" s="45" t="str">
        <f t="shared" si="4"/>
        <v> </v>
      </c>
      <c r="Q89" s="45" t="str">
        <f t="shared" si="6"/>
        <v> </v>
      </c>
      <c r="R89" s="45" t="str">
        <f t="shared" si="5"/>
        <v> </v>
      </c>
    </row>
    <row r="90" spans="12:18" ht="12.75">
      <c r="L90" s="47">
        <f>SMALL(IF(ISNUMBER(different),ROW(different)-ROW(INDEX(different,1))+1),ROW($B$1:INDEX($B:$B,COUNTIF(different,1))))</f>
        <v>0</v>
      </c>
      <c r="M90" s="45" t="e">
        <f t="shared" si="25"/>
        <v>#NUM!</v>
      </c>
      <c r="N90" s="45" t="e">
        <f t="shared" si="26"/>
        <v>#NUM!</v>
      </c>
      <c r="O90" s="45" t="str">
        <f t="shared" si="3"/>
        <v> </v>
      </c>
      <c r="P90" s="45" t="str">
        <f t="shared" si="4"/>
        <v> </v>
      </c>
      <c r="Q90" s="45" t="str">
        <f t="shared" si="6"/>
        <v> </v>
      </c>
      <c r="R90" s="45" t="str">
        <f t="shared" si="5"/>
        <v> </v>
      </c>
    </row>
    <row r="91" spans="12:18" ht="12.75">
      <c r="L91" s="47">
        <f>SMALL(IF(ISNUMBER(different),ROW(different)-ROW(INDEX(different,1))+1),ROW($B$1:INDEX($B:$B,COUNTIF(different,1))))</f>
        <v>0</v>
      </c>
      <c r="M91" s="45" t="e">
        <f t="shared" si="25"/>
        <v>#NUM!</v>
      </c>
      <c r="N91" s="45" t="e">
        <f t="shared" si="26"/>
        <v>#NUM!</v>
      </c>
      <c r="O91" s="45" t="str">
        <f t="shared" si="3"/>
        <v> </v>
      </c>
      <c r="P91" s="45" t="str">
        <f t="shared" si="4"/>
        <v> </v>
      </c>
      <c r="Q91" s="45" t="str">
        <f t="shared" si="6"/>
        <v> </v>
      </c>
      <c r="R91" s="45" t="str">
        <f t="shared" si="5"/>
        <v> </v>
      </c>
    </row>
    <row r="92" spans="12:18" ht="12.75">
      <c r="L92" s="47">
        <f>SMALL(IF(ISNUMBER(different),ROW(different)-ROW(INDEX(different,1))+1),ROW($B$1:INDEX($B:$B,COUNTIF(different,1))))</f>
        <v>0</v>
      </c>
      <c r="M92" s="45" t="e">
        <f aca="true" t="shared" si="27" ref="M92:M123">INDEX(distribution,INDEX(subsetindex,ROW($A91:$IV91)))</f>
        <v>#NUM!</v>
      </c>
      <c r="N92" s="45" t="e">
        <f aca="true" t="shared" si="28" ref="N92:N123">INDEX(different,INDEX(subsetindex,ROW($A91:$IV91)))</f>
        <v>#NUM!</v>
      </c>
      <c r="O92" s="45" t="str">
        <f t="shared" si="3"/>
        <v> </v>
      </c>
      <c r="P92" s="45" t="str">
        <f t="shared" si="4"/>
        <v> </v>
      </c>
      <c r="Q92" s="45" t="str">
        <f t="shared" si="6"/>
        <v> </v>
      </c>
      <c r="R92" s="45" t="str">
        <f t="shared" si="5"/>
        <v> </v>
      </c>
    </row>
    <row r="93" spans="12:18" ht="12.75">
      <c r="L93" s="47">
        <f>SMALL(IF(ISNUMBER(different),ROW(different)-ROW(INDEX(different,1))+1),ROW($B$1:INDEX($B:$B,COUNTIF(different,1))))</f>
        <v>0</v>
      </c>
      <c r="M93" s="45" t="e">
        <f t="shared" si="27"/>
        <v>#NUM!</v>
      </c>
      <c r="N93" s="45" t="e">
        <f t="shared" si="28"/>
        <v>#NUM!</v>
      </c>
      <c r="O93" s="45" t="str">
        <f t="shared" si="3"/>
        <v> </v>
      </c>
      <c r="P93" s="45" t="str">
        <f t="shared" si="4"/>
        <v> </v>
      </c>
      <c r="Q93" s="45" t="str">
        <f t="shared" si="6"/>
        <v> </v>
      </c>
      <c r="R93" s="45" t="str">
        <f t="shared" si="5"/>
        <v> </v>
      </c>
    </row>
    <row r="94" spans="12:18" ht="12.75">
      <c r="L94" s="47">
        <f>SMALL(IF(ISNUMBER(different),ROW(different)-ROW(INDEX(different,1))+1),ROW($B$1:INDEX($B:$B,COUNTIF(different,1))))</f>
        <v>0</v>
      </c>
      <c r="M94" s="45" t="e">
        <f t="shared" si="27"/>
        <v>#NUM!</v>
      </c>
      <c r="N94" s="45" t="e">
        <f t="shared" si="28"/>
        <v>#NUM!</v>
      </c>
      <c r="O94" s="45" t="str">
        <f t="shared" si="3"/>
        <v> </v>
      </c>
      <c r="P94" s="45" t="str">
        <f t="shared" si="4"/>
        <v> </v>
      </c>
      <c r="Q94" s="45" t="str">
        <f t="shared" si="6"/>
        <v> </v>
      </c>
      <c r="R94" s="45" t="str">
        <f t="shared" si="5"/>
        <v> </v>
      </c>
    </row>
    <row r="95" spans="12:18" ht="12.75">
      <c r="L95" s="47">
        <f>SMALL(IF(ISNUMBER(different),ROW(different)-ROW(INDEX(different,1))+1),ROW($B$1:INDEX($B:$B,COUNTIF(different,1))))</f>
        <v>0</v>
      </c>
      <c r="M95" s="45" t="e">
        <f t="shared" si="27"/>
        <v>#NUM!</v>
      </c>
      <c r="N95" s="45" t="e">
        <f t="shared" si="28"/>
        <v>#NUM!</v>
      </c>
      <c r="O95" s="45" t="str">
        <f t="shared" si="3"/>
        <v> </v>
      </c>
      <c r="P95" s="45" t="str">
        <f t="shared" si="4"/>
        <v> </v>
      </c>
      <c r="Q95" s="45" t="str">
        <f t="shared" si="6"/>
        <v> </v>
      </c>
      <c r="R95" s="45" t="str">
        <f t="shared" si="5"/>
        <v> </v>
      </c>
    </row>
    <row r="96" spans="12:18" ht="12.75">
      <c r="L96" s="47">
        <f>SMALL(IF(ISNUMBER(different),ROW(different)-ROW(INDEX(different,1))+1),ROW($B$1:INDEX($B:$B,COUNTIF(different,1))))</f>
        <v>0</v>
      </c>
      <c r="M96" s="45" t="e">
        <f t="shared" si="27"/>
        <v>#NUM!</v>
      </c>
      <c r="N96" s="45" t="e">
        <f t="shared" si="28"/>
        <v>#NUM!</v>
      </c>
      <c r="O96" s="45" t="str">
        <f aca="true" t="shared" si="29" ref="O96:O143">IF(ISNUMBER(N96),N96," ")</f>
        <v> </v>
      </c>
      <c r="P96" s="45" t="str">
        <f aca="true" t="shared" si="30" ref="P96:P143">IF(ISNUMBER(N96),M96," ")</f>
        <v> </v>
      </c>
      <c r="Q96" s="45" t="str">
        <f t="shared" si="6"/>
        <v> </v>
      </c>
      <c r="R96" s="45" t="str">
        <f aca="true" t="shared" si="31" ref="R96:R143">IF(ISNUMBER(O96),-0.5," ")</f>
        <v> </v>
      </c>
    </row>
    <row r="97" spans="12:18" ht="12.75">
      <c r="L97" s="47">
        <f>SMALL(IF(ISNUMBER(different),ROW(different)-ROW(INDEX(different,1))+1),ROW($B$1:INDEX($B:$B,COUNTIF(different,1))))</f>
        <v>0</v>
      </c>
      <c r="M97" s="45" t="e">
        <f t="shared" si="27"/>
        <v>#NUM!</v>
      </c>
      <c r="N97" s="45" t="e">
        <f t="shared" si="28"/>
        <v>#NUM!</v>
      </c>
      <c r="O97" s="45" t="str">
        <f t="shared" si="29"/>
        <v> </v>
      </c>
      <c r="P97" s="45" t="str">
        <f t="shared" si="30"/>
        <v> </v>
      </c>
      <c r="Q97" s="45" t="str">
        <f aca="true" t="shared" si="32" ref="Q97:Q143">IF(ISNUMBER(O97),0.5," ")</f>
        <v> </v>
      </c>
      <c r="R97" s="45" t="str">
        <f t="shared" si="31"/>
        <v> </v>
      </c>
    </row>
    <row r="98" spans="12:18" ht="12.75">
      <c r="L98" s="47">
        <f>SMALL(IF(ISNUMBER(different),ROW(different)-ROW(INDEX(different,1))+1),ROW($B$1:INDEX($B:$B,COUNTIF(different,1))))</f>
        <v>0</v>
      </c>
      <c r="M98" s="45" t="e">
        <f t="shared" si="27"/>
        <v>#NUM!</v>
      </c>
      <c r="N98" s="45" t="e">
        <f t="shared" si="28"/>
        <v>#NUM!</v>
      </c>
      <c r="O98" s="45" t="str">
        <f t="shared" si="29"/>
        <v> </v>
      </c>
      <c r="P98" s="45" t="str">
        <f t="shared" si="30"/>
        <v> </v>
      </c>
      <c r="Q98" s="45" t="str">
        <f t="shared" si="32"/>
        <v> </v>
      </c>
      <c r="R98" s="45" t="str">
        <f t="shared" si="31"/>
        <v> </v>
      </c>
    </row>
    <row r="99" spans="12:18" ht="12.75">
      <c r="L99" s="47">
        <f>SMALL(IF(ISNUMBER(different),ROW(different)-ROW(INDEX(different,1))+1),ROW($B$1:INDEX($B:$B,COUNTIF(different,1))))</f>
        <v>0</v>
      </c>
      <c r="M99" s="45" t="e">
        <f t="shared" si="27"/>
        <v>#NUM!</v>
      </c>
      <c r="N99" s="45" t="e">
        <f t="shared" si="28"/>
        <v>#NUM!</v>
      </c>
      <c r="O99" s="45" t="str">
        <f t="shared" si="29"/>
        <v> </v>
      </c>
      <c r="P99" s="45" t="str">
        <f t="shared" si="30"/>
        <v> </v>
      </c>
      <c r="Q99" s="45" t="str">
        <f t="shared" si="32"/>
        <v> </v>
      </c>
      <c r="R99" s="45" t="str">
        <f t="shared" si="31"/>
        <v> </v>
      </c>
    </row>
    <row r="100" spans="12:18" ht="12.75">
      <c r="L100" s="47">
        <f>SMALL(IF(ISNUMBER(different),ROW(different)-ROW(INDEX(different,1))+1),ROW($B$1:INDEX($B:$B,COUNTIF(different,1))))</f>
        <v>0</v>
      </c>
      <c r="M100" s="45" t="e">
        <f t="shared" si="27"/>
        <v>#NUM!</v>
      </c>
      <c r="N100" s="45" t="e">
        <f t="shared" si="28"/>
        <v>#NUM!</v>
      </c>
      <c r="O100" s="45" t="str">
        <f t="shared" si="29"/>
        <v> </v>
      </c>
      <c r="P100" s="45" t="str">
        <f t="shared" si="30"/>
        <v> </v>
      </c>
      <c r="Q100" s="45" t="str">
        <f t="shared" si="32"/>
        <v> </v>
      </c>
      <c r="R100" s="45" t="str">
        <f t="shared" si="31"/>
        <v> </v>
      </c>
    </row>
    <row r="101" spans="12:18" ht="12.75">
      <c r="L101" s="47">
        <f>SMALL(IF(ISNUMBER(different),ROW(different)-ROW(INDEX(different,1))+1),ROW($B$1:INDEX($B:$B,COUNTIF(different,1))))</f>
        <v>0</v>
      </c>
      <c r="M101" s="45" t="e">
        <f t="shared" si="27"/>
        <v>#NUM!</v>
      </c>
      <c r="N101" s="45" t="e">
        <f t="shared" si="28"/>
        <v>#NUM!</v>
      </c>
      <c r="O101" s="45" t="str">
        <f t="shared" si="29"/>
        <v> </v>
      </c>
      <c r="P101" s="45" t="str">
        <f t="shared" si="30"/>
        <v> </v>
      </c>
      <c r="Q101" s="45" t="str">
        <f t="shared" si="32"/>
        <v> </v>
      </c>
      <c r="R101" s="45" t="str">
        <f t="shared" si="31"/>
        <v> </v>
      </c>
    </row>
    <row r="102" spans="12:18" ht="12.75">
      <c r="L102" s="47">
        <f>SMALL(IF(ISNUMBER(different),ROW(different)-ROW(INDEX(different,1))+1),ROW($B$1:INDEX($B:$B,COUNTIF(different,1))))</f>
        <v>0</v>
      </c>
      <c r="M102" s="45" t="e">
        <f t="shared" si="27"/>
        <v>#NUM!</v>
      </c>
      <c r="N102" s="45" t="e">
        <f t="shared" si="28"/>
        <v>#NUM!</v>
      </c>
      <c r="O102" s="45" t="str">
        <f t="shared" si="29"/>
        <v> </v>
      </c>
      <c r="P102" s="45" t="str">
        <f t="shared" si="30"/>
        <v> </v>
      </c>
      <c r="Q102" s="45" t="str">
        <f t="shared" si="32"/>
        <v> </v>
      </c>
      <c r="R102" s="45" t="str">
        <f t="shared" si="31"/>
        <v> </v>
      </c>
    </row>
    <row r="103" spans="12:18" ht="12.75">
      <c r="L103" s="47">
        <f>SMALL(IF(ISNUMBER(different),ROW(different)-ROW(INDEX(different,1))+1),ROW($B$1:INDEX($B:$B,COUNTIF(different,1))))</f>
        <v>0</v>
      </c>
      <c r="M103" s="45" t="e">
        <f t="shared" si="27"/>
        <v>#NUM!</v>
      </c>
      <c r="N103" s="45" t="e">
        <f t="shared" si="28"/>
        <v>#NUM!</v>
      </c>
      <c r="O103" s="45" t="str">
        <f t="shared" si="29"/>
        <v> </v>
      </c>
      <c r="P103" s="45" t="str">
        <f t="shared" si="30"/>
        <v> </v>
      </c>
      <c r="Q103" s="45" t="str">
        <f t="shared" si="32"/>
        <v> </v>
      </c>
      <c r="R103" s="45" t="str">
        <f t="shared" si="31"/>
        <v> </v>
      </c>
    </row>
    <row r="104" spans="12:18" ht="12.75">
      <c r="L104" s="47">
        <f>SMALL(IF(ISNUMBER(different),ROW(different)-ROW(INDEX(different,1))+1),ROW($B$1:INDEX($B:$B,COUNTIF(different,1))))</f>
        <v>0</v>
      </c>
      <c r="M104" s="45" t="e">
        <f t="shared" si="27"/>
        <v>#NUM!</v>
      </c>
      <c r="N104" s="45" t="e">
        <f t="shared" si="28"/>
        <v>#NUM!</v>
      </c>
      <c r="O104" s="45" t="str">
        <f t="shared" si="29"/>
        <v> </v>
      </c>
      <c r="P104" s="45" t="str">
        <f t="shared" si="30"/>
        <v> </v>
      </c>
      <c r="Q104" s="45" t="str">
        <f t="shared" si="32"/>
        <v> </v>
      </c>
      <c r="R104" s="45" t="str">
        <f t="shared" si="31"/>
        <v> </v>
      </c>
    </row>
    <row r="105" spans="12:18" ht="12.75">
      <c r="L105" s="47">
        <f>SMALL(IF(ISNUMBER(different),ROW(different)-ROW(INDEX(different,1))+1),ROW($B$1:INDEX($B:$B,COUNTIF(different,1))))</f>
        <v>0</v>
      </c>
      <c r="M105" s="45" t="e">
        <f t="shared" si="27"/>
        <v>#NUM!</v>
      </c>
      <c r="N105" s="45" t="e">
        <f t="shared" si="28"/>
        <v>#NUM!</v>
      </c>
      <c r="O105" s="45" t="str">
        <f t="shared" si="29"/>
        <v> </v>
      </c>
      <c r="P105" s="45" t="str">
        <f t="shared" si="30"/>
        <v> </v>
      </c>
      <c r="Q105" s="45" t="str">
        <f t="shared" si="32"/>
        <v> </v>
      </c>
      <c r="R105" s="45" t="str">
        <f t="shared" si="31"/>
        <v> </v>
      </c>
    </row>
    <row r="106" spans="12:18" ht="12.75">
      <c r="L106" s="47">
        <f>SMALL(IF(ISNUMBER(different),ROW(different)-ROW(INDEX(different,1))+1),ROW($B$1:INDEX($B:$B,COUNTIF(different,1))))</f>
        <v>0</v>
      </c>
      <c r="M106" s="45" t="e">
        <f t="shared" si="27"/>
        <v>#NUM!</v>
      </c>
      <c r="N106" s="45" t="e">
        <f t="shared" si="28"/>
        <v>#NUM!</v>
      </c>
      <c r="O106" s="45" t="str">
        <f t="shared" si="29"/>
        <v> </v>
      </c>
      <c r="P106" s="45" t="str">
        <f t="shared" si="30"/>
        <v> </v>
      </c>
      <c r="Q106" s="45" t="str">
        <f t="shared" si="32"/>
        <v> </v>
      </c>
      <c r="R106" s="45" t="str">
        <f t="shared" si="31"/>
        <v> </v>
      </c>
    </row>
    <row r="107" spans="12:18" ht="12.75">
      <c r="L107" s="47">
        <f>SMALL(IF(ISNUMBER(different),ROW(different)-ROW(INDEX(different,1))+1),ROW($B$1:INDEX($B:$B,COUNTIF(different,1))))</f>
        <v>0</v>
      </c>
      <c r="M107" s="45" t="e">
        <f t="shared" si="27"/>
        <v>#NUM!</v>
      </c>
      <c r="N107" s="45" t="e">
        <f t="shared" si="28"/>
        <v>#NUM!</v>
      </c>
      <c r="O107" s="45" t="str">
        <f t="shared" si="29"/>
        <v> </v>
      </c>
      <c r="P107" s="45" t="str">
        <f t="shared" si="30"/>
        <v> </v>
      </c>
      <c r="Q107" s="45" t="str">
        <f t="shared" si="32"/>
        <v> </v>
      </c>
      <c r="R107" s="45" t="str">
        <f t="shared" si="31"/>
        <v> </v>
      </c>
    </row>
    <row r="108" spans="12:18" ht="12.75">
      <c r="L108" s="47">
        <f>SMALL(IF(ISNUMBER(different),ROW(different)-ROW(INDEX(different,1))+1),ROW($B$1:INDEX($B:$B,COUNTIF(different,1))))</f>
        <v>0</v>
      </c>
      <c r="M108" s="45" t="e">
        <f t="shared" si="27"/>
        <v>#NUM!</v>
      </c>
      <c r="N108" s="45" t="e">
        <f t="shared" si="28"/>
        <v>#NUM!</v>
      </c>
      <c r="O108" s="45" t="str">
        <f t="shared" si="29"/>
        <v> </v>
      </c>
      <c r="P108" s="45" t="str">
        <f t="shared" si="30"/>
        <v> </v>
      </c>
      <c r="Q108" s="45" t="str">
        <f t="shared" si="32"/>
        <v> </v>
      </c>
      <c r="R108" s="45" t="str">
        <f t="shared" si="31"/>
        <v> </v>
      </c>
    </row>
    <row r="109" spans="12:18" ht="12.75">
      <c r="L109" s="47">
        <f>SMALL(IF(ISNUMBER(different),ROW(different)-ROW(INDEX(different,1))+1),ROW($B$1:INDEX($B:$B,COUNTIF(different,1))))</f>
        <v>0</v>
      </c>
      <c r="M109" s="45" t="e">
        <f t="shared" si="27"/>
        <v>#NUM!</v>
      </c>
      <c r="N109" s="45" t="e">
        <f t="shared" si="28"/>
        <v>#NUM!</v>
      </c>
      <c r="O109" s="45" t="str">
        <f t="shared" si="29"/>
        <v> </v>
      </c>
      <c r="P109" s="45" t="str">
        <f t="shared" si="30"/>
        <v> </v>
      </c>
      <c r="Q109" s="45" t="str">
        <f t="shared" si="32"/>
        <v> </v>
      </c>
      <c r="R109" s="45" t="str">
        <f t="shared" si="31"/>
        <v> </v>
      </c>
    </row>
    <row r="110" spans="12:18" ht="12.75">
      <c r="L110" s="47">
        <f>SMALL(IF(ISNUMBER(different),ROW(different)-ROW(INDEX(different,1))+1),ROW($B$1:INDEX($B:$B,COUNTIF(different,1))))</f>
        <v>0</v>
      </c>
      <c r="M110" s="45" t="e">
        <f t="shared" si="27"/>
        <v>#NUM!</v>
      </c>
      <c r="N110" s="45" t="e">
        <f t="shared" si="28"/>
        <v>#NUM!</v>
      </c>
      <c r="O110" s="45" t="str">
        <f t="shared" si="29"/>
        <v> </v>
      </c>
      <c r="P110" s="45" t="str">
        <f t="shared" si="30"/>
        <v> </v>
      </c>
      <c r="Q110" s="45" t="str">
        <f t="shared" si="32"/>
        <v> </v>
      </c>
      <c r="R110" s="45" t="str">
        <f t="shared" si="31"/>
        <v> </v>
      </c>
    </row>
    <row r="111" spans="12:18" ht="12.75">
      <c r="L111" s="47">
        <f>SMALL(IF(ISNUMBER(different),ROW(different)-ROW(INDEX(different,1))+1),ROW($B$1:INDEX($B:$B,COUNTIF(different,1))))</f>
        <v>0</v>
      </c>
      <c r="M111" s="45" t="e">
        <f t="shared" si="27"/>
        <v>#NUM!</v>
      </c>
      <c r="N111" s="45" t="e">
        <f t="shared" si="28"/>
        <v>#NUM!</v>
      </c>
      <c r="O111" s="45" t="str">
        <f t="shared" si="29"/>
        <v> </v>
      </c>
      <c r="P111" s="45" t="str">
        <f t="shared" si="30"/>
        <v> </v>
      </c>
      <c r="Q111" s="45" t="str">
        <f t="shared" si="32"/>
        <v> </v>
      </c>
      <c r="R111" s="45" t="str">
        <f t="shared" si="31"/>
        <v> </v>
      </c>
    </row>
    <row r="112" spans="12:18" ht="12.75">
      <c r="L112" s="47">
        <f>SMALL(IF(ISNUMBER(different),ROW(different)-ROW(INDEX(different,1))+1),ROW($B$1:INDEX($B:$B,COUNTIF(different,1))))</f>
        <v>0</v>
      </c>
      <c r="M112" s="45" t="e">
        <f t="shared" si="27"/>
        <v>#NUM!</v>
      </c>
      <c r="N112" s="45" t="e">
        <f t="shared" si="28"/>
        <v>#NUM!</v>
      </c>
      <c r="O112" s="45" t="str">
        <f t="shared" si="29"/>
        <v> </v>
      </c>
      <c r="P112" s="45" t="str">
        <f t="shared" si="30"/>
        <v> </v>
      </c>
      <c r="Q112" s="45" t="str">
        <f t="shared" si="32"/>
        <v> </v>
      </c>
      <c r="R112" s="45" t="str">
        <f t="shared" si="31"/>
        <v> </v>
      </c>
    </row>
    <row r="113" spans="12:18" ht="12.75">
      <c r="L113" s="47">
        <f>SMALL(IF(ISNUMBER(different),ROW(different)-ROW(INDEX(different,1))+1),ROW($B$1:INDEX($B:$B,COUNTIF(different,1))))</f>
        <v>0</v>
      </c>
      <c r="M113" s="45" t="e">
        <f t="shared" si="27"/>
        <v>#NUM!</v>
      </c>
      <c r="N113" s="45" t="e">
        <f t="shared" si="28"/>
        <v>#NUM!</v>
      </c>
      <c r="O113" s="45" t="str">
        <f t="shared" si="29"/>
        <v> </v>
      </c>
      <c r="P113" s="45" t="str">
        <f t="shared" si="30"/>
        <v> </v>
      </c>
      <c r="Q113" s="45" t="str">
        <f t="shared" si="32"/>
        <v> </v>
      </c>
      <c r="R113" s="45" t="str">
        <f t="shared" si="31"/>
        <v> </v>
      </c>
    </row>
    <row r="114" spans="12:18" ht="12.75">
      <c r="L114" s="47">
        <f>SMALL(IF(ISNUMBER(different),ROW(different)-ROW(INDEX(different,1))+1),ROW($B$1:INDEX($B:$B,COUNTIF(different,1))))</f>
        <v>0</v>
      </c>
      <c r="M114" s="45" t="e">
        <f t="shared" si="27"/>
        <v>#NUM!</v>
      </c>
      <c r="N114" s="45" t="e">
        <f t="shared" si="28"/>
        <v>#NUM!</v>
      </c>
      <c r="O114" s="45" t="str">
        <f t="shared" si="29"/>
        <v> </v>
      </c>
      <c r="P114" s="45" t="str">
        <f t="shared" si="30"/>
        <v> </v>
      </c>
      <c r="Q114" s="45" t="str">
        <f t="shared" si="32"/>
        <v> </v>
      </c>
      <c r="R114" s="45" t="str">
        <f t="shared" si="31"/>
        <v> </v>
      </c>
    </row>
    <row r="115" spans="12:18" ht="12.75">
      <c r="L115" s="47">
        <f>SMALL(IF(ISNUMBER(different),ROW(different)-ROW(INDEX(different,1))+1),ROW($B$1:INDEX($B:$B,COUNTIF(different,1))))</f>
        <v>0</v>
      </c>
      <c r="M115" s="45" t="e">
        <f t="shared" si="27"/>
        <v>#NUM!</v>
      </c>
      <c r="N115" s="45" t="e">
        <f t="shared" si="28"/>
        <v>#NUM!</v>
      </c>
      <c r="O115" s="45" t="str">
        <f t="shared" si="29"/>
        <v> </v>
      </c>
      <c r="P115" s="45" t="str">
        <f t="shared" si="30"/>
        <v> </v>
      </c>
      <c r="Q115" s="45" t="str">
        <f t="shared" si="32"/>
        <v> </v>
      </c>
      <c r="R115" s="45" t="str">
        <f t="shared" si="31"/>
        <v> </v>
      </c>
    </row>
    <row r="116" spans="12:18" ht="12.75">
      <c r="L116" s="47">
        <f>SMALL(IF(ISNUMBER(different),ROW(different)-ROW(INDEX(different,1))+1),ROW($B$1:INDEX($B:$B,COUNTIF(different,1))))</f>
        <v>0</v>
      </c>
      <c r="M116" s="45" t="e">
        <f t="shared" si="27"/>
        <v>#NUM!</v>
      </c>
      <c r="N116" s="45" t="e">
        <f t="shared" si="28"/>
        <v>#NUM!</v>
      </c>
      <c r="O116" s="45" t="str">
        <f t="shared" si="29"/>
        <v> </v>
      </c>
      <c r="P116" s="45" t="str">
        <f t="shared" si="30"/>
        <v> </v>
      </c>
      <c r="Q116" s="45" t="str">
        <f t="shared" si="32"/>
        <v> </v>
      </c>
      <c r="R116" s="45" t="str">
        <f t="shared" si="31"/>
        <v> </v>
      </c>
    </row>
    <row r="117" spans="12:18" ht="12.75">
      <c r="L117" s="47">
        <f>SMALL(IF(ISNUMBER(different),ROW(different)-ROW(INDEX(different,1))+1),ROW($B$1:INDEX($B:$B,COUNTIF(different,1))))</f>
        <v>0</v>
      </c>
      <c r="M117" s="45" t="e">
        <f t="shared" si="27"/>
        <v>#NUM!</v>
      </c>
      <c r="N117" s="45" t="e">
        <f t="shared" si="28"/>
        <v>#NUM!</v>
      </c>
      <c r="O117" s="45" t="str">
        <f t="shared" si="29"/>
        <v> </v>
      </c>
      <c r="P117" s="45" t="str">
        <f t="shared" si="30"/>
        <v> </v>
      </c>
      <c r="Q117" s="45" t="str">
        <f t="shared" si="32"/>
        <v> </v>
      </c>
      <c r="R117" s="45" t="str">
        <f t="shared" si="31"/>
        <v> </v>
      </c>
    </row>
    <row r="118" spans="12:18" ht="12.75">
      <c r="L118" s="47">
        <f>SMALL(IF(ISNUMBER(different),ROW(different)-ROW(INDEX(different,1))+1),ROW($B$1:INDEX($B:$B,COUNTIF(different,1))))</f>
        <v>0</v>
      </c>
      <c r="M118" s="45" t="e">
        <f t="shared" si="27"/>
        <v>#NUM!</v>
      </c>
      <c r="N118" s="45" t="e">
        <f t="shared" si="28"/>
        <v>#NUM!</v>
      </c>
      <c r="O118" s="45" t="str">
        <f t="shared" si="29"/>
        <v> </v>
      </c>
      <c r="P118" s="45" t="str">
        <f t="shared" si="30"/>
        <v> </v>
      </c>
      <c r="Q118" s="45" t="str">
        <f t="shared" si="32"/>
        <v> </v>
      </c>
      <c r="R118" s="45" t="str">
        <f t="shared" si="31"/>
        <v> </v>
      </c>
    </row>
    <row r="119" spans="12:18" ht="12.75">
      <c r="L119" s="47">
        <f>SMALL(IF(ISNUMBER(different),ROW(different)-ROW(INDEX(different,1))+1),ROW($B$1:INDEX($B:$B,COUNTIF(different,1))))</f>
        <v>0</v>
      </c>
      <c r="M119" s="45" t="e">
        <f t="shared" si="27"/>
        <v>#NUM!</v>
      </c>
      <c r="N119" s="45" t="e">
        <f t="shared" si="28"/>
        <v>#NUM!</v>
      </c>
      <c r="O119" s="45" t="str">
        <f t="shared" si="29"/>
        <v> </v>
      </c>
      <c r="P119" s="45" t="str">
        <f t="shared" si="30"/>
        <v> </v>
      </c>
      <c r="Q119" s="45" t="str">
        <f t="shared" si="32"/>
        <v> </v>
      </c>
      <c r="R119" s="45" t="str">
        <f t="shared" si="31"/>
        <v> </v>
      </c>
    </row>
    <row r="120" spans="12:18" ht="12.75">
      <c r="L120" s="47">
        <f>SMALL(IF(ISNUMBER(different),ROW(different)-ROW(INDEX(different,1))+1),ROW($B$1:INDEX($B:$B,COUNTIF(different,1))))</f>
        <v>0</v>
      </c>
      <c r="M120" s="45" t="e">
        <f t="shared" si="27"/>
        <v>#NUM!</v>
      </c>
      <c r="N120" s="45" t="e">
        <f t="shared" si="28"/>
        <v>#NUM!</v>
      </c>
      <c r="O120" s="45" t="str">
        <f t="shared" si="29"/>
        <v> </v>
      </c>
      <c r="P120" s="45" t="str">
        <f t="shared" si="30"/>
        <v> </v>
      </c>
      <c r="Q120" s="45" t="str">
        <f t="shared" si="32"/>
        <v> </v>
      </c>
      <c r="R120" s="45" t="str">
        <f t="shared" si="31"/>
        <v> </v>
      </c>
    </row>
    <row r="121" spans="12:18" ht="12.75">
      <c r="L121" s="47">
        <f>SMALL(IF(ISNUMBER(different),ROW(different)-ROW(INDEX(different,1))+1),ROW($B$1:INDEX($B:$B,COUNTIF(different,1))))</f>
        <v>0</v>
      </c>
      <c r="M121" s="45" t="e">
        <f t="shared" si="27"/>
        <v>#NUM!</v>
      </c>
      <c r="N121" s="45" t="e">
        <f t="shared" si="28"/>
        <v>#NUM!</v>
      </c>
      <c r="O121" s="45" t="str">
        <f t="shared" si="29"/>
        <v> </v>
      </c>
      <c r="P121" s="45" t="str">
        <f t="shared" si="30"/>
        <v> </v>
      </c>
      <c r="Q121" s="45" t="str">
        <f t="shared" si="32"/>
        <v> </v>
      </c>
      <c r="R121" s="45" t="str">
        <f t="shared" si="31"/>
        <v> </v>
      </c>
    </row>
    <row r="122" spans="12:18" ht="12.75">
      <c r="L122" s="47">
        <f>SMALL(IF(ISNUMBER(different),ROW(different)-ROW(INDEX(different,1))+1),ROW($B$1:INDEX($B:$B,COUNTIF(different,1))))</f>
        <v>0</v>
      </c>
      <c r="M122" s="45" t="e">
        <f t="shared" si="27"/>
        <v>#NUM!</v>
      </c>
      <c r="N122" s="45" t="e">
        <f t="shared" si="28"/>
        <v>#NUM!</v>
      </c>
      <c r="O122" s="45" t="str">
        <f t="shared" si="29"/>
        <v> </v>
      </c>
      <c r="P122" s="45" t="str">
        <f t="shared" si="30"/>
        <v> </v>
      </c>
      <c r="Q122" s="45" t="str">
        <f t="shared" si="32"/>
        <v> </v>
      </c>
      <c r="R122" s="45" t="str">
        <f t="shared" si="31"/>
        <v> </v>
      </c>
    </row>
    <row r="123" spans="12:18" ht="12.75">
      <c r="L123" s="47">
        <f>SMALL(IF(ISNUMBER(different),ROW(different)-ROW(INDEX(different,1))+1),ROW($B$1:INDEX($B:$B,COUNTIF(different,1))))</f>
        <v>0</v>
      </c>
      <c r="M123" s="45" t="e">
        <f t="shared" si="27"/>
        <v>#NUM!</v>
      </c>
      <c r="N123" s="45" t="e">
        <f t="shared" si="28"/>
        <v>#NUM!</v>
      </c>
      <c r="O123" s="45" t="str">
        <f t="shared" si="29"/>
        <v> </v>
      </c>
      <c r="P123" s="45" t="str">
        <f t="shared" si="30"/>
        <v> </v>
      </c>
      <c r="Q123" s="45" t="str">
        <f t="shared" si="32"/>
        <v> </v>
      </c>
      <c r="R123" s="45" t="str">
        <f t="shared" si="31"/>
        <v> </v>
      </c>
    </row>
    <row r="124" spans="12:18" ht="12.75">
      <c r="L124" s="47">
        <f>SMALL(IF(ISNUMBER(different),ROW(different)-ROW(INDEX(different,1))+1),ROW($B$1:INDEX($B:$B,COUNTIF(different,1))))</f>
        <v>0</v>
      </c>
      <c r="M124" s="45" t="e">
        <f aca="true" t="shared" si="33" ref="M124:M139">INDEX(distribution,INDEX(subsetindex,ROW($A123:$IV123)))</f>
        <v>#NUM!</v>
      </c>
      <c r="N124" s="45" t="e">
        <f aca="true" t="shared" si="34" ref="N124:N139">INDEX(different,INDEX(subsetindex,ROW($A123:$IV123)))</f>
        <v>#NUM!</v>
      </c>
      <c r="O124" s="45" t="str">
        <f t="shared" si="29"/>
        <v> </v>
      </c>
      <c r="P124" s="45" t="str">
        <f t="shared" si="30"/>
        <v> </v>
      </c>
      <c r="Q124" s="45" t="str">
        <f t="shared" si="32"/>
        <v> </v>
      </c>
      <c r="R124" s="45" t="str">
        <f t="shared" si="31"/>
        <v> </v>
      </c>
    </row>
    <row r="125" spans="12:18" ht="12.75">
      <c r="L125" s="47">
        <f>SMALL(IF(ISNUMBER(different),ROW(different)-ROW(INDEX(different,1))+1),ROW($B$1:INDEX($B:$B,COUNTIF(different,1))))</f>
        <v>0</v>
      </c>
      <c r="M125" s="45" t="e">
        <f t="shared" si="33"/>
        <v>#NUM!</v>
      </c>
      <c r="N125" s="45" t="e">
        <f t="shared" si="34"/>
        <v>#NUM!</v>
      </c>
      <c r="O125" s="45" t="str">
        <f t="shared" si="29"/>
        <v> </v>
      </c>
      <c r="P125" s="45" t="str">
        <f t="shared" si="30"/>
        <v> </v>
      </c>
      <c r="Q125" s="45" t="str">
        <f t="shared" si="32"/>
        <v> </v>
      </c>
      <c r="R125" s="45" t="str">
        <f t="shared" si="31"/>
        <v> </v>
      </c>
    </row>
    <row r="126" spans="12:18" ht="12.75">
      <c r="L126" s="47">
        <f>SMALL(IF(ISNUMBER(different),ROW(different)-ROW(INDEX(different,1))+1),ROW($B$1:INDEX($B:$B,COUNTIF(different,1))))</f>
        <v>0</v>
      </c>
      <c r="M126" s="45" t="e">
        <f t="shared" si="33"/>
        <v>#NUM!</v>
      </c>
      <c r="N126" s="45" t="e">
        <f t="shared" si="34"/>
        <v>#NUM!</v>
      </c>
      <c r="O126" s="45" t="str">
        <f t="shared" si="29"/>
        <v> </v>
      </c>
      <c r="P126" s="45" t="str">
        <f t="shared" si="30"/>
        <v> </v>
      </c>
      <c r="Q126" s="45" t="str">
        <f t="shared" si="32"/>
        <v> </v>
      </c>
      <c r="R126" s="45" t="str">
        <f t="shared" si="31"/>
        <v> </v>
      </c>
    </row>
    <row r="127" spans="12:18" ht="12.75">
      <c r="L127" s="47">
        <f>SMALL(IF(ISNUMBER(different),ROW(different)-ROW(INDEX(different,1))+1),ROW($B$1:INDEX($B:$B,COUNTIF(different,1))))</f>
        <v>0</v>
      </c>
      <c r="M127" s="45" t="e">
        <f t="shared" si="33"/>
        <v>#NUM!</v>
      </c>
      <c r="N127" s="45" t="e">
        <f t="shared" si="34"/>
        <v>#NUM!</v>
      </c>
      <c r="O127" s="45" t="str">
        <f t="shared" si="29"/>
        <v> </v>
      </c>
      <c r="P127" s="45" t="str">
        <f t="shared" si="30"/>
        <v> </v>
      </c>
      <c r="Q127" s="45" t="str">
        <f t="shared" si="32"/>
        <v> </v>
      </c>
      <c r="R127" s="45" t="str">
        <f t="shared" si="31"/>
        <v> </v>
      </c>
    </row>
    <row r="128" spans="12:18" ht="12.75">
      <c r="L128" s="47">
        <f>SMALL(IF(ISNUMBER(different),ROW(different)-ROW(INDEX(different,1))+1),ROW($B$1:INDEX($B:$B,COUNTIF(different,1))))</f>
        <v>0</v>
      </c>
      <c r="M128" s="45" t="e">
        <f t="shared" si="33"/>
        <v>#NUM!</v>
      </c>
      <c r="N128" s="45" t="e">
        <f t="shared" si="34"/>
        <v>#NUM!</v>
      </c>
      <c r="O128" s="45" t="str">
        <f t="shared" si="29"/>
        <v> </v>
      </c>
      <c r="P128" s="45" t="str">
        <f t="shared" si="30"/>
        <v> </v>
      </c>
      <c r="Q128" s="45" t="str">
        <f t="shared" si="32"/>
        <v> </v>
      </c>
      <c r="R128" s="45" t="str">
        <f t="shared" si="31"/>
        <v> </v>
      </c>
    </row>
    <row r="129" spans="12:18" ht="12.75">
      <c r="L129" s="47">
        <f>SMALL(IF(ISNUMBER(different),ROW(different)-ROW(INDEX(different,1))+1),ROW($B$1:INDEX($B:$B,COUNTIF(different,1))))</f>
        <v>0</v>
      </c>
      <c r="M129" s="45" t="e">
        <f t="shared" si="33"/>
        <v>#NUM!</v>
      </c>
      <c r="N129" s="45" t="e">
        <f t="shared" si="34"/>
        <v>#NUM!</v>
      </c>
      <c r="O129" s="45" t="str">
        <f t="shared" si="29"/>
        <v> </v>
      </c>
      <c r="P129" s="45" t="str">
        <f t="shared" si="30"/>
        <v> </v>
      </c>
      <c r="Q129" s="45" t="str">
        <f t="shared" si="32"/>
        <v> </v>
      </c>
      <c r="R129" s="45" t="str">
        <f t="shared" si="31"/>
        <v> </v>
      </c>
    </row>
    <row r="130" spans="12:18" ht="12.75">
      <c r="L130" s="47">
        <f>SMALL(IF(ISNUMBER(different),ROW(different)-ROW(INDEX(different,1))+1),ROW($B$1:INDEX($B:$B,COUNTIF(different,1))))</f>
        <v>0</v>
      </c>
      <c r="M130" s="45" t="e">
        <f t="shared" si="33"/>
        <v>#NUM!</v>
      </c>
      <c r="N130" s="45" t="e">
        <f t="shared" si="34"/>
        <v>#NUM!</v>
      </c>
      <c r="O130" s="45" t="str">
        <f t="shared" si="29"/>
        <v> </v>
      </c>
      <c r="P130" s="45" t="str">
        <f t="shared" si="30"/>
        <v> </v>
      </c>
      <c r="Q130" s="45" t="str">
        <f t="shared" si="32"/>
        <v> </v>
      </c>
      <c r="R130" s="45" t="str">
        <f t="shared" si="31"/>
        <v> </v>
      </c>
    </row>
    <row r="131" spans="12:18" ht="12.75">
      <c r="L131" s="47">
        <f>SMALL(IF(ISNUMBER(different),ROW(different)-ROW(INDEX(different,1))+1),ROW($B$1:INDEX($B:$B,COUNTIF(different,1))))</f>
        <v>0</v>
      </c>
      <c r="M131" s="45" t="e">
        <f t="shared" si="33"/>
        <v>#NUM!</v>
      </c>
      <c r="N131" s="45" t="e">
        <f t="shared" si="34"/>
        <v>#NUM!</v>
      </c>
      <c r="O131" s="45" t="str">
        <f t="shared" si="29"/>
        <v> </v>
      </c>
      <c r="P131" s="45" t="str">
        <f t="shared" si="30"/>
        <v> </v>
      </c>
      <c r="Q131" s="45" t="str">
        <f t="shared" si="32"/>
        <v> </v>
      </c>
      <c r="R131" s="45" t="str">
        <f t="shared" si="31"/>
        <v> </v>
      </c>
    </row>
    <row r="132" spans="12:18" ht="12.75">
      <c r="L132" s="47">
        <f>SMALL(IF(ISNUMBER(different),ROW(different)-ROW(INDEX(different,1))+1),ROW($B$1:INDEX($B:$B,COUNTIF(different,1))))</f>
        <v>0</v>
      </c>
      <c r="M132" s="45" t="e">
        <f t="shared" si="33"/>
        <v>#NUM!</v>
      </c>
      <c r="N132" s="45" t="e">
        <f t="shared" si="34"/>
        <v>#NUM!</v>
      </c>
      <c r="O132" s="45" t="str">
        <f t="shared" si="29"/>
        <v> </v>
      </c>
      <c r="P132" s="45" t="str">
        <f t="shared" si="30"/>
        <v> </v>
      </c>
      <c r="Q132" s="45" t="str">
        <f t="shared" si="32"/>
        <v> </v>
      </c>
      <c r="R132" s="45" t="str">
        <f t="shared" si="31"/>
        <v> </v>
      </c>
    </row>
    <row r="133" spans="12:18" ht="12.75">
      <c r="L133" s="47">
        <f>SMALL(IF(ISNUMBER(different),ROW(different)-ROW(INDEX(different,1))+1),ROW($B$1:INDEX($B:$B,COUNTIF(different,1))))</f>
        <v>0</v>
      </c>
      <c r="M133" s="45" t="e">
        <f t="shared" si="33"/>
        <v>#NUM!</v>
      </c>
      <c r="N133" s="45" t="e">
        <f t="shared" si="34"/>
        <v>#NUM!</v>
      </c>
      <c r="O133" s="45" t="str">
        <f t="shared" si="29"/>
        <v> </v>
      </c>
      <c r="P133" s="45" t="str">
        <f t="shared" si="30"/>
        <v> </v>
      </c>
      <c r="Q133" s="45" t="str">
        <f t="shared" si="32"/>
        <v> </v>
      </c>
      <c r="R133" s="45" t="str">
        <f t="shared" si="31"/>
        <v> </v>
      </c>
    </row>
    <row r="134" spans="12:18" ht="12.75">
      <c r="L134" s="47">
        <f>SMALL(IF(ISNUMBER(different),ROW(different)-ROW(INDEX(different,1))+1),ROW($B$1:INDEX($B:$B,COUNTIF(different,1))))</f>
        <v>0</v>
      </c>
      <c r="M134" s="45" t="e">
        <f t="shared" si="33"/>
        <v>#NUM!</v>
      </c>
      <c r="N134" s="45" t="e">
        <f t="shared" si="34"/>
        <v>#NUM!</v>
      </c>
      <c r="O134" s="45" t="str">
        <f t="shared" si="29"/>
        <v> </v>
      </c>
      <c r="P134" s="45" t="str">
        <f t="shared" si="30"/>
        <v> </v>
      </c>
      <c r="Q134" s="45" t="str">
        <f t="shared" si="32"/>
        <v> </v>
      </c>
      <c r="R134" s="45" t="str">
        <f t="shared" si="31"/>
        <v> </v>
      </c>
    </row>
    <row r="135" spans="12:18" ht="12.75">
      <c r="L135" s="47">
        <f>SMALL(IF(ISNUMBER(different),ROW(different)-ROW(INDEX(different,1))+1),ROW($B$1:INDEX($B:$B,COUNTIF(different,1))))</f>
        <v>0</v>
      </c>
      <c r="M135" s="45" t="e">
        <f t="shared" si="33"/>
        <v>#NUM!</v>
      </c>
      <c r="N135" s="45" t="e">
        <f t="shared" si="34"/>
        <v>#NUM!</v>
      </c>
      <c r="O135" s="45" t="str">
        <f t="shared" si="29"/>
        <v> </v>
      </c>
      <c r="P135" s="45" t="str">
        <f t="shared" si="30"/>
        <v> </v>
      </c>
      <c r="Q135" s="45" t="str">
        <f t="shared" si="32"/>
        <v> </v>
      </c>
      <c r="R135" s="45" t="str">
        <f t="shared" si="31"/>
        <v> </v>
      </c>
    </row>
    <row r="136" spans="12:18" ht="12.75">
      <c r="L136" s="47">
        <f>SMALL(IF(ISNUMBER(different),ROW(different)-ROW(INDEX(different,1))+1),ROW($B$1:INDEX($B:$B,COUNTIF(different,1))))</f>
        <v>0</v>
      </c>
      <c r="M136" s="45" t="e">
        <f t="shared" si="33"/>
        <v>#NUM!</v>
      </c>
      <c r="N136" s="45" t="e">
        <f t="shared" si="34"/>
        <v>#NUM!</v>
      </c>
      <c r="O136" s="45" t="str">
        <f t="shared" si="29"/>
        <v> </v>
      </c>
      <c r="P136" s="45" t="str">
        <f t="shared" si="30"/>
        <v> </v>
      </c>
      <c r="Q136" s="45" t="str">
        <f t="shared" si="32"/>
        <v> </v>
      </c>
      <c r="R136" s="45" t="str">
        <f t="shared" si="31"/>
        <v> </v>
      </c>
    </row>
    <row r="137" spans="12:18" ht="12.75">
      <c r="L137" s="47">
        <f>SMALL(IF(ISNUMBER(different),ROW(different)-ROW(INDEX(different,1))+1),ROW($B$1:INDEX($B:$B,COUNTIF(different,1))))</f>
        <v>0</v>
      </c>
      <c r="M137" s="45" t="e">
        <f t="shared" si="33"/>
        <v>#NUM!</v>
      </c>
      <c r="N137" s="45" t="e">
        <f t="shared" si="34"/>
        <v>#NUM!</v>
      </c>
      <c r="O137" s="45" t="str">
        <f t="shared" si="29"/>
        <v> </v>
      </c>
      <c r="P137" s="45" t="str">
        <f t="shared" si="30"/>
        <v> </v>
      </c>
      <c r="Q137" s="45" t="str">
        <f t="shared" si="32"/>
        <v> </v>
      </c>
      <c r="R137" s="45" t="str">
        <f t="shared" si="31"/>
        <v> </v>
      </c>
    </row>
    <row r="138" spans="12:18" ht="12.75">
      <c r="L138" s="47">
        <f>SMALL(IF(ISNUMBER(different),ROW(different)-ROW(INDEX(different,1))+1),ROW($B$1:INDEX($B:$B,COUNTIF(different,1))))</f>
        <v>0</v>
      </c>
      <c r="M138" s="45" t="e">
        <f t="shared" si="33"/>
        <v>#NUM!</v>
      </c>
      <c r="N138" s="45" t="e">
        <f t="shared" si="34"/>
        <v>#NUM!</v>
      </c>
      <c r="O138" s="45" t="str">
        <f t="shared" si="29"/>
        <v> </v>
      </c>
      <c r="P138" s="45" t="str">
        <f t="shared" si="30"/>
        <v> </v>
      </c>
      <c r="Q138" s="45" t="str">
        <f t="shared" si="32"/>
        <v> </v>
      </c>
      <c r="R138" s="45" t="str">
        <f t="shared" si="31"/>
        <v> </v>
      </c>
    </row>
    <row r="139" spans="12:18" ht="12.75">
      <c r="L139" s="47">
        <f>SMALL(IF(ISNUMBER(different),ROW(different)-ROW(INDEX(different,1))+1),ROW($B$1:INDEX($B:$B,COUNTIF(different,1))))</f>
        <v>0</v>
      </c>
      <c r="M139" s="45" t="e">
        <f t="shared" si="33"/>
        <v>#NUM!</v>
      </c>
      <c r="N139" s="45" t="e">
        <f t="shared" si="34"/>
        <v>#NUM!</v>
      </c>
      <c r="O139" s="45" t="str">
        <f t="shared" si="29"/>
        <v> </v>
      </c>
      <c r="P139" s="45" t="str">
        <f t="shared" si="30"/>
        <v> </v>
      </c>
      <c r="Q139" s="45" t="str">
        <f t="shared" si="32"/>
        <v> </v>
      </c>
      <c r="R139" s="45" t="str">
        <f t="shared" si="31"/>
        <v> </v>
      </c>
    </row>
    <row r="140" spans="12:18" ht="12.75">
      <c r="L140" s="47">
        <f>SMALL(IF(ISNUMBER(different),ROW(different)-ROW(INDEX(different,1))+1),ROW($B$1:INDEX($B:$B,COUNTIF(different,1))))</f>
        <v>0</v>
      </c>
      <c r="M140" s="45" t="e">
        <f>INDEX(distribution,INDEX(subsetindex,ROW(137:137)))</f>
        <v>#NUM!</v>
      </c>
      <c r="N140" s="45" t="e">
        <f>INDEX(different,INDEX(subsetindex,ROW(137:137)))</f>
        <v>#NUM!</v>
      </c>
      <c r="O140" s="45" t="str">
        <f>IF(ISNUMBER(N140),N140," ")</f>
        <v> </v>
      </c>
      <c r="P140" s="45" t="str">
        <f>IF(ISNUMBER(N140),M140," ")</f>
        <v> </v>
      </c>
      <c r="Q140" s="45" t="str">
        <f>IF(ISNUMBER(O140),0.5," ")</f>
        <v> </v>
      </c>
      <c r="R140" s="45" t="str">
        <f>IF(ISNUMBER(O140),-0.5," ")</f>
        <v> </v>
      </c>
    </row>
    <row r="141" spans="12:18" ht="12.75">
      <c r="L141" s="47">
        <f>SMALL(IF(ISNUMBER(different),ROW(different)-ROW(INDEX(different,1))+1),ROW($B$1:INDEX($B:$B,COUNTIF(different,1))))</f>
        <v>0</v>
      </c>
      <c r="M141" s="45" t="e">
        <f>INDEX(distribution,INDEX(subsetindex,ROW(140:140)))</f>
        <v>#NUM!</v>
      </c>
      <c r="N141" s="45" t="e">
        <f>INDEX(different,INDEX(subsetindex,ROW(140:140)))</f>
        <v>#NUM!</v>
      </c>
      <c r="O141" s="45" t="str">
        <f>IF(ISNUMBER(N141),N141," ")</f>
        <v> </v>
      </c>
      <c r="P141" s="45" t="str">
        <f>IF(ISNUMBER(N141),M141," ")</f>
        <v> </v>
      </c>
      <c r="Q141" s="45" t="str">
        <f>IF(ISNUMBER(O141),0.5," ")</f>
        <v> </v>
      </c>
      <c r="R141" s="45" t="str">
        <f>IF(ISNUMBER(O141),-0.5," ")</f>
        <v> </v>
      </c>
    </row>
    <row r="142" spans="12:18" ht="12.75">
      <c r="L142" s="47">
        <f>SMALL(IF(ISNUMBER(different),ROW(different)-ROW(INDEX(different,1))+1),ROW($B$1:INDEX($B:$B,COUNTIF(different,1))))</f>
        <v>0</v>
      </c>
      <c r="M142" s="45" t="e">
        <f>INDEX(distribution,INDEX(subsetindex,ROW(139:139)))</f>
        <v>#NUM!</v>
      </c>
      <c r="N142" s="45" t="e">
        <f>INDEX(different,INDEX(subsetindex,ROW(139:139)))</f>
        <v>#NUM!</v>
      </c>
      <c r="O142" s="45" t="str">
        <f t="shared" si="29"/>
        <v> </v>
      </c>
      <c r="P142" s="45" t="str">
        <f t="shared" si="30"/>
        <v> </v>
      </c>
      <c r="Q142" s="45" t="str">
        <f t="shared" si="32"/>
        <v> </v>
      </c>
      <c r="R142" s="45" t="str">
        <f t="shared" si="31"/>
        <v> </v>
      </c>
    </row>
    <row r="143" spans="12:18" ht="12.75">
      <c r="L143" s="47">
        <f>SMALL(IF(ISNUMBER(different),ROW(different)-ROW(INDEX(different,1))+1),ROW($B$1:INDEX($B:$B,COUNTIF(different,1))))</f>
        <v>0</v>
      </c>
      <c r="M143" s="45" t="e">
        <f>INDEX(distribution,INDEX(subsetindex,ROW(142:142)))</f>
        <v>#NUM!</v>
      </c>
      <c r="N143" s="45" t="e">
        <f>INDEX(different,INDEX(subsetindex,ROW(142:142)))</f>
        <v>#NUM!</v>
      </c>
      <c r="O143" s="45" t="str">
        <f t="shared" si="29"/>
        <v> </v>
      </c>
      <c r="P143" s="45" t="str">
        <f t="shared" si="30"/>
        <v> </v>
      </c>
      <c r="Q143" s="45" t="str">
        <f t="shared" si="32"/>
        <v> </v>
      </c>
      <c r="R143" s="45" t="str">
        <f t="shared" si="31"/>
        <v> </v>
      </c>
    </row>
  </sheetData>
  <sheetProtection password="C2B6" sheet="1"/>
  <mergeCells count="3">
    <mergeCell ref="A26:A27"/>
    <mergeCell ref="A28:A29"/>
    <mergeCell ref="A31:A3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Trend Analysis for Standard Scheme</dc:title>
  <dc:subject>Trend</dc:subject>
  <dc:creator>Public Health England</dc:creator>
  <cp:keywords>Trend Analysis</cp:keywords>
  <dc:description/>
  <cp:lastModifiedBy>Joanna Donn</cp:lastModifiedBy>
  <cp:lastPrinted>2008-01-18T14:55:12Z</cp:lastPrinted>
  <dcterms:created xsi:type="dcterms:W3CDTF">2006-03-30T15:50:01Z</dcterms:created>
  <dcterms:modified xsi:type="dcterms:W3CDTF">2020-09-09T14:07:30Z</dcterms:modified>
  <cp:category/>
  <cp:version/>
  <cp:contentType/>
  <cp:contentStatus/>
</cp:coreProperties>
</file>