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FDD96BF9-BA7E-4DC2-88EC-FC491C9BBFD1}" xr6:coauthVersionLast="47" xr6:coauthVersionMax="47" xr10:uidLastSave="{00000000-0000-0000-0000-000000000000}"/>
  <workbookProtection workbookAlgorithmName="SHA-512" workbookHashValue="74LXMd4RqTY+xF0h4eVb6FQdqhm+/9eIlYlfy0OaG2VmPlpDAgLYOnsKOF134hpSPNCkW8jgLvxsiXFaH+a3XQ==" workbookSaltValue="gqU8GjIhsZ3Ehqy4ZCnUpw==" workbookSpinCount="100000" lockStructure="1"/>
  <bookViews>
    <workbookView xWindow="-110" yWindow="-110" windowWidth="19420" windowHeight="10420" tabRatio="796" xr2:uid="{00000000-000D-0000-FFFF-FFFF00000000}"/>
  </bookViews>
  <sheets>
    <sheet name="Cover_sheet" sheetId="13" r:id="rId1"/>
    <sheet name="Contents" sheetId="14" r:id="rId2"/>
    <sheet name="Data - rank" sheetId="17" r:id="rId3"/>
    <sheet name="FIRE1106a_working" sheetId="6" state="hidden" r:id="rId4"/>
    <sheet name="FIRE1106a" sheetId="8" r:id="rId5"/>
    <sheet name="FIRE1106c_working" sheetId="18" state="hidden" r:id="rId6"/>
    <sheet name="FIRE1106c" sheetId="20" r:id="rId7"/>
    <sheet name="Data - population" sheetId="24" r:id="rId8"/>
    <sheet name="Data - frs" sheetId="22" r:id="rId9"/>
    <sheet name="FIRE1106d_working" sheetId="21" state="hidden" r:id="rId10"/>
    <sheet name="FIRE1106d" sheetId="23" r:id="rId11"/>
    <sheet name="FRS geographical categories" sheetId="25" r:id="rId12"/>
  </sheets>
  <definedNames>
    <definedName name="_xlnm._FilterDatabase" localSheetId="8" hidden="1">'Data - frs'!$A$1:$I$2341</definedName>
    <definedName name="_xlnm._FilterDatabase" localSheetId="2" hidden="1">'Data - rank'!$A$1:$F$2342</definedName>
    <definedName name="_xlnm.Print_Area" localSheetId="1">Contents!$A$1:$D$7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5" i="21" l="1" a="1"/>
  <c r="D55" i="21" s="1"/>
  <c r="D54" i="21" a="1"/>
  <c r="D54" i="21" s="1"/>
  <c r="D53" i="21" a="1"/>
  <c r="D53" i="21" s="1"/>
  <c r="D52" i="21" a="1"/>
  <c r="D52" i="21" s="1"/>
  <c r="D51" i="21" a="1"/>
  <c r="D51" i="21" s="1"/>
  <c r="D50" i="21" a="1"/>
  <c r="D50" i="21" s="1"/>
  <c r="D49" i="21" a="1"/>
  <c r="D49" i="21" s="1"/>
  <c r="D48" i="21" a="1"/>
  <c r="D48" i="21" s="1"/>
  <c r="D47" i="21" a="1"/>
  <c r="D47" i="21" s="1"/>
  <c r="D46" i="21" a="1"/>
  <c r="D46" i="21" s="1"/>
  <c r="D45" i="21" a="1"/>
  <c r="D45" i="21" s="1"/>
  <c r="D44" i="21" a="1"/>
  <c r="D44" i="21" s="1"/>
  <c r="D43" i="21" a="1"/>
  <c r="D43" i="21" s="1"/>
  <c r="D42" i="21" a="1"/>
  <c r="D42" i="21" s="1"/>
  <c r="D41" i="21" a="1"/>
  <c r="D41" i="21" s="1"/>
  <c r="D40" i="21" a="1"/>
  <c r="D40" i="21" s="1"/>
  <c r="D39" i="21" a="1"/>
  <c r="D39" i="21" s="1"/>
  <c r="D38" i="21" a="1"/>
  <c r="D38" i="21" s="1"/>
  <c r="D37" i="21" a="1"/>
  <c r="D37" i="21" s="1"/>
  <c r="D36" i="21" a="1"/>
  <c r="D36" i="21" s="1"/>
  <c r="D35" i="21" a="1"/>
  <c r="D35" i="21" s="1"/>
  <c r="D34" i="21" a="1"/>
  <c r="D34" i="21" s="1"/>
  <c r="D33" i="21" a="1"/>
  <c r="D33" i="21" s="1"/>
  <c r="D32" i="21" a="1"/>
  <c r="D32" i="21" s="1"/>
  <c r="D31" i="21" a="1"/>
  <c r="D31" i="21" s="1"/>
  <c r="D30" i="21" a="1"/>
  <c r="D30" i="21" s="1"/>
  <c r="D29" i="21" a="1"/>
  <c r="D29" i="21" s="1"/>
  <c r="D28" i="21" a="1"/>
  <c r="D28" i="21" s="1"/>
  <c r="D27" i="21" a="1"/>
  <c r="D27" i="21" s="1"/>
  <c r="D26" i="21" a="1"/>
  <c r="D26" i="21" s="1"/>
  <c r="D25" i="21" a="1"/>
  <c r="D25" i="21" s="1"/>
  <c r="D24" i="21" a="1"/>
  <c r="D24" i="21" s="1"/>
  <c r="D23" i="21" a="1"/>
  <c r="D23" i="21" s="1"/>
  <c r="D22" i="21" a="1"/>
  <c r="D22" i="21" s="1"/>
  <c r="D21" i="21" a="1"/>
  <c r="D21" i="21" s="1"/>
  <c r="D20" i="21" a="1"/>
  <c r="D20" i="21" s="1"/>
  <c r="D19" i="21" a="1"/>
  <c r="D19" i="21" s="1"/>
  <c r="D18" i="21" a="1"/>
  <c r="D18" i="21" s="1"/>
  <c r="D17" i="21" a="1"/>
  <c r="D17" i="21" s="1"/>
  <c r="D16" i="21" a="1"/>
  <c r="D16" i="21" s="1"/>
  <c r="D15" i="21" a="1"/>
  <c r="D15" i="21" s="1"/>
  <c r="D14" i="21" a="1"/>
  <c r="D14" i="21" s="1"/>
  <c r="D13" i="21" a="1"/>
  <c r="D13" i="21" s="1"/>
  <c r="D12" i="21" a="1"/>
  <c r="D12" i="21" s="1"/>
  <c r="D11" i="21" a="1"/>
  <c r="D11" i="21" s="1"/>
  <c r="D10" i="21" a="1"/>
  <c r="D10" i="21" s="1"/>
  <c r="D9" i="21" a="1"/>
  <c r="D9" i="21" s="1"/>
  <c r="D8" i="21" a="1"/>
  <c r="D8" i="21" s="1"/>
  <c r="D7" i="21" a="1"/>
  <c r="D7" i="21" s="1"/>
  <c r="D6" i="21" a="1"/>
  <c r="D6" i="21" s="1"/>
  <c r="D5" i="21" a="1"/>
  <c r="D5" i="21" s="1"/>
  <c r="AC16" i="8" l="1"/>
  <c r="A3" i="21" l="1"/>
  <c r="D3" i="21" l="1"/>
  <c r="C55" i="21" a="1"/>
  <c r="C55" i="21" s="1"/>
  <c r="C54" i="21" a="1"/>
  <c r="C54" i="21" s="1"/>
  <c r="C53" i="21" a="1"/>
  <c r="C53" i="21" s="1"/>
  <c r="C52" i="21" a="1"/>
  <c r="C52" i="21" s="1"/>
  <c r="C51" i="21" a="1"/>
  <c r="C51" i="21" s="1"/>
  <c r="C50" i="21" a="1"/>
  <c r="C50" i="21" s="1"/>
  <c r="C49" i="21" a="1"/>
  <c r="C49" i="21" s="1"/>
  <c r="C48" i="21" a="1"/>
  <c r="C48" i="21" s="1"/>
  <c r="C47" i="21" a="1"/>
  <c r="C47" i="21" s="1"/>
  <c r="C46" i="21" a="1"/>
  <c r="C46" i="21" s="1"/>
  <c r="C45" i="21" a="1"/>
  <c r="C45" i="21" s="1"/>
  <c r="C44" i="21" a="1"/>
  <c r="C44" i="21" s="1"/>
  <c r="C43" i="21" a="1"/>
  <c r="C43" i="21" s="1"/>
  <c r="C42" i="21" a="1"/>
  <c r="C42" i="21" s="1"/>
  <c r="C41" i="21" a="1"/>
  <c r="C41" i="21" s="1"/>
  <c r="C40" i="21" a="1"/>
  <c r="C40" i="21" s="1"/>
  <c r="C39" i="21" a="1"/>
  <c r="C39" i="21" s="1"/>
  <c r="C38" i="21" a="1"/>
  <c r="C38" i="21" s="1"/>
  <c r="C37" i="21" a="1"/>
  <c r="C37" i="21" s="1"/>
  <c r="C36" i="21" a="1"/>
  <c r="C36" i="21" s="1"/>
  <c r="C35" i="21" a="1"/>
  <c r="C35" i="21" s="1"/>
  <c r="C34" i="21" a="1"/>
  <c r="C34" i="21" s="1"/>
  <c r="C33" i="21" a="1"/>
  <c r="C33" i="21" s="1"/>
  <c r="C32" i="21" a="1"/>
  <c r="C32" i="21" s="1"/>
  <c r="C31" i="21" a="1"/>
  <c r="C31" i="21" s="1"/>
  <c r="C30" i="21" a="1"/>
  <c r="C30" i="21" s="1"/>
  <c r="C29" i="21" a="1"/>
  <c r="C29" i="21" s="1"/>
  <c r="C28" i="21" a="1"/>
  <c r="C28" i="21" s="1"/>
  <c r="C27" i="21" a="1"/>
  <c r="C27" i="21" s="1"/>
  <c r="C26" i="21" a="1"/>
  <c r="C26" i="21" s="1"/>
  <c r="C25" i="21" a="1"/>
  <c r="C25" i="21" s="1"/>
  <c r="C24" i="21" a="1"/>
  <c r="C24" i="21" s="1"/>
  <c r="C23" i="21" a="1"/>
  <c r="C23" i="21" s="1"/>
  <c r="C22" i="21" a="1"/>
  <c r="C22" i="21" s="1"/>
  <c r="C21" i="21" a="1"/>
  <c r="C21" i="21" s="1"/>
  <c r="C20" i="21" a="1"/>
  <c r="C20" i="21" s="1"/>
  <c r="C19" i="21" a="1"/>
  <c r="C19" i="21" s="1"/>
  <c r="C18" i="21" a="1"/>
  <c r="C18" i="21" s="1"/>
  <c r="C17" i="21" a="1"/>
  <c r="C17" i="21" s="1"/>
  <c r="C16" i="21" a="1"/>
  <c r="C16" i="21" s="1"/>
  <c r="C15" i="21" a="1"/>
  <c r="C15" i="21" s="1"/>
  <c r="C14" i="21" a="1"/>
  <c r="C14" i="21" s="1"/>
  <c r="C13" i="21" a="1"/>
  <c r="C13" i="21" s="1"/>
  <c r="C12" i="21" a="1"/>
  <c r="C12" i="21" s="1"/>
  <c r="C11" i="21" a="1"/>
  <c r="C11" i="21" s="1"/>
  <c r="C10" i="21" a="1"/>
  <c r="C10" i="21" s="1"/>
  <c r="C9" i="21" a="1"/>
  <c r="C9" i="21" s="1"/>
  <c r="C8" i="21" a="1"/>
  <c r="C8" i="21" s="1"/>
  <c r="C7" i="21" a="1"/>
  <c r="C7" i="21" s="1"/>
  <c r="C6" i="21" a="1"/>
  <c r="C6" i="21" s="1"/>
  <c r="C5" i="21" a="1"/>
  <c r="C5" i="21" s="1"/>
  <c r="B12" i="21" a="1"/>
  <c r="B12" i="21" s="1"/>
  <c r="B10" i="21" a="1"/>
  <c r="B10" i="21" s="1"/>
  <c r="B8" i="21" a="1"/>
  <c r="B8" i="21" s="1"/>
  <c r="B6" i="21" a="1"/>
  <c r="B6" i="21" s="1"/>
  <c r="B55" i="21" a="1"/>
  <c r="B55" i="21" s="1"/>
  <c r="B54" i="21" a="1"/>
  <c r="B54" i="21" s="1"/>
  <c r="B53" i="21" a="1"/>
  <c r="B53" i="21" s="1"/>
  <c r="B52" i="21" a="1"/>
  <c r="B52" i="21" s="1"/>
  <c r="B51" i="21" a="1"/>
  <c r="B51" i="21" s="1"/>
  <c r="B50" i="21" a="1"/>
  <c r="B50" i="21" s="1"/>
  <c r="B49" i="21" a="1"/>
  <c r="B49" i="21" s="1"/>
  <c r="B48" i="21" a="1"/>
  <c r="B48" i="21" s="1"/>
  <c r="B47" i="21" a="1"/>
  <c r="B47" i="21" s="1"/>
  <c r="B46" i="21" a="1"/>
  <c r="B46" i="21" s="1"/>
  <c r="B46" i="23" s="1"/>
  <c r="B45" i="21" a="1"/>
  <c r="B45" i="21" s="1"/>
  <c r="B44" i="21" a="1"/>
  <c r="B44" i="21" s="1"/>
  <c r="B43" i="21" a="1"/>
  <c r="B43" i="21" s="1"/>
  <c r="B42" i="21" a="1"/>
  <c r="B42" i="21" s="1"/>
  <c r="B41" i="21" a="1"/>
  <c r="B41" i="21" s="1"/>
  <c r="B40" i="21" a="1"/>
  <c r="B40" i="21" s="1"/>
  <c r="B39" i="21" a="1"/>
  <c r="B39" i="21" s="1"/>
  <c r="B38" i="21" a="1"/>
  <c r="B38" i="21" s="1"/>
  <c r="B38" i="23" s="1"/>
  <c r="B37" i="21" a="1"/>
  <c r="B37" i="21" s="1"/>
  <c r="B37" i="23" s="1"/>
  <c r="B36" i="21" a="1"/>
  <c r="B36" i="21" s="1"/>
  <c r="B35" i="21" a="1"/>
  <c r="B35" i="21" s="1"/>
  <c r="B34" i="21" a="1"/>
  <c r="B34" i="21" s="1"/>
  <c r="B33" i="21" a="1"/>
  <c r="B33" i="21" s="1"/>
  <c r="B32" i="21" a="1"/>
  <c r="B32" i="21" s="1"/>
  <c r="B31" i="21" a="1"/>
  <c r="B31" i="21" s="1"/>
  <c r="B30" i="21" a="1"/>
  <c r="B30" i="21" s="1"/>
  <c r="B29" i="21" a="1"/>
  <c r="B29" i="21" s="1"/>
  <c r="B29" i="23" s="1"/>
  <c r="B28" i="21" a="1"/>
  <c r="B28" i="21" s="1"/>
  <c r="B27" i="21" a="1"/>
  <c r="B27" i="21" s="1"/>
  <c r="B27" i="23" s="1"/>
  <c r="B26" i="21" a="1"/>
  <c r="B26" i="21" s="1"/>
  <c r="B26" i="23" s="1"/>
  <c r="B25" i="21" a="1"/>
  <c r="B25" i="21" s="1"/>
  <c r="B24" i="21" a="1"/>
  <c r="B24" i="21" s="1"/>
  <c r="B23" i="21" a="1"/>
  <c r="B23" i="21" s="1"/>
  <c r="B22" i="21" a="1"/>
  <c r="B22" i="21" s="1"/>
  <c r="B22" i="23" s="1"/>
  <c r="B21" i="21" a="1"/>
  <c r="B21" i="21" s="1"/>
  <c r="B21" i="23" s="1"/>
  <c r="B20" i="21" a="1"/>
  <c r="B20" i="21" s="1"/>
  <c r="B19" i="21" a="1"/>
  <c r="B19" i="21" s="1"/>
  <c r="B18" i="21" a="1"/>
  <c r="B18" i="21" s="1"/>
  <c r="B18" i="23" s="1"/>
  <c r="B17" i="21" a="1"/>
  <c r="B17" i="21" s="1"/>
  <c r="B17" i="23" s="1"/>
  <c r="B16" i="21" a="1"/>
  <c r="B16" i="21" s="1"/>
  <c r="B15" i="21" a="1"/>
  <c r="B15" i="21" s="1"/>
  <c r="B14" i="21" a="1"/>
  <c r="B14" i="21" s="1"/>
  <c r="B14" i="23" s="1"/>
  <c r="B13" i="21" a="1"/>
  <c r="B13" i="21" s="1"/>
  <c r="B13" i="23" s="1"/>
  <c r="B11" i="21" a="1"/>
  <c r="B11" i="21" s="1"/>
  <c r="B11" i="23" s="1"/>
  <c r="B9" i="21" a="1"/>
  <c r="B9" i="21" s="1"/>
  <c r="B9" i="23" s="1"/>
  <c r="B7" i="21" a="1"/>
  <c r="B7" i="21" s="1"/>
  <c r="B7" i="23" s="1"/>
  <c r="B5" i="21" a="1"/>
  <c r="B5" i="21" s="1"/>
  <c r="B5" i="23" s="1"/>
  <c r="C53" i="23"/>
  <c r="B32" i="23"/>
  <c r="B43" i="23"/>
  <c r="C54" i="23"/>
  <c r="B25" i="23"/>
  <c r="C28" i="23"/>
  <c r="C32" i="23"/>
  <c r="C43" i="23"/>
  <c r="C47" i="23"/>
  <c r="B51" i="23"/>
  <c r="B55" i="23"/>
  <c r="B48" i="23"/>
  <c r="C51" i="23"/>
  <c r="C55" i="23"/>
  <c r="D29" i="23"/>
  <c r="D37" i="23"/>
  <c r="D45" i="23"/>
  <c r="D53" i="23"/>
  <c r="D35" i="23"/>
  <c r="D51" i="23"/>
  <c r="D25" i="23"/>
  <c r="D33" i="23"/>
  <c r="D41" i="23"/>
  <c r="D49" i="23"/>
  <c r="D36" i="23"/>
  <c r="D23" i="23"/>
  <c r="D31" i="23"/>
  <c r="D39" i="23"/>
  <c r="D47" i="23"/>
  <c r="D13" i="23"/>
  <c r="D34" i="23"/>
  <c r="D54" i="23"/>
  <c r="D21" i="23"/>
  <c r="D27" i="23"/>
  <c r="D43" i="23"/>
  <c r="BK16" i="6" a="1"/>
  <c r="BK16" i="6" s="1"/>
  <c r="BJ16" i="6" a="1"/>
  <c r="BJ16" i="6" s="1"/>
  <c r="BI16" i="6" a="1"/>
  <c r="BI16" i="6" s="1"/>
  <c r="BH16" i="6" a="1"/>
  <c r="BH16" i="6" s="1"/>
  <c r="BG16" i="6" a="1"/>
  <c r="BG16" i="6" s="1"/>
  <c r="BF16" i="6" a="1"/>
  <c r="BF16" i="6" s="1"/>
  <c r="BE16" i="6" a="1"/>
  <c r="BE16" i="6" s="1"/>
  <c r="BD16" i="6" a="1"/>
  <c r="BD16" i="6" s="1"/>
  <c r="BC16" i="6" a="1"/>
  <c r="BC16" i="6" s="1"/>
  <c r="BB16" i="6" a="1"/>
  <c r="BB16" i="6" s="1"/>
  <c r="AX16" i="6" a="1"/>
  <c r="AX16" i="6" s="1"/>
  <c r="AW16" i="6" a="1"/>
  <c r="AW16" i="6" s="1"/>
  <c r="AV16" i="6" a="1"/>
  <c r="AV16" i="6" s="1"/>
  <c r="AU16" i="6" a="1"/>
  <c r="AU16" i="6" s="1"/>
  <c r="AT16" i="6" a="1"/>
  <c r="AT16" i="6" s="1"/>
  <c r="AS16" i="6" a="1"/>
  <c r="AS16" i="6" s="1"/>
  <c r="AR16" i="6" a="1"/>
  <c r="AR16" i="6" s="1"/>
  <c r="AQ16" i="6" a="1"/>
  <c r="AQ16" i="6" s="1"/>
  <c r="AP16" i="6" a="1"/>
  <c r="AP16" i="6" s="1"/>
  <c r="AO16" i="6" a="1"/>
  <c r="AO16" i="6" s="1"/>
  <c r="X16" i="6" a="1"/>
  <c r="X16" i="6" s="1"/>
  <c r="W16" i="6" a="1"/>
  <c r="W16" i="6" s="1"/>
  <c r="V16" i="6" a="1"/>
  <c r="V16" i="6" s="1"/>
  <c r="U16" i="6" a="1"/>
  <c r="U16" i="6" s="1"/>
  <c r="T16" i="6" a="1"/>
  <c r="T16" i="6" s="1"/>
  <c r="S16" i="6" a="1"/>
  <c r="S16" i="6" s="1"/>
  <c r="R16" i="6" a="1"/>
  <c r="R16" i="6" s="1"/>
  <c r="Q16" i="6" a="1"/>
  <c r="Q16" i="6" s="1"/>
  <c r="P16" i="6" a="1"/>
  <c r="P16" i="6" s="1"/>
  <c r="O16" i="6" a="1"/>
  <c r="O16" i="6" s="1"/>
  <c r="K16" i="6" a="1"/>
  <c r="K16" i="6" s="1"/>
  <c r="J16" i="6" a="1"/>
  <c r="J16" i="6" s="1"/>
  <c r="I16" i="6" a="1"/>
  <c r="I16" i="6" s="1"/>
  <c r="H16" i="6" a="1"/>
  <c r="H16" i="6" s="1"/>
  <c r="G16" i="6" a="1"/>
  <c r="G16" i="6" s="1"/>
  <c r="F16" i="6" a="1"/>
  <c r="F16" i="6" s="1"/>
  <c r="E16" i="6" a="1"/>
  <c r="E16" i="6" s="1"/>
  <c r="D16" i="6" a="1"/>
  <c r="D16" i="6" s="1"/>
  <c r="C16" i="6" a="1"/>
  <c r="C16" i="6" s="1"/>
  <c r="B16" i="6" a="1"/>
  <c r="B16" i="6" s="1"/>
  <c r="BK15" i="6" a="1"/>
  <c r="BK15" i="6" s="1"/>
  <c r="BJ15" i="6" a="1"/>
  <c r="BJ15" i="6" s="1"/>
  <c r="BI15" i="6" a="1"/>
  <c r="BI15" i="6" s="1"/>
  <c r="BH15" i="6" a="1"/>
  <c r="BH15" i="6" s="1"/>
  <c r="BG15" i="6" a="1"/>
  <c r="BG15" i="6" s="1"/>
  <c r="BF15" i="6" a="1"/>
  <c r="BF15" i="6" s="1"/>
  <c r="BE15" i="6" a="1"/>
  <c r="BE15" i="6" s="1"/>
  <c r="BD15" i="6" a="1"/>
  <c r="BD15" i="6" s="1"/>
  <c r="BC15" i="6" a="1"/>
  <c r="BC15" i="6" s="1"/>
  <c r="BB15" i="6" a="1"/>
  <c r="BB15" i="6" s="1"/>
  <c r="AX15" i="6" a="1"/>
  <c r="AX15" i="6" s="1"/>
  <c r="AW15" i="6" a="1"/>
  <c r="AW15" i="6" s="1"/>
  <c r="AV15" i="6" a="1"/>
  <c r="AV15" i="6" s="1"/>
  <c r="AU15" i="6" a="1"/>
  <c r="AU15" i="6" s="1"/>
  <c r="AT15" i="6" a="1"/>
  <c r="AT15" i="6" s="1"/>
  <c r="AS15" i="6" a="1"/>
  <c r="AS15" i="6" s="1"/>
  <c r="AR15" i="6" a="1"/>
  <c r="AR15" i="6" s="1"/>
  <c r="AQ15" i="6" a="1"/>
  <c r="AQ15" i="6" s="1"/>
  <c r="AP15" i="6" a="1"/>
  <c r="AP15" i="6" s="1"/>
  <c r="AO15" i="6" a="1"/>
  <c r="AO15" i="6" s="1"/>
  <c r="X15" i="6" a="1"/>
  <c r="X15" i="6" s="1"/>
  <c r="W15" i="6" a="1"/>
  <c r="W15" i="6" s="1"/>
  <c r="V15" i="6" a="1"/>
  <c r="V15" i="6" s="1"/>
  <c r="U15" i="6" a="1"/>
  <c r="U15" i="6" s="1"/>
  <c r="T15" i="6" a="1"/>
  <c r="T15" i="6" s="1"/>
  <c r="S15" i="6" a="1"/>
  <c r="S15" i="6" s="1"/>
  <c r="R15" i="6" a="1"/>
  <c r="R15" i="6" s="1"/>
  <c r="Q15" i="6" a="1"/>
  <c r="Q15" i="6" s="1"/>
  <c r="P15" i="6" a="1"/>
  <c r="P15" i="6" s="1"/>
  <c r="O15" i="6" a="1"/>
  <c r="O15" i="6" s="1"/>
  <c r="K15" i="6" a="1"/>
  <c r="K15" i="6" s="1"/>
  <c r="J15" i="6" a="1"/>
  <c r="J15" i="6" s="1"/>
  <c r="I15" i="6" a="1"/>
  <c r="I15" i="6" s="1"/>
  <c r="H15" i="6" a="1"/>
  <c r="H15" i="6" s="1"/>
  <c r="G15" i="6" a="1"/>
  <c r="G15" i="6" s="1"/>
  <c r="F15" i="6" a="1"/>
  <c r="F15" i="6" s="1"/>
  <c r="E15" i="6" a="1"/>
  <c r="E15" i="6" s="1"/>
  <c r="D15" i="6" a="1"/>
  <c r="D15" i="6" s="1"/>
  <c r="C15" i="6" a="1"/>
  <c r="C15" i="6" s="1"/>
  <c r="B15" i="6" a="1"/>
  <c r="B15" i="6" s="1"/>
  <c r="BK14" i="6" a="1"/>
  <c r="BK14" i="6" s="1"/>
  <c r="BJ14" i="6" a="1"/>
  <c r="BJ14" i="6" s="1"/>
  <c r="BI14" i="6" a="1"/>
  <c r="BI14" i="6" s="1"/>
  <c r="BH14" i="6" a="1"/>
  <c r="BH14" i="6" s="1"/>
  <c r="BG14" i="6" a="1"/>
  <c r="BG14" i="6" s="1"/>
  <c r="BF14" i="6" a="1"/>
  <c r="BF14" i="6" s="1"/>
  <c r="BE14" i="6" a="1"/>
  <c r="BE14" i="6" s="1"/>
  <c r="BD14" i="6" a="1"/>
  <c r="BD14" i="6" s="1"/>
  <c r="BC14" i="6" a="1"/>
  <c r="BC14" i="6" s="1"/>
  <c r="BB14" i="6" a="1"/>
  <c r="BB14" i="6" s="1"/>
  <c r="AX14" i="6" a="1"/>
  <c r="AX14" i="6" s="1"/>
  <c r="AW14" i="6" a="1"/>
  <c r="AW14" i="6" s="1"/>
  <c r="AV14" i="6" a="1"/>
  <c r="AV14" i="6" s="1"/>
  <c r="AU14" i="6" a="1"/>
  <c r="AU14" i="6" s="1"/>
  <c r="AT14" i="6" a="1"/>
  <c r="AT14" i="6" s="1"/>
  <c r="AS14" i="6" a="1"/>
  <c r="AS14" i="6" s="1"/>
  <c r="AR14" i="6" a="1"/>
  <c r="AR14" i="6" s="1"/>
  <c r="AQ14" i="6" a="1"/>
  <c r="AQ14" i="6" s="1"/>
  <c r="AP14" i="6" a="1"/>
  <c r="AP14" i="6" s="1"/>
  <c r="AO14" i="6" a="1"/>
  <c r="AO14" i="6" s="1"/>
  <c r="X14" i="6" a="1"/>
  <c r="X14" i="6" s="1"/>
  <c r="W14" i="6" a="1"/>
  <c r="W14" i="6" s="1"/>
  <c r="V14" i="6" a="1"/>
  <c r="V14" i="6" s="1"/>
  <c r="U14" i="6" a="1"/>
  <c r="U14" i="6" s="1"/>
  <c r="T14" i="6" a="1"/>
  <c r="T14" i="6" s="1"/>
  <c r="S14" i="6" a="1"/>
  <c r="S14" i="6" s="1"/>
  <c r="R14" i="6" a="1"/>
  <c r="R14" i="6" s="1"/>
  <c r="Q14" i="6" a="1"/>
  <c r="Q14" i="6" s="1"/>
  <c r="P14" i="6" a="1"/>
  <c r="P14" i="6" s="1"/>
  <c r="O14" i="6" a="1"/>
  <c r="O14" i="6" s="1"/>
  <c r="K14" i="6" a="1"/>
  <c r="K14" i="6" s="1"/>
  <c r="J14" i="6" a="1"/>
  <c r="J14" i="6" s="1"/>
  <c r="I14" i="6" a="1"/>
  <c r="I14" i="6" s="1"/>
  <c r="H14" i="6" a="1"/>
  <c r="H14" i="6" s="1"/>
  <c r="G14" i="6" a="1"/>
  <c r="G14" i="6" s="1"/>
  <c r="F14" i="6" a="1"/>
  <c r="F14" i="6" s="1"/>
  <c r="E14" i="6" a="1"/>
  <c r="E14" i="6" s="1"/>
  <c r="D14" i="6" a="1"/>
  <c r="D14" i="6" s="1"/>
  <c r="C14" i="6" a="1"/>
  <c r="C14" i="6" s="1"/>
  <c r="B14" i="6" a="1"/>
  <c r="B14" i="6" s="1"/>
  <c r="BK13" i="6" a="1"/>
  <c r="BK13" i="6" s="1"/>
  <c r="BJ13" i="6" a="1"/>
  <c r="BJ13" i="6" s="1"/>
  <c r="BI13" i="6" a="1"/>
  <c r="BI13" i="6" s="1"/>
  <c r="BH13" i="6" a="1"/>
  <c r="BH13" i="6" s="1"/>
  <c r="BG13" i="6" a="1"/>
  <c r="BG13" i="6" s="1"/>
  <c r="BF13" i="6" a="1"/>
  <c r="BF13" i="6" s="1"/>
  <c r="BE13" i="6" a="1"/>
  <c r="BE13" i="6" s="1"/>
  <c r="BD13" i="6" a="1"/>
  <c r="BD13" i="6" s="1"/>
  <c r="BC13" i="6" a="1"/>
  <c r="BC13" i="6" s="1"/>
  <c r="BB13" i="6" a="1"/>
  <c r="BB13" i="6" s="1"/>
  <c r="AX13" i="6" a="1"/>
  <c r="AX13" i="6" s="1"/>
  <c r="AW13" i="6" a="1"/>
  <c r="AW13" i="6" s="1"/>
  <c r="AV13" i="6" a="1"/>
  <c r="AV13" i="6" s="1"/>
  <c r="AU13" i="6" a="1"/>
  <c r="AU13" i="6" s="1"/>
  <c r="AT13" i="6" a="1"/>
  <c r="AT13" i="6" s="1"/>
  <c r="AS13" i="6" a="1"/>
  <c r="AS13" i="6" s="1"/>
  <c r="AR13" i="6" a="1"/>
  <c r="AR13" i="6" s="1"/>
  <c r="AQ13" i="6" a="1"/>
  <c r="AQ13" i="6" s="1"/>
  <c r="AP13" i="6" a="1"/>
  <c r="AP13" i="6" s="1"/>
  <c r="AO13" i="6" a="1"/>
  <c r="AO13" i="6" s="1"/>
  <c r="X13" i="6" a="1"/>
  <c r="X13" i="6" s="1"/>
  <c r="W13" i="6" a="1"/>
  <c r="W13" i="6" s="1"/>
  <c r="V13" i="6" a="1"/>
  <c r="V13" i="6" s="1"/>
  <c r="U13" i="6" a="1"/>
  <c r="U13" i="6" s="1"/>
  <c r="T13" i="6" a="1"/>
  <c r="T13" i="6" s="1"/>
  <c r="S13" i="6" a="1"/>
  <c r="S13" i="6" s="1"/>
  <c r="R13" i="6" a="1"/>
  <c r="R13" i="6" s="1"/>
  <c r="Q13" i="6" a="1"/>
  <c r="Q13" i="6" s="1"/>
  <c r="P13" i="6" a="1"/>
  <c r="P13" i="6" s="1"/>
  <c r="O13" i="6" a="1"/>
  <c r="O13" i="6" s="1"/>
  <c r="K13" i="6" a="1"/>
  <c r="K13" i="6" s="1"/>
  <c r="J13" i="6" a="1"/>
  <c r="J13" i="6" s="1"/>
  <c r="I13" i="6" a="1"/>
  <c r="I13" i="6" s="1"/>
  <c r="H13" i="6" a="1"/>
  <c r="H13" i="6" s="1"/>
  <c r="G13" i="6" a="1"/>
  <c r="G13" i="6" s="1"/>
  <c r="F13" i="6" a="1"/>
  <c r="F13" i="6" s="1"/>
  <c r="E13" i="6" a="1"/>
  <c r="E13" i="6" s="1"/>
  <c r="D13" i="6" a="1"/>
  <c r="D13" i="6" s="1"/>
  <c r="C13" i="6" a="1"/>
  <c r="C13" i="6" s="1"/>
  <c r="B13" i="6" a="1"/>
  <c r="B13" i="6" s="1"/>
  <c r="BK12" i="6" a="1"/>
  <c r="BK12" i="6" s="1"/>
  <c r="BJ12" i="6" a="1"/>
  <c r="BJ12" i="6" s="1"/>
  <c r="BI12" i="6" a="1"/>
  <c r="BI12" i="6" s="1"/>
  <c r="BH12" i="6" a="1"/>
  <c r="BH12" i="6" s="1"/>
  <c r="BG12" i="6" a="1"/>
  <c r="BG12" i="6" s="1"/>
  <c r="BF12" i="6" a="1"/>
  <c r="BF12" i="6" s="1"/>
  <c r="BE12" i="6" a="1"/>
  <c r="BE12" i="6" s="1"/>
  <c r="BD12" i="6" a="1"/>
  <c r="BD12" i="6" s="1"/>
  <c r="BC12" i="6" a="1"/>
  <c r="BC12" i="6" s="1"/>
  <c r="BB12" i="6" a="1"/>
  <c r="BB12" i="6" s="1"/>
  <c r="AX12" i="6" a="1"/>
  <c r="AX12" i="6" s="1"/>
  <c r="AW12" i="6" a="1"/>
  <c r="AW12" i="6" s="1"/>
  <c r="AV12" i="6" a="1"/>
  <c r="AV12" i="6" s="1"/>
  <c r="AU12" i="6" a="1"/>
  <c r="AU12" i="6" s="1"/>
  <c r="AT12" i="6" a="1"/>
  <c r="AT12" i="6" s="1"/>
  <c r="AS12" i="6" a="1"/>
  <c r="AS12" i="6" s="1"/>
  <c r="AR12" i="6" a="1"/>
  <c r="AR12" i="6" s="1"/>
  <c r="AQ12" i="6" a="1"/>
  <c r="AQ12" i="6" s="1"/>
  <c r="AP12" i="6" a="1"/>
  <c r="AP12" i="6" s="1"/>
  <c r="AO12" i="6" a="1"/>
  <c r="AO12" i="6" s="1"/>
  <c r="X12" i="6" a="1"/>
  <c r="X12" i="6" s="1"/>
  <c r="W12" i="6" a="1"/>
  <c r="W12" i="6" s="1"/>
  <c r="V12" i="6" a="1"/>
  <c r="V12" i="6" s="1"/>
  <c r="U12" i="6" a="1"/>
  <c r="U12" i="6" s="1"/>
  <c r="T12" i="6" a="1"/>
  <c r="T12" i="6" s="1"/>
  <c r="S12" i="6" a="1"/>
  <c r="S12" i="6" s="1"/>
  <c r="R12" i="6" a="1"/>
  <c r="R12" i="6" s="1"/>
  <c r="Q12" i="6" a="1"/>
  <c r="Q12" i="6" s="1"/>
  <c r="P12" i="6" a="1"/>
  <c r="P12" i="6" s="1"/>
  <c r="O12" i="6" a="1"/>
  <c r="O12" i="6" s="1"/>
  <c r="K12" i="6" a="1"/>
  <c r="K12" i="6" s="1"/>
  <c r="J12" i="6" a="1"/>
  <c r="J12" i="6" s="1"/>
  <c r="I12" i="6" a="1"/>
  <c r="I12" i="6" s="1"/>
  <c r="H12" i="6" a="1"/>
  <c r="H12" i="6" s="1"/>
  <c r="G12" i="6" a="1"/>
  <c r="G12" i="6" s="1"/>
  <c r="F12" i="6" a="1"/>
  <c r="F12" i="6" s="1"/>
  <c r="E12" i="6" a="1"/>
  <c r="E12" i="6" s="1"/>
  <c r="D12" i="6" a="1"/>
  <c r="D12" i="6" s="1"/>
  <c r="C12" i="6" a="1"/>
  <c r="C12" i="6" s="1"/>
  <c r="B12" i="6" a="1"/>
  <c r="B12" i="6" s="1"/>
  <c r="BK11" i="6" a="1"/>
  <c r="BK11" i="6" s="1"/>
  <c r="BJ11" i="6" a="1"/>
  <c r="BJ11" i="6" s="1"/>
  <c r="BI11" i="6" a="1"/>
  <c r="BI11" i="6" s="1"/>
  <c r="BH11" i="6" a="1"/>
  <c r="BH11" i="6" s="1"/>
  <c r="BG11" i="6" a="1"/>
  <c r="BG11" i="6" s="1"/>
  <c r="BF11" i="6" a="1"/>
  <c r="BF11" i="6" s="1"/>
  <c r="BE11" i="6" a="1"/>
  <c r="BE11" i="6" s="1"/>
  <c r="BD11" i="6" a="1"/>
  <c r="BD11" i="6" s="1"/>
  <c r="BC11" i="6" a="1"/>
  <c r="BC11" i="6" s="1"/>
  <c r="BB11" i="6" a="1"/>
  <c r="BB11" i="6" s="1"/>
  <c r="AX11" i="6" a="1"/>
  <c r="AX11" i="6" s="1"/>
  <c r="AW11" i="6" a="1"/>
  <c r="AW11" i="6" s="1"/>
  <c r="AV11" i="6" a="1"/>
  <c r="AV11" i="6" s="1"/>
  <c r="AU11" i="6" a="1"/>
  <c r="AU11" i="6" s="1"/>
  <c r="AT11" i="6" a="1"/>
  <c r="AT11" i="6" s="1"/>
  <c r="AS11" i="6" a="1"/>
  <c r="AS11" i="6" s="1"/>
  <c r="AR11" i="6" a="1"/>
  <c r="AR11" i="6" s="1"/>
  <c r="AQ11" i="6" a="1"/>
  <c r="AQ11" i="6" s="1"/>
  <c r="AP11" i="6" a="1"/>
  <c r="AP11" i="6" s="1"/>
  <c r="AO11" i="6" a="1"/>
  <c r="AO11" i="6" s="1"/>
  <c r="X11" i="6" a="1"/>
  <c r="X11" i="6" s="1"/>
  <c r="W11" i="6" a="1"/>
  <c r="W11" i="6" s="1"/>
  <c r="V11" i="6" a="1"/>
  <c r="V11" i="6" s="1"/>
  <c r="U11" i="6" a="1"/>
  <c r="U11" i="6" s="1"/>
  <c r="T11" i="6" a="1"/>
  <c r="T11" i="6" s="1"/>
  <c r="S11" i="6" a="1"/>
  <c r="S11" i="6" s="1"/>
  <c r="R11" i="6" a="1"/>
  <c r="R11" i="6" s="1"/>
  <c r="Q11" i="6" a="1"/>
  <c r="Q11" i="6" s="1"/>
  <c r="P11" i="6" a="1"/>
  <c r="P11" i="6" s="1"/>
  <c r="O11" i="6" a="1"/>
  <c r="O11" i="6" s="1"/>
  <c r="K11" i="6" a="1"/>
  <c r="K11" i="6" s="1"/>
  <c r="J11" i="6" a="1"/>
  <c r="J11" i="6" s="1"/>
  <c r="I11" i="6" a="1"/>
  <c r="I11" i="6" s="1"/>
  <c r="H11" i="6" a="1"/>
  <c r="H11" i="6" s="1"/>
  <c r="G11" i="6" a="1"/>
  <c r="G11" i="6" s="1"/>
  <c r="F11" i="6" a="1"/>
  <c r="F11" i="6" s="1"/>
  <c r="E11" i="6" a="1"/>
  <c r="E11" i="6" s="1"/>
  <c r="D11" i="6" a="1"/>
  <c r="D11" i="6" s="1"/>
  <c r="C11" i="6" a="1"/>
  <c r="C11" i="6" s="1"/>
  <c r="B11" i="6" a="1"/>
  <c r="B11" i="6" s="1"/>
  <c r="BK10" i="6" a="1"/>
  <c r="BK10" i="6" s="1"/>
  <c r="BJ10" i="6" a="1"/>
  <c r="BJ10" i="6" s="1"/>
  <c r="BI10" i="6" a="1"/>
  <c r="BI10" i="6" s="1"/>
  <c r="BH10" i="6" a="1"/>
  <c r="BH10" i="6" s="1"/>
  <c r="BG10" i="6" a="1"/>
  <c r="BG10" i="6" s="1"/>
  <c r="BF10" i="6" a="1"/>
  <c r="BF10" i="6" s="1"/>
  <c r="BE10" i="6" a="1"/>
  <c r="BE10" i="6" s="1"/>
  <c r="BD10" i="6" a="1"/>
  <c r="BD10" i="6" s="1"/>
  <c r="BC10" i="6" a="1"/>
  <c r="BC10" i="6" s="1"/>
  <c r="BB10" i="6" a="1"/>
  <c r="BB10" i="6" s="1"/>
  <c r="AX10" i="6" a="1"/>
  <c r="AX10" i="6" s="1"/>
  <c r="AW10" i="6" a="1"/>
  <c r="AW10" i="6" s="1"/>
  <c r="AV10" i="6" a="1"/>
  <c r="AV10" i="6" s="1"/>
  <c r="AU10" i="6" a="1"/>
  <c r="AU10" i="6" s="1"/>
  <c r="AT10" i="6" a="1"/>
  <c r="AT10" i="6" s="1"/>
  <c r="AS10" i="6" a="1"/>
  <c r="AS10" i="6" s="1"/>
  <c r="AR10" i="6" a="1"/>
  <c r="AR10" i="6" s="1"/>
  <c r="AQ10" i="6" a="1"/>
  <c r="AQ10" i="6" s="1"/>
  <c r="AP10" i="6" a="1"/>
  <c r="AP10" i="6" s="1"/>
  <c r="AO10" i="6" a="1"/>
  <c r="AO10" i="6" s="1"/>
  <c r="X10" i="6" a="1"/>
  <c r="X10" i="6" s="1"/>
  <c r="W10" i="6" a="1"/>
  <c r="W10" i="6" s="1"/>
  <c r="V10" i="6" a="1"/>
  <c r="V10" i="6" s="1"/>
  <c r="U10" i="6" a="1"/>
  <c r="U10" i="6" s="1"/>
  <c r="T10" i="6" a="1"/>
  <c r="T10" i="6" s="1"/>
  <c r="S10" i="6" a="1"/>
  <c r="S10" i="6" s="1"/>
  <c r="R10" i="6" a="1"/>
  <c r="R10" i="6" s="1"/>
  <c r="Q10" i="6" a="1"/>
  <c r="Q10" i="6" s="1"/>
  <c r="P10" i="6" a="1"/>
  <c r="P10" i="6" s="1"/>
  <c r="O10" i="6" a="1"/>
  <c r="O10" i="6" s="1"/>
  <c r="K10" i="6" a="1"/>
  <c r="K10" i="6" s="1"/>
  <c r="J10" i="6" a="1"/>
  <c r="J10" i="6" s="1"/>
  <c r="I10" i="6" a="1"/>
  <c r="I10" i="6" s="1"/>
  <c r="H10" i="6" a="1"/>
  <c r="H10" i="6" s="1"/>
  <c r="G10" i="6" a="1"/>
  <c r="G10" i="6" s="1"/>
  <c r="F10" i="6" a="1"/>
  <c r="F10" i="6" s="1"/>
  <c r="E10" i="6" a="1"/>
  <c r="E10" i="6" s="1"/>
  <c r="D10" i="6" a="1"/>
  <c r="D10" i="6" s="1"/>
  <c r="C10" i="6" a="1"/>
  <c r="C10" i="6" s="1"/>
  <c r="B10" i="6" a="1"/>
  <c r="B10" i="6" s="1"/>
  <c r="BK9" i="6" a="1"/>
  <c r="BK9" i="6" s="1"/>
  <c r="BJ9" i="6" a="1"/>
  <c r="BJ9" i="6" s="1"/>
  <c r="BI9" i="6" a="1"/>
  <c r="BI9" i="6" s="1"/>
  <c r="BH9" i="6" a="1"/>
  <c r="BH9" i="6" s="1"/>
  <c r="BG9" i="6" a="1"/>
  <c r="BG9" i="6" s="1"/>
  <c r="BF9" i="6" a="1"/>
  <c r="BF9" i="6" s="1"/>
  <c r="BE9" i="6" a="1"/>
  <c r="BE9" i="6" s="1"/>
  <c r="BD9" i="6" a="1"/>
  <c r="BD9" i="6" s="1"/>
  <c r="BC9" i="6" a="1"/>
  <c r="BC9" i="6" s="1"/>
  <c r="BB9" i="6" a="1"/>
  <c r="BB9" i="6" s="1"/>
  <c r="AX9" i="6" a="1"/>
  <c r="AX9" i="6" s="1"/>
  <c r="AW9" i="6" a="1"/>
  <c r="AW9" i="6" s="1"/>
  <c r="AV9" i="6" a="1"/>
  <c r="AV9" i="6" s="1"/>
  <c r="AU9" i="6" a="1"/>
  <c r="AU9" i="6" s="1"/>
  <c r="AT9" i="6" a="1"/>
  <c r="AT9" i="6" s="1"/>
  <c r="AS9" i="6" a="1"/>
  <c r="AS9" i="6" s="1"/>
  <c r="AR9" i="6" a="1"/>
  <c r="AR9" i="6" s="1"/>
  <c r="AQ9" i="6" a="1"/>
  <c r="AQ9" i="6" s="1"/>
  <c r="AP9" i="6" a="1"/>
  <c r="AP9" i="6" s="1"/>
  <c r="AO9" i="6" a="1"/>
  <c r="AO9" i="6" s="1"/>
  <c r="X9" i="6" a="1"/>
  <c r="X9" i="6" s="1"/>
  <c r="W9" i="6" a="1"/>
  <c r="W9" i="6" s="1"/>
  <c r="V9" i="6" a="1"/>
  <c r="V9" i="6" s="1"/>
  <c r="U9" i="6" a="1"/>
  <c r="U9" i="6" s="1"/>
  <c r="T9" i="6" a="1"/>
  <c r="T9" i="6" s="1"/>
  <c r="S9" i="6" a="1"/>
  <c r="S9" i="6" s="1"/>
  <c r="R9" i="6" a="1"/>
  <c r="R9" i="6" s="1"/>
  <c r="Q9" i="6" a="1"/>
  <c r="Q9" i="6" s="1"/>
  <c r="P9" i="6" a="1"/>
  <c r="P9" i="6" s="1"/>
  <c r="O9" i="6" a="1"/>
  <c r="O9" i="6" s="1"/>
  <c r="K9" i="6" a="1"/>
  <c r="K9" i="6" s="1"/>
  <c r="J9" i="6" a="1"/>
  <c r="J9" i="6" s="1"/>
  <c r="I9" i="6" a="1"/>
  <c r="I9" i="6" s="1"/>
  <c r="H9" i="6" a="1"/>
  <c r="H9" i="6" s="1"/>
  <c r="G9" i="6" a="1"/>
  <c r="G9" i="6" s="1"/>
  <c r="F9" i="6" a="1"/>
  <c r="F9" i="6" s="1"/>
  <c r="E9" i="6" a="1"/>
  <c r="E9" i="6" s="1"/>
  <c r="D9" i="6" a="1"/>
  <c r="D9" i="6" s="1"/>
  <c r="C9" i="6" a="1"/>
  <c r="C9" i="6" s="1"/>
  <c r="B9" i="6" a="1"/>
  <c r="B9" i="6" s="1"/>
  <c r="BK8" i="6" a="1"/>
  <c r="BK8" i="6" s="1"/>
  <c r="BJ8" i="6" a="1"/>
  <c r="BJ8" i="6" s="1"/>
  <c r="BI8" i="6" a="1"/>
  <c r="BI8" i="6" s="1"/>
  <c r="BH8" i="6" a="1"/>
  <c r="BH8" i="6" s="1"/>
  <c r="BG8" i="6" a="1"/>
  <c r="BG8" i="6" s="1"/>
  <c r="BF8" i="6" a="1"/>
  <c r="BF8" i="6" s="1"/>
  <c r="BE8" i="6" a="1"/>
  <c r="BE8" i="6" s="1"/>
  <c r="BD8" i="6" a="1"/>
  <c r="BD8" i="6" s="1"/>
  <c r="BC8" i="6" a="1"/>
  <c r="BC8" i="6" s="1"/>
  <c r="BB8" i="6" a="1"/>
  <c r="BB8" i="6" s="1"/>
  <c r="AX8" i="6" a="1"/>
  <c r="AX8" i="6" s="1"/>
  <c r="AW8" i="6" a="1"/>
  <c r="AW8" i="6" s="1"/>
  <c r="AV8" i="6" a="1"/>
  <c r="AV8" i="6" s="1"/>
  <c r="AU8" i="6" a="1"/>
  <c r="AU8" i="6" s="1"/>
  <c r="AT8" i="6" a="1"/>
  <c r="AT8" i="6" s="1"/>
  <c r="AS8" i="6" a="1"/>
  <c r="AS8" i="6" s="1"/>
  <c r="AR8" i="6" a="1"/>
  <c r="AR8" i="6" s="1"/>
  <c r="AQ8" i="6" a="1"/>
  <c r="AQ8" i="6" s="1"/>
  <c r="AP8" i="6" a="1"/>
  <c r="AP8" i="6" s="1"/>
  <c r="AO8" i="6" a="1"/>
  <c r="AO8" i="6" s="1"/>
  <c r="X8" i="6" a="1"/>
  <c r="X8" i="6" s="1"/>
  <c r="W8" i="6" a="1"/>
  <c r="W8" i="6" s="1"/>
  <c r="V8" i="6" a="1"/>
  <c r="V8" i="6" s="1"/>
  <c r="U8" i="6" a="1"/>
  <c r="U8" i="6" s="1"/>
  <c r="T8" i="6" a="1"/>
  <c r="T8" i="6" s="1"/>
  <c r="S8" i="6" a="1"/>
  <c r="S8" i="6" s="1"/>
  <c r="R8" i="6" a="1"/>
  <c r="R8" i="6" s="1"/>
  <c r="Q8" i="6" a="1"/>
  <c r="Q8" i="6" s="1"/>
  <c r="P8" i="6" a="1"/>
  <c r="P8" i="6" s="1"/>
  <c r="O8" i="6" a="1"/>
  <c r="O8" i="6" s="1"/>
  <c r="K8" i="6" a="1"/>
  <c r="K8" i="6" s="1"/>
  <c r="J8" i="6" a="1"/>
  <c r="J8" i="6" s="1"/>
  <c r="I8" i="6" a="1"/>
  <c r="I8" i="6" s="1"/>
  <c r="H8" i="6" a="1"/>
  <c r="H8" i="6" s="1"/>
  <c r="G8" i="6" a="1"/>
  <c r="G8" i="6" s="1"/>
  <c r="F8" i="6" a="1"/>
  <c r="F8" i="6" s="1"/>
  <c r="E8" i="6" a="1"/>
  <c r="E8" i="6" s="1"/>
  <c r="D8" i="6" a="1"/>
  <c r="D8" i="6" s="1"/>
  <c r="C8" i="6" a="1"/>
  <c r="C8" i="6" s="1"/>
  <c r="B8" i="6" a="1"/>
  <c r="B8" i="6" s="1"/>
  <c r="BK7" i="6" a="1"/>
  <c r="BK7" i="6" s="1"/>
  <c r="BJ7" i="6" a="1"/>
  <c r="BJ7" i="6" s="1"/>
  <c r="BI7" i="6" a="1"/>
  <c r="BI7" i="6" s="1"/>
  <c r="BH7" i="6" a="1"/>
  <c r="BH7" i="6" s="1"/>
  <c r="BG7" i="6" a="1"/>
  <c r="BG7" i="6" s="1"/>
  <c r="BF7" i="6" a="1"/>
  <c r="BF7" i="6" s="1"/>
  <c r="BE7" i="6" a="1"/>
  <c r="BE7" i="6" s="1"/>
  <c r="BD7" i="6" a="1"/>
  <c r="BD7" i="6" s="1"/>
  <c r="BC7" i="6" a="1"/>
  <c r="BC7" i="6" s="1"/>
  <c r="BB7" i="6" a="1"/>
  <c r="BB7" i="6" s="1"/>
  <c r="AX7" i="6" a="1"/>
  <c r="AX7" i="6" s="1"/>
  <c r="AW7" i="6" a="1"/>
  <c r="AW7" i="6" s="1"/>
  <c r="AV7" i="6" a="1"/>
  <c r="AV7" i="6" s="1"/>
  <c r="AU7" i="6" a="1"/>
  <c r="AU7" i="6" s="1"/>
  <c r="AT7" i="6" a="1"/>
  <c r="AT7" i="6" s="1"/>
  <c r="AS7" i="6" a="1"/>
  <c r="AS7" i="6" s="1"/>
  <c r="AR7" i="6" a="1"/>
  <c r="AR7" i="6" s="1"/>
  <c r="AQ7" i="6" a="1"/>
  <c r="AQ7" i="6" s="1"/>
  <c r="AP7" i="6" a="1"/>
  <c r="AP7" i="6" s="1"/>
  <c r="AO7" i="6" a="1"/>
  <c r="AO7" i="6" s="1"/>
  <c r="X7" i="6" a="1"/>
  <c r="X7" i="6" s="1"/>
  <c r="W7" i="6" a="1"/>
  <c r="W7" i="6" s="1"/>
  <c r="V7" i="6" a="1"/>
  <c r="V7" i="6" s="1"/>
  <c r="U7" i="6" a="1"/>
  <c r="U7" i="6" s="1"/>
  <c r="T7" i="6" a="1"/>
  <c r="T7" i="6" s="1"/>
  <c r="S7" i="6" a="1"/>
  <c r="S7" i="6" s="1"/>
  <c r="R7" i="6" a="1"/>
  <c r="R7" i="6" s="1"/>
  <c r="Q7" i="6" a="1"/>
  <c r="Q7" i="6" s="1"/>
  <c r="P7" i="6" a="1"/>
  <c r="P7" i="6" s="1"/>
  <c r="O7" i="6" a="1"/>
  <c r="O7" i="6" s="1"/>
  <c r="K7" i="6" a="1"/>
  <c r="K7" i="6" s="1"/>
  <c r="J7" i="6" a="1"/>
  <c r="J7" i="6" s="1"/>
  <c r="I7" i="6" a="1"/>
  <c r="I7" i="6" s="1"/>
  <c r="H7" i="6" a="1"/>
  <c r="H7" i="6" s="1"/>
  <c r="G7" i="6" a="1"/>
  <c r="G7" i="6" s="1"/>
  <c r="F7" i="6" a="1"/>
  <c r="F7" i="6" s="1"/>
  <c r="E7" i="6" a="1"/>
  <c r="E7" i="6" s="1"/>
  <c r="D7" i="6" a="1"/>
  <c r="D7" i="6" s="1"/>
  <c r="C7" i="6" a="1"/>
  <c r="C7" i="6" s="1"/>
  <c r="B7" i="6" a="1"/>
  <c r="B7" i="6" s="1"/>
  <c r="BK6" i="6" a="1"/>
  <c r="BK6" i="6" s="1"/>
  <c r="BJ6" i="6" a="1"/>
  <c r="BJ6" i="6" s="1"/>
  <c r="BI6" i="6" a="1"/>
  <c r="BI6" i="6" s="1"/>
  <c r="BH6" i="6" a="1"/>
  <c r="BH6" i="6" s="1"/>
  <c r="BG6" i="6" a="1"/>
  <c r="BG6" i="6" s="1"/>
  <c r="BF6" i="6" a="1"/>
  <c r="BF6" i="6" s="1"/>
  <c r="BE6" i="6" a="1"/>
  <c r="BE6" i="6" s="1"/>
  <c r="BD6" i="6" a="1"/>
  <c r="BD6" i="6" s="1"/>
  <c r="BC6" i="6" a="1"/>
  <c r="BC6" i="6" s="1"/>
  <c r="BB6" i="6" a="1"/>
  <c r="BB6" i="6" s="1"/>
  <c r="AX6" i="6" a="1"/>
  <c r="AX6" i="6" s="1"/>
  <c r="AW6" i="6" a="1"/>
  <c r="AW6" i="6" s="1"/>
  <c r="AV6" i="6" a="1"/>
  <c r="AV6" i="6" s="1"/>
  <c r="AU6" i="6" a="1"/>
  <c r="AU6" i="6" s="1"/>
  <c r="AT6" i="6" a="1"/>
  <c r="AT6" i="6" s="1"/>
  <c r="AS6" i="6" a="1"/>
  <c r="AS6" i="6" s="1"/>
  <c r="AR6" i="6" a="1"/>
  <c r="AR6" i="6" s="1"/>
  <c r="AQ6" i="6" a="1"/>
  <c r="AQ6" i="6" s="1"/>
  <c r="AP6" i="6" a="1"/>
  <c r="AP6" i="6" s="1"/>
  <c r="AO6" i="6" a="1"/>
  <c r="AO6" i="6" s="1"/>
  <c r="X6" i="6" a="1"/>
  <c r="X6" i="6" s="1"/>
  <c r="W6" i="6" a="1"/>
  <c r="W6" i="6" s="1"/>
  <c r="V6" i="6" a="1"/>
  <c r="V6" i="6" s="1"/>
  <c r="U6" i="6" a="1"/>
  <c r="U6" i="6" s="1"/>
  <c r="T6" i="6" a="1"/>
  <c r="T6" i="6" s="1"/>
  <c r="S6" i="6" a="1"/>
  <c r="S6" i="6" s="1"/>
  <c r="R6" i="6" a="1"/>
  <c r="R6" i="6" s="1"/>
  <c r="Q6" i="6" a="1"/>
  <c r="Q6" i="6" s="1"/>
  <c r="P6" i="6" a="1"/>
  <c r="P6" i="6" s="1"/>
  <c r="O6" i="6" a="1"/>
  <c r="O6" i="6" s="1"/>
  <c r="K6" i="6" a="1"/>
  <c r="K6" i="6" s="1"/>
  <c r="J6" i="6" a="1"/>
  <c r="J6" i="6" s="1"/>
  <c r="I6" i="6" a="1"/>
  <c r="I6" i="6" s="1"/>
  <c r="H6" i="6" a="1"/>
  <c r="H6" i="6" s="1"/>
  <c r="G6" i="6" a="1"/>
  <c r="G6" i="6" s="1"/>
  <c r="F6" i="6" a="1"/>
  <c r="F6" i="6" s="1"/>
  <c r="E6" i="6" a="1"/>
  <c r="E6" i="6" s="1"/>
  <c r="D6" i="6" a="1"/>
  <c r="D6" i="6" s="1"/>
  <c r="C6" i="6" a="1"/>
  <c r="C6" i="6" s="1"/>
  <c r="B6" i="6" a="1"/>
  <c r="B6" i="6" s="1"/>
  <c r="BK5" i="6" a="1"/>
  <c r="BK5" i="6" s="1"/>
  <c r="BJ5" i="6" a="1"/>
  <c r="BJ5" i="6" s="1"/>
  <c r="BI5" i="6" a="1"/>
  <c r="BI5" i="6" s="1"/>
  <c r="BH5" i="6" a="1"/>
  <c r="BH5" i="6" s="1"/>
  <c r="BG5" i="6" a="1"/>
  <c r="BG5" i="6" s="1"/>
  <c r="BF5" i="6" a="1"/>
  <c r="BF5" i="6" s="1"/>
  <c r="BE5" i="6" a="1"/>
  <c r="BE5" i="6" s="1"/>
  <c r="BD5" i="6" a="1"/>
  <c r="BD5" i="6" s="1"/>
  <c r="BC5" i="6" a="1"/>
  <c r="BC5" i="6" s="1"/>
  <c r="BB5" i="6" a="1"/>
  <c r="BB5" i="6" s="1"/>
  <c r="AX5" i="6" a="1"/>
  <c r="AX5" i="6" s="1"/>
  <c r="AW5" i="6" a="1"/>
  <c r="AW5" i="6" s="1"/>
  <c r="AV5" i="6" a="1"/>
  <c r="AV5" i="6" s="1"/>
  <c r="AU5" i="6" a="1"/>
  <c r="AU5" i="6" s="1"/>
  <c r="AT5" i="6" a="1"/>
  <c r="AT5" i="6" s="1"/>
  <c r="AS5" i="6" a="1"/>
  <c r="AS5" i="6" s="1"/>
  <c r="AR5" i="6" a="1"/>
  <c r="AR5" i="6" s="1"/>
  <c r="AQ5" i="6" a="1"/>
  <c r="AQ5" i="6" s="1"/>
  <c r="AP5" i="6" a="1"/>
  <c r="AP5" i="6" s="1"/>
  <c r="AO5" i="6" a="1"/>
  <c r="AO5" i="6" s="1"/>
  <c r="X5" i="6" a="1"/>
  <c r="X5" i="6" s="1"/>
  <c r="W5" i="6" a="1"/>
  <c r="W5" i="6" s="1"/>
  <c r="V5" i="6" a="1"/>
  <c r="V5" i="6" s="1"/>
  <c r="U5" i="6" a="1"/>
  <c r="U5" i="6" s="1"/>
  <c r="T5" i="6" a="1"/>
  <c r="T5" i="6" s="1"/>
  <c r="S5" i="6" a="1"/>
  <c r="S5" i="6" s="1"/>
  <c r="R5" i="6" a="1"/>
  <c r="R5" i="6" s="1"/>
  <c r="Q5" i="6" a="1"/>
  <c r="Q5" i="6" s="1"/>
  <c r="P5" i="6" a="1"/>
  <c r="P5" i="6" s="1"/>
  <c r="O5" i="6" a="1"/>
  <c r="O5" i="6" s="1"/>
  <c r="K5" i="6" a="1"/>
  <c r="K5" i="6" s="1"/>
  <c r="J5" i="6" a="1"/>
  <c r="J5" i="6" s="1"/>
  <c r="I5" i="6" a="1"/>
  <c r="I5" i="6" s="1"/>
  <c r="H5" i="6" a="1"/>
  <c r="H5" i="6" s="1"/>
  <c r="G5" i="6" a="1"/>
  <c r="G5" i="6" s="1"/>
  <c r="F5" i="6" a="1"/>
  <c r="F5" i="6" s="1"/>
  <c r="E5" i="6" a="1"/>
  <c r="E5" i="6" s="1"/>
  <c r="D5" i="6" a="1"/>
  <c r="D5" i="6" s="1"/>
  <c r="C5" i="6" a="1"/>
  <c r="C5" i="6" s="1"/>
  <c r="B5" i="6" a="1"/>
  <c r="B5" i="6" s="1"/>
  <c r="BK4" i="6" a="1"/>
  <c r="BK4" i="6" s="1"/>
  <c r="BJ4" i="6" a="1"/>
  <c r="BJ4" i="6" s="1"/>
  <c r="BI4" i="6" a="1"/>
  <c r="BI4" i="6" s="1"/>
  <c r="BH4" i="6" a="1"/>
  <c r="BH4" i="6" s="1"/>
  <c r="BG4" i="6" a="1"/>
  <c r="BG4" i="6" s="1"/>
  <c r="BF4" i="6" a="1"/>
  <c r="BF4" i="6" s="1"/>
  <c r="BE4" i="6" a="1"/>
  <c r="BE4" i="6" s="1"/>
  <c r="BD4" i="6" a="1"/>
  <c r="BD4" i="6" s="1"/>
  <c r="BC4" i="6" a="1"/>
  <c r="BC4" i="6" s="1"/>
  <c r="BB4" i="6" a="1"/>
  <c r="BB4" i="6" s="1"/>
  <c r="BB4" i="8" s="1"/>
  <c r="AX4" i="6" a="1"/>
  <c r="AX4" i="6" s="1"/>
  <c r="AW4" i="6" a="1"/>
  <c r="AW4" i="6" s="1"/>
  <c r="AW4" i="8" s="1"/>
  <c r="AV4" i="6" a="1"/>
  <c r="AV4" i="6" s="1"/>
  <c r="AU4" i="6" a="1"/>
  <c r="AU4" i="6" s="1"/>
  <c r="AT4" i="6" a="1"/>
  <c r="AT4" i="6" s="1"/>
  <c r="AS4" i="6" a="1"/>
  <c r="AS4" i="6" s="1"/>
  <c r="AR4" i="6" a="1"/>
  <c r="AR4" i="6" s="1"/>
  <c r="AQ4" i="6" a="1"/>
  <c r="AQ4" i="6" s="1"/>
  <c r="AP4" i="6" a="1"/>
  <c r="AP4" i="6" s="1"/>
  <c r="AO4" i="6" a="1"/>
  <c r="AO4" i="6" s="1"/>
  <c r="AO4" i="8" s="1"/>
  <c r="X4" i="6" a="1"/>
  <c r="X4" i="6" s="1"/>
  <c r="W4" i="6" a="1"/>
  <c r="W4" i="6" s="1"/>
  <c r="V4" i="6" a="1"/>
  <c r="V4" i="6" s="1"/>
  <c r="V4" i="8" s="1"/>
  <c r="U4" i="6" a="1"/>
  <c r="U4" i="6" s="1"/>
  <c r="U4" i="8" s="1"/>
  <c r="T4" i="6" a="1"/>
  <c r="T4" i="6" s="1"/>
  <c r="T4" i="8" s="1"/>
  <c r="S4" i="6" a="1"/>
  <c r="S4" i="6" s="1"/>
  <c r="S4" i="8" s="1"/>
  <c r="R4" i="6" a="1"/>
  <c r="R4" i="6" s="1"/>
  <c r="R4" i="8" s="1"/>
  <c r="Q4" i="6" a="1"/>
  <c r="Q4" i="6" s="1"/>
  <c r="Q4" i="8" s="1"/>
  <c r="P4" i="6" a="1"/>
  <c r="P4" i="6" s="1"/>
  <c r="O4" i="6" a="1"/>
  <c r="O4" i="6" s="1"/>
  <c r="K4" i="6" a="1"/>
  <c r="K4" i="6" s="1"/>
  <c r="AK4" i="6" s="1"/>
  <c r="AK4" i="8" s="1"/>
  <c r="J4" i="6" a="1"/>
  <c r="J4" i="6" s="1"/>
  <c r="I4" i="6" a="1"/>
  <c r="I4" i="6" s="1"/>
  <c r="H4" i="6" a="1"/>
  <c r="H4" i="6" s="1"/>
  <c r="G4" i="6" a="1"/>
  <c r="G4" i="6" s="1"/>
  <c r="F4" i="6" a="1"/>
  <c r="F4" i="6" s="1"/>
  <c r="E4" i="6" a="1"/>
  <c r="E4" i="6" s="1"/>
  <c r="D4" i="6" a="1"/>
  <c r="D4" i="6" s="1"/>
  <c r="C4" i="6" a="1"/>
  <c r="C4" i="6" s="1"/>
  <c r="B4" i="6" a="1"/>
  <c r="B4" i="6" s="1"/>
  <c r="BL16" i="6"/>
  <c r="BL16" i="8" s="1"/>
  <c r="BL15" i="6"/>
  <c r="BL15" i="8" s="1"/>
  <c r="BL14" i="6"/>
  <c r="BL14" i="8" s="1"/>
  <c r="BL13" i="6"/>
  <c r="BL13" i="8" s="1"/>
  <c r="BL12" i="6"/>
  <c r="BL12" i="8" s="1"/>
  <c r="BL11" i="6"/>
  <c r="BL11" i="8" s="1"/>
  <c r="BL10" i="6"/>
  <c r="BL10" i="8" s="1"/>
  <c r="BL9" i="6"/>
  <c r="BL9" i="8" s="1"/>
  <c r="BL8" i="6"/>
  <c r="BL8" i="8" s="1"/>
  <c r="BL7" i="6"/>
  <c r="BL7" i="8" s="1"/>
  <c r="BL6" i="6"/>
  <c r="BL5" i="6"/>
  <c r="BL5" i="8" s="1"/>
  <c r="BL4" i="6"/>
  <c r="BL4" i="8" s="1"/>
  <c r="AY16" i="6"/>
  <c r="AY16" i="8" s="1"/>
  <c r="AY15" i="6"/>
  <c r="AY15" i="8" s="1"/>
  <c r="AY14" i="6"/>
  <c r="AY14" i="8" s="1"/>
  <c r="AY13" i="6"/>
  <c r="AY13" i="8" s="1"/>
  <c r="AY12" i="6"/>
  <c r="AY12" i="8" s="1"/>
  <c r="AY11" i="6"/>
  <c r="AY11" i="8" s="1"/>
  <c r="AY10" i="6"/>
  <c r="AY10" i="8" s="1"/>
  <c r="AY9" i="6"/>
  <c r="AY9" i="8" s="1"/>
  <c r="AY8" i="6"/>
  <c r="AY8" i="8" s="1"/>
  <c r="AY7" i="6"/>
  <c r="AY7" i="8" s="1"/>
  <c r="AY6" i="6"/>
  <c r="AY6" i="8" s="1"/>
  <c r="AY5" i="6"/>
  <c r="AY5" i="8" s="1"/>
  <c r="Y16" i="6"/>
  <c r="Y16" i="8" s="1"/>
  <c r="Y15" i="6"/>
  <c r="Y15" i="8" s="1"/>
  <c r="Y14" i="6"/>
  <c r="Y14" i="8" s="1"/>
  <c r="Y13" i="6"/>
  <c r="Y13" i="8" s="1"/>
  <c r="Y12" i="6"/>
  <c r="Y12" i="8" s="1"/>
  <c r="Y11" i="6"/>
  <c r="Y11" i="8" s="1"/>
  <c r="Y10" i="6"/>
  <c r="Y10" i="8" s="1"/>
  <c r="Y9" i="6"/>
  <c r="Y9" i="8" s="1"/>
  <c r="Y8" i="6"/>
  <c r="Y8" i="8" s="1"/>
  <c r="Y7" i="6"/>
  <c r="Y7" i="8" s="1"/>
  <c r="Y6" i="6"/>
  <c r="Y6" i="8" s="1"/>
  <c r="Y5" i="6"/>
  <c r="Y5" i="8" s="1"/>
  <c r="L5" i="6"/>
  <c r="L6" i="6"/>
  <c r="L7" i="6"/>
  <c r="L8" i="6"/>
  <c r="L9" i="6"/>
  <c r="L10" i="6"/>
  <c r="L11" i="6"/>
  <c r="L12" i="6"/>
  <c r="L13" i="6"/>
  <c r="L14" i="6"/>
  <c r="L15" i="6"/>
  <c r="L16" i="6"/>
  <c r="L16" i="8" s="1"/>
  <c r="BL12" i="20"/>
  <c r="BL11" i="20"/>
  <c r="BL10" i="20"/>
  <c r="BL9" i="20"/>
  <c r="BL8" i="20"/>
  <c r="BL7" i="20"/>
  <c r="BL6" i="20"/>
  <c r="BL12" i="18"/>
  <c r="BL11" i="18"/>
  <c r="BL10" i="18"/>
  <c r="BL9" i="18"/>
  <c r="BL8" i="18"/>
  <c r="BL7" i="18"/>
  <c r="BL6" i="18"/>
  <c r="C12" i="23"/>
  <c r="C13" i="23"/>
  <c r="C14" i="23"/>
  <c r="C15" i="23"/>
  <c r="C16" i="23"/>
  <c r="C17" i="23"/>
  <c r="C18" i="23"/>
  <c r="C19" i="23"/>
  <c r="C20" i="23"/>
  <c r="C21" i="23"/>
  <c r="C22" i="23"/>
  <c r="C23" i="23"/>
  <c r="C24" i="23"/>
  <c r="C25" i="23"/>
  <c r="C26" i="23"/>
  <c r="C27" i="23"/>
  <c r="C29" i="23"/>
  <c r="C30" i="23"/>
  <c r="C31" i="23"/>
  <c r="C33" i="23"/>
  <c r="C34" i="23"/>
  <c r="C35" i="23"/>
  <c r="C36" i="23"/>
  <c r="C37" i="23"/>
  <c r="C38" i="23"/>
  <c r="C39" i="23"/>
  <c r="C40" i="23"/>
  <c r="C41" i="23"/>
  <c r="C42" i="23"/>
  <c r="C44" i="23"/>
  <c r="C45" i="23"/>
  <c r="C46" i="23"/>
  <c r="C48" i="23"/>
  <c r="C49" i="23"/>
  <c r="C50" i="23"/>
  <c r="C52" i="23"/>
  <c r="C11" i="23"/>
  <c r="B12" i="23"/>
  <c r="B15" i="23"/>
  <c r="B16" i="23"/>
  <c r="B19" i="23"/>
  <c r="B20" i="23"/>
  <c r="B23" i="23"/>
  <c r="B24" i="23"/>
  <c r="B28" i="23"/>
  <c r="B30" i="23"/>
  <c r="B31" i="23"/>
  <c r="B33" i="23"/>
  <c r="B34" i="23"/>
  <c r="B35" i="23"/>
  <c r="B36" i="23"/>
  <c r="B39" i="23"/>
  <c r="B40" i="23"/>
  <c r="B41" i="23"/>
  <c r="B42" i="23"/>
  <c r="B44" i="23"/>
  <c r="B45" i="23"/>
  <c r="B47" i="23"/>
  <c r="B49" i="23"/>
  <c r="B50" i="23"/>
  <c r="B52" i="23"/>
  <c r="B53" i="23"/>
  <c r="B54" i="23"/>
  <c r="C9" i="23"/>
  <c r="B10" i="23"/>
  <c r="C10" i="23"/>
  <c r="C8" i="23"/>
  <c r="B8" i="23"/>
  <c r="C7" i="23"/>
  <c r="C6" i="23"/>
  <c r="B6" i="23"/>
  <c r="C5" i="23"/>
  <c r="BM12" i="20"/>
  <c r="BK12" i="20"/>
  <c r="BJ12" i="20"/>
  <c r="BI12" i="20"/>
  <c r="BH12" i="20"/>
  <c r="BG12" i="20"/>
  <c r="BF12" i="20"/>
  <c r="BE12" i="20"/>
  <c r="BD12" i="20"/>
  <c r="BC12" i="20"/>
  <c r="BB12" i="20"/>
  <c r="BM11" i="20"/>
  <c r="BK11" i="20"/>
  <c r="BJ11" i="20"/>
  <c r="BI11" i="20"/>
  <c r="BH11" i="20"/>
  <c r="BG11" i="20"/>
  <c r="BF11" i="20"/>
  <c r="BE11" i="20"/>
  <c r="BD11" i="20"/>
  <c r="BC11" i="20"/>
  <c r="BB11" i="20"/>
  <c r="BM10" i="20"/>
  <c r="BK10" i="20"/>
  <c r="BJ10" i="20"/>
  <c r="BI10" i="20"/>
  <c r="BH10" i="20"/>
  <c r="BG10" i="20"/>
  <c r="BF10" i="20"/>
  <c r="BE10" i="20"/>
  <c r="BD10" i="20"/>
  <c r="BC10" i="20"/>
  <c r="BB10" i="20"/>
  <c r="BM9" i="20"/>
  <c r="BK9" i="20"/>
  <c r="BJ9" i="20"/>
  <c r="BI9" i="20"/>
  <c r="BH9" i="20"/>
  <c r="BG9" i="20"/>
  <c r="BF9" i="20"/>
  <c r="BE9" i="20"/>
  <c r="BD9" i="20"/>
  <c r="BC9" i="20"/>
  <c r="BB9" i="20"/>
  <c r="BM8" i="20"/>
  <c r="BK8" i="20"/>
  <c r="BJ8" i="20"/>
  <c r="BI8" i="20"/>
  <c r="BH8" i="20"/>
  <c r="BG8" i="20"/>
  <c r="BF8" i="20"/>
  <c r="BE8" i="20"/>
  <c r="BD8" i="20"/>
  <c r="BC8" i="20"/>
  <c r="BB8" i="20"/>
  <c r="BM7" i="20"/>
  <c r="BK7" i="20"/>
  <c r="BJ7" i="20"/>
  <c r="BI7" i="20"/>
  <c r="BH7" i="20"/>
  <c r="BG7" i="20"/>
  <c r="BF7" i="20"/>
  <c r="BE7" i="20"/>
  <c r="BD7" i="20"/>
  <c r="BC7" i="20"/>
  <c r="BB7" i="20"/>
  <c r="BM6" i="20"/>
  <c r="BK6" i="20"/>
  <c r="BJ6" i="20"/>
  <c r="BI6" i="20"/>
  <c r="BH6" i="20"/>
  <c r="BG6" i="20"/>
  <c r="BF6" i="20"/>
  <c r="BE6" i="20"/>
  <c r="BD6" i="20"/>
  <c r="BC6" i="20"/>
  <c r="BB6" i="20"/>
  <c r="BM12" i="18"/>
  <c r="BM11" i="18"/>
  <c r="BM10" i="18"/>
  <c r="BM9" i="18"/>
  <c r="BM8" i="18"/>
  <c r="BM7" i="18"/>
  <c r="BM6" i="18"/>
  <c r="A3" i="18"/>
  <c r="BK16" i="8"/>
  <c r="BJ16" i="8"/>
  <c r="BI16" i="8"/>
  <c r="BH16" i="8"/>
  <c r="BG16" i="8"/>
  <c r="BF16" i="8"/>
  <c r="BE16" i="8"/>
  <c r="BD16" i="8"/>
  <c r="BC16" i="8"/>
  <c r="BB16" i="8"/>
  <c r="AX16" i="8"/>
  <c r="AW16" i="8"/>
  <c r="AV16" i="8"/>
  <c r="AU16" i="8"/>
  <c r="AT16" i="8"/>
  <c r="AS16" i="8"/>
  <c r="AR16" i="8"/>
  <c r="AQ16" i="8"/>
  <c r="AP16" i="8"/>
  <c r="AO16" i="8"/>
  <c r="BK15" i="8"/>
  <c r="BJ15" i="8"/>
  <c r="BI15" i="8"/>
  <c r="BH15" i="8"/>
  <c r="BG15" i="8"/>
  <c r="BF15" i="8"/>
  <c r="BE15" i="8"/>
  <c r="BD15" i="8"/>
  <c r="BC15" i="8"/>
  <c r="BB15" i="8"/>
  <c r="AX15" i="8"/>
  <c r="AW15" i="8"/>
  <c r="AV15" i="8"/>
  <c r="AU15" i="8"/>
  <c r="AT15" i="8"/>
  <c r="AS15" i="8"/>
  <c r="AR15" i="8"/>
  <c r="AQ15" i="8"/>
  <c r="AP15" i="8"/>
  <c r="AO15" i="8"/>
  <c r="BK14" i="8"/>
  <c r="BJ14" i="8"/>
  <c r="BI14" i="8"/>
  <c r="BH14" i="8"/>
  <c r="BG14" i="8"/>
  <c r="BF14" i="8"/>
  <c r="BE14" i="8"/>
  <c r="BD14" i="8"/>
  <c r="BC14" i="8"/>
  <c r="BB14" i="8"/>
  <c r="AX14" i="8"/>
  <c r="AW14" i="8"/>
  <c r="AV14" i="8"/>
  <c r="AU14" i="8"/>
  <c r="AT14" i="8"/>
  <c r="AS14" i="8"/>
  <c r="AR14" i="8"/>
  <c r="AQ14" i="8"/>
  <c r="AP14" i="8"/>
  <c r="AO14" i="8"/>
  <c r="BK13" i="8"/>
  <c r="BJ13" i="8"/>
  <c r="BI13" i="8"/>
  <c r="BH13" i="8"/>
  <c r="BG13" i="8"/>
  <c r="BF13" i="8"/>
  <c r="BE13" i="8"/>
  <c r="BD13" i="8"/>
  <c r="BC13" i="8"/>
  <c r="BB13" i="8"/>
  <c r="AX13" i="8"/>
  <c r="AW13" i="8"/>
  <c r="AV13" i="8"/>
  <c r="AU13" i="8"/>
  <c r="AT13" i="8"/>
  <c r="AS13" i="8"/>
  <c r="AR13" i="8"/>
  <c r="AQ13" i="8"/>
  <c r="AP13" i="8"/>
  <c r="AO13" i="8"/>
  <c r="BK12" i="8"/>
  <c r="BJ12" i="8"/>
  <c r="BI12" i="8"/>
  <c r="BH12" i="8"/>
  <c r="BG12" i="8"/>
  <c r="BF12" i="8"/>
  <c r="BE12" i="8"/>
  <c r="BD12" i="8"/>
  <c r="BC12" i="8"/>
  <c r="BB12" i="8"/>
  <c r="AX12" i="8"/>
  <c r="AW12" i="8"/>
  <c r="AV12" i="8"/>
  <c r="AU12" i="8"/>
  <c r="AT12" i="8"/>
  <c r="AS12" i="8"/>
  <c r="AR12" i="8"/>
  <c r="AQ12" i="8"/>
  <c r="AP12" i="8"/>
  <c r="AO12" i="8"/>
  <c r="BK11" i="8"/>
  <c r="BJ11" i="8"/>
  <c r="BI11" i="8"/>
  <c r="BH11" i="8"/>
  <c r="BG11" i="8"/>
  <c r="BF11" i="8"/>
  <c r="BE11" i="8"/>
  <c r="BD11" i="8"/>
  <c r="BC11" i="8"/>
  <c r="BB11" i="8"/>
  <c r="AX11" i="8"/>
  <c r="AW11" i="8"/>
  <c r="AV11" i="8"/>
  <c r="AU11" i="8"/>
  <c r="AT11" i="8"/>
  <c r="AS11" i="8"/>
  <c r="AR11" i="8"/>
  <c r="AQ11" i="8"/>
  <c r="AP11" i="8"/>
  <c r="AO11" i="8"/>
  <c r="BK10" i="8"/>
  <c r="BJ10" i="8"/>
  <c r="BI10" i="8"/>
  <c r="BH10" i="8"/>
  <c r="BG10" i="8"/>
  <c r="BF10" i="8"/>
  <c r="BE10" i="8"/>
  <c r="BD10" i="8"/>
  <c r="BC10" i="8"/>
  <c r="BB10" i="8"/>
  <c r="AX10" i="8"/>
  <c r="AW10" i="8"/>
  <c r="AV10" i="8"/>
  <c r="AU10" i="8"/>
  <c r="AT10" i="8"/>
  <c r="AS10" i="8"/>
  <c r="AR10" i="8"/>
  <c r="AQ10" i="8"/>
  <c r="AP10" i="8"/>
  <c r="AO10" i="8"/>
  <c r="BK9" i="8"/>
  <c r="BJ9" i="8"/>
  <c r="BI9" i="8"/>
  <c r="BH9" i="8"/>
  <c r="BG9" i="8"/>
  <c r="BF9" i="8"/>
  <c r="BE9" i="8"/>
  <c r="BD9" i="8"/>
  <c r="BC9" i="8"/>
  <c r="BB9" i="8"/>
  <c r="AX9" i="8"/>
  <c r="AW9" i="8"/>
  <c r="AV9" i="8"/>
  <c r="AU9" i="8"/>
  <c r="AT9" i="8"/>
  <c r="AS9" i="8"/>
  <c r="AR9" i="8"/>
  <c r="AQ9" i="8"/>
  <c r="AP9" i="8"/>
  <c r="AO9" i="8"/>
  <c r="BK8" i="8"/>
  <c r="BJ8" i="8"/>
  <c r="BI8" i="8"/>
  <c r="BH8" i="8"/>
  <c r="BG8" i="8"/>
  <c r="BF8" i="8"/>
  <c r="BE8" i="8"/>
  <c r="BD8" i="8"/>
  <c r="BC8" i="8"/>
  <c r="BB8" i="8"/>
  <c r="AX8" i="8"/>
  <c r="AW8" i="8"/>
  <c r="AV8" i="8"/>
  <c r="AU8" i="8"/>
  <c r="AT8" i="8"/>
  <c r="AS8" i="8"/>
  <c r="AR8" i="8"/>
  <c r="AQ8" i="8"/>
  <c r="AP8" i="8"/>
  <c r="AO8" i="8"/>
  <c r="BK7" i="8"/>
  <c r="BJ7" i="8"/>
  <c r="BI7" i="8"/>
  <c r="BH7" i="8"/>
  <c r="BG7" i="8"/>
  <c r="BF7" i="8"/>
  <c r="BE7" i="8"/>
  <c r="BD7" i="8"/>
  <c r="BC7" i="8"/>
  <c r="BB7" i="8"/>
  <c r="AX7" i="8"/>
  <c r="AW7" i="8"/>
  <c r="AV7" i="8"/>
  <c r="AU7" i="8"/>
  <c r="AT7" i="8"/>
  <c r="AS7" i="8"/>
  <c r="AR7" i="8"/>
  <c r="AQ7" i="8"/>
  <c r="AP7" i="8"/>
  <c r="AO7" i="8"/>
  <c r="BL6" i="8"/>
  <c r="BK6" i="8"/>
  <c r="BJ6" i="8"/>
  <c r="BI6" i="8"/>
  <c r="BH6" i="8"/>
  <c r="BG6" i="8"/>
  <c r="BF6" i="8"/>
  <c r="BE6" i="8"/>
  <c r="BD6" i="8"/>
  <c r="BC6" i="8"/>
  <c r="BB6" i="8"/>
  <c r="AX6" i="8"/>
  <c r="AW6" i="8"/>
  <c r="AV6" i="8"/>
  <c r="AU6" i="8"/>
  <c r="AT6" i="8"/>
  <c r="AS6" i="8"/>
  <c r="AR6" i="8"/>
  <c r="AQ6" i="8"/>
  <c r="AP6" i="8"/>
  <c r="AO6" i="8"/>
  <c r="BK5" i="8"/>
  <c r="BJ5" i="8"/>
  <c r="BI5" i="8"/>
  <c r="BH5" i="8"/>
  <c r="BG5" i="8"/>
  <c r="BF5" i="8"/>
  <c r="BE5" i="8"/>
  <c r="BD5" i="8"/>
  <c r="BC5" i="8"/>
  <c r="BB5" i="8"/>
  <c r="AX5" i="8"/>
  <c r="AW5" i="8"/>
  <c r="AV5" i="8"/>
  <c r="AU5" i="8"/>
  <c r="AT5" i="8"/>
  <c r="AS5" i="8"/>
  <c r="AR5" i="8"/>
  <c r="AQ5" i="8"/>
  <c r="AP5" i="8"/>
  <c r="AO5" i="8"/>
  <c r="BK4" i="8"/>
  <c r="BJ4" i="8"/>
  <c r="BI4" i="8"/>
  <c r="BH4" i="8"/>
  <c r="BG4" i="8"/>
  <c r="BF4" i="8"/>
  <c r="BE4" i="8"/>
  <c r="BD4" i="8"/>
  <c r="BC4" i="8"/>
  <c r="AX4" i="8"/>
  <c r="AV4" i="8"/>
  <c r="AU4" i="8"/>
  <c r="AT4" i="8"/>
  <c r="AS4" i="8"/>
  <c r="AR4" i="8"/>
  <c r="AQ4" i="8"/>
  <c r="AP4" i="8"/>
  <c r="X16" i="8"/>
  <c r="W16" i="8"/>
  <c r="V16" i="8"/>
  <c r="U16" i="8"/>
  <c r="T16" i="8"/>
  <c r="S16" i="8"/>
  <c r="R16" i="8"/>
  <c r="Q16" i="8"/>
  <c r="P16" i="8"/>
  <c r="O16" i="8"/>
  <c r="X15" i="8"/>
  <c r="W15" i="8"/>
  <c r="V15" i="8"/>
  <c r="U15" i="8"/>
  <c r="T15" i="8"/>
  <c r="S15" i="8"/>
  <c r="R15" i="8"/>
  <c r="Q15" i="8"/>
  <c r="P15" i="8"/>
  <c r="O15" i="8"/>
  <c r="X14" i="8"/>
  <c r="W14" i="8"/>
  <c r="V14" i="8"/>
  <c r="U14" i="8"/>
  <c r="T14" i="8"/>
  <c r="S14" i="8"/>
  <c r="R14" i="8"/>
  <c r="Q14" i="8"/>
  <c r="P14" i="8"/>
  <c r="O14" i="8"/>
  <c r="X13" i="8"/>
  <c r="W13" i="8"/>
  <c r="V13" i="8"/>
  <c r="U13" i="8"/>
  <c r="T13" i="8"/>
  <c r="S13" i="8"/>
  <c r="R13" i="8"/>
  <c r="Q13" i="8"/>
  <c r="P13" i="8"/>
  <c r="O13" i="8"/>
  <c r="X12" i="8"/>
  <c r="W12" i="8"/>
  <c r="V12" i="8"/>
  <c r="U12" i="8"/>
  <c r="T12" i="8"/>
  <c r="S12" i="8"/>
  <c r="R12" i="8"/>
  <c r="Q12" i="8"/>
  <c r="P12" i="8"/>
  <c r="O12" i="8"/>
  <c r="X11" i="8"/>
  <c r="W11" i="8"/>
  <c r="V11" i="8"/>
  <c r="U11" i="8"/>
  <c r="T11" i="8"/>
  <c r="S11" i="8"/>
  <c r="R11" i="8"/>
  <c r="Q11" i="8"/>
  <c r="P11" i="8"/>
  <c r="O11" i="8"/>
  <c r="X10" i="8"/>
  <c r="W10" i="8"/>
  <c r="V10" i="8"/>
  <c r="U10" i="8"/>
  <c r="T10" i="8"/>
  <c r="S10" i="8"/>
  <c r="R10" i="8"/>
  <c r="Q10" i="8"/>
  <c r="P10" i="8"/>
  <c r="O10" i="8"/>
  <c r="X9" i="8"/>
  <c r="W9" i="8"/>
  <c r="V9" i="8"/>
  <c r="U9" i="8"/>
  <c r="T9" i="8"/>
  <c r="S9" i="8"/>
  <c r="R9" i="8"/>
  <c r="Q9" i="8"/>
  <c r="P9" i="8"/>
  <c r="O9" i="8"/>
  <c r="X8" i="8"/>
  <c r="W8" i="8"/>
  <c r="V8" i="8"/>
  <c r="U8" i="8"/>
  <c r="T8" i="8"/>
  <c r="S8" i="8"/>
  <c r="R8" i="8"/>
  <c r="Q8" i="8"/>
  <c r="P8" i="8"/>
  <c r="O8" i="8"/>
  <c r="X7" i="8"/>
  <c r="W7" i="8"/>
  <c r="V7" i="8"/>
  <c r="U7" i="8"/>
  <c r="T7" i="8"/>
  <c r="S7" i="8"/>
  <c r="R7" i="8"/>
  <c r="Q7" i="8"/>
  <c r="P7" i="8"/>
  <c r="O7" i="8"/>
  <c r="X6" i="8"/>
  <c r="W6" i="8"/>
  <c r="V6" i="8"/>
  <c r="U6" i="8"/>
  <c r="T6" i="8"/>
  <c r="S6" i="8"/>
  <c r="R6" i="8"/>
  <c r="Q6" i="8"/>
  <c r="P6" i="8"/>
  <c r="O6" i="8"/>
  <c r="X5" i="8"/>
  <c r="W5" i="8"/>
  <c r="V5" i="8"/>
  <c r="U5" i="8"/>
  <c r="T5" i="8"/>
  <c r="S5" i="8"/>
  <c r="R5" i="8"/>
  <c r="Q5" i="8"/>
  <c r="P5" i="8"/>
  <c r="O5" i="8"/>
  <c r="X4" i="8"/>
  <c r="W4" i="8"/>
  <c r="P4" i="8"/>
  <c r="K16" i="8"/>
  <c r="J16" i="8"/>
  <c r="I16" i="8"/>
  <c r="H16" i="8"/>
  <c r="G16" i="8"/>
  <c r="F16" i="8"/>
  <c r="E16" i="8"/>
  <c r="D16" i="8"/>
  <c r="C16" i="8"/>
  <c r="B16" i="8"/>
  <c r="AB16" i="6"/>
  <c r="BO16" i="6" s="1"/>
  <c r="BO16" i="8" s="1"/>
  <c r="AC16" i="6"/>
  <c r="BP16" i="6" s="1"/>
  <c r="AD16" i="6"/>
  <c r="BQ16" i="6" s="1"/>
  <c r="BQ16" i="8" s="1"/>
  <c r="AE16" i="6"/>
  <c r="AE16" i="8" s="1"/>
  <c r="AF16" i="6"/>
  <c r="BS16" i="6" s="1"/>
  <c r="BS16" i="8" s="1"/>
  <c r="AG16" i="6"/>
  <c r="AG16" i="8" s="1"/>
  <c r="AH16" i="6"/>
  <c r="BU16" i="6" s="1"/>
  <c r="BU16" i="8" s="1"/>
  <c r="AI16" i="6"/>
  <c r="AI16" i="8" s="1"/>
  <c r="AJ16" i="6"/>
  <c r="BW16" i="6" s="1"/>
  <c r="BW16" i="8" s="1"/>
  <c r="AK16" i="6"/>
  <c r="AK16" i="8" s="1"/>
  <c r="AI14" i="6"/>
  <c r="AI14" i="8" s="1"/>
  <c r="AE14" i="6"/>
  <c r="AE14" i="8" s="1"/>
  <c r="AK12" i="6"/>
  <c r="AK12" i="8" s="1"/>
  <c r="AG12" i="6"/>
  <c r="AG12" i="8" s="1"/>
  <c r="AC12" i="6"/>
  <c r="BP12" i="6" s="1"/>
  <c r="AI10" i="6"/>
  <c r="AI10" i="8" s="1"/>
  <c r="AE10" i="6"/>
  <c r="AE10" i="8" s="1"/>
  <c r="AK8" i="6"/>
  <c r="AK8" i="8" s="1"/>
  <c r="AG8" i="6"/>
  <c r="AG8" i="8" s="1"/>
  <c r="AC8" i="6"/>
  <c r="AI6" i="6"/>
  <c r="BV6" i="6" s="1"/>
  <c r="BV6" i="8" s="1"/>
  <c r="AY4" i="6" l="1"/>
  <c r="AY4" i="8" s="1"/>
  <c r="B8" i="18" a="1"/>
  <c r="B8" i="18" s="1"/>
  <c r="K7" i="18" a="1"/>
  <c r="K7" i="18" s="1"/>
  <c r="J7" i="18" a="1"/>
  <c r="J7" i="18" s="1"/>
  <c r="Y4" i="6"/>
  <c r="Y4" i="8" s="1"/>
  <c r="O4" i="8"/>
  <c r="D50" i="23"/>
  <c r="D38" i="23"/>
  <c r="D19" i="23"/>
  <c r="D17" i="23"/>
  <c r="D15" i="23"/>
  <c r="D10" i="23"/>
  <c r="D28" i="23"/>
  <c r="D16" i="23"/>
  <c r="D55" i="23"/>
  <c r="D52" i="23"/>
  <c r="D30" i="23"/>
  <c r="D32" i="23"/>
  <c r="D26" i="23"/>
  <c r="D20" i="23"/>
  <c r="D48" i="23"/>
  <c r="D22" i="23"/>
  <c r="D12" i="23"/>
  <c r="D11" i="23"/>
  <c r="D46" i="23"/>
  <c r="D18" i="23"/>
  <c r="D9" i="23"/>
  <c r="D42" i="23"/>
  <c r="D14" i="23"/>
  <c r="D7" i="23"/>
  <c r="D40" i="23"/>
  <c r="D5" i="23"/>
  <c r="D44" i="23"/>
  <c r="D8" i="23"/>
  <c r="D6" i="23"/>
  <c r="D24" i="23"/>
  <c r="C6" i="18" a="1"/>
  <c r="C6" i="18" s="1"/>
  <c r="E6" i="18" a="1"/>
  <c r="E6" i="18" s="1"/>
  <c r="G6" i="18" a="1"/>
  <c r="G6" i="18" s="1"/>
  <c r="I6" i="18" a="1"/>
  <c r="I6" i="18" s="1"/>
  <c r="K6" i="18" a="1"/>
  <c r="K6" i="18" s="1"/>
  <c r="P6" i="18" a="1"/>
  <c r="P6" i="18" s="1"/>
  <c r="R6" i="18" a="1"/>
  <c r="R6" i="18" s="1"/>
  <c r="T6" i="18" a="1"/>
  <c r="T6" i="18" s="1"/>
  <c r="V6" i="18" a="1"/>
  <c r="V6" i="18" s="1"/>
  <c r="X6" i="18" a="1"/>
  <c r="X6" i="18" s="1"/>
  <c r="AP6" i="18" a="1"/>
  <c r="AP6" i="18" s="1"/>
  <c r="AR6" i="18" a="1"/>
  <c r="AR6" i="18" s="1"/>
  <c r="AT6" i="18" a="1"/>
  <c r="AT6" i="18" s="1"/>
  <c r="AV6" i="18" a="1"/>
  <c r="AV6" i="18" s="1"/>
  <c r="AX6" i="18" a="1"/>
  <c r="AX6" i="18" s="1"/>
  <c r="C7" i="18" a="1"/>
  <c r="C7" i="18" s="1"/>
  <c r="E7" i="18" a="1"/>
  <c r="E7" i="18" s="1"/>
  <c r="G7" i="18" a="1"/>
  <c r="G7" i="18" s="1"/>
  <c r="I7" i="18" a="1"/>
  <c r="I7" i="18" s="1"/>
  <c r="P7" i="18" a="1"/>
  <c r="P7" i="18" s="1"/>
  <c r="R7" i="18" a="1"/>
  <c r="R7" i="18" s="1"/>
  <c r="T7" i="18" a="1"/>
  <c r="T7" i="18" s="1"/>
  <c r="V7" i="18" a="1"/>
  <c r="V7" i="18" s="1"/>
  <c r="X7" i="18" a="1"/>
  <c r="X7" i="18" s="1"/>
  <c r="AQ7" i="18" a="1"/>
  <c r="AQ7" i="18" s="1"/>
  <c r="AU7" i="18" a="1"/>
  <c r="AU7" i="18" s="1"/>
  <c r="BK13" i="18" a="1"/>
  <c r="BK13" i="18" s="1"/>
  <c r="BI13" i="18" a="1"/>
  <c r="BI13" i="18" s="1"/>
  <c r="BG13" i="18" a="1"/>
  <c r="BG13" i="18" s="1"/>
  <c r="BE13" i="18" a="1"/>
  <c r="BE13" i="18" s="1"/>
  <c r="BC13" i="18" a="1"/>
  <c r="BC13" i="18" s="1"/>
  <c r="AX12" i="18" a="1"/>
  <c r="AX12" i="18" s="1"/>
  <c r="AX12" i="20" s="1"/>
  <c r="AV12" i="18" a="1"/>
  <c r="AV12" i="18" s="1"/>
  <c r="AT12" i="18" a="1"/>
  <c r="AT12" i="18" s="1"/>
  <c r="AR12" i="18" a="1"/>
  <c r="AR12" i="18" s="1"/>
  <c r="AP12" i="18" a="1"/>
  <c r="AP12" i="18" s="1"/>
  <c r="X12" i="18" a="1"/>
  <c r="X12" i="18" s="1"/>
  <c r="V12" i="18" a="1"/>
  <c r="V12" i="18" s="1"/>
  <c r="T12" i="18" a="1"/>
  <c r="T12" i="18" s="1"/>
  <c r="R12" i="18" a="1"/>
  <c r="R12" i="18" s="1"/>
  <c r="P12" i="18" a="1"/>
  <c r="P12" i="18" s="1"/>
  <c r="K12" i="18" a="1"/>
  <c r="K12" i="18" s="1"/>
  <c r="I12" i="18" a="1"/>
  <c r="I12" i="18" s="1"/>
  <c r="G12" i="18" a="1"/>
  <c r="G12" i="18" s="1"/>
  <c r="E12" i="18" a="1"/>
  <c r="E12" i="18" s="1"/>
  <c r="C12" i="18" a="1"/>
  <c r="C12" i="18" s="1"/>
  <c r="AX11" i="18" a="1"/>
  <c r="AX11" i="18" s="1"/>
  <c r="AV11" i="18" a="1"/>
  <c r="AV11" i="18" s="1"/>
  <c r="AT11" i="18" a="1"/>
  <c r="AT11" i="18" s="1"/>
  <c r="AR11" i="18" a="1"/>
  <c r="AR11" i="18" s="1"/>
  <c r="AP11" i="18" a="1"/>
  <c r="AP11" i="18" s="1"/>
  <c r="X11" i="18" a="1"/>
  <c r="X11" i="18" s="1"/>
  <c r="V11" i="18" a="1"/>
  <c r="V11" i="18" s="1"/>
  <c r="T11" i="18" a="1"/>
  <c r="T11" i="18" s="1"/>
  <c r="R11" i="18" a="1"/>
  <c r="R11" i="18" s="1"/>
  <c r="P11" i="18" a="1"/>
  <c r="P11" i="18" s="1"/>
  <c r="K11" i="18" a="1"/>
  <c r="K11" i="18" s="1"/>
  <c r="I11" i="18" a="1"/>
  <c r="I11" i="18" s="1"/>
  <c r="G11" i="18" a="1"/>
  <c r="G11" i="18" s="1"/>
  <c r="E11" i="18" a="1"/>
  <c r="E11" i="18" s="1"/>
  <c r="C11" i="18" a="1"/>
  <c r="C11" i="18" s="1"/>
  <c r="AX10" i="18" a="1"/>
  <c r="AX10" i="18" s="1"/>
  <c r="AV10" i="18" a="1"/>
  <c r="AV10" i="18" s="1"/>
  <c r="AT10" i="18" a="1"/>
  <c r="AT10" i="18" s="1"/>
  <c r="AR10" i="18" a="1"/>
  <c r="AR10" i="18" s="1"/>
  <c r="AP10" i="18" a="1"/>
  <c r="AP10" i="18" s="1"/>
  <c r="X10" i="18" a="1"/>
  <c r="X10" i="18" s="1"/>
  <c r="V10" i="18" a="1"/>
  <c r="V10" i="18" s="1"/>
  <c r="T10" i="18" a="1"/>
  <c r="T10" i="18" s="1"/>
  <c r="R10" i="18" a="1"/>
  <c r="R10" i="18" s="1"/>
  <c r="P10" i="18" a="1"/>
  <c r="P10" i="18" s="1"/>
  <c r="K10" i="18" a="1"/>
  <c r="K10" i="18" s="1"/>
  <c r="I10" i="18" a="1"/>
  <c r="I10" i="18" s="1"/>
  <c r="G10" i="18" a="1"/>
  <c r="G10" i="18" s="1"/>
  <c r="E10" i="18" a="1"/>
  <c r="E10" i="18" s="1"/>
  <c r="C10" i="18" a="1"/>
  <c r="C10" i="18" s="1"/>
  <c r="AX9" i="18" a="1"/>
  <c r="AX9" i="18" s="1"/>
  <c r="AV9" i="18" a="1"/>
  <c r="AV9" i="18" s="1"/>
  <c r="AT9" i="18" a="1"/>
  <c r="AT9" i="18" s="1"/>
  <c r="AR9" i="18" a="1"/>
  <c r="AR9" i="18" s="1"/>
  <c r="AP9" i="18" a="1"/>
  <c r="AP9" i="18" s="1"/>
  <c r="X9" i="18" a="1"/>
  <c r="X9" i="18" s="1"/>
  <c r="V9" i="18" a="1"/>
  <c r="V9" i="18" s="1"/>
  <c r="T9" i="18" a="1"/>
  <c r="T9" i="18" s="1"/>
  <c r="R9" i="18" a="1"/>
  <c r="R9" i="18" s="1"/>
  <c r="P9" i="18" a="1"/>
  <c r="P9" i="18" s="1"/>
  <c r="K9" i="18" a="1"/>
  <c r="K9" i="18" s="1"/>
  <c r="I9" i="18" a="1"/>
  <c r="I9" i="18" s="1"/>
  <c r="G9" i="18" a="1"/>
  <c r="G9" i="18" s="1"/>
  <c r="E9" i="18" a="1"/>
  <c r="E9" i="18" s="1"/>
  <c r="C9" i="18" a="1"/>
  <c r="C9" i="18" s="1"/>
  <c r="AX8" i="18" a="1"/>
  <c r="AX8" i="18" s="1"/>
  <c r="AV8" i="18" a="1"/>
  <c r="AV8" i="18" s="1"/>
  <c r="AT8" i="18" a="1"/>
  <c r="AT8" i="18" s="1"/>
  <c r="AR8" i="18" a="1"/>
  <c r="AR8" i="18" s="1"/>
  <c r="AP8" i="18" a="1"/>
  <c r="AP8" i="18" s="1"/>
  <c r="X8" i="18" a="1"/>
  <c r="X8" i="18" s="1"/>
  <c r="V8" i="18" a="1"/>
  <c r="V8" i="18" s="1"/>
  <c r="T8" i="18" a="1"/>
  <c r="T8" i="18" s="1"/>
  <c r="R8" i="18" a="1"/>
  <c r="R8" i="18" s="1"/>
  <c r="P8" i="18" a="1"/>
  <c r="P8" i="18" s="1"/>
  <c r="K8" i="18" a="1"/>
  <c r="K8" i="18" s="1"/>
  <c r="I8" i="18" a="1"/>
  <c r="I8" i="18" s="1"/>
  <c r="G8" i="18" a="1"/>
  <c r="G8" i="18" s="1"/>
  <c r="E8" i="18" a="1"/>
  <c r="E8" i="18" s="1"/>
  <c r="C8" i="18" a="1"/>
  <c r="C8" i="18" s="1"/>
  <c r="AX7" i="18" a="1"/>
  <c r="AX7" i="18" s="1"/>
  <c r="AV7" i="18" a="1"/>
  <c r="AV7" i="18" s="1"/>
  <c r="AT7" i="18" a="1"/>
  <c r="AT7" i="18" s="1"/>
  <c r="AR7" i="18" a="1"/>
  <c r="AR7" i="18" s="1"/>
  <c r="AP7" i="18" a="1"/>
  <c r="AP7" i="18" s="1"/>
  <c r="BJ13" i="18" a="1"/>
  <c r="BJ13" i="18" s="1"/>
  <c r="BJ13" i="20" s="1"/>
  <c r="BH13" i="18" a="1"/>
  <c r="BH13" i="18" s="1"/>
  <c r="BH13" i="20" s="1"/>
  <c r="BF13" i="18" a="1"/>
  <c r="BF13" i="18" s="1"/>
  <c r="BF13" i="20" s="1"/>
  <c r="BD13" i="18" a="1"/>
  <c r="BD13" i="18" s="1"/>
  <c r="BD13" i="20" s="1"/>
  <c r="BB13" i="18" a="1"/>
  <c r="BB13" i="18" s="1"/>
  <c r="BB13" i="20" s="1"/>
  <c r="AW12" i="18" a="1"/>
  <c r="AW12" i="18" s="1"/>
  <c r="AU12" i="18" a="1"/>
  <c r="AU12" i="18" s="1"/>
  <c r="AS12" i="18" a="1"/>
  <c r="AS12" i="18" s="1"/>
  <c r="AQ12" i="18" a="1"/>
  <c r="AQ12" i="18" s="1"/>
  <c r="AO12" i="18" a="1"/>
  <c r="AO12" i="18" s="1"/>
  <c r="W12" i="18" a="1"/>
  <c r="W12" i="18" s="1"/>
  <c r="U12" i="18" a="1"/>
  <c r="U12" i="18" s="1"/>
  <c r="S12" i="18" a="1"/>
  <c r="S12" i="18" s="1"/>
  <c r="Q12" i="18" a="1"/>
  <c r="Q12" i="18" s="1"/>
  <c r="O12" i="18" a="1"/>
  <c r="O12" i="18" s="1"/>
  <c r="J12" i="18" a="1"/>
  <c r="J12" i="18" s="1"/>
  <c r="H12" i="18" a="1"/>
  <c r="H12" i="18" s="1"/>
  <c r="F12" i="18" a="1"/>
  <c r="F12" i="18" s="1"/>
  <c r="D12" i="18" a="1"/>
  <c r="D12" i="18" s="1"/>
  <c r="B12" i="18" a="1"/>
  <c r="B12" i="18" s="1"/>
  <c r="AW11" i="18" a="1"/>
  <c r="AW11" i="18" s="1"/>
  <c r="AU11" i="18" a="1"/>
  <c r="AU11" i="18" s="1"/>
  <c r="AS11" i="18" a="1"/>
  <c r="AS11" i="18" s="1"/>
  <c r="AQ11" i="18" a="1"/>
  <c r="AQ11" i="18" s="1"/>
  <c r="AO11" i="18" a="1"/>
  <c r="AO11" i="18" s="1"/>
  <c r="W11" i="18" a="1"/>
  <c r="W11" i="18" s="1"/>
  <c r="U11" i="18" a="1"/>
  <c r="U11" i="18" s="1"/>
  <c r="S11" i="18" a="1"/>
  <c r="S11" i="18" s="1"/>
  <c r="Q11" i="18" a="1"/>
  <c r="Q11" i="18" s="1"/>
  <c r="O11" i="18" a="1"/>
  <c r="O11" i="18" s="1"/>
  <c r="J11" i="18" a="1"/>
  <c r="J11" i="18" s="1"/>
  <c r="H11" i="18" a="1"/>
  <c r="H11" i="18" s="1"/>
  <c r="F11" i="18" a="1"/>
  <c r="F11" i="18" s="1"/>
  <c r="D11" i="18" a="1"/>
  <c r="D11" i="18" s="1"/>
  <c r="B11" i="18" a="1"/>
  <c r="B11" i="18" s="1"/>
  <c r="AW10" i="18" a="1"/>
  <c r="AW10" i="18" s="1"/>
  <c r="AU10" i="18" a="1"/>
  <c r="AU10" i="18" s="1"/>
  <c r="AS10" i="18" a="1"/>
  <c r="AS10" i="18" s="1"/>
  <c r="AQ10" i="18" a="1"/>
  <c r="AQ10" i="18" s="1"/>
  <c r="AO10" i="18" a="1"/>
  <c r="AO10" i="18" s="1"/>
  <c r="W10" i="18" a="1"/>
  <c r="W10" i="18" s="1"/>
  <c r="U10" i="18" a="1"/>
  <c r="U10" i="18" s="1"/>
  <c r="S10" i="18" a="1"/>
  <c r="S10" i="18" s="1"/>
  <c r="Q10" i="18" a="1"/>
  <c r="Q10" i="18" s="1"/>
  <c r="O10" i="18" a="1"/>
  <c r="O10" i="18" s="1"/>
  <c r="J10" i="18" a="1"/>
  <c r="J10" i="18" s="1"/>
  <c r="H10" i="18" a="1"/>
  <c r="H10" i="18" s="1"/>
  <c r="F10" i="18" a="1"/>
  <c r="F10" i="18" s="1"/>
  <c r="D10" i="18" a="1"/>
  <c r="D10" i="18" s="1"/>
  <c r="B10" i="18" a="1"/>
  <c r="B10" i="18" s="1"/>
  <c r="AW9" i="18" a="1"/>
  <c r="AW9" i="18" s="1"/>
  <c r="AU9" i="18" a="1"/>
  <c r="AU9" i="18" s="1"/>
  <c r="AS9" i="18" a="1"/>
  <c r="AS9" i="18" s="1"/>
  <c r="AQ9" i="18" a="1"/>
  <c r="AQ9" i="18" s="1"/>
  <c r="AO9" i="18" a="1"/>
  <c r="AO9" i="18" s="1"/>
  <c r="W9" i="18" a="1"/>
  <c r="W9" i="18" s="1"/>
  <c r="U9" i="18" a="1"/>
  <c r="U9" i="18" s="1"/>
  <c r="S9" i="18" a="1"/>
  <c r="S9" i="18" s="1"/>
  <c r="Q9" i="18" a="1"/>
  <c r="Q9" i="18" s="1"/>
  <c r="O9" i="18" a="1"/>
  <c r="O9" i="18" s="1"/>
  <c r="J9" i="18" a="1"/>
  <c r="J9" i="18" s="1"/>
  <c r="H9" i="18" a="1"/>
  <c r="H9" i="18" s="1"/>
  <c r="F9" i="18" a="1"/>
  <c r="F9" i="18" s="1"/>
  <c r="D9" i="18" a="1"/>
  <c r="D9" i="18" s="1"/>
  <c r="B9" i="18" a="1"/>
  <c r="B9" i="18" s="1"/>
  <c r="AW8" i="18" a="1"/>
  <c r="AW8" i="18" s="1"/>
  <c r="AU8" i="18" a="1"/>
  <c r="AU8" i="18" s="1"/>
  <c r="AS8" i="18" a="1"/>
  <c r="AS8" i="18" s="1"/>
  <c r="AQ8" i="18" a="1"/>
  <c r="AQ8" i="18" s="1"/>
  <c r="AO8" i="18" a="1"/>
  <c r="AO8" i="18" s="1"/>
  <c r="W8" i="18" a="1"/>
  <c r="W8" i="18" s="1"/>
  <c r="U8" i="18" a="1"/>
  <c r="U8" i="18" s="1"/>
  <c r="S8" i="18" a="1"/>
  <c r="S8" i="18" s="1"/>
  <c r="Q8" i="18" a="1"/>
  <c r="Q8" i="18" s="1"/>
  <c r="O8" i="18" a="1"/>
  <c r="O8" i="18" s="1"/>
  <c r="J8" i="18" a="1"/>
  <c r="J8" i="18" s="1"/>
  <c r="H8" i="18" a="1"/>
  <c r="H8" i="18" s="1"/>
  <c r="F8" i="18" a="1"/>
  <c r="F8" i="18" s="1"/>
  <c r="B6" i="18" a="1"/>
  <c r="B6" i="18" s="1"/>
  <c r="D6" i="18" a="1"/>
  <c r="D6" i="18" s="1"/>
  <c r="F6" i="18" a="1"/>
  <c r="F6" i="18" s="1"/>
  <c r="H6" i="18" a="1"/>
  <c r="H6" i="18" s="1"/>
  <c r="J6" i="18" a="1"/>
  <c r="J6" i="18" s="1"/>
  <c r="O6" i="18" a="1"/>
  <c r="O6" i="18" s="1"/>
  <c r="Q6" i="18" a="1"/>
  <c r="Q6" i="18" s="1"/>
  <c r="S6" i="18" a="1"/>
  <c r="S6" i="18" s="1"/>
  <c r="U6" i="18" a="1"/>
  <c r="U6" i="18" s="1"/>
  <c r="W6" i="18" a="1"/>
  <c r="W6" i="18" s="1"/>
  <c r="AO6" i="18" a="1"/>
  <c r="AO6" i="18" s="1"/>
  <c r="AQ6" i="18" a="1"/>
  <c r="AQ6" i="18" s="1"/>
  <c r="AS6" i="18" a="1"/>
  <c r="AS6" i="18" s="1"/>
  <c r="AU6" i="18" a="1"/>
  <c r="AU6" i="18" s="1"/>
  <c r="AW6" i="18" a="1"/>
  <c r="AW6" i="18" s="1"/>
  <c r="B7" i="18" a="1"/>
  <c r="B7" i="18" s="1"/>
  <c r="D7" i="18" a="1"/>
  <c r="D7" i="18" s="1"/>
  <c r="D7" i="20" s="1"/>
  <c r="F7" i="18" a="1"/>
  <c r="F7" i="18" s="1"/>
  <c r="F7" i="20" s="1"/>
  <c r="H7" i="18" a="1"/>
  <c r="H7" i="18" s="1"/>
  <c r="H7" i="20" s="1"/>
  <c r="J7" i="20"/>
  <c r="O7" i="18" a="1"/>
  <c r="O7" i="18" s="1"/>
  <c r="Q7" i="18" a="1"/>
  <c r="Q7" i="18" s="1"/>
  <c r="S7" i="18" a="1"/>
  <c r="S7" i="18" s="1"/>
  <c r="U7" i="18" a="1"/>
  <c r="U7" i="18" s="1"/>
  <c r="W7" i="18" a="1"/>
  <c r="W7" i="18" s="1"/>
  <c r="W7" i="20" s="1"/>
  <c r="AO7" i="18" a="1"/>
  <c r="AO7" i="18" s="1"/>
  <c r="AO7" i="20" s="1"/>
  <c r="AS7" i="18" a="1"/>
  <c r="AS7" i="18" s="1"/>
  <c r="AS7" i="20" s="1"/>
  <c r="AW7" i="18" a="1"/>
  <c r="AW7" i="18" s="1"/>
  <c r="AW7" i="20" s="1"/>
  <c r="D8" i="18" a="1"/>
  <c r="D8" i="18" s="1"/>
  <c r="M8" i="18" s="1"/>
  <c r="M8" i="20" s="1"/>
  <c r="L6" i="18"/>
  <c r="L6" i="20" s="1"/>
  <c r="AY6" i="18"/>
  <c r="AY6" i="20" s="1"/>
  <c r="Y8" i="18"/>
  <c r="Y8" i="20" s="1"/>
  <c r="AY8" i="18"/>
  <c r="AY8" i="20" s="1"/>
  <c r="L9" i="18"/>
  <c r="L9" i="20" s="1"/>
  <c r="Y9" i="18"/>
  <c r="Y9" i="20" s="1"/>
  <c r="AY9" i="18"/>
  <c r="AY9" i="20" s="1"/>
  <c r="L10" i="18"/>
  <c r="L10" i="20" s="1"/>
  <c r="Y10" i="18"/>
  <c r="Y10" i="20" s="1"/>
  <c r="AY10" i="18"/>
  <c r="AY10" i="20" s="1"/>
  <c r="L11" i="18"/>
  <c r="L11" i="20" s="1"/>
  <c r="Y11" i="18"/>
  <c r="Y11" i="20" s="1"/>
  <c r="AY11" i="18"/>
  <c r="AY11" i="20" s="1"/>
  <c r="L12" i="18"/>
  <c r="L12" i="20" s="1"/>
  <c r="Y12" i="18"/>
  <c r="Y12" i="20" s="1"/>
  <c r="AY12" i="18"/>
  <c r="AY12" i="20" s="1"/>
  <c r="BL13" i="18"/>
  <c r="BL13" i="20" s="1"/>
  <c r="L4" i="6"/>
  <c r="BV14" i="6"/>
  <c r="BV14" i="8" s="1"/>
  <c r="BT8" i="6"/>
  <c r="BT8" i="8" s="1"/>
  <c r="BX12" i="6"/>
  <c r="BX12" i="8" s="1"/>
  <c r="AI6" i="8"/>
  <c r="BR14" i="6"/>
  <c r="BR14" i="8" s="1"/>
  <c r="BR10" i="6"/>
  <c r="BR10" i="8" s="1"/>
  <c r="AD16" i="8"/>
  <c r="AH16" i="8"/>
  <c r="BV10" i="6"/>
  <c r="BV10" i="8" s="1"/>
  <c r="AB16" i="8"/>
  <c r="AF16" i="8"/>
  <c r="AJ16" i="8"/>
  <c r="BP16" i="8"/>
  <c r="BR16" i="6"/>
  <c r="BR16" i="8" s="1"/>
  <c r="AC8" i="8"/>
  <c r="BX16" i="6"/>
  <c r="BX16" i="8" s="1"/>
  <c r="BT16" i="6"/>
  <c r="BT16" i="8" s="1"/>
  <c r="BT12" i="6"/>
  <c r="BT12" i="8" s="1"/>
  <c r="BP12" i="8"/>
  <c r="BX8" i="6"/>
  <c r="BX8" i="8" s="1"/>
  <c r="BP8" i="6"/>
  <c r="BX4" i="6"/>
  <c r="BX4" i="8" s="1"/>
  <c r="AL16" i="6"/>
  <c r="AL16" i="8" s="1"/>
  <c r="BV16" i="6"/>
  <c r="BV16" i="8" s="1"/>
  <c r="AC12" i="8"/>
  <c r="Q6" i="20"/>
  <c r="S9" i="20"/>
  <c r="AQ7" i="20"/>
  <c r="AU7" i="20"/>
  <c r="AO8" i="20"/>
  <c r="AS8" i="20"/>
  <c r="AW8" i="20"/>
  <c r="AQ9" i="20"/>
  <c r="AU9" i="20"/>
  <c r="AO10" i="20"/>
  <c r="AS10" i="20"/>
  <c r="AW10" i="20"/>
  <c r="AQ11" i="20"/>
  <c r="AU11" i="20"/>
  <c r="AO12" i="20"/>
  <c r="AS12" i="20"/>
  <c r="AW12" i="20"/>
  <c r="O11" i="20"/>
  <c r="AQ8" i="20"/>
  <c r="AU8" i="20"/>
  <c r="AO9" i="20"/>
  <c r="AS9" i="20"/>
  <c r="AW9" i="20"/>
  <c r="AQ10" i="20"/>
  <c r="AU10" i="20"/>
  <c r="AO11" i="20"/>
  <c r="AS11" i="20"/>
  <c r="AW11" i="20"/>
  <c r="AQ12" i="20"/>
  <c r="AU12" i="20"/>
  <c r="AD6" i="18"/>
  <c r="AD6" i="20" s="1"/>
  <c r="Q10" i="20"/>
  <c r="AP6" i="20"/>
  <c r="AR6" i="20"/>
  <c r="AT6" i="20"/>
  <c r="AV6" i="20"/>
  <c r="AX6" i="20"/>
  <c r="AR7" i="20"/>
  <c r="AT7" i="20"/>
  <c r="AV7" i="20"/>
  <c r="AX7" i="20"/>
  <c r="AP8" i="20"/>
  <c r="AT8" i="20"/>
  <c r="AV8" i="20"/>
  <c r="AX8" i="20"/>
  <c r="AR9" i="20"/>
  <c r="AT9" i="20"/>
  <c r="AV9" i="20"/>
  <c r="AX9" i="20"/>
  <c r="AP10" i="20"/>
  <c r="AT10" i="20"/>
  <c r="AV10" i="20"/>
  <c r="AX10" i="20"/>
  <c r="AR11" i="20"/>
  <c r="AT11" i="20"/>
  <c r="AV11" i="20"/>
  <c r="AX11" i="20"/>
  <c r="AP12" i="20"/>
  <c r="AT12" i="20"/>
  <c r="AV12" i="20"/>
  <c r="BQ10" i="18"/>
  <c r="BQ10" i="20" s="1"/>
  <c r="AZ6" i="18"/>
  <c r="AZ6" i="20" s="1"/>
  <c r="AZ8" i="18"/>
  <c r="AZ8" i="20" s="1"/>
  <c r="AZ10" i="18"/>
  <c r="AZ10" i="20" s="1"/>
  <c r="M9" i="18"/>
  <c r="M9" i="20" s="1"/>
  <c r="B6" i="20"/>
  <c r="M6" i="18"/>
  <c r="M6" i="20" s="1"/>
  <c r="M12" i="18"/>
  <c r="M12" i="20" s="1"/>
  <c r="BO11" i="18"/>
  <c r="M10" i="18"/>
  <c r="M10" i="20" s="1"/>
  <c r="BS9" i="18"/>
  <c r="BS9" i="20" s="1"/>
  <c r="B7" i="20"/>
  <c r="BC13" i="20"/>
  <c r="BE13" i="20"/>
  <c r="BG13" i="20"/>
  <c r="BI13" i="20"/>
  <c r="BK13" i="20"/>
  <c r="BP12" i="18"/>
  <c r="BP12" i="20" s="1"/>
  <c r="M11" i="18"/>
  <c r="M11" i="20" s="1"/>
  <c r="O6" i="20"/>
  <c r="BX9" i="18"/>
  <c r="BX9" i="20" s="1"/>
  <c r="BV9" i="18"/>
  <c r="BV9" i="20" s="1"/>
  <c r="BT9" i="18"/>
  <c r="BT9" i="20" s="1"/>
  <c r="BR9" i="18"/>
  <c r="BR9" i="20" s="1"/>
  <c r="BP9" i="18"/>
  <c r="BP9" i="20" s="1"/>
  <c r="BX8" i="18"/>
  <c r="BX8" i="20" s="1"/>
  <c r="BV8" i="18"/>
  <c r="BV8" i="20" s="1"/>
  <c r="BT8" i="18"/>
  <c r="BT8" i="20" s="1"/>
  <c r="BV6" i="18"/>
  <c r="BV6" i="20" s="1"/>
  <c r="BR6" i="18"/>
  <c r="BR6" i="20" s="1"/>
  <c r="BO9" i="18"/>
  <c r="BX6" i="18"/>
  <c r="BX6" i="20" s="1"/>
  <c r="BR8" i="18"/>
  <c r="BR8" i="20" s="1"/>
  <c r="BP8" i="18"/>
  <c r="BP8" i="20" s="1"/>
  <c r="BX7" i="18"/>
  <c r="BX7" i="20" s="1"/>
  <c r="BV7" i="18"/>
  <c r="BV7" i="20" s="1"/>
  <c r="BT7" i="18"/>
  <c r="BT7" i="20" s="1"/>
  <c r="BR7" i="18"/>
  <c r="BR7" i="20" s="1"/>
  <c r="BP7" i="18"/>
  <c r="BP7" i="20" s="1"/>
  <c r="BW8" i="18"/>
  <c r="BW8" i="20" s="1"/>
  <c r="BU8" i="18"/>
  <c r="BU8" i="20" s="1"/>
  <c r="BO8" i="18"/>
  <c r="D6" i="20"/>
  <c r="F6" i="20"/>
  <c r="H6" i="20"/>
  <c r="J6" i="20"/>
  <c r="B8" i="20"/>
  <c r="F8" i="20"/>
  <c r="H8" i="20"/>
  <c r="J8" i="20"/>
  <c r="B9" i="20"/>
  <c r="D9" i="20"/>
  <c r="F9" i="20"/>
  <c r="H9" i="20"/>
  <c r="J9" i="20"/>
  <c r="B10" i="20"/>
  <c r="D10" i="20"/>
  <c r="F10" i="20"/>
  <c r="H10" i="20"/>
  <c r="J10" i="20"/>
  <c r="B11" i="20"/>
  <c r="D11" i="20"/>
  <c r="F11" i="20"/>
  <c r="H11" i="20"/>
  <c r="J11" i="20"/>
  <c r="B12" i="20"/>
  <c r="D12" i="20"/>
  <c r="F12" i="20"/>
  <c r="H12" i="20"/>
  <c r="J12" i="20"/>
  <c r="C6" i="20"/>
  <c r="E6" i="20"/>
  <c r="G6" i="20"/>
  <c r="I6" i="20"/>
  <c r="K6" i="20"/>
  <c r="C7" i="20"/>
  <c r="E7" i="20"/>
  <c r="G7" i="20"/>
  <c r="I7" i="20"/>
  <c r="K7" i="20"/>
  <c r="C8" i="20"/>
  <c r="E8" i="20"/>
  <c r="G8" i="20"/>
  <c r="I8" i="20"/>
  <c r="K8" i="20"/>
  <c r="C9" i="20"/>
  <c r="E9" i="20"/>
  <c r="G9" i="20"/>
  <c r="I9" i="20"/>
  <c r="K9" i="20"/>
  <c r="C10" i="20"/>
  <c r="E10" i="20"/>
  <c r="G10" i="20"/>
  <c r="I10" i="20"/>
  <c r="K10" i="20"/>
  <c r="C11" i="20"/>
  <c r="E11" i="20"/>
  <c r="G11" i="20"/>
  <c r="I11" i="20"/>
  <c r="K11" i="20"/>
  <c r="C12" i="20"/>
  <c r="E12" i="20"/>
  <c r="G12" i="20"/>
  <c r="I12" i="20"/>
  <c r="K12" i="20"/>
  <c r="B13" i="8"/>
  <c r="AB13" i="6"/>
  <c r="D13" i="8"/>
  <c r="AD13" i="6"/>
  <c r="F13" i="8"/>
  <c r="AF13" i="6"/>
  <c r="H13" i="8"/>
  <c r="AH13" i="6"/>
  <c r="J13" i="8"/>
  <c r="AJ13" i="6"/>
  <c r="B14" i="8"/>
  <c r="AB14" i="6"/>
  <c r="D14" i="8"/>
  <c r="AD14" i="6"/>
  <c r="F14" i="8"/>
  <c r="AF14" i="6"/>
  <c r="H14" i="8"/>
  <c r="AH14" i="6"/>
  <c r="J14" i="8"/>
  <c r="AJ14" i="6"/>
  <c r="C15" i="8"/>
  <c r="AC15" i="6"/>
  <c r="E15" i="8"/>
  <c r="AE15" i="6"/>
  <c r="G15" i="8"/>
  <c r="AG15" i="6"/>
  <c r="I15" i="8"/>
  <c r="AI15" i="6"/>
  <c r="K15" i="8"/>
  <c r="AK15" i="6"/>
  <c r="B15" i="8"/>
  <c r="AB15" i="6"/>
  <c r="C4" i="8"/>
  <c r="AC4" i="6"/>
  <c r="E4" i="8"/>
  <c r="AE4" i="6"/>
  <c r="G4" i="8"/>
  <c r="AG4" i="6"/>
  <c r="I4" i="8"/>
  <c r="AI4" i="6"/>
  <c r="C5" i="8"/>
  <c r="AC5" i="6"/>
  <c r="E5" i="8"/>
  <c r="AE5" i="6"/>
  <c r="G5" i="8"/>
  <c r="AG5" i="6"/>
  <c r="I5" i="8"/>
  <c r="AI5" i="6"/>
  <c r="K5" i="8"/>
  <c r="AK5" i="6"/>
  <c r="C6" i="8"/>
  <c r="AC6" i="6"/>
  <c r="E6" i="8"/>
  <c r="AE6" i="6"/>
  <c r="G6" i="8"/>
  <c r="AG6" i="6"/>
  <c r="K6" i="8"/>
  <c r="AK6" i="6"/>
  <c r="C7" i="8"/>
  <c r="AC7" i="6"/>
  <c r="E7" i="8"/>
  <c r="AE7" i="6"/>
  <c r="G7" i="8"/>
  <c r="AG7" i="6"/>
  <c r="I7" i="8"/>
  <c r="AI7" i="6"/>
  <c r="K7" i="8"/>
  <c r="AK7" i="6"/>
  <c r="E8" i="8"/>
  <c r="AE8" i="6"/>
  <c r="I8" i="8"/>
  <c r="AI8" i="6"/>
  <c r="C9" i="8"/>
  <c r="AC9" i="6"/>
  <c r="E9" i="8"/>
  <c r="AE9" i="6"/>
  <c r="G9" i="8"/>
  <c r="AG9" i="6"/>
  <c r="I9" i="8"/>
  <c r="AI9" i="6"/>
  <c r="K9" i="8"/>
  <c r="AK9" i="6"/>
  <c r="C10" i="8"/>
  <c r="AC10" i="6"/>
  <c r="G10" i="8"/>
  <c r="AG10" i="6"/>
  <c r="K10" i="8"/>
  <c r="AK10" i="6"/>
  <c r="C11" i="8"/>
  <c r="AC11" i="6"/>
  <c r="E11" i="8"/>
  <c r="AE11" i="6"/>
  <c r="G11" i="8"/>
  <c r="AG11" i="6"/>
  <c r="I11" i="8"/>
  <c r="AI11" i="6"/>
  <c r="K11" i="8"/>
  <c r="AK11" i="6"/>
  <c r="E12" i="8"/>
  <c r="AE12" i="6"/>
  <c r="I12" i="8"/>
  <c r="AI12" i="6"/>
  <c r="C13" i="8"/>
  <c r="AC13" i="6"/>
  <c r="E13" i="8"/>
  <c r="AE13" i="6"/>
  <c r="G13" i="8"/>
  <c r="AG13" i="6"/>
  <c r="I13" i="8"/>
  <c r="AI13" i="6"/>
  <c r="K13" i="8"/>
  <c r="AK13" i="6"/>
  <c r="C14" i="8"/>
  <c r="AC14" i="6"/>
  <c r="G14" i="8"/>
  <c r="AG14" i="6"/>
  <c r="K14" i="8"/>
  <c r="AK14" i="6"/>
  <c r="D15" i="8"/>
  <c r="AD15" i="6"/>
  <c r="F15" i="8"/>
  <c r="AF15" i="6"/>
  <c r="H15" i="8"/>
  <c r="AH15" i="6"/>
  <c r="J15" i="8"/>
  <c r="AJ15" i="6"/>
  <c r="B4" i="8"/>
  <c r="AB4" i="6"/>
  <c r="D4" i="8"/>
  <c r="AD4" i="6"/>
  <c r="F4" i="8"/>
  <c r="AF4" i="6"/>
  <c r="H4" i="8"/>
  <c r="AH4" i="6"/>
  <c r="J4" i="8"/>
  <c r="AJ4" i="6"/>
  <c r="B5" i="8"/>
  <c r="AB5" i="6"/>
  <c r="D5" i="8"/>
  <c r="AD5" i="6"/>
  <c r="F5" i="8"/>
  <c r="AF5" i="6"/>
  <c r="H5" i="8"/>
  <c r="AH5" i="6"/>
  <c r="J5" i="8"/>
  <c r="AJ5" i="6"/>
  <c r="B6" i="8"/>
  <c r="AB6" i="6"/>
  <c r="D6" i="8"/>
  <c r="AD6" i="6"/>
  <c r="F6" i="8"/>
  <c r="AF6" i="6"/>
  <c r="H6" i="8"/>
  <c r="AH6" i="6"/>
  <c r="J6" i="8"/>
  <c r="AJ6" i="6"/>
  <c r="B7" i="8"/>
  <c r="AB7" i="6"/>
  <c r="D7" i="8"/>
  <c r="AD7" i="6"/>
  <c r="F7" i="8"/>
  <c r="AF7" i="6"/>
  <c r="H7" i="8"/>
  <c r="AH7" i="6"/>
  <c r="J7" i="8"/>
  <c r="AJ7" i="6"/>
  <c r="B8" i="8"/>
  <c r="AB8" i="6"/>
  <c r="D8" i="8"/>
  <c r="AD8" i="6"/>
  <c r="F8" i="8"/>
  <c r="AF8" i="6"/>
  <c r="H8" i="8"/>
  <c r="AH8" i="6"/>
  <c r="J8" i="8"/>
  <c r="AJ8" i="6"/>
  <c r="B9" i="8"/>
  <c r="AB9" i="6"/>
  <c r="D9" i="8"/>
  <c r="AD9" i="6"/>
  <c r="F9" i="8"/>
  <c r="AF9" i="6"/>
  <c r="H9" i="8"/>
  <c r="AH9" i="6"/>
  <c r="J9" i="8"/>
  <c r="AJ9" i="6"/>
  <c r="B10" i="8"/>
  <c r="AB10" i="6"/>
  <c r="D10" i="8"/>
  <c r="AD10" i="6"/>
  <c r="F10" i="8"/>
  <c r="AF10" i="6"/>
  <c r="H10" i="8"/>
  <c r="AH10" i="6"/>
  <c r="J10" i="8"/>
  <c r="AJ10" i="6"/>
  <c r="B11" i="8"/>
  <c r="AB11" i="6"/>
  <c r="D11" i="8"/>
  <c r="AD11" i="6"/>
  <c r="F11" i="8"/>
  <c r="AF11" i="6"/>
  <c r="H11" i="8"/>
  <c r="AH11" i="6"/>
  <c r="J11" i="8"/>
  <c r="AJ11" i="6"/>
  <c r="B12" i="8"/>
  <c r="AB12" i="6"/>
  <c r="D12" i="8"/>
  <c r="AD12" i="6"/>
  <c r="F12" i="8"/>
  <c r="AF12" i="6"/>
  <c r="H12" i="8"/>
  <c r="AH12" i="6"/>
  <c r="J12" i="8"/>
  <c r="AJ12" i="6"/>
  <c r="BM4" i="6"/>
  <c r="BM4" i="8" s="1"/>
  <c r="BM5" i="6"/>
  <c r="BM5" i="8" s="1"/>
  <c r="BM6" i="6"/>
  <c r="BM6" i="8" s="1"/>
  <c r="BM7" i="6"/>
  <c r="BM7" i="8" s="1"/>
  <c r="BM8" i="6"/>
  <c r="BM8" i="8" s="1"/>
  <c r="BM9" i="6"/>
  <c r="BM9" i="8" s="1"/>
  <c r="BM10" i="6"/>
  <c r="BM10" i="8" s="1"/>
  <c r="BM11" i="6"/>
  <c r="BM11" i="8" s="1"/>
  <c r="BM12" i="6"/>
  <c r="BM12" i="8" s="1"/>
  <c r="BM13" i="6"/>
  <c r="BM13" i="8" s="1"/>
  <c r="BM14" i="6"/>
  <c r="BM14" i="8" s="1"/>
  <c r="BM15" i="6"/>
  <c r="BM15" i="8" s="1"/>
  <c r="BM16" i="6"/>
  <c r="BM16" i="8" s="1"/>
  <c r="AZ4" i="6"/>
  <c r="AZ4" i="8" s="1"/>
  <c r="AZ5" i="6"/>
  <c r="AZ5" i="8" s="1"/>
  <c r="AZ6" i="6"/>
  <c r="AZ6" i="8" s="1"/>
  <c r="AZ7" i="6"/>
  <c r="AZ7" i="8" s="1"/>
  <c r="AZ8" i="6"/>
  <c r="AZ8" i="8" s="1"/>
  <c r="AZ9" i="6"/>
  <c r="AZ9" i="8" s="1"/>
  <c r="AZ10" i="6"/>
  <c r="AZ10" i="8" s="1"/>
  <c r="AZ11" i="6"/>
  <c r="AZ11" i="8" s="1"/>
  <c r="AZ12" i="6"/>
  <c r="AZ12" i="8" s="1"/>
  <c r="AZ13" i="6"/>
  <c r="AZ13" i="8" s="1"/>
  <c r="AZ14" i="6"/>
  <c r="AZ14" i="8" s="1"/>
  <c r="AZ15" i="6"/>
  <c r="AZ15" i="8" s="1"/>
  <c r="AZ16" i="6"/>
  <c r="AZ16" i="8" s="1"/>
  <c r="AM16" i="6"/>
  <c r="AM16" i="8" s="1"/>
  <c r="Z4" i="6"/>
  <c r="Z4" i="8" s="1"/>
  <c r="Z6" i="6"/>
  <c r="Z6" i="8" s="1"/>
  <c r="Z8" i="6"/>
  <c r="Z8" i="8" s="1"/>
  <c r="Z5" i="6"/>
  <c r="Z5" i="8" s="1"/>
  <c r="Z7" i="6"/>
  <c r="Z7" i="8" s="1"/>
  <c r="Z10" i="6"/>
  <c r="Z10" i="8" s="1"/>
  <c r="Z12" i="6"/>
  <c r="Z12" i="8" s="1"/>
  <c r="Z14" i="6"/>
  <c r="Z14" i="8" s="1"/>
  <c r="Z16" i="6"/>
  <c r="Z16" i="8" s="1"/>
  <c r="Z9" i="6"/>
  <c r="Z9" i="8" s="1"/>
  <c r="Z11" i="6"/>
  <c r="Z11" i="8" s="1"/>
  <c r="Z13" i="6"/>
  <c r="Z13" i="8" s="1"/>
  <c r="Z15" i="6"/>
  <c r="Z15" i="8" s="1"/>
  <c r="M16" i="6"/>
  <c r="M16" i="8" s="1"/>
  <c r="M14" i="6"/>
  <c r="M14" i="8" s="1"/>
  <c r="M12" i="6"/>
  <c r="M12" i="8" s="1"/>
  <c r="M10" i="6"/>
  <c r="M10" i="8" s="1"/>
  <c r="M8" i="6"/>
  <c r="M8" i="8" s="1"/>
  <c r="M6" i="6"/>
  <c r="M6" i="8" s="1"/>
  <c r="M4" i="6"/>
  <c r="M4" i="8" s="1"/>
  <c r="M15" i="6"/>
  <c r="M15" i="8" s="1"/>
  <c r="M13" i="6"/>
  <c r="M13" i="8" s="1"/>
  <c r="M11" i="6"/>
  <c r="M11" i="8" s="1"/>
  <c r="M9" i="6"/>
  <c r="M9" i="8" s="1"/>
  <c r="M7" i="6"/>
  <c r="M7" i="8" s="1"/>
  <c r="M5" i="6"/>
  <c r="M5" i="8" s="1"/>
  <c r="K4" i="8"/>
  <c r="I14" i="8"/>
  <c r="E14" i="8"/>
  <c r="K12" i="8"/>
  <c r="G12" i="8"/>
  <c r="C12" i="8"/>
  <c r="I10" i="8"/>
  <c r="E10" i="8"/>
  <c r="K8" i="8"/>
  <c r="G8" i="8"/>
  <c r="C8" i="8"/>
  <c r="I6" i="8"/>
  <c r="K13" i="18"/>
  <c r="I13" i="18"/>
  <c r="G13" i="18"/>
  <c r="E13" i="18"/>
  <c r="C13" i="18"/>
  <c r="BW6" i="18"/>
  <c r="BW6" i="20" s="1"/>
  <c r="BS6" i="18"/>
  <c r="BS6" i="20" s="1"/>
  <c r="BQ6" i="18"/>
  <c r="BQ6" i="20" s="1"/>
  <c r="B13" i="18"/>
  <c r="BU6" i="18" l="1"/>
  <c r="BU6" i="20" s="1"/>
  <c r="Y6" i="18"/>
  <c r="Y6" i="20" s="1"/>
  <c r="M7" i="18"/>
  <c r="M7" i="20" s="1"/>
  <c r="BQ7" i="18"/>
  <c r="BQ7" i="20" s="1"/>
  <c r="L7" i="18"/>
  <c r="L7" i="20" s="1"/>
  <c r="AM12" i="6"/>
  <c r="AM12" i="8" s="1"/>
  <c r="AM14" i="6"/>
  <c r="AM14" i="8" s="1"/>
  <c r="BO7" i="18"/>
  <c r="BO7" i="20" s="1"/>
  <c r="AY7" i="18"/>
  <c r="AY7" i="20" s="1"/>
  <c r="BZ16" i="6"/>
  <c r="BZ16" i="8" s="1"/>
  <c r="Z7" i="18"/>
  <c r="Z7" i="20" s="1"/>
  <c r="AM7" i="6"/>
  <c r="AM7" i="8" s="1"/>
  <c r="Y7" i="18"/>
  <c r="Y7" i="20" s="1"/>
  <c r="AJ7" i="18"/>
  <c r="AJ7" i="20" s="1"/>
  <c r="BS7" i="18"/>
  <c r="BS7" i="20" s="1"/>
  <c r="BW7" i="18"/>
  <c r="BW7" i="20" s="1"/>
  <c r="BQ8" i="18"/>
  <c r="BQ8" i="20" s="1"/>
  <c r="L8" i="18"/>
  <c r="L8" i="20" s="1"/>
  <c r="H13" i="18"/>
  <c r="H13" i="20" s="1"/>
  <c r="D13" i="18"/>
  <c r="D13" i="20" s="1"/>
  <c r="D8" i="20"/>
  <c r="J13" i="18"/>
  <c r="J13" i="20" s="1"/>
  <c r="F13" i="18"/>
  <c r="F13" i="20" s="1"/>
  <c r="AM9" i="6"/>
  <c r="AM9" i="8" s="1"/>
  <c r="AM10" i="6"/>
  <c r="AM10" i="8" s="1"/>
  <c r="AM5" i="6"/>
  <c r="AM5" i="8" s="1"/>
  <c r="BY16" i="6"/>
  <c r="BY16" i="8" s="1"/>
  <c r="BW12" i="6"/>
  <c r="AJ12" i="8"/>
  <c r="BU12" i="6"/>
  <c r="BU12" i="8" s="1"/>
  <c r="AH12" i="8"/>
  <c r="BS12" i="6"/>
  <c r="BS12" i="8" s="1"/>
  <c r="AF12" i="8"/>
  <c r="BQ12" i="6"/>
  <c r="BQ12" i="8" s="1"/>
  <c r="AD12" i="8"/>
  <c r="BO12" i="6"/>
  <c r="AB12" i="8"/>
  <c r="AJ11" i="8"/>
  <c r="BW11" i="6"/>
  <c r="BW11" i="8" s="1"/>
  <c r="AH11" i="8"/>
  <c r="BU11" i="6"/>
  <c r="BU11" i="8" s="1"/>
  <c r="AF11" i="8"/>
  <c r="BS11" i="6"/>
  <c r="BS11" i="8" s="1"/>
  <c r="AD11" i="8"/>
  <c r="BQ11" i="6"/>
  <c r="BQ11" i="8" s="1"/>
  <c r="AB11" i="8"/>
  <c r="BO11" i="6"/>
  <c r="BO11" i="8" s="1"/>
  <c r="AJ10" i="8"/>
  <c r="BW10" i="6"/>
  <c r="BW10" i="8" s="1"/>
  <c r="AH10" i="8"/>
  <c r="BU10" i="6"/>
  <c r="BU10" i="8" s="1"/>
  <c r="AF10" i="8"/>
  <c r="BS10" i="6"/>
  <c r="BS10" i="8" s="1"/>
  <c r="AD10" i="8"/>
  <c r="BQ10" i="6"/>
  <c r="BQ10" i="8" s="1"/>
  <c r="AB10" i="8"/>
  <c r="BO10" i="6"/>
  <c r="BO10" i="8" s="1"/>
  <c r="BW9" i="6"/>
  <c r="BW9" i="8" s="1"/>
  <c r="AJ9" i="8"/>
  <c r="BU9" i="6"/>
  <c r="BU9" i="8" s="1"/>
  <c r="AH9" i="8"/>
  <c r="BS9" i="6"/>
  <c r="BS9" i="8" s="1"/>
  <c r="AF9" i="8"/>
  <c r="BQ9" i="6"/>
  <c r="BQ9" i="8" s="1"/>
  <c r="AD9" i="8"/>
  <c r="BO9" i="6"/>
  <c r="BO9" i="8" s="1"/>
  <c r="AB9" i="8"/>
  <c r="BW8" i="6"/>
  <c r="BW8" i="8" s="1"/>
  <c r="AJ8" i="8"/>
  <c r="BU8" i="6"/>
  <c r="BU8" i="8" s="1"/>
  <c r="AH8" i="8"/>
  <c r="BS8" i="6"/>
  <c r="BS8" i="8" s="1"/>
  <c r="AF8" i="8"/>
  <c r="BQ8" i="6"/>
  <c r="BQ8" i="8" s="1"/>
  <c r="AD8" i="8"/>
  <c r="BO8" i="6"/>
  <c r="BO8" i="8" s="1"/>
  <c r="AB8" i="8"/>
  <c r="AJ7" i="8"/>
  <c r="BW7" i="6"/>
  <c r="BW7" i="8" s="1"/>
  <c r="AH7" i="8"/>
  <c r="BU7" i="6"/>
  <c r="BU7" i="8" s="1"/>
  <c r="AF7" i="8"/>
  <c r="BS7" i="6"/>
  <c r="BS7" i="8" s="1"/>
  <c r="AD7" i="8"/>
  <c r="BQ7" i="6"/>
  <c r="BQ7" i="8" s="1"/>
  <c r="AB7" i="8"/>
  <c r="BO7" i="6"/>
  <c r="BO7" i="8" s="1"/>
  <c r="AJ6" i="8"/>
  <c r="BW6" i="6"/>
  <c r="BW6" i="8" s="1"/>
  <c r="AH6" i="8"/>
  <c r="BU6" i="6"/>
  <c r="BU6" i="8" s="1"/>
  <c r="AF6" i="8"/>
  <c r="BS6" i="6"/>
  <c r="BS6" i="8" s="1"/>
  <c r="AD6" i="8"/>
  <c r="BQ6" i="6"/>
  <c r="BQ6" i="8" s="1"/>
  <c r="AB6" i="8"/>
  <c r="BO6" i="6"/>
  <c r="BO6" i="8" s="1"/>
  <c r="BW5" i="6"/>
  <c r="BW5" i="8" s="1"/>
  <c r="AJ5" i="8"/>
  <c r="BU5" i="6"/>
  <c r="BU5" i="8" s="1"/>
  <c r="AH5" i="8"/>
  <c r="BS5" i="6"/>
  <c r="BS5" i="8" s="1"/>
  <c r="AF5" i="8"/>
  <c r="BQ5" i="6"/>
  <c r="BQ5" i="8" s="1"/>
  <c r="AD5" i="8"/>
  <c r="BO5" i="6"/>
  <c r="BO5" i="8" s="1"/>
  <c r="AB5" i="8"/>
  <c r="BW4" i="6"/>
  <c r="BW4" i="8" s="1"/>
  <c r="AJ4" i="8"/>
  <c r="BU4" i="6"/>
  <c r="BU4" i="8" s="1"/>
  <c r="AH4" i="8"/>
  <c r="BS4" i="6"/>
  <c r="BS4" i="8" s="1"/>
  <c r="AF4" i="8"/>
  <c r="BQ4" i="6"/>
  <c r="BQ4" i="8" s="1"/>
  <c r="AD4" i="8"/>
  <c r="BO4" i="6"/>
  <c r="BO4" i="8" s="1"/>
  <c r="AB4" i="8"/>
  <c r="AJ15" i="8"/>
  <c r="BW15" i="6"/>
  <c r="BW15" i="8" s="1"/>
  <c r="AH15" i="8"/>
  <c r="BU15" i="6"/>
  <c r="BU15" i="8" s="1"/>
  <c r="AF15" i="8"/>
  <c r="BS15" i="6"/>
  <c r="BS15" i="8" s="1"/>
  <c r="AD15" i="8"/>
  <c r="BQ15" i="6"/>
  <c r="BQ15" i="8" s="1"/>
  <c r="BX14" i="6"/>
  <c r="AK14" i="8"/>
  <c r="BT14" i="6"/>
  <c r="BT14" i="8" s="1"/>
  <c r="AG14" i="8"/>
  <c r="AL14" i="6"/>
  <c r="AL14" i="8" s="1"/>
  <c r="AC14" i="8"/>
  <c r="BP14" i="6"/>
  <c r="AK13" i="8"/>
  <c r="BX13" i="6"/>
  <c r="AI13" i="8"/>
  <c r="BV13" i="6"/>
  <c r="BV13" i="8" s="1"/>
  <c r="AG13" i="8"/>
  <c r="BT13" i="6"/>
  <c r="BT13" i="8" s="1"/>
  <c r="AE13" i="8"/>
  <c r="BR13" i="6"/>
  <c r="BR13" i="8" s="1"/>
  <c r="AC13" i="8"/>
  <c r="BP13" i="6"/>
  <c r="AL13" i="6"/>
  <c r="AL13" i="8" s="1"/>
  <c r="AI12" i="8"/>
  <c r="BV12" i="6"/>
  <c r="BV12" i="8" s="1"/>
  <c r="AE12" i="8"/>
  <c r="BR12" i="6"/>
  <c r="BR12" i="8" s="1"/>
  <c r="AK11" i="8"/>
  <c r="BX11" i="6"/>
  <c r="AI11" i="8"/>
  <c r="BV11" i="6"/>
  <c r="BV11" i="8" s="1"/>
  <c r="AG11" i="8"/>
  <c r="BT11" i="6"/>
  <c r="BT11" i="8" s="1"/>
  <c r="BR11" i="6"/>
  <c r="BR11" i="8" s="1"/>
  <c r="AE11" i="8"/>
  <c r="AL11" i="6"/>
  <c r="AL11" i="8" s="1"/>
  <c r="BP11" i="6"/>
  <c r="AC11" i="8"/>
  <c r="AK10" i="8"/>
  <c r="BX10" i="6"/>
  <c r="AG10" i="8"/>
  <c r="BT10" i="6"/>
  <c r="BT10" i="8" s="1"/>
  <c r="AL10" i="6"/>
  <c r="AL10" i="8" s="1"/>
  <c r="AC10" i="8"/>
  <c r="BP10" i="6"/>
  <c r="AK9" i="8"/>
  <c r="BX9" i="6"/>
  <c r="AI9" i="8"/>
  <c r="BV9" i="6"/>
  <c r="BV9" i="8" s="1"/>
  <c r="AG9" i="8"/>
  <c r="BT9" i="6"/>
  <c r="BT9" i="8" s="1"/>
  <c r="AE9" i="8"/>
  <c r="BR9" i="6"/>
  <c r="BR9" i="8" s="1"/>
  <c r="AC9" i="8"/>
  <c r="BP9" i="6"/>
  <c r="AL9" i="6"/>
  <c r="AL9" i="8" s="1"/>
  <c r="AI8" i="8"/>
  <c r="BV8" i="6"/>
  <c r="BV8" i="8" s="1"/>
  <c r="AE8" i="8"/>
  <c r="BR8" i="6"/>
  <c r="BR8" i="8" s="1"/>
  <c r="BX7" i="6"/>
  <c r="AK7" i="8"/>
  <c r="AI7" i="8"/>
  <c r="BV7" i="6"/>
  <c r="BV7" i="8" s="1"/>
  <c r="AG7" i="8"/>
  <c r="BT7" i="6"/>
  <c r="BT7" i="8" s="1"/>
  <c r="AE7" i="8"/>
  <c r="BR7" i="6"/>
  <c r="BR7" i="8" s="1"/>
  <c r="AL7" i="6"/>
  <c r="AL7" i="8" s="1"/>
  <c r="BP7" i="6"/>
  <c r="AC7" i="8"/>
  <c r="AK6" i="8"/>
  <c r="BX6" i="6"/>
  <c r="BT6" i="6"/>
  <c r="BT6" i="8" s="1"/>
  <c r="AG6" i="8"/>
  <c r="BR6" i="6"/>
  <c r="BR6" i="8" s="1"/>
  <c r="AE6" i="8"/>
  <c r="AL6" i="6"/>
  <c r="AL6" i="8" s="1"/>
  <c r="AC6" i="8"/>
  <c r="BP6" i="6"/>
  <c r="AK5" i="8"/>
  <c r="BX5" i="6"/>
  <c r="AI5" i="8"/>
  <c r="BV5" i="6"/>
  <c r="BV5" i="8" s="1"/>
  <c r="AG5" i="8"/>
  <c r="BT5" i="6"/>
  <c r="BT5" i="8" s="1"/>
  <c r="AE5" i="8"/>
  <c r="BR5" i="6"/>
  <c r="BR5" i="8" s="1"/>
  <c r="AC5" i="8"/>
  <c r="AL5" i="6"/>
  <c r="AL5" i="8" s="1"/>
  <c r="BP5" i="6"/>
  <c r="AI4" i="8"/>
  <c r="BV4" i="6"/>
  <c r="BV4" i="8" s="1"/>
  <c r="AG4" i="8"/>
  <c r="BT4" i="6"/>
  <c r="BT4" i="8" s="1"/>
  <c r="AE4" i="8"/>
  <c r="BR4" i="6"/>
  <c r="BR4" i="8" s="1"/>
  <c r="AL4" i="6"/>
  <c r="AL4" i="8" s="1"/>
  <c r="AC4" i="8"/>
  <c r="BP4" i="6"/>
  <c r="AB15" i="8"/>
  <c r="BO15" i="6"/>
  <c r="BO15" i="8" s="1"/>
  <c r="AK15" i="8"/>
  <c r="BX15" i="6"/>
  <c r="AI15" i="8"/>
  <c r="BV15" i="6"/>
  <c r="BV15" i="8" s="1"/>
  <c r="BT15" i="6"/>
  <c r="BT15" i="8" s="1"/>
  <c r="AG15" i="8"/>
  <c r="AE15" i="8"/>
  <c r="BR15" i="6"/>
  <c r="BR15" i="8" s="1"/>
  <c r="AL15" i="6"/>
  <c r="AL15" i="8" s="1"/>
  <c r="AC15" i="8"/>
  <c r="BP15" i="6"/>
  <c r="AJ14" i="8"/>
  <c r="BW14" i="6"/>
  <c r="BW14" i="8" s="1"/>
  <c r="AH14" i="8"/>
  <c r="BU14" i="6"/>
  <c r="BU14" i="8" s="1"/>
  <c r="AF14" i="8"/>
  <c r="BS14" i="6"/>
  <c r="BS14" i="8" s="1"/>
  <c r="AD14" i="8"/>
  <c r="BQ14" i="6"/>
  <c r="BQ14" i="8" s="1"/>
  <c r="AB14" i="8"/>
  <c r="BO14" i="6"/>
  <c r="BO14" i="8" s="1"/>
  <c r="BW13" i="6"/>
  <c r="BW13" i="8" s="1"/>
  <c r="AJ13" i="8"/>
  <c r="BU13" i="6"/>
  <c r="BU13" i="8" s="1"/>
  <c r="AH13" i="8"/>
  <c r="BS13" i="6"/>
  <c r="BS13" i="8" s="1"/>
  <c r="AF13" i="8"/>
  <c r="BQ13" i="6"/>
  <c r="BQ13" i="8" s="1"/>
  <c r="AD13" i="8"/>
  <c r="BO13" i="6"/>
  <c r="BO13" i="8" s="1"/>
  <c r="AB13" i="8"/>
  <c r="AM15" i="6"/>
  <c r="AM15" i="8" s="1"/>
  <c r="AM13" i="6"/>
  <c r="AM13" i="8" s="1"/>
  <c r="AM11" i="6"/>
  <c r="AM11" i="8" s="1"/>
  <c r="AM8" i="6"/>
  <c r="AM8" i="8" s="1"/>
  <c r="AM6" i="6"/>
  <c r="AM6" i="8" s="1"/>
  <c r="AM4" i="6"/>
  <c r="AM4" i="8" s="1"/>
  <c r="BP8" i="8"/>
  <c r="AL8" i="6"/>
  <c r="AL8" i="8" s="1"/>
  <c r="AL12" i="6"/>
  <c r="AL12" i="8" s="1"/>
  <c r="AZ12" i="18"/>
  <c r="AZ12" i="20" s="1"/>
  <c r="AF9" i="18"/>
  <c r="AF9" i="20" s="1"/>
  <c r="BO8" i="20"/>
  <c r="BO9" i="20"/>
  <c r="BO12" i="18"/>
  <c r="O12" i="20"/>
  <c r="BS12" i="18"/>
  <c r="BS12" i="20" s="1"/>
  <c r="S12" i="20"/>
  <c r="BU11" i="18"/>
  <c r="BU11" i="20" s="1"/>
  <c r="U11" i="20"/>
  <c r="BW10" i="18"/>
  <c r="BW10" i="20" s="1"/>
  <c r="W10" i="20"/>
  <c r="BO10" i="18"/>
  <c r="O10" i="20"/>
  <c r="BQ9" i="18"/>
  <c r="BQ9" i="20" s="1"/>
  <c r="Q9" i="20"/>
  <c r="Z8" i="18"/>
  <c r="Z8" i="20" s="1"/>
  <c r="S8" i="20"/>
  <c r="AH7" i="18"/>
  <c r="AH7" i="20" s="1"/>
  <c r="U7" i="20"/>
  <c r="AJ6" i="18"/>
  <c r="AJ6" i="20" s="1"/>
  <c r="W6" i="20"/>
  <c r="P13" i="18"/>
  <c r="P13" i="20" s="1"/>
  <c r="P6" i="20"/>
  <c r="T13" i="18"/>
  <c r="T13" i="20" s="1"/>
  <c r="T6" i="20"/>
  <c r="X13" i="18"/>
  <c r="X13" i="20" s="1"/>
  <c r="X6" i="20"/>
  <c r="AE7" i="18"/>
  <c r="AE7" i="20" s="1"/>
  <c r="R7" i="20"/>
  <c r="AI7" i="18"/>
  <c r="AI7" i="20" s="1"/>
  <c r="V7" i="20"/>
  <c r="AC8" i="18"/>
  <c r="AC8" i="20" s="1"/>
  <c r="P8" i="20"/>
  <c r="AG8" i="18"/>
  <c r="AG8" i="20" s="1"/>
  <c r="T8" i="20"/>
  <c r="AK8" i="18"/>
  <c r="AK8" i="20" s="1"/>
  <c r="X8" i="20"/>
  <c r="AE9" i="18"/>
  <c r="AE9" i="20" s="1"/>
  <c r="R9" i="20"/>
  <c r="AI9" i="18"/>
  <c r="AI9" i="20" s="1"/>
  <c r="V9" i="20"/>
  <c r="AC10" i="18"/>
  <c r="AC10" i="20" s="1"/>
  <c r="P10" i="20"/>
  <c r="AG10" i="18"/>
  <c r="AG10" i="20" s="1"/>
  <c r="T10" i="20"/>
  <c r="AK10" i="18"/>
  <c r="AK10" i="20" s="1"/>
  <c r="X10" i="20"/>
  <c r="AE11" i="18"/>
  <c r="AE11" i="20" s="1"/>
  <c r="R11" i="20"/>
  <c r="AI11" i="18"/>
  <c r="AI11" i="20" s="1"/>
  <c r="V11" i="20"/>
  <c r="AC12" i="18"/>
  <c r="AC12" i="20" s="1"/>
  <c r="P12" i="20"/>
  <c r="AG12" i="18"/>
  <c r="AG12" i="20" s="1"/>
  <c r="T12" i="20"/>
  <c r="AK12" i="18"/>
  <c r="AK12" i="20" s="1"/>
  <c r="X12" i="20"/>
  <c r="BO11" i="20"/>
  <c r="AH10" i="18"/>
  <c r="AH10" i="20" s="1"/>
  <c r="U10" i="20"/>
  <c r="AB9" i="18"/>
  <c r="O9" i="20"/>
  <c r="AF7" i="18"/>
  <c r="AF7" i="20" s="1"/>
  <c r="S7" i="20"/>
  <c r="AJ11" i="18"/>
  <c r="AJ11" i="20" s="1"/>
  <c r="W11" i="20"/>
  <c r="AB7" i="18"/>
  <c r="O7" i="20"/>
  <c r="AU13" i="18"/>
  <c r="AU13" i="20" s="1"/>
  <c r="AU6" i="20"/>
  <c r="AB11" i="18"/>
  <c r="AS13" i="18"/>
  <c r="AS13" i="20" s="1"/>
  <c r="AS6" i="20"/>
  <c r="BW12" i="18"/>
  <c r="BW12" i="20" s="1"/>
  <c r="W12" i="20"/>
  <c r="BQ11" i="18"/>
  <c r="BQ11" i="20" s="1"/>
  <c r="Q11" i="20"/>
  <c r="BS10" i="18"/>
  <c r="BS10" i="20" s="1"/>
  <c r="S10" i="20"/>
  <c r="BU9" i="18"/>
  <c r="BU9" i="20" s="1"/>
  <c r="U9" i="20"/>
  <c r="AJ8" i="18"/>
  <c r="AJ8" i="20" s="1"/>
  <c r="W8" i="20"/>
  <c r="AB8" i="18"/>
  <c r="O8" i="20"/>
  <c r="AD7" i="18"/>
  <c r="AD7" i="20" s="1"/>
  <c r="Q7" i="20"/>
  <c r="AF6" i="18"/>
  <c r="AF6" i="20" s="1"/>
  <c r="S6" i="20"/>
  <c r="AE6" i="18"/>
  <c r="AE6" i="20" s="1"/>
  <c r="R6" i="20"/>
  <c r="AI6" i="18"/>
  <c r="AI6" i="20" s="1"/>
  <c r="V6" i="20"/>
  <c r="AC7" i="18"/>
  <c r="AC7" i="20" s="1"/>
  <c r="P7" i="20"/>
  <c r="AG7" i="18"/>
  <c r="AG7" i="20" s="1"/>
  <c r="T7" i="20"/>
  <c r="AK7" i="18"/>
  <c r="AK7" i="20" s="1"/>
  <c r="X7" i="20"/>
  <c r="AE8" i="18"/>
  <c r="AE8" i="20" s="1"/>
  <c r="R8" i="20"/>
  <c r="AI8" i="18"/>
  <c r="AI8" i="20" s="1"/>
  <c r="V8" i="20"/>
  <c r="AC9" i="18"/>
  <c r="AC9" i="20" s="1"/>
  <c r="P9" i="20"/>
  <c r="AG9" i="18"/>
  <c r="AG9" i="20" s="1"/>
  <c r="T9" i="20"/>
  <c r="AK9" i="18"/>
  <c r="AK9" i="20" s="1"/>
  <c r="X9" i="20"/>
  <c r="AE10" i="18"/>
  <c r="AE10" i="20" s="1"/>
  <c r="R10" i="20"/>
  <c r="AI10" i="18"/>
  <c r="AI10" i="20" s="1"/>
  <c r="V10" i="20"/>
  <c r="AC11" i="18"/>
  <c r="AC11" i="20" s="1"/>
  <c r="P11" i="20"/>
  <c r="AG11" i="18"/>
  <c r="AG11" i="20" s="1"/>
  <c r="T11" i="20"/>
  <c r="AK11" i="18"/>
  <c r="AK11" i="20" s="1"/>
  <c r="X11" i="20"/>
  <c r="AE12" i="18"/>
  <c r="AE12" i="20" s="1"/>
  <c r="R12" i="20"/>
  <c r="AI12" i="18"/>
  <c r="AI12" i="20" s="1"/>
  <c r="V12" i="20"/>
  <c r="BS11" i="18"/>
  <c r="BS11" i="20" s="1"/>
  <c r="S11" i="20"/>
  <c r="BW9" i="18"/>
  <c r="BW9" i="20" s="1"/>
  <c r="W9" i="20"/>
  <c r="AD8" i="18"/>
  <c r="AD8" i="20" s="1"/>
  <c r="Q8" i="20"/>
  <c r="AH6" i="18"/>
  <c r="AH6" i="20" s="1"/>
  <c r="U6" i="20"/>
  <c r="BU12" i="18"/>
  <c r="BU12" i="20" s="1"/>
  <c r="U12" i="20"/>
  <c r="AR12" i="20"/>
  <c r="AZ11" i="18"/>
  <c r="AZ11" i="20" s="1"/>
  <c r="AP11" i="20"/>
  <c r="AR10" i="20"/>
  <c r="AZ9" i="18"/>
  <c r="AZ9" i="20" s="1"/>
  <c r="AP9" i="20"/>
  <c r="AR8" i="20"/>
  <c r="AP7" i="20"/>
  <c r="AD12" i="18"/>
  <c r="AD12" i="20" s="1"/>
  <c r="Q12" i="20"/>
  <c r="AH8" i="18"/>
  <c r="AH8" i="20" s="1"/>
  <c r="U8" i="20"/>
  <c r="AD10" i="18"/>
  <c r="AD10" i="20" s="1"/>
  <c r="AQ13" i="18"/>
  <c r="AQ13" i="20" s="1"/>
  <c r="AQ6" i="20"/>
  <c r="BM13" i="18"/>
  <c r="BM13" i="20" s="1"/>
  <c r="AW13" i="18"/>
  <c r="AW13" i="20" s="1"/>
  <c r="AW6" i="20"/>
  <c r="AO13" i="18"/>
  <c r="AO6" i="20"/>
  <c r="Z6" i="18"/>
  <c r="Z6" i="20" s="1"/>
  <c r="AB6" i="18"/>
  <c r="BU10" i="18"/>
  <c r="BU10" i="20" s="1"/>
  <c r="AV13" i="18"/>
  <c r="AV13" i="20" s="1"/>
  <c r="AR13" i="18"/>
  <c r="AR13" i="20" s="1"/>
  <c r="AZ7" i="18"/>
  <c r="AZ7" i="20" s="1"/>
  <c r="AF8" i="18"/>
  <c r="AF8" i="20" s="1"/>
  <c r="AD9" i="18"/>
  <c r="AJ9" i="18"/>
  <c r="AJ9" i="20" s="1"/>
  <c r="AD11" i="18"/>
  <c r="AH11" i="18"/>
  <c r="AH11" i="20" s="1"/>
  <c r="AB12" i="18"/>
  <c r="AF12" i="18"/>
  <c r="AF12" i="20" s="1"/>
  <c r="AJ12" i="18"/>
  <c r="AJ12" i="20" s="1"/>
  <c r="AC6" i="18"/>
  <c r="AC6" i="20" s="1"/>
  <c r="AG6" i="18"/>
  <c r="AG6" i="20" s="1"/>
  <c r="BW11" i="18"/>
  <c r="BW11" i="20" s="1"/>
  <c r="BQ12" i="18"/>
  <c r="BQ12" i="20" s="1"/>
  <c r="AX13" i="18"/>
  <c r="AX13" i="20" s="1"/>
  <c r="AT13" i="18"/>
  <c r="AT13" i="20" s="1"/>
  <c r="AP13" i="18"/>
  <c r="AP13" i="20" s="1"/>
  <c r="AH9" i="18"/>
  <c r="AH9" i="20" s="1"/>
  <c r="AB10" i="18"/>
  <c r="AF10" i="18"/>
  <c r="AF10" i="20" s="1"/>
  <c r="AJ10" i="18"/>
  <c r="AJ10" i="20" s="1"/>
  <c r="AF11" i="18"/>
  <c r="AF11" i="20" s="1"/>
  <c r="AH12" i="18"/>
  <c r="AH12" i="20" s="1"/>
  <c r="AK6" i="18"/>
  <c r="AK6" i="20" s="1"/>
  <c r="U13" i="18"/>
  <c r="BO6" i="18"/>
  <c r="BU7" i="18"/>
  <c r="BU7" i="20" s="1"/>
  <c r="BS8" i="18"/>
  <c r="BS8" i="20" s="1"/>
  <c r="BP6" i="18"/>
  <c r="BP6" i="20" s="1"/>
  <c r="Z10" i="18"/>
  <c r="Z10" i="20" s="1"/>
  <c r="BT6" i="18"/>
  <c r="BT6" i="20" s="1"/>
  <c r="Q13" i="18"/>
  <c r="Q13" i="20" s="1"/>
  <c r="R13" i="18"/>
  <c r="R13" i="20" s="1"/>
  <c r="V13" i="18"/>
  <c r="BV13" i="18" s="1"/>
  <c r="BV13" i="20" s="1"/>
  <c r="Z9" i="18"/>
  <c r="Z9" i="20" s="1"/>
  <c r="BR10" i="18"/>
  <c r="BR10" i="20" s="1"/>
  <c r="BV10" i="18"/>
  <c r="BV10" i="20" s="1"/>
  <c r="BP11" i="18"/>
  <c r="BP11" i="20" s="1"/>
  <c r="BT11" i="18"/>
  <c r="BT11" i="20" s="1"/>
  <c r="BX11" i="18"/>
  <c r="BX11" i="20" s="1"/>
  <c r="BR12" i="18"/>
  <c r="BR12" i="20" s="1"/>
  <c r="BV12" i="18"/>
  <c r="BV12" i="20" s="1"/>
  <c r="BP10" i="18"/>
  <c r="BP10" i="20" s="1"/>
  <c r="BT10" i="18"/>
  <c r="BT10" i="20" s="1"/>
  <c r="BX10" i="18"/>
  <c r="BX10" i="20" s="1"/>
  <c r="BR11" i="18"/>
  <c r="BR11" i="20" s="1"/>
  <c r="BV11" i="18"/>
  <c r="BV11" i="20" s="1"/>
  <c r="BT12" i="18"/>
  <c r="BT12" i="20" s="1"/>
  <c r="BX12" i="18"/>
  <c r="BX12" i="20" s="1"/>
  <c r="Z12" i="18"/>
  <c r="Z12" i="20" s="1"/>
  <c r="S13" i="18"/>
  <c r="S13" i="20" s="1"/>
  <c r="Z11" i="18"/>
  <c r="Z11" i="20" s="1"/>
  <c r="W13" i="18"/>
  <c r="W13" i="20" s="1"/>
  <c r="O13" i="18"/>
  <c r="B13" i="20"/>
  <c r="E13" i="20"/>
  <c r="I13" i="20"/>
  <c r="C13" i="20"/>
  <c r="G13" i="20"/>
  <c r="K13" i="20"/>
  <c r="BZ8" i="6" l="1"/>
  <c r="BZ8" i="8" s="1"/>
  <c r="BY8" i="6"/>
  <c r="BY8" i="8" s="1"/>
  <c r="M13" i="18"/>
  <c r="M13" i="20" s="1"/>
  <c r="AM7" i="18"/>
  <c r="AM7" i="20" s="1"/>
  <c r="L13" i="18"/>
  <c r="L13" i="20" s="1"/>
  <c r="AL10" i="18"/>
  <c r="AL10" i="20" s="1"/>
  <c r="BZ4" i="6"/>
  <c r="BZ4" i="8" s="1"/>
  <c r="AO13" i="20"/>
  <c r="AY13" i="18"/>
  <c r="AY13" i="20" s="1"/>
  <c r="AB8" i="20"/>
  <c r="AL8" i="18"/>
  <c r="AL8" i="20" s="1"/>
  <c r="BY10" i="18"/>
  <c r="BY10" i="20" s="1"/>
  <c r="BY12" i="18"/>
  <c r="BY12" i="20" s="1"/>
  <c r="BY8" i="18"/>
  <c r="BY8" i="20" s="1"/>
  <c r="Y13" i="18"/>
  <c r="Y13" i="20" s="1"/>
  <c r="BY6" i="18"/>
  <c r="BY6" i="20" s="1"/>
  <c r="AL12" i="18"/>
  <c r="AL12" i="20" s="1"/>
  <c r="AL6" i="18"/>
  <c r="AL6" i="20" s="1"/>
  <c r="AB11" i="20"/>
  <c r="AL11" i="18"/>
  <c r="AL11" i="20" s="1"/>
  <c r="AB7" i="20"/>
  <c r="AL7" i="18"/>
  <c r="AL7" i="20" s="1"/>
  <c r="AB9" i="20"/>
  <c r="AL9" i="18"/>
  <c r="AL9" i="20" s="1"/>
  <c r="BY9" i="18"/>
  <c r="BY9" i="20" s="1"/>
  <c r="BY7" i="18"/>
  <c r="BY7" i="20" s="1"/>
  <c r="BY11" i="18"/>
  <c r="BY11" i="20" s="1"/>
  <c r="BP15" i="8"/>
  <c r="BY15" i="6"/>
  <c r="BY15" i="8" s="1"/>
  <c r="BY5" i="6"/>
  <c r="BY5" i="8" s="1"/>
  <c r="BP5" i="8"/>
  <c r="BX6" i="8"/>
  <c r="BZ6" i="6"/>
  <c r="BZ6" i="8" s="1"/>
  <c r="BX7" i="8"/>
  <c r="BZ7" i="6"/>
  <c r="BZ7" i="8" s="1"/>
  <c r="BP9" i="8"/>
  <c r="BY9" i="6"/>
  <c r="BY9" i="8" s="1"/>
  <c r="BX9" i="8"/>
  <c r="BZ9" i="6"/>
  <c r="BZ9" i="8" s="1"/>
  <c r="BY10" i="6"/>
  <c r="BY10" i="8" s="1"/>
  <c r="BP10" i="8"/>
  <c r="BP11" i="8"/>
  <c r="BY11" i="6"/>
  <c r="BY11" i="8" s="1"/>
  <c r="BX11" i="8"/>
  <c r="BZ11" i="6"/>
  <c r="BZ11" i="8" s="1"/>
  <c r="BX15" i="8"/>
  <c r="BZ15" i="6"/>
  <c r="BZ15" i="8" s="1"/>
  <c r="BY4" i="6"/>
  <c r="BY4" i="8" s="1"/>
  <c r="BP4" i="8"/>
  <c r="BX5" i="8"/>
  <c r="BZ5" i="6"/>
  <c r="BZ5" i="8" s="1"/>
  <c r="BY6" i="6"/>
  <c r="BY6" i="8" s="1"/>
  <c r="BP6" i="8"/>
  <c r="BP7" i="8"/>
  <c r="BY7" i="6"/>
  <c r="BY7" i="8" s="1"/>
  <c r="BX10" i="8"/>
  <c r="BZ10" i="6"/>
  <c r="BZ10" i="8" s="1"/>
  <c r="BY13" i="6"/>
  <c r="BY13" i="8" s="1"/>
  <c r="BP13" i="8"/>
  <c r="BX13" i="8"/>
  <c r="BZ13" i="6"/>
  <c r="BZ13" i="8" s="1"/>
  <c r="BY14" i="6"/>
  <c r="BY14" i="8" s="1"/>
  <c r="BP14" i="8"/>
  <c r="BX14" i="8"/>
  <c r="BZ14" i="6"/>
  <c r="BZ14" i="8" s="1"/>
  <c r="BO12" i="8"/>
  <c r="BY12" i="6"/>
  <c r="BY12" i="8" s="1"/>
  <c r="BW12" i="8"/>
  <c r="BZ12" i="6"/>
  <c r="BZ12" i="8" s="1"/>
  <c r="BR13" i="18"/>
  <c r="BR13" i="20" s="1"/>
  <c r="BX13" i="18"/>
  <c r="BX13" i="20" s="1"/>
  <c r="BT13" i="18"/>
  <c r="BT13" i="20" s="1"/>
  <c r="BP13" i="18"/>
  <c r="BP13" i="20" s="1"/>
  <c r="BU13" i="18"/>
  <c r="BU13" i="20" s="1"/>
  <c r="AM8" i="18"/>
  <c r="AM8" i="20" s="1"/>
  <c r="AI13" i="18"/>
  <c r="AI13" i="20" s="1"/>
  <c r="V13" i="20"/>
  <c r="BO6" i="20"/>
  <c r="BZ6" i="18"/>
  <c r="BZ6" i="20" s="1"/>
  <c r="AE13" i="18"/>
  <c r="AE13" i="20" s="1"/>
  <c r="BZ11" i="18"/>
  <c r="BZ11" i="20" s="1"/>
  <c r="AK13" i="18"/>
  <c r="AK13" i="20" s="1"/>
  <c r="AC13" i="18"/>
  <c r="AC13" i="20" s="1"/>
  <c r="BO12" i="20"/>
  <c r="BZ12" i="18"/>
  <c r="BZ12" i="20" s="1"/>
  <c r="BZ9" i="18"/>
  <c r="BZ9" i="20" s="1"/>
  <c r="BZ7" i="18"/>
  <c r="BZ7" i="20" s="1"/>
  <c r="AB13" i="18"/>
  <c r="O13" i="20"/>
  <c r="AH13" i="18"/>
  <c r="AH13" i="20" s="1"/>
  <c r="U13" i="20"/>
  <c r="AM10" i="18"/>
  <c r="AM10" i="20" s="1"/>
  <c r="AB10" i="20"/>
  <c r="AM12" i="18"/>
  <c r="AM12" i="20" s="1"/>
  <c r="AB12" i="20"/>
  <c r="AM11" i="18"/>
  <c r="AM11" i="20" s="1"/>
  <c r="AD11" i="20"/>
  <c r="AM9" i="18"/>
  <c r="AM9" i="20" s="1"/>
  <c r="AD9" i="20"/>
  <c r="AM6" i="18"/>
  <c r="AM6" i="20" s="1"/>
  <c r="AB6" i="20"/>
  <c r="BO10" i="20"/>
  <c r="BZ10" i="18"/>
  <c r="BZ10" i="20" s="1"/>
  <c r="AG13" i="18"/>
  <c r="AG13" i="20" s="1"/>
  <c r="BZ8" i="18"/>
  <c r="BZ8" i="20" s="1"/>
  <c r="BS13" i="18"/>
  <c r="BS13" i="20" s="1"/>
  <c r="AF13" i="18"/>
  <c r="AF13" i="20" s="1"/>
  <c r="BQ13" i="18"/>
  <c r="BQ13" i="20" s="1"/>
  <c r="AD13" i="18"/>
  <c r="AZ13" i="18"/>
  <c r="AZ13" i="20" s="1"/>
  <c r="BO13" i="18"/>
  <c r="BW13" i="18"/>
  <c r="BW13" i="20" s="1"/>
  <c r="AJ13" i="18"/>
  <c r="AJ13" i="20" s="1"/>
  <c r="Z13" i="18"/>
  <c r="Z13" i="20" s="1"/>
  <c r="L15" i="8"/>
  <c r="L14" i="8"/>
  <c r="BY13" i="18" l="1"/>
  <c r="BY13" i="20" s="1"/>
  <c r="AB13" i="20"/>
  <c r="AL13" i="18"/>
  <c r="AL13" i="20" s="1"/>
  <c r="BO13" i="20"/>
  <c r="BZ13" i="18"/>
  <c r="BZ13" i="20" s="1"/>
  <c r="AM13" i="18"/>
  <c r="AM13" i="20" s="1"/>
  <c r="AD13" i="20"/>
  <c r="L13" i="8"/>
  <c r="L12" i="8"/>
  <c r="L4" i="8" l="1"/>
  <c r="L11" i="8"/>
  <c r="L5" i="8"/>
  <c r="L6" i="8"/>
  <c r="L8" i="8"/>
  <c r="L10" i="8"/>
  <c r="L7" i="8"/>
  <c r="L9"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<sst xmlns="http://schemas.openxmlformats.org/spreadsheetml/2006/main" count="32111" uniqueCount="262">
  <si>
    <t>Avon</t>
  </si>
  <si>
    <t>E31000001</t>
  </si>
  <si>
    <t>Bedfordshire</t>
  </si>
  <si>
    <t>E31000002</t>
  </si>
  <si>
    <t>Berkshire</t>
  </si>
  <si>
    <t>E31000003</t>
  </si>
  <si>
    <t>Buckinghamshire</t>
  </si>
  <si>
    <t>E31000004</t>
  </si>
  <si>
    <t>Cambridgeshire</t>
  </si>
  <si>
    <t>E31000005</t>
  </si>
  <si>
    <t>Cheshire</t>
  </si>
  <si>
    <t>E31000006</t>
  </si>
  <si>
    <t>Cleveland</t>
  </si>
  <si>
    <t>E31000007</t>
  </si>
  <si>
    <t>Cornwall</t>
  </si>
  <si>
    <t>E31000008</t>
  </si>
  <si>
    <t>Cumbria</t>
  </si>
  <si>
    <t>E31000009</t>
  </si>
  <si>
    <t>Derbyshire</t>
  </si>
  <si>
    <t>E31000010</t>
  </si>
  <si>
    <t>Devon and Somerset</t>
  </si>
  <si>
    <t>E31000011</t>
  </si>
  <si>
    <t>Dorset</t>
  </si>
  <si>
    <t>E31000012</t>
  </si>
  <si>
    <t>Durham</t>
  </si>
  <si>
    <t>E31000013</t>
  </si>
  <si>
    <t>East Sussex</t>
  </si>
  <si>
    <t>E31000014</t>
  </si>
  <si>
    <t>Essex</t>
  </si>
  <si>
    <t>E31000015</t>
  </si>
  <si>
    <t>Gloucestershire</t>
  </si>
  <si>
    <t>E31000016</t>
  </si>
  <si>
    <t>Greater London</t>
  </si>
  <si>
    <t>E31000046</t>
  </si>
  <si>
    <t>Greater Manchester</t>
  </si>
  <si>
    <t>E31000040</t>
  </si>
  <si>
    <t>Hampshire</t>
  </si>
  <si>
    <t>E31000017</t>
  </si>
  <si>
    <t>Hereford and Worcester</t>
  </si>
  <si>
    <t>E31000018</t>
  </si>
  <si>
    <t>Hertfordshire</t>
  </si>
  <si>
    <t>E31000019</t>
  </si>
  <si>
    <t>Humberside</t>
  </si>
  <si>
    <t>E31000020</t>
  </si>
  <si>
    <t>Isle Of Wight</t>
  </si>
  <si>
    <t>E31000021</t>
  </si>
  <si>
    <t>Isles of Scilly</t>
  </si>
  <si>
    <t>E31000039</t>
  </si>
  <si>
    <t>Kent</t>
  </si>
  <si>
    <t>E31000022</t>
  </si>
  <si>
    <t>Lancashire</t>
  </si>
  <si>
    <t>E31000023</t>
  </si>
  <si>
    <t>Leicestershire</t>
  </si>
  <si>
    <t>E31000024</t>
  </si>
  <si>
    <t>Lincolnshire</t>
  </si>
  <si>
    <t>E31000025</t>
  </si>
  <si>
    <t>Merseyside</t>
  </si>
  <si>
    <t>E31000041</t>
  </si>
  <si>
    <t>Norfolk</t>
  </si>
  <si>
    <t>E31000026</t>
  </si>
  <si>
    <t>North Yorkshire</t>
  </si>
  <si>
    <t>E31000027</t>
  </si>
  <si>
    <t>Northamptonshire</t>
  </si>
  <si>
    <t>E31000028</t>
  </si>
  <si>
    <t>Northumberland</t>
  </si>
  <si>
    <t>E31000029</t>
  </si>
  <si>
    <t>Nottinghamshire</t>
  </si>
  <si>
    <t>E31000030</t>
  </si>
  <si>
    <t>Oxfordshire</t>
  </si>
  <si>
    <t>E31000031</t>
  </si>
  <si>
    <t>Shropshire</t>
  </si>
  <si>
    <t>E31000032</t>
  </si>
  <si>
    <t>South Yorkshire</t>
  </si>
  <si>
    <t>E31000042</t>
  </si>
  <si>
    <t>Staffordshire</t>
  </si>
  <si>
    <t>E31000033</t>
  </si>
  <si>
    <t>Suffolk</t>
  </si>
  <si>
    <t>E31000034</t>
  </si>
  <si>
    <t>Surrey</t>
  </si>
  <si>
    <t>E31000035</t>
  </si>
  <si>
    <t>Tyne and Wear</t>
  </si>
  <si>
    <t>E31000043</t>
  </si>
  <si>
    <t>Warwickshire</t>
  </si>
  <si>
    <t>E31000036</t>
  </si>
  <si>
    <t>West Midlands</t>
  </si>
  <si>
    <t>E31000044</t>
  </si>
  <si>
    <t>West Sussex</t>
  </si>
  <si>
    <t>E31000037</t>
  </si>
  <si>
    <t>West Yorkshire</t>
  </si>
  <si>
    <t>E31000045</t>
  </si>
  <si>
    <t>Wiltshire</t>
  </si>
  <si>
    <t>E31000038</t>
  </si>
  <si>
    <t>North West Fire Control</t>
  </si>
  <si>
    <t>NWFC</t>
  </si>
  <si>
    <t>Metropolitan Fire Authorities</t>
  </si>
  <si>
    <t>METS</t>
  </si>
  <si>
    <t>Non Metropolitan Fire Authorities</t>
  </si>
  <si>
    <t>NONMETS</t>
  </si>
  <si>
    <t>England</t>
  </si>
  <si>
    <t>Fire Control</t>
  </si>
  <si>
    <t>Support Staff</t>
  </si>
  <si>
    <t>Total</t>
  </si>
  <si>
    <t>The full set of fire statistics releases, tables and guidance can be found on our landing page, here-</t>
  </si>
  <si>
    <t>https://www.gov.uk/government/collections/fire-statistics</t>
  </si>
  <si>
    <r>
      <t>Year</t>
    </r>
    <r>
      <rPr>
        <vertAlign val="superscript"/>
        <sz val="11"/>
        <color theme="1"/>
        <rFont val="Calibri"/>
        <family val="2"/>
        <scheme val="minor"/>
      </rPr>
      <t>2</t>
    </r>
  </si>
  <si>
    <t>Wholetime firefighters</t>
  </si>
  <si>
    <t>Total firefighters</t>
  </si>
  <si>
    <t>Total Staff</t>
  </si>
  <si>
    <t>Religion Not Stated</t>
  </si>
  <si>
    <t>Christian</t>
  </si>
  <si>
    <t>Buddhist</t>
  </si>
  <si>
    <t>Hindu</t>
  </si>
  <si>
    <t>Jewish</t>
  </si>
  <si>
    <t>Muslim</t>
  </si>
  <si>
    <t>Sikh</t>
  </si>
  <si>
    <t>Other</t>
  </si>
  <si>
    <t>No Religion</t>
  </si>
  <si>
    <t>No religion</t>
  </si>
  <si>
    <t>Religion Not Collected</t>
  </si>
  <si>
    <t>E92000001</t>
  </si>
  <si>
    <t>1 The total number of employees.</t>
  </si>
  <si>
    <t>2 Position at 31 March of each year.</t>
  </si>
  <si>
    <r>
      <t>Religion Not Collected</t>
    </r>
    <r>
      <rPr>
        <b/>
        <vertAlign val="superscript"/>
        <sz val="11"/>
        <color theme="1"/>
        <rFont val="Calibri"/>
        <family val="2"/>
        <scheme val="minor"/>
      </rPr>
      <t>4</t>
    </r>
  </si>
  <si>
    <r>
      <t>Religion Not Collected</t>
    </r>
    <r>
      <rPr>
        <vertAlign val="superscript"/>
        <sz val="11"/>
        <color theme="1"/>
        <rFont val="Calibri"/>
        <family val="2"/>
        <scheme val="minor"/>
      </rPr>
      <t>4</t>
    </r>
  </si>
  <si>
    <t>4 Some fire authorities do not collect information on the religion of their staff. Where no data are available for any of the religions it has been assumed this information is not collected.</t>
  </si>
  <si>
    <t>Source: Home Office Operational Statistics Data Collection, figures supplied by fire and rescue authorities.</t>
  </si>
  <si>
    <t>Contact: FireStatistics@homeoffice.gov.uk</t>
  </si>
  <si>
    <t>Fire control</t>
  </si>
  <si>
    <t>Support staff</t>
  </si>
  <si>
    <t>No</t>
  </si>
  <si>
    <t>blank</t>
  </si>
  <si>
    <t>Fire and rescue workforce and pensions statistics</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</si>
  <si>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</si>
  <si>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</si>
  <si>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</si>
  <si>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</si>
  <si>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 please email us at firestatistics@homeoffice.gov.uk</t>
  </si>
  <si>
    <t xml:space="preserve">To access data tables, select the table number or tabs. </t>
  </si>
  <si>
    <t>Cover sheet</t>
  </si>
  <si>
    <t>Sheet</t>
  </si>
  <si>
    <t>Title</t>
  </si>
  <si>
    <t>Period covered</t>
  </si>
  <si>
    <t>National Statistics?</t>
  </si>
  <si>
    <t>Table 1106</t>
  </si>
  <si>
    <t>End of table</t>
  </si>
  <si>
    <t>Responsible Statistician: Helene Clark</t>
  </si>
  <si>
    <t>Notes on data adjustments</t>
  </si>
  <si>
    <t>CALENDAR_YEAR</t>
  </si>
  <si>
    <t>HC_OR_FTE</t>
  </si>
  <si>
    <t>ROLE</t>
  </si>
  <si>
    <t>RANK</t>
  </si>
  <si>
    <t>RELIGION_CHARACTERISTIC</t>
  </si>
  <si>
    <t>TOTAL_STAFF</t>
  </si>
  <si>
    <t>Crew Manager</t>
  </si>
  <si>
    <t>Firefighter</t>
  </si>
  <si>
    <t>Group Manager</t>
  </si>
  <si>
    <t>Station Manager</t>
  </si>
  <si>
    <t>Watch Manager</t>
  </si>
  <si>
    <t>On call firefighters</t>
  </si>
  <si>
    <t>Area Manager</t>
  </si>
  <si>
    <t>Brigade Manager</t>
  </si>
  <si>
    <t>Rank</t>
  </si>
  <si>
    <t>HC</t>
  </si>
  <si>
    <r>
      <t>FIRE STATISTICS TABLE 1106a: Staff headcount</t>
    </r>
    <r>
      <rPr>
        <b/>
        <vertAlign val="superscript"/>
        <sz val="11"/>
        <rFont val="Arial Black"/>
        <family val="2"/>
      </rPr>
      <t>1</t>
    </r>
    <r>
      <rPr>
        <b/>
        <sz val="11"/>
        <rFont val="Arial Black"/>
        <family val="2"/>
      </rPr>
      <t xml:space="preserve"> by religion and role, for England</t>
    </r>
  </si>
  <si>
    <t>Percentage that are Not Stated or Collected</t>
  </si>
  <si>
    <t>Percentage that are Christian or No Religion</t>
  </si>
  <si>
    <r>
      <t>Select a year</t>
    </r>
    <r>
      <rPr>
        <b/>
        <vertAlign val="superscript"/>
        <sz val="11"/>
        <color rgb="FF000000"/>
        <rFont val="Calibri"/>
        <family val="2"/>
      </rPr>
      <t>2</t>
    </r>
    <r>
      <rPr>
        <b/>
        <sz val="11"/>
        <color rgb="FF000000"/>
        <rFont val="Calibri"/>
        <family val="2"/>
      </rPr>
      <t xml:space="preserve"> from the drop-down list in the orange box below:</t>
    </r>
  </si>
  <si>
    <t>England, April 2022 to March 2023: data tables</t>
  </si>
  <si>
    <t>Published: 19 October 2023</t>
  </si>
  <si>
    <t>Next Update: Autumn 2024</t>
  </si>
  <si>
    <t>Crown copyright © 2023</t>
  </si>
  <si>
    <t>Publication Date: 19 October 2023</t>
  </si>
  <si>
    <t>2011 to 2023</t>
  </si>
  <si>
    <t>FIRE1106a</t>
  </si>
  <si>
    <t>FIRE1106c</t>
  </si>
  <si>
    <t>General notes</t>
  </si>
  <si>
    <t xml:space="preserve">Staff on dual contracts have been recorded more than once e.g. firefighters on both a wholetime and an on-call contract are included in the wholetime firefighter and retained duty system firefighter figures above. 
 </t>
  </si>
  <si>
    <r>
      <rPr>
        <sz val="11"/>
        <rFont val="Calibri"/>
        <family val="2"/>
      </rPr>
      <t xml:space="preserve">See table </t>
    </r>
    <r>
      <rPr>
        <u/>
        <sz val="11"/>
        <color rgb="FF0563C1"/>
        <rFont val="Calibri"/>
        <family val="2"/>
      </rPr>
      <t xml:space="preserve">FIRE1132 </t>
    </r>
    <r>
      <rPr>
        <sz val="11"/>
        <rFont val="Calibri"/>
        <family val="2"/>
      </rPr>
      <t>for more detail on dual contracts.</t>
    </r>
  </si>
  <si>
    <t>"-" refers to data not captured.</t>
  </si>
  <si>
    <t>A huge amount of work has been undertaken by FRSs to improve the quality of data, including in previous years, and Home Office are grateful for this. This explains some small amendments in the national and local figures in previous years.</t>
  </si>
  <si>
    <t>The statistics in this table are Official Statistics.</t>
  </si>
  <si>
    <r>
      <t>On call firefighters</t>
    </r>
    <r>
      <rPr>
        <vertAlign val="superscript"/>
        <sz val="11"/>
        <color theme="1"/>
        <rFont val="Calibri"/>
        <family val="2"/>
        <scheme val="minor"/>
      </rPr>
      <t>3</t>
    </r>
  </si>
  <si>
    <t>2 Also referred to as 'Retained Duty System firefighters'.</t>
  </si>
  <si>
    <t>Staff headcount by religion and role. Displayed by year.</t>
  </si>
  <si>
    <t>Non-metropolitan</t>
  </si>
  <si>
    <t>Metropolitan</t>
  </si>
  <si>
    <t>Predominantly Urban</t>
  </si>
  <si>
    <t>Significantly Rural</t>
  </si>
  <si>
    <t>Predominantly Rural</t>
  </si>
  <si>
    <t>Dorset and Wiltshire</t>
  </si>
  <si>
    <t>Hampshire and Isle of Wight</t>
  </si>
  <si>
    <t>All Staff</t>
  </si>
  <si>
    <t>Firefighters</t>
  </si>
  <si>
    <t>Resident Population</t>
  </si>
  <si>
    <t>FRS_NAME</t>
  </si>
  <si>
    <t>E_CODE</t>
  </si>
  <si>
    <t>IS_MET_NON_MET</t>
  </si>
  <si>
    <t>URBAN_RURAL</t>
  </si>
  <si>
    <t>FIREFIGHTER_OR_NOT</t>
  </si>
  <si>
    <t>Christian or No Religion</t>
  </si>
  <si>
    <t>Non-Firefighter</t>
  </si>
  <si>
    <t>E31000047</t>
  </si>
  <si>
    <t>E31000048</t>
  </si>
  <si>
    <t>Isles Of Scilly</t>
  </si>
  <si>
    <t>Percentage that are from a Minority Religion</t>
  </si>
  <si>
    <r>
      <t>Select a year</t>
    </r>
    <r>
      <rPr>
        <b/>
        <vertAlign val="superscript"/>
        <sz val="11"/>
        <color rgb="FF000000"/>
        <rFont val="Calibri"/>
        <family val="2"/>
      </rPr>
      <t>3</t>
    </r>
    <r>
      <rPr>
        <b/>
        <sz val="11"/>
        <color rgb="FF000000"/>
        <rFont val="Calibri"/>
        <family val="2"/>
      </rPr>
      <t xml:space="preserve"> from the drop-down list in the orange box below:</t>
    </r>
  </si>
  <si>
    <t>2 For a list of FRAs and whether they are considered "Metropolitan", "Non Metropolitan", "Predominantly Rural", "Significantly Rural" or "Predominantly Urban" please see the FRS geographical categories sheet.</t>
  </si>
  <si>
    <t>3 Position at 31 March of each year.</t>
  </si>
  <si>
    <t xml:space="preserve">Hampshire FRS and Isle of Wight FRS merged on 31st March 2021. Figures for previous years are the sum of the figures for the two individual FRSs. </t>
  </si>
  <si>
    <r>
      <t>FIRE STATISTICS TABLE 1106c: Staff headcount</t>
    </r>
    <r>
      <rPr>
        <b/>
        <vertAlign val="superscript"/>
        <sz val="11"/>
        <rFont val="Arial Black"/>
        <family val="2"/>
      </rPr>
      <t>1</t>
    </r>
    <r>
      <rPr>
        <b/>
        <sz val="11"/>
        <rFont val="Arial Black"/>
        <family val="2"/>
      </rPr>
      <t xml:space="preserve"> by religion, role and rank, for England</t>
    </r>
  </si>
  <si>
    <r>
      <t>FRS</t>
    </r>
    <r>
      <rPr>
        <vertAlign val="superscript"/>
        <sz val="11"/>
        <color theme="1"/>
        <rFont val="Calibri"/>
        <family val="2"/>
        <scheme val="minor"/>
      </rPr>
      <t>2</t>
    </r>
  </si>
  <si>
    <t>Religion is reported by staff themselves.</t>
  </si>
  <si>
    <t>4 Some fire authorities do not collect information on the religion of their staff. Where an FRS has returned all staff as not stated it has been assumed this information is not collected.</t>
  </si>
  <si>
    <r>
      <t>On call firefighters</t>
    </r>
    <r>
      <rPr>
        <vertAlign val="superscript"/>
        <sz val="11"/>
        <color theme="1"/>
        <rFont val="Calibri"/>
        <family val="2"/>
        <scheme val="minor"/>
      </rPr>
      <t>2</t>
    </r>
  </si>
  <si>
    <r>
      <t>Year</t>
    </r>
    <r>
      <rPr>
        <vertAlign val="superscript"/>
        <sz val="11"/>
        <color theme="1"/>
        <rFont val="Calibri"/>
        <family val="2"/>
        <scheme val="minor"/>
      </rPr>
      <t>3</t>
    </r>
  </si>
  <si>
    <t>RELIGION</t>
  </si>
  <si>
    <t>TOTAL_POPULATION</t>
  </si>
  <si>
    <t>Does not apply</t>
  </si>
  <si>
    <t>Not answered</t>
  </si>
  <si>
    <t>Other religion</t>
  </si>
  <si>
    <t>Year</t>
  </si>
  <si>
    <t>Census</t>
  </si>
  <si>
    <t>Data - rank</t>
  </si>
  <si>
    <t>Raw data for FIRE1106a and FIRE1106c.</t>
  </si>
  <si>
    <t>Data - population</t>
  </si>
  <si>
    <t>Data - frs</t>
  </si>
  <si>
    <t>Raw data for FIRE1106d.</t>
  </si>
  <si>
    <t>Raw Census population data for FIRE1106d.</t>
  </si>
  <si>
    <t>2011 and 2021</t>
  </si>
  <si>
    <t>Religion data and data privacy</t>
  </si>
  <si>
    <t>Guidance on religion data and privacy can be found at the link below-</t>
  </si>
  <si>
    <r>
      <t>Resident Population</t>
    </r>
    <r>
      <rPr>
        <vertAlign val="superscript"/>
        <sz val="11"/>
        <color theme="1"/>
        <rFont val="Calibri"/>
        <family val="2"/>
        <scheme val="minor"/>
      </rPr>
      <t>4</t>
    </r>
  </si>
  <si>
    <t>FRS Name</t>
  </si>
  <si>
    <r>
      <t>Urban/Rural category</t>
    </r>
    <r>
      <rPr>
        <b/>
        <vertAlign val="superscript"/>
        <sz val="11"/>
        <color theme="1"/>
        <rFont val="Calibri"/>
        <family val="2"/>
        <scheme val="minor"/>
      </rPr>
      <t>1</t>
    </r>
  </si>
  <si>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</si>
  <si>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</si>
  <si>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</si>
  <si>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</si>
  <si>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</si>
  <si>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</si>
  <si>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end of table</t>
  </si>
  <si>
    <t>Religion is reported by staff themselves. FRSs that do not collect religion information from staff are shown by "-".</t>
  </si>
  <si>
    <t>RELIGION_CATEGORY</t>
  </si>
  <si>
    <t>1 This percentage is the total of those six religion types as a percentage of those and Christian and No religion. Staff would don't state a religion are not included.</t>
  </si>
  <si>
    <t>4 Figures for 2021, 2022 and 2023 are from the 2021 Census. Figures for 2011 to 2020 are from the 2011 Census.</t>
  </si>
  <si>
    <t>3 Also referred to as 'Retained Duty System firefighters'.</t>
  </si>
  <si>
    <t>FIRE1106d</t>
  </si>
  <si>
    <t>FRS geographical categories</t>
  </si>
  <si>
    <t>FIRE1106b has been deliberately omitted as it is an aspiration to publish a table by fire authority in the future.</t>
  </si>
  <si>
    <t>This table monitors the percentage of staff not stating an religion, as a high not stated percentage may affect the robustness of the estimates. Staff not stating their religion could also point to a concern over the FRS's culture.</t>
  </si>
  <si>
    <t>North West Fire Control is not an FRS, but employs control staff and should be included to be consistent. It was formed in 2014.</t>
  </si>
  <si>
    <t>Support staff ranks are not collected.</t>
  </si>
  <si>
    <r>
      <t>FIRE STATISTICS TABLE 1106d: Percentage from Buddhist, Hindu, Jewish, Muslim, Sikh or Other Religions</t>
    </r>
    <r>
      <rPr>
        <b/>
        <vertAlign val="superscript"/>
        <sz val="11"/>
        <rFont val="Arial Black"/>
        <family val="2"/>
      </rPr>
      <t>1</t>
    </r>
    <r>
      <rPr>
        <b/>
        <sz val="11"/>
        <rFont val="Arial Black"/>
        <family val="2"/>
      </rPr>
      <t xml:space="preserve"> by fire and rescue authority</t>
    </r>
    <r>
      <rPr>
        <b/>
        <vertAlign val="superscript"/>
        <sz val="11"/>
        <rFont val="Arial Black"/>
        <family val="2"/>
      </rPr>
      <t>2</t>
    </r>
  </si>
  <si>
    <t>Staff headcount by religion, rank and role. Displayed by rank.</t>
  </si>
  <si>
    <t>Percentage that are Buddhist, Hindu, Jewish, Muslim, Sikh or Other Religion</t>
  </si>
  <si>
    <t>North West Fire Control is not an FRS, but employs control staff and should be included to be consistent. The allocations here are based on the 4 FRSs it covers (Cumbria, Lancashire, Greater Manchester and Cheshire).</t>
  </si>
  <si>
    <t>Detailed notes can be found in the guidance document, which has been extended this year.</t>
  </si>
  <si>
    <t>RELIGION_MINORITY</t>
  </si>
  <si>
    <t>Buddhist, Hindu, Jewish, Muslim, Sikh or Other Religion</t>
  </si>
  <si>
    <t>Percentage from Buddhist, Hindu, Jewish, Muslim, Sikh or Other Religions by fire and rescue authority</t>
  </si>
  <si>
    <t>Shows the classification of each FRS into the rural/urban and metropolitan/non-metropolitan groups.</t>
  </si>
  <si>
    <t>https://www.gov.uk/government/publications/fire-statistics-guidance/fire-and-rescue-service-workforce-and-pension-statistics-quality-and-methodology-information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</si>
</sst>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
  </numFmts>
  <fonts count="4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FFFF"/>
      <name val="Arial Black"/>
      <family val="2"/>
    </font>
    <font>
      <sz val="11"/>
      <color rgb="FF000000"/>
      <name val="Calibri"/>
      <family val="2"/>
    </font>
    <font>
      <b/>
      <sz val="11"/>
      <color rgb="FF000000"/>
      <name val="Calibri"/>
      <family val="2"/>
    </font>
    <font>
      <b/>
      <sz val="11"/>
      <color rgb="FFFF0000"/>
      <name val="Calibri"/>
      <family val="2"/>
    </font>
    <font>
      <vertAlign val="superscript"/>
      <sz val="11"/>
      <color theme="1"/>
      <name val="Calibri"/>
      <family val="2"/>
      <scheme val="minor"/>
    </font>
    <font>
      <u/>
      <sz val="11"/>
      <color rgb="FF0563C1"/>
      <name val="Calibri"/>
      <family val="2"/>
    </font>
    <font>
      <sz val="10"/>
      <name val="MS Sans Serif"/>
      <family val="2"/>
    </font>
    <font>
      <sz val="10"/>
      <name val="MS Sans Serif"/>
    </font>
    <font>
      <u/>
      <sz val="10"/>
      <color indexed="12"/>
      <name val="MS Sans Serif"/>
      <family val="2"/>
    </font>
    <font>
      <sz val="11"/>
      <name val="Calibri"/>
      <family val="2"/>
      <scheme val="minor"/>
    </font>
    <font>
      <b/>
      <vertAlign val="superscript"/>
      <sz val="11"/>
      <color theme="1"/>
      <name val="Calibri"/>
      <family val="2"/>
      <scheme val="minor"/>
    </font>
    <font>
      <u/>
      <sz val="11"/>
      <color theme="10"/>
      <name val="Calibri"/>
      <family val="2"/>
      <scheme val="minor"/>
    </font>
    <font>
      <sz val="11"/>
      <color theme="0"/>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b/>
      <sz val="12"/>
      <color rgb="FF000000"/>
      <name val="Arial"/>
      <family val="2"/>
    </font>
    <font>
      <u/>
      <sz val="10"/>
      <color rgb="FF0000FF"/>
      <name val="Arial"/>
      <family val="2"/>
    </font>
    <font>
      <u/>
      <sz val="12"/>
      <color rgb="FF0000FF"/>
      <name val="Arial"/>
      <family val="2"/>
    </font>
    <font>
      <u/>
      <sz val="12"/>
      <color rgb="FF0563C1"/>
      <name val="Arial"/>
      <family val="2"/>
    </font>
    <font>
      <b/>
      <sz val="9"/>
      <color rgb="FF000000"/>
      <name val="Arial"/>
      <family val="2"/>
    </font>
    <font>
      <sz val="9"/>
      <color rgb="FF000000"/>
      <name val="Arial"/>
      <family val="2"/>
    </font>
    <font>
      <u/>
      <sz val="9"/>
      <color rgb="FF0000FF"/>
      <name val="Arial"/>
      <family val="2"/>
    </font>
    <font>
      <sz val="9"/>
      <color theme="1"/>
      <name val="Arial"/>
      <family val="2"/>
    </font>
    <font>
      <sz val="11"/>
      <color rgb="FF000000"/>
      <name val="Arial"/>
      <family val="2"/>
    </font>
    <font>
      <u/>
      <sz val="9"/>
      <color rgb="FF0563C1"/>
      <name val="Arial"/>
      <family val="2"/>
    </font>
    <font>
      <b/>
      <sz val="11"/>
      <name val="Arial Black"/>
      <family val="2"/>
    </font>
    <font>
      <b/>
      <vertAlign val="superscript"/>
      <sz val="11"/>
      <name val="Arial Black"/>
      <family val="2"/>
    </font>
    <font>
      <b/>
      <sz val="11"/>
      <name val="Calibri"/>
      <family val="2"/>
    </font>
    <font>
      <sz val="14"/>
      <color theme="1"/>
      <name val="Calibri"/>
      <family val="2"/>
      <scheme val="minor"/>
    </font>
    <font>
      <sz val="10"/>
      <color theme="1"/>
      <name val="Calibri"/>
      <family val="2"/>
      <scheme val="minor"/>
    </font>
    <font>
      <i/>
      <sz val="11"/>
      <color theme="1"/>
      <name val="Calibri"/>
      <family val="2"/>
      <scheme val="minor"/>
    </font>
    <font>
      <sz val="11"/>
      <color theme="1"/>
      <name val="Calibri"/>
      <family val="2"/>
    </font>
    <font>
      <b/>
      <sz val="11"/>
      <color theme="0"/>
      <name val="Calibri"/>
      <family val="2"/>
      <scheme val="minor"/>
    </font>
    <font>
      <b/>
      <i/>
      <sz val="11"/>
      <color theme="1"/>
      <name val="Calibri"/>
      <family val="2"/>
      <scheme val="minor"/>
    </font>
    <font>
      <b/>
      <vertAlign val="superscript"/>
      <sz val="11"/>
      <color rgb="FF000000"/>
      <name val="Calibri"/>
      <family val="2"/>
    </font>
    <font>
      <sz val="11"/>
      <name val="Calibri"/>
      <family val="2"/>
    </font>
    <font>
      <u/>
      <sz val="10"/>
      <color theme="10"/>
      <name val="Calibri"/>
      <family val="2"/>
      <scheme val="minor"/>
    </font>
  </fonts>
  <fills count="10">
    <fill>
      <patternFill patternType="none"/>
    </fill>
    <fill>
      <patternFill patternType="gray125"/>
    </fill>
    <fill>
      <patternFill patternType="solid">
        <fgColor rgb="FFFF0000"/>
        <bgColor rgb="FFFF0000"/>
      </patternFill>
    </fill>
    <fill>
      <patternFill patternType="solid">
        <fgColor theme="0"/>
        <bgColor rgb="FFFFFFFF"/>
      </patternFill>
    </fill>
    <fill>
      <patternFill patternType="solid">
        <fgColor theme="0"/>
        <bgColor indexed="64"/>
      </patternFill>
    </fill>
    <fill>
      <patternFill patternType="solid">
        <fgColor rgb="FFFFC000"/>
        <bgColor rgb="FFFFFFFF"/>
      </patternFill>
    </fill>
    <fill>
      <patternFill patternType="solid">
        <fgColor rgb="FFFFC000"/>
        <bgColor indexed="64"/>
      </patternFill>
    </fill>
    <fill>
      <patternFill patternType="solid">
        <fgColor rgb="FFFFC000"/>
        <bgColor rgb="FFFFC000"/>
      </patternFill>
    </fill>
    <fill>
      <patternFill patternType="solid">
        <fgColor theme="0"/>
        <bgColor rgb="FFFFC000"/>
      </patternFill>
    </fill>
    <fill>
      <patternFill patternType="solid">
        <fgColor rgb="FFFF0000"/>
        <bgColor rgb="FFFFFFFF"/>
      </patternFill>
    </fill>
  </fills>
  <borders count="6">
    <border>
      <left/>
      <right/>
      <top/>
      <bottom/>
      <diagonal/>
    </border>
    <border>
      <left/>
      <right/>
      <top/>
      <bottom style="medium">
        <color rgb="FFFF0000"/>
      </bottom>
      <diagonal/>
    </border>
    <border>
      <left/>
      <right/>
      <top style="medium">
        <color rgb="FFFF0000"/>
      </top>
      <bottom/>
      <diagonal/>
    </border>
    <border>
      <left/>
      <right/>
      <top style="thin">
        <color auto="1"/>
      </top>
      <bottom style="thin">
        <color auto="1"/>
      </bottom>
      <diagonal/>
    </border>
    <border>
      <left/>
      <right/>
      <top style="medium">
        <color rgb="FFFF0000"/>
      </top>
      <bottom style="medium">
        <color rgb="FFFF0000"/>
      </bottom>
      <diagonal/>
    </border>
    <border>
      <left/>
      <right/>
      <top/>
      <bottom style="medium">
        <color auto="1"/>
      </bottom>
      <diagonal/>
    </border>
  </borders>
  <cellStyleXfs count="20">
    <xf numFmtId="0" fontId="0" fillId="0" borderId="0"/>
    <xf numFmtId="9" fontId="1" fillId="0" borderId="0" applyFont="0" applyFill="0" applyBorder="0" applyAlignment="0" applyProtection="0"/>
    <xf numFmtId="0" fontId="5" fillId="0" borderId="0"/>
    <xf numFmtId="0" fontId="9" fillId="0" borderId="0" applyNumberFormat="0" applyFill="0" applyBorder="0" applyAlignment="0" applyProtection="0"/>
    <xf numFmtId="0" fontId="11" fillId="0" borderId="0"/>
    <xf numFmtId="164" fontId="10" fillId="0" borderId="0" applyFont="0" applyFill="0" applyBorder="0" applyProtection="0">
      <alignment horizontal="right"/>
    </xf>
    <xf numFmtId="0" fontId="12" fillId="0" borderId="0" applyNumberFormat="0" applyFill="0" applyBorder="0" applyAlignment="0" applyProtection="0"/>
    <xf numFmtId="9" fontId="10" fillId="0" borderId="0" applyFont="0" applyFill="0" applyBorder="0" applyAlignment="0" applyProtection="0"/>
    <xf numFmtId="43" fontId="1" fillId="0" borderId="0" applyFont="0" applyFill="0" applyBorder="0" applyAlignment="0" applyProtection="0"/>
    <xf numFmtId="0" fontId="15" fillId="0" borderId="0" applyNumberFormat="0" applyFill="0" applyBorder="0" applyAlignment="0" applyProtection="0"/>
    <xf numFmtId="0" fontId="17" fillId="0" borderId="0" applyNumberFormat="0" applyBorder="0" applyProtection="0"/>
    <xf numFmtId="0" fontId="18" fillId="0" borderId="0" applyNumberFormat="0" applyBorder="0" applyProtection="0"/>
    <xf numFmtId="0" fontId="15" fillId="0" borderId="0" applyNumberFormat="0" applyFill="0" applyBorder="0" applyAlignment="0" applyProtection="0"/>
    <xf numFmtId="0" fontId="5" fillId="0" borderId="0" applyNumberFormat="0" applyFont="0" applyBorder="0" applyProtection="0"/>
    <xf numFmtId="0" fontId="25" fillId="0" borderId="0" applyNumberFormat="0" applyFill="0" applyBorder="0" applyAlignment="0" applyProtection="0"/>
    <xf numFmtId="0" fontId="9" fillId="0" borderId="0" applyNumberFormat="0" applyFill="0" applyBorder="0" applyAlignment="0" applyProtection="0"/>
    <xf numFmtId="0" fontId="18" fillId="0" borderId="0" applyNumberFormat="0" applyBorder="0" applyProtection="0"/>
    <xf numFmtId="0" fontId="5" fillId="0" borderId="0"/>
    <xf numFmtId="0" fontId="5" fillId="0" borderId="0" applyNumberFormat="0" applyFont="0" applyBorder="0" applyProtection="0"/>
    <xf numFmtId="0" fontId="1" fillId="0" borderId="0"/>
  </cellStyleXfs>
  <cellXfs count="185">
    <xf numFmtId="0" fontId="0" fillId="0" borderId="0" xfId="0"/>
    <xf numFmtId="0" fontId="3" fillId="0" borderId="0" xfId="0" applyFont="1"/>
    <xf numFmtId="0" fontId="0" fillId="3" borderId="0" xfId="0" applyFill="1"/>
    <xf numFmtId="0" fontId="0" fillId="4" borderId="0" xfId="0" applyFill="1"/>
    <xf numFmtId="0" fontId="0" fillId="3" borderId="0" xfId="0" applyFill="1" applyAlignment="1">
      <alignment horizontal="right" vertical="center" wrapText="1"/>
    </xf>
    <xf numFmtId="0" fontId="0" fillId="3" borderId="2" xfId="0" applyFill="1" applyBorder="1"/>
    <xf numFmtId="3" fontId="0" fillId="4" borderId="2" xfId="0" applyNumberFormat="1" applyFill="1" applyBorder="1" applyAlignment="1">
      <alignment horizontal="right"/>
    </xf>
    <xf numFmtId="3" fontId="3" fillId="4" borderId="2" xfId="0" applyNumberFormat="1" applyFont="1" applyFill="1" applyBorder="1" applyAlignment="1">
      <alignment horizontal="right"/>
    </xf>
    <xf numFmtId="0" fontId="0" fillId="3" borderId="0" xfId="0" applyFill="1" applyBorder="1"/>
    <xf numFmtId="3" fontId="0" fillId="4" borderId="0" xfId="0" applyNumberFormat="1" applyFill="1" applyBorder="1" applyAlignment="1">
      <alignment horizontal="right"/>
    </xf>
    <xf numFmtId="3" fontId="3" fillId="4" borderId="0" xfId="0" applyNumberFormat="1" applyFont="1" applyFill="1" applyBorder="1" applyAlignment="1">
      <alignment horizontal="right"/>
    </xf>
    <xf numFmtId="3" fontId="0" fillId="3" borderId="0" xfId="0" applyNumberFormat="1" applyFill="1"/>
    <xf numFmtId="0" fontId="0" fillId="3" borderId="1" xfId="0" applyFill="1" applyBorder="1"/>
    <xf numFmtId="0" fontId="0" fillId="3" borderId="0" xfId="0" applyFill="1" applyAlignment="1">
      <alignment wrapText="1"/>
    </xf>
    <xf numFmtId="9" fontId="3" fillId="4" borderId="0" xfId="1" applyFont="1" applyFill="1" applyBorder="1" applyAlignment="1">
      <alignment horizontal="right"/>
    </xf>
    <xf numFmtId="0" fontId="0" fillId="3" borderId="0" xfId="0" applyFill="1" applyAlignment="1">
      <alignment horizontal="left"/>
    </xf>
    <xf numFmtId="0" fontId="0" fillId="3" borderId="0" xfId="0" applyFill="1" applyBorder="1" applyAlignment="1">
      <alignment horizontal="left" vertical="center" wrapText="1"/>
    </xf>
    <xf numFmtId="0" fontId="3" fillId="3" borderId="0" xfId="0" applyFont="1" applyFill="1" applyBorder="1" applyAlignment="1">
      <alignment horizontal="center" vertical="center" wrapText="1"/>
    </xf>
    <xf numFmtId="0" fontId="0" fillId="4" borderId="0" xfId="0" applyFill="1" applyBorder="1"/>
    <xf numFmtId="3" fontId="3" fillId="4" borderId="0" xfId="1" applyNumberFormat="1" applyFont="1" applyFill="1" applyBorder="1" applyAlignment="1">
      <alignment horizontal="right"/>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2" fillId="3" borderId="0" xfId="0" applyFont="1" applyFill="1"/>
    <xf numFmtId="3" fontId="1" fillId="4" borderId="0" xfId="1" applyNumberFormat="1" applyFont="1" applyFill="1" applyBorder="1" applyAlignment="1">
      <alignment horizontal="right"/>
    </xf>
    <xf numFmtId="0" fontId="0" fillId="0" borderId="0" xfId="0" applyFill="1"/>
    <xf numFmtId="0" fontId="0" fillId="3" borderId="0" xfId="0" applyFill="1" applyAlignment="1"/>
    <xf numFmtId="0" fontId="9" fillId="4" borderId="0" xfId="3" applyFill="1" applyAlignment="1">
      <alignment horizontal="right"/>
    </xf>
    <xf numFmtId="0" fontId="3" fillId="3" borderId="1" xfId="0" applyFont="1" applyFill="1" applyBorder="1" applyAlignment="1">
      <alignment horizontal="center" vertical="center" wrapText="1"/>
    </xf>
    <xf numFmtId="0" fontId="9" fillId="3" borderId="0" xfId="3" applyFont="1" applyFill="1" applyAlignment="1"/>
    <xf numFmtId="0" fontId="9" fillId="4" borderId="0" xfId="3" applyFill="1" applyAlignment="1"/>
    <xf numFmtId="0" fontId="9" fillId="3" borderId="0" xfId="3" applyFill="1" applyAlignment="1"/>
    <xf numFmtId="0" fontId="4" fillId="2" borderId="0" xfId="0" applyFont="1" applyFill="1" applyAlignment="1"/>
    <xf numFmtId="0" fontId="0" fillId="4" borderId="0" xfId="0" applyFill="1" applyAlignment="1"/>
    <xf numFmtId="0" fontId="16" fillId="3" borderId="0" xfId="0" applyFont="1" applyFill="1" applyBorder="1" applyAlignment="1">
      <alignment horizontal="center" vertical="center" wrapText="1"/>
    </xf>
    <xf numFmtId="9" fontId="16" fillId="4" borderId="0" xfId="1" applyFont="1" applyFill="1" applyBorder="1"/>
    <xf numFmtId="0" fontId="2" fillId="3" borderId="0" xfId="0" applyFont="1" applyFill="1" applyAlignment="1"/>
    <xf numFmtId="9" fontId="0" fillId="3" borderId="0" xfId="1" applyFont="1" applyFill="1" applyAlignment="1"/>
    <xf numFmtId="0" fontId="16" fillId="3" borderId="0" xfId="0" applyFont="1" applyFill="1" applyAlignment="1"/>
    <xf numFmtId="3" fontId="3" fillId="4" borderId="1" xfId="0" applyNumberFormat="1" applyFont="1" applyFill="1" applyBorder="1" applyAlignment="1">
      <alignment horizontal="right"/>
    </xf>
    <xf numFmtId="3" fontId="3" fillId="4" borderId="1" xfId="1" applyNumberFormat="1" applyFont="1" applyFill="1" applyBorder="1" applyAlignment="1">
      <alignment horizontal="right"/>
    </xf>
    <xf numFmtId="9" fontId="16" fillId="4" borderId="1" xfId="1" applyFont="1" applyFill="1" applyBorder="1"/>
    <xf numFmtId="3" fontId="0" fillId="4" borderId="1" xfId="0" applyNumberFormat="1" applyFill="1" applyBorder="1" applyAlignment="1">
      <alignment horizontal="right"/>
    </xf>
    <xf numFmtId="3" fontId="1" fillId="4" borderId="1" xfId="1" applyNumberFormat="1" applyFont="1" applyFill="1" applyBorder="1" applyAlignment="1">
      <alignment horizontal="right"/>
    </xf>
    <xf numFmtId="0" fontId="34" fillId="2" borderId="0" xfId="0" applyFont="1" applyFill="1" applyAlignment="1"/>
    <xf numFmtId="0" fontId="36" fillId="3" borderId="0" xfId="0" applyFont="1" applyFill="1" applyAlignment="1"/>
    <xf numFmtId="0" fontId="13" fillId="3" borderId="0" xfId="0" applyFont="1" applyFill="1" applyAlignment="1">
      <alignment vertical="top"/>
    </xf>
    <xf numFmtId="0" fontId="13" fillId="3" borderId="0" xfId="0" applyFont="1" applyFill="1" applyAlignment="1"/>
    <xf numFmtId="3" fontId="0" fillId="3" borderId="0" xfId="0" applyNumberFormat="1" applyFill="1" applyAlignment="1"/>
    <xf numFmtId="3" fontId="0" fillId="0" borderId="0" xfId="0" applyNumberFormat="1"/>
    <xf numFmtId="0" fontId="1" fillId="0" borderId="3" xfId="0" applyFont="1" applyBorder="1" applyAlignment="1">
      <alignment horizontal="center" vertical="center" wrapText="1"/>
    </xf>
    <xf numFmtId="3" fontId="3" fillId="0" borderId="0" xfId="0" applyNumberFormat="1" applyFont="1"/>
    <xf numFmtId="0" fontId="1" fillId="0" borderId="0" xfId="0" applyFont="1"/>
    <xf numFmtId="0" fontId="0" fillId="0" borderId="0" xfId="0"/>
    <xf numFmtId="0" fontId="1" fillId="0" borderId="0" xfId="0" applyFont="1" applyFill="1"/>
    <xf numFmtId="0" fontId="1" fillId="0" borderId="0" xfId="0" applyFont="1" applyFill="1" applyBorder="1" applyAlignment="1">
      <alignment vertical="center"/>
    </xf>
    <xf numFmtId="0" fontId="16" fillId="0" borderId="0" xfId="0" applyFont="1" applyFill="1" applyAlignment="1">
      <alignment vertical="center"/>
    </xf>
    <xf numFmtId="0" fontId="0" fillId="0" borderId="0" xfId="0" applyFont="1" applyFill="1" applyBorder="1" applyAlignment="1">
      <alignment vertical="center"/>
    </xf>
    <xf numFmtId="0" fontId="3" fillId="0" borderId="0" xfId="0" applyFont="1" applyFill="1" applyBorder="1" applyAlignment="1">
      <alignment vertical="center"/>
    </xf>
    <xf numFmtId="0" fontId="37" fillId="0" borderId="0" xfId="0" applyFont="1" applyFill="1"/>
    <xf numFmtId="0" fontId="40" fillId="0" borderId="3"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38" fillId="0" borderId="3" xfId="0" applyFont="1" applyFill="1" applyBorder="1" applyAlignment="1">
      <alignment horizontal="right" vertical="center" wrapText="1"/>
    </xf>
    <xf numFmtId="0" fontId="7" fillId="0" borderId="0" xfId="2" applyFont="1" applyFill="1" applyAlignment="1">
      <alignment vertical="center"/>
    </xf>
    <xf numFmtId="0" fontId="7" fillId="0" borderId="0" xfId="2" applyFont="1" applyFill="1" applyAlignment="1">
      <alignment horizontal="center" vertical="center"/>
    </xf>
    <xf numFmtId="0" fontId="36" fillId="6" borderId="0" xfId="2" applyFont="1" applyFill="1" applyAlignment="1">
      <alignment vertical="center"/>
    </xf>
    <xf numFmtId="0" fontId="0" fillId="3" borderId="1" xfId="0" applyFill="1" applyBorder="1" applyAlignment="1"/>
    <xf numFmtId="3" fontId="0" fillId="0" borderId="0" xfId="0" applyNumberFormat="1" applyFill="1" applyBorder="1" applyAlignment="1">
      <alignment horizontal="right"/>
    </xf>
    <xf numFmtId="0" fontId="0" fillId="0" borderId="0" xfId="0" applyFill="1" applyBorder="1"/>
    <xf numFmtId="1" fontId="0" fillId="0" borderId="0" xfId="0" applyNumberFormat="1" applyFill="1" applyBorder="1"/>
    <xf numFmtId="0" fontId="0" fillId="0" borderId="0" xfId="0" applyFill="1" applyBorder="1" applyAlignment="1"/>
    <xf numFmtId="0" fontId="3" fillId="3" borderId="1" xfId="0" applyFont="1" applyFill="1" applyBorder="1" applyAlignment="1"/>
    <xf numFmtId="0" fontId="0" fillId="3" borderId="0" xfId="0" applyFill="1" applyBorder="1" applyAlignment="1"/>
    <xf numFmtId="9" fontId="0" fillId="4" borderId="2" xfId="1" applyFont="1" applyFill="1" applyBorder="1" applyAlignment="1">
      <alignment horizontal="right"/>
    </xf>
    <xf numFmtId="9" fontId="0" fillId="4" borderId="2" xfId="1" applyNumberFormat="1" applyFont="1" applyFill="1" applyBorder="1" applyAlignment="1">
      <alignment horizontal="right"/>
    </xf>
    <xf numFmtId="9" fontId="1" fillId="4" borderId="0" xfId="1" applyNumberFormat="1" applyFont="1" applyFill="1" applyBorder="1" applyAlignment="1">
      <alignment horizontal="right"/>
    </xf>
    <xf numFmtId="9" fontId="1" fillId="4" borderId="1" xfId="1" applyNumberFormat="1" applyFont="1" applyFill="1" applyBorder="1" applyAlignment="1">
      <alignment horizontal="right"/>
    </xf>
    <xf numFmtId="0" fontId="39" fillId="3" borderId="4" xfId="0" applyFont="1" applyFill="1" applyBorder="1" applyAlignment="1">
      <alignment horizontal="center" vertical="center" wrapText="1"/>
    </xf>
    <xf numFmtId="0" fontId="0" fillId="0" borderId="0" xfId="0" applyFont="1" applyFill="1" applyBorder="1" applyAlignment="1"/>
    <xf numFmtId="9" fontId="1" fillId="0" borderId="0" xfId="1" applyFont="1" applyFill="1" applyBorder="1" applyAlignment="1">
      <alignment horizontal="right"/>
    </xf>
    <xf numFmtId="0" fontId="3" fillId="3" borderId="0" xfId="0" applyFont="1" applyFill="1" applyBorder="1" applyAlignment="1"/>
    <xf numFmtId="0" fontId="42" fillId="3" borderId="4" xfId="0" applyFont="1" applyFill="1" applyBorder="1" applyAlignment="1">
      <alignment horizontal="center" vertical="center" wrapText="1"/>
    </xf>
    <xf numFmtId="9" fontId="3" fillId="4" borderId="2" xfId="1" applyNumberFormat="1" applyFont="1" applyFill="1" applyBorder="1" applyAlignment="1">
      <alignment horizontal="right"/>
    </xf>
    <xf numFmtId="9" fontId="3" fillId="4" borderId="0" xfId="1" applyNumberFormat="1" applyFont="1" applyFill="1" applyBorder="1" applyAlignment="1">
      <alignment horizontal="right"/>
    </xf>
    <xf numFmtId="9" fontId="3" fillId="4" borderId="1" xfId="1" applyNumberFormat="1" applyFont="1" applyFill="1" applyBorder="1" applyAlignment="1">
      <alignment horizontal="right"/>
    </xf>
    <xf numFmtId="0" fontId="3" fillId="3" borderId="1" xfId="0" applyFont="1" applyFill="1" applyBorder="1"/>
    <xf numFmtId="9" fontId="41" fillId="4" borderId="1" xfId="1" applyFont="1" applyFill="1" applyBorder="1"/>
    <xf numFmtId="9" fontId="41" fillId="4" borderId="0" xfId="1" applyFont="1" applyFill="1" applyBorder="1"/>
    <xf numFmtId="0" fontId="3" fillId="4" borderId="0" xfId="0" applyFont="1" applyFill="1" applyBorder="1"/>
    <xf numFmtId="0" fontId="6" fillId="3" borderId="0" xfId="2" applyFont="1" applyFill="1"/>
    <xf numFmtId="9" fontId="0" fillId="4" borderId="0" xfId="1" applyFont="1" applyFill="1" applyBorder="1" applyAlignment="1">
      <alignment horizontal="right"/>
    </xf>
    <xf numFmtId="9" fontId="0" fillId="0" borderId="0" xfId="1" applyNumberFormat="1" applyFont="1"/>
    <xf numFmtId="9" fontId="0" fillId="0" borderId="0" xfId="1" applyNumberFormat="1" applyFont="1" applyAlignment="1">
      <alignment horizontal="right"/>
    </xf>
    <xf numFmtId="9" fontId="3" fillId="0" borderId="0" xfId="1" applyNumberFormat="1" applyFont="1"/>
    <xf numFmtId="9" fontId="3" fillId="0" borderId="0" xfId="1" applyNumberFormat="1" applyFont="1" applyAlignment="1">
      <alignment horizontal="right"/>
    </xf>
    <xf numFmtId="9" fontId="3" fillId="4" borderId="2" xfId="1" applyFont="1" applyFill="1" applyBorder="1" applyAlignment="1">
      <alignment horizontal="right"/>
    </xf>
    <xf numFmtId="9" fontId="3" fillId="4" borderId="1" xfId="1" applyFont="1" applyFill="1" applyBorder="1" applyAlignment="1">
      <alignment horizontal="right"/>
    </xf>
    <xf numFmtId="0" fontId="29" fillId="3" borderId="0" xfId="16" applyFont="1" applyFill="1"/>
    <xf numFmtId="0" fontId="6" fillId="3" borderId="0" xfId="0" applyFont="1" applyFill="1"/>
    <xf numFmtId="0" fontId="0" fillId="3" borderId="0" xfId="0" applyFill="1" applyAlignment="1">
      <alignment vertical="top"/>
    </xf>
    <xf numFmtId="0" fontId="44" fillId="4" borderId="0" xfId="3" applyFont="1" applyFill="1" applyAlignment="1">
      <alignment vertical="center"/>
    </xf>
    <xf numFmtId="0" fontId="36" fillId="4" borderId="0" xfId="3" applyFont="1" applyFill="1" applyAlignment="1"/>
    <xf numFmtId="0" fontId="44" fillId="4" borderId="0" xfId="3" applyFont="1" applyFill="1" applyAlignment="1"/>
    <xf numFmtId="0" fontId="16" fillId="3" borderId="0" xfId="0" applyFont="1" applyFill="1"/>
    <xf numFmtId="0" fontId="13" fillId="3" borderId="0" xfId="0" applyFont="1" applyFill="1"/>
    <xf numFmtId="0" fontId="31" fillId="4" borderId="0" xfId="19" applyFont="1" applyFill="1"/>
    <xf numFmtId="0" fontId="0" fillId="0" borderId="0" xfId="0" applyFill="1" applyAlignment="1">
      <alignment horizontal="left" vertical="center" wrapText="1"/>
    </xf>
    <xf numFmtId="3" fontId="0" fillId="0" borderId="0" xfId="0" applyNumberFormat="1" applyFill="1"/>
    <xf numFmtId="165" fontId="0" fillId="0" borderId="0" xfId="1" applyNumberFormat="1" applyFont="1" applyFill="1"/>
    <xf numFmtId="165" fontId="0" fillId="0" borderId="0" xfId="1" applyNumberFormat="1" applyFont="1" applyFill="1" applyAlignment="1">
      <alignment horizontal="right"/>
    </xf>
    <xf numFmtId="165" fontId="0" fillId="0" borderId="0" xfId="1" applyNumberFormat="1" applyFont="1"/>
    <xf numFmtId="165" fontId="3" fillId="0" borderId="0" xfId="1" applyNumberFormat="1" applyFont="1"/>
    <xf numFmtId="165" fontId="0" fillId="4" borderId="2" xfId="1" applyNumberFormat="1" applyFont="1" applyFill="1" applyBorder="1" applyAlignment="1">
      <alignment horizontal="right"/>
    </xf>
    <xf numFmtId="165" fontId="0" fillId="4" borderId="0" xfId="1" applyNumberFormat="1" applyFont="1" applyFill="1" applyBorder="1" applyAlignment="1">
      <alignment horizontal="right"/>
    </xf>
    <xf numFmtId="165" fontId="0" fillId="4" borderId="1" xfId="1" applyNumberFormat="1" applyFont="1" applyFill="1" applyBorder="1" applyAlignment="1">
      <alignment horizontal="right"/>
    </xf>
    <xf numFmtId="165" fontId="3" fillId="4" borderId="2" xfId="1" applyNumberFormat="1" applyFont="1" applyFill="1" applyBorder="1" applyAlignment="1">
      <alignment horizontal="right"/>
    </xf>
    <xf numFmtId="165" fontId="3" fillId="4" borderId="0" xfId="1" applyNumberFormat="1" applyFont="1" applyFill="1" applyBorder="1" applyAlignment="1">
      <alignment horizontal="right"/>
    </xf>
    <xf numFmtId="165" fontId="3" fillId="4" borderId="1" xfId="1" applyNumberFormat="1" applyFont="1" applyFill="1" applyBorder="1" applyAlignment="1">
      <alignment horizontal="right"/>
    </xf>
    <xf numFmtId="165" fontId="1" fillId="4" borderId="2" xfId="1" applyNumberFormat="1" applyFont="1" applyFill="1" applyBorder="1" applyAlignment="1">
      <alignment horizontal="right"/>
    </xf>
    <xf numFmtId="165" fontId="1" fillId="4" borderId="0" xfId="1" applyNumberFormat="1" applyFont="1" applyFill="1" applyBorder="1" applyAlignment="1">
      <alignment horizontal="right"/>
    </xf>
    <xf numFmtId="165" fontId="1" fillId="4" borderId="1" xfId="1" applyNumberFormat="1" applyFont="1" applyFill="1" applyBorder="1" applyAlignment="1">
      <alignment horizontal="right"/>
    </xf>
    <xf numFmtId="165" fontId="1" fillId="0" borderId="0" xfId="1" applyNumberFormat="1" applyFont="1" applyFill="1" applyBorder="1" applyAlignment="1">
      <alignment horizontal="right"/>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39" fillId="0" borderId="0" xfId="0" applyFont="1" applyFill="1" applyBorder="1" applyAlignment="1">
      <alignment horizontal="center" vertical="center" wrapText="1"/>
    </xf>
    <xf numFmtId="0" fontId="0" fillId="0" borderId="0" xfId="0" applyFont="1" applyFill="1" applyBorder="1"/>
    <xf numFmtId="0" fontId="34" fillId="2" borderId="0" xfId="0" applyFont="1" applyFill="1"/>
    <xf numFmtId="0" fontId="4" fillId="2" borderId="0" xfId="0" applyFont="1" applyFill="1"/>
    <xf numFmtId="0" fontId="5" fillId="4" borderId="0" xfId="2" applyFill="1"/>
    <xf numFmtId="0" fontId="6" fillId="7" borderId="0" xfId="2" applyFont="1" applyFill="1" applyAlignment="1">
      <alignment horizontal="center" vertical="center"/>
    </xf>
    <xf numFmtId="3" fontId="6" fillId="8" borderId="0" xfId="2" applyNumberFormat="1" applyFont="1" applyFill="1" applyAlignment="1">
      <alignment vertical="center"/>
    </xf>
    <xf numFmtId="165" fontId="39" fillId="4" borderId="0" xfId="1" applyNumberFormat="1" applyFont="1" applyFill="1" applyBorder="1" applyAlignment="1">
      <alignment horizontal="right"/>
    </xf>
    <xf numFmtId="0" fontId="15" fillId="4" borderId="0" xfId="12" applyFill="1" applyAlignment="1"/>
    <xf numFmtId="0" fontId="45" fillId="4" borderId="0" xfId="12" applyFont="1" applyFill="1" applyAlignment="1"/>
    <xf numFmtId="0" fontId="38" fillId="4" borderId="0" xfId="0" applyFont="1" applyFill="1"/>
    <xf numFmtId="0" fontId="5" fillId="3" borderId="0" xfId="0" applyFont="1" applyFill="1"/>
    <xf numFmtId="0" fontId="0" fillId="3" borderId="4" xfId="0" applyFill="1" applyBorder="1" applyAlignment="1">
      <alignment horizontal="left" vertical="center" wrapText="1"/>
    </xf>
    <xf numFmtId="0" fontId="0" fillId="3" borderId="4" xfId="0" applyFill="1" applyBorder="1" applyAlignment="1">
      <alignment horizontal="center" vertical="center" wrapText="1"/>
    </xf>
    <xf numFmtId="165" fontId="0" fillId="4" borderId="0" xfId="1" applyNumberFormat="1" applyFont="1" applyFill="1" applyAlignment="1">
      <alignment horizontal="right"/>
    </xf>
    <xf numFmtId="0" fontId="0" fillId="0" borderId="0" xfId="0" applyFill="1" applyBorder="1" applyAlignment="1">
      <alignment vertical="center" wrapText="1"/>
    </xf>
    <xf numFmtId="0" fontId="0" fillId="0" borderId="0" xfId="0" applyNumberFormat="1" applyFill="1" applyBorder="1" applyAlignment="1">
      <alignment vertical="center" wrapText="1"/>
    </xf>
    <xf numFmtId="0" fontId="29" fillId="3" borderId="0" xfId="18" applyFont="1" applyFill="1" applyAlignment="1">
      <alignment horizontal="left" vertical="center" wrapText="1"/>
    </xf>
    <xf numFmtId="1" fontId="29" fillId="3" borderId="0" xfId="18" applyNumberFormat="1" applyFont="1" applyFill="1" applyAlignment="1">
      <alignment horizontal="left" vertical="center"/>
    </xf>
    <xf numFmtId="3" fontId="0" fillId="3" borderId="0" xfId="0" applyNumberFormat="1" applyFill="1" applyBorder="1"/>
    <xf numFmtId="0" fontId="3" fillId="4" borderId="1" xfId="0" applyFont="1" applyFill="1" applyBorder="1"/>
    <xf numFmtId="0" fontId="0" fillId="4" borderId="5" xfId="0" applyFill="1" applyBorder="1"/>
    <xf numFmtId="0" fontId="16" fillId="4" borderId="0" xfId="0" applyFont="1" applyFill="1"/>
    <xf numFmtId="0" fontId="15" fillId="4" borderId="0" xfId="12" applyFill="1" applyAlignment="1">
      <alignment horizontal="left"/>
    </xf>
    <xf numFmtId="0" fontId="0" fillId="4" borderId="0" xfId="0" applyFill="1" applyAlignment="1">
      <alignment horizontal="left"/>
    </xf>
    <xf numFmtId="0" fontId="13" fillId="4" borderId="0" xfId="0" applyFont="1" applyFill="1" applyAlignment="1">
      <alignment horizontal="left"/>
    </xf>
    <xf numFmtId="0" fontId="0" fillId="9" borderId="0" xfId="0" applyFill="1"/>
    <xf numFmtId="0" fontId="3" fillId="5" borderId="0" xfId="0" applyFont="1" applyFill="1" applyAlignment="1">
      <alignment horizontal="center"/>
    </xf>
    <xf numFmtId="0" fontId="0" fillId="4" borderId="0" xfId="0" applyFill="1" applyAlignment="1">
      <alignment vertical="top"/>
    </xf>
    <xf numFmtId="0" fontId="9" fillId="4" borderId="0" xfId="3" applyFill="1" applyAlignment="1">
      <alignment vertical="center"/>
    </xf>
    <xf numFmtId="3" fontId="0" fillId="3" borderId="0" xfId="0" applyNumberFormat="1" applyFill="1" applyAlignment="1">
      <alignment horizontal="left"/>
    </xf>
    <xf numFmtId="0" fontId="9" fillId="3" borderId="0" xfId="3" applyFill="1"/>
    <xf numFmtId="0" fontId="18" fillId="3" borderId="0" xfId="10" applyFont="1" applyFill="1"/>
    <xf numFmtId="0" fontId="19" fillId="3" borderId="0" xfId="11" applyFont="1" applyFill="1" applyAlignment="1">
      <alignment vertical="center"/>
    </xf>
    <xf numFmtId="0" fontId="20" fillId="3" borderId="0" xfId="10" applyFont="1" applyFill="1"/>
    <xf numFmtId="0" fontId="21" fillId="4" borderId="0" xfId="11" applyFont="1" applyFill="1" applyAlignment="1">
      <alignment vertical="center"/>
    </xf>
    <xf numFmtId="0" fontId="22" fillId="4" borderId="0" xfId="10" applyFont="1" applyFill="1"/>
    <xf numFmtId="0" fontId="17" fillId="3" borderId="0" xfId="10" applyFill="1"/>
    <xf numFmtId="0" fontId="23" fillId="3" borderId="0" xfId="12" applyFont="1" applyFill="1" applyAlignment="1"/>
    <xf numFmtId="0" fontId="17" fillId="3" borderId="0" xfId="13" applyFont="1" applyFill="1"/>
    <xf numFmtId="0" fontId="26" fillId="3" borderId="0" xfId="14" applyFont="1" applyFill="1" applyAlignment="1"/>
    <xf numFmtId="0" fontId="27" fillId="4" borderId="0" xfId="3" applyFont="1" applyFill="1" applyAlignment="1">
      <alignment horizontal="left"/>
    </xf>
    <xf numFmtId="0" fontId="27" fillId="3" borderId="0" xfId="3" applyFont="1" applyFill="1" applyAlignment="1"/>
    <xf numFmtId="0" fontId="27" fillId="3" borderId="0" xfId="15" applyFont="1" applyFill="1" applyAlignment="1"/>
    <xf numFmtId="0" fontId="28" fillId="3" borderId="0" xfId="11" applyFont="1" applyFill="1"/>
    <xf numFmtId="0" fontId="29" fillId="3" borderId="0" xfId="16" applyFont="1" applyFill="1" applyAlignment="1">
      <alignment horizontal="left"/>
    </xf>
    <xf numFmtId="0" fontId="29" fillId="3" borderId="0" xfId="11" applyFont="1" applyFill="1"/>
    <xf numFmtId="0" fontId="29" fillId="3" borderId="0" xfId="11" applyFont="1" applyFill="1" applyAlignment="1">
      <alignment horizontal="left"/>
    </xf>
    <xf numFmtId="0" fontId="30" fillId="3" borderId="0" xfId="14" applyFont="1" applyFill="1" applyAlignment="1"/>
    <xf numFmtId="0" fontId="28" fillId="3" borderId="0" xfId="16" applyFont="1" applyFill="1" applyAlignment="1">
      <alignment wrapText="1"/>
    </xf>
    <xf numFmtId="0" fontId="28" fillId="3" borderId="0" xfId="16" applyFont="1" applyFill="1" applyAlignment="1">
      <alignment horizontal="left" wrapText="1"/>
    </xf>
    <xf numFmtId="0" fontId="5" fillId="3" borderId="0" xfId="17" applyFill="1"/>
    <xf numFmtId="0" fontId="33" fillId="3" borderId="0" xfId="3" applyFont="1" applyFill="1" applyAlignment="1"/>
    <xf numFmtId="0" fontId="29" fillId="3" borderId="0" xfId="18" applyFont="1" applyFill="1" applyAlignment="1">
      <alignment horizontal="left" vertical="center"/>
    </xf>
    <xf numFmtId="0" fontId="29" fillId="3" borderId="0" xfId="17" applyFont="1" applyFill="1"/>
    <xf numFmtId="0" fontId="29" fillId="3" borderId="0" xfId="17" applyFont="1" applyFill="1" applyAlignment="1">
      <alignment horizontal="left"/>
    </xf>
    <xf numFmtId="0" fontId="32" fillId="3" borderId="0" xfId="17" applyFont="1" applyFill="1"/>
    <xf numFmtId="0" fontId="32" fillId="3" borderId="0" xfId="17" applyFont="1" applyFill="1" applyAlignment="1">
      <alignment wrapText="1"/>
    </xf>
    <xf numFmtId="0" fontId="32" fillId="3" borderId="0" xfId="17" applyFont="1" applyFill="1" applyAlignment="1">
      <alignment horizontal="left"/>
    </xf>
    <xf numFmtId="0" fontId="33" fillId="3" borderId="0" xfId="3" applyFont="1" applyFill="1"/>
  </cellXfs>
  <cellStyles count="20">
    <cellStyle name="Comma 2" xfId="5" xr:uid="{00000000-0005-0000-0000-000000000000}"/>
    <cellStyle name="Comma 2 2" xfId="8" xr:uid="{00000000-0005-0000-0000-000001000000}"/>
    <cellStyle name="Hyperlink" xfId="3" xr:uid="{00000000-0005-0000-0000-000002000000}"/>
    <cellStyle name="Hyperlink 2" xfId="6" xr:uid="{00000000-0005-0000-0000-000003000000}"/>
    <cellStyle name="Hyperlink 2 2" xfId="12" xr:uid="{29D75A42-9581-4902-822B-7240A1B3AA1B}"/>
    <cellStyle name="Hyperlink 2 2 2" xfId="14" xr:uid="{4DC40097-CA65-493C-B472-50774F93DBE9}"/>
    <cellStyle name="Hyperlink 3" xfId="9" xr:uid="{00000000-0005-0000-0000-000004000000}"/>
    <cellStyle name="Hyperlink 3 2" xfId="15" xr:uid="{B20C1EEE-A263-434C-9880-71E8D07AF980}"/>
    <cellStyle name="Normal" xfId="0" builtinId="0"/>
    <cellStyle name="Normal 2" xfId="2" xr:uid="{00000000-0005-0000-0000-000006000000}"/>
    <cellStyle name="Normal 2 2 2 2" xfId="11" xr:uid="{AE15F163-3B45-446A-AD25-E1D08933FBE2}"/>
    <cellStyle name="Normal 2 3" xfId="16" xr:uid="{2C9A2312-7B59-4387-B036-55BDDA8D48F9}"/>
    <cellStyle name="Normal 2 4" xfId="18" xr:uid="{4C042227-C78A-451B-A988-B81B9031D102}"/>
    <cellStyle name="Normal 3" xfId="4" xr:uid="{00000000-0005-0000-0000-000007000000}"/>
    <cellStyle name="Normal 5 2" xfId="17" xr:uid="{B7B55CA9-36AD-4487-A2A3-766DADD8D2B2}"/>
    <cellStyle name="Normal 6" xfId="19" xr:uid="{B0534D59-3FAB-44F2-91D2-1761389BCEF4}"/>
    <cellStyle name="Normal 6 2" xfId="10" xr:uid="{E8FCF52C-B8E1-4044-8B5A-397F04AB9EE5}"/>
    <cellStyle name="Normal 7 2" xfId="13" xr:uid="{7F861B3F-CA95-4099-9A78-FE072D8A3C06}"/>
    <cellStyle name="Percent" xfId="1" builtinId="5"/>
    <cellStyle name="Percent 2" xfId="7" xr:uid="{00000000-0005-0000-0000-000009000000}"/>
  </cellStyles>
  <dxfs count="0"/>
  <tableStyles count="0" defaultTableStyle="TableStyleMedium2" defaultPivotStyle="PivotStyleLight16"/>
  <colors>
    <mruColors>
      <color rgb="FFB6A5C9"/>
      <color rgb="FF6B5286"/>
      <color rgb="FFC4B7D3"/>
      <color rgb="FF9F89B7"/>
      <color rgb="FF7D5F9D"/>
      <color rgb="FFBDBDBD"/>
      <color rgb="FFE3E3E3"/>
      <color rgb="FF886CA6"/>
      <color rgb="FFD9D9D9"/>
      <color rgb="FFC9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3" name="Picture 2">
          <a:extLst>
            <a:ext uri="{FF2B5EF4-FFF2-40B4-BE49-F238E27FC236}">
              <a16:creationId xmlns:a16="http://schemas.microsoft.com/office/drawing/2014/main" id="{D1EBEFE4-4023-477F-AFDC-F1DC7FB151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2173</xdr:colOff>
      <xdr:row>0</xdr:row>
      <xdr:rowOff>190496</xdr:rowOff>
    </xdr:from>
    <xdr:ext cx="1113062" cy="572222"/>
    <xdr:pic>
      <xdr:nvPicPr>
        <xdr:cNvPr id="3" name="Picture 4">
          <a:extLst>
            <a:ext uri="{FF2B5EF4-FFF2-40B4-BE49-F238E27FC236}">
              <a16:creationId xmlns:a16="http://schemas.microsoft.com/office/drawing/2014/main" id="{F334E097-990C-4FD8-94D8-1269DEBABB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4" name="Picture 4">
          <a:extLst>
            <a:ext uri="{FF2B5EF4-FFF2-40B4-BE49-F238E27FC236}">
              <a16:creationId xmlns:a16="http://schemas.microsoft.com/office/drawing/2014/main" id="{097EA50E-17D1-4B7F-961F-95E7C55B6B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5" name="Picture 4">
          <a:extLst>
            <a:ext uri="{FF2B5EF4-FFF2-40B4-BE49-F238E27FC236}">
              <a16:creationId xmlns:a16="http://schemas.microsoft.com/office/drawing/2014/main" id="{D2CEE355-3E53-4175-8D87-9662716678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and-rescue-workforce-and-pensions-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statistical-data-sets/fire-statistics-data-table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6" Type="http://schemas.openxmlformats.org/officeDocument/2006/relationships/printerSettings" Target="../printerSettings/printerSettings5.bin"/><Relationship Id="rId5" Type="http://schemas.openxmlformats.org/officeDocument/2006/relationships/hyperlink" Target="https://www.gov.uk/government/publications/fire-statistics-guidance/Fire%20and%20Rescue%20Service%20Workforce%20and%20Pension%20Statistics%20Quality%20and%20Methodology%20Information" TargetMode="External"/><Relationship Id="rId4" Type="http://schemas.openxmlformats.org/officeDocument/2006/relationships/hyperlink" Target="https://www.gov.uk/government/publications/fire-statistics-guidance/fire-statistics-definition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uk/government/statistical-data-sets/fire-statistics-data-table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7.bin"/><Relationship Id="rId4" Type="http://schemas.openxmlformats.org/officeDocument/2006/relationships/hyperlink" Target="https://www.gov.uk/government/publications/fire-statistics-guidance/Fire%20and%20Rescue%20Service%20Workforce%20and%20Pension%20Statistics%20Quality%20and%20Methodology%20Information"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https://www.gov.uk/government/statistical-data-sets/fire-statistics-data-tables" TargetMode="External"/><Relationship Id="rId5" Type="http://schemas.openxmlformats.org/officeDocument/2006/relationships/printerSettings" Target="../printerSettings/printerSettings11.bin"/><Relationship Id="rId4" Type="http://schemas.openxmlformats.org/officeDocument/2006/relationships/hyperlink" Target="https://www.gov.uk/government/publications/fire-statistics-guidance/Fire%20and%20Rescue%20Service%20Workforce%20and%20Pension%20Statistics%20Quality%20and%20Methodology%20Information"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1E4AC-BBDF-4D70-96B3-5C71580B753A}">
  <dimension ref="A1:K14"/>
  <sheetViews>
    <sheetView tabSelected="1" workbookViewId="0"/>
  </sheetViews>
  <sheetFormatPr defaultRowHeight="12.5" x14ac:dyDescent="0.25"/>
  <cols>
    <col min="1" max="1" width="74" style="157" bestFit="1" customWidth="1"/>
    <col min="2" max="255" width="9.453125" style="157" customWidth="1"/>
    <col min="256" max="256" width="2.81640625" style="157" customWidth="1"/>
    <col min="257" max="257" width="74" style="157" bestFit="1" customWidth="1"/>
    <col min="258" max="511" width="9.453125" style="157" customWidth="1"/>
    <col min="512" max="512" width="2.81640625" style="157" customWidth="1"/>
    <col min="513" max="513" width="74" style="157" bestFit="1" customWidth="1"/>
    <col min="514" max="767" width="9.453125" style="157" customWidth="1"/>
    <col min="768" max="768" width="2.81640625" style="157" customWidth="1"/>
    <col min="769" max="769" width="74" style="157" bestFit="1" customWidth="1"/>
    <col min="770" max="1023" width="9.453125" style="157" customWidth="1"/>
    <col min="1024" max="1024" width="2.81640625" style="157" customWidth="1"/>
    <col min="1025" max="1025" width="74" style="157" bestFit="1" customWidth="1"/>
    <col min="1026" max="1279" width="9.453125" style="157" customWidth="1"/>
    <col min="1280" max="1280" width="2.81640625" style="157" customWidth="1"/>
    <col min="1281" max="1281" width="74" style="157" bestFit="1" customWidth="1"/>
    <col min="1282" max="1535" width="9.453125" style="157" customWidth="1"/>
    <col min="1536" max="1536" width="2.81640625" style="157" customWidth="1"/>
    <col min="1537" max="1537" width="74" style="157" bestFit="1" customWidth="1"/>
    <col min="1538" max="1791" width="9.453125" style="157" customWidth="1"/>
    <col min="1792" max="1792" width="2.81640625" style="157" customWidth="1"/>
    <col min="1793" max="1793" width="74" style="157" bestFit="1" customWidth="1"/>
    <col min="1794" max="2047" width="9.453125" style="157" customWidth="1"/>
    <col min="2048" max="2048" width="2.81640625" style="157" customWidth="1"/>
    <col min="2049" max="2049" width="74" style="157" bestFit="1" customWidth="1"/>
    <col min="2050" max="2303" width="9.453125" style="157" customWidth="1"/>
    <col min="2304" max="2304" width="2.81640625" style="157" customWidth="1"/>
    <col min="2305" max="2305" width="74" style="157" bestFit="1" customWidth="1"/>
    <col min="2306" max="2559" width="9.453125" style="157" customWidth="1"/>
    <col min="2560" max="2560" width="2.81640625" style="157" customWidth="1"/>
    <col min="2561" max="2561" width="74" style="157" bestFit="1" customWidth="1"/>
    <col min="2562" max="2815" width="9.453125" style="157" customWidth="1"/>
    <col min="2816" max="2816" width="2.81640625" style="157" customWidth="1"/>
    <col min="2817" max="2817" width="74" style="157" bestFit="1" customWidth="1"/>
    <col min="2818" max="3071" width="9.453125" style="157" customWidth="1"/>
    <col min="3072" max="3072" width="2.81640625" style="157" customWidth="1"/>
    <col min="3073" max="3073" width="74" style="157" bestFit="1" customWidth="1"/>
    <col min="3074" max="3327" width="9.453125" style="157" customWidth="1"/>
    <col min="3328" max="3328" width="2.81640625" style="157" customWidth="1"/>
    <col min="3329" max="3329" width="74" style="157" bestFit="1" customWidth="1"/>
    <col min="3330" max="3583" width="9.453125" style="157" customWidth="1"/>
    <col min="3584" max="3584" width="2.81640625" style="157" customWidth="1"/>
    <col min="3585" max="3585" width="74" style="157" bestFit="1" customWidth="1"/>
    <col min="3586" max="3839" width="9.453125" style="157" customWidth="1"/>
    <col min="3840" max="3840" width="2.81640625" style="157" customWidth="1"/>
    <col min="3841" max="3841" width="74" style="157" bestFit="1" customWidth="1"/>
    <col min="3842" max="4095" width="9.453125" style="157" customWidth="1"/>
    <col min="4096" max="4096" width="2.81640625" style="157" customWidth="1"/>
    <col min="4097" max="4097" width="74" style="157" bestFit="1" customWidth="1"/>
    <col min="4098" max="4351" width="9.453125" style="157" customWidth="1"/>
    <col min="4352" max="4352" width="2.81640625" style="157" customWidth="1"/>
    <col min="4353" max="4353" width="74" style="157" bestFit="1" customWidth="1"/>
    <col min="4354" max="4607" width="9.453125" style="157" customWidth="1"/>
    <col min="4608" max="4608" width="2.81640625" style="157" customWidth="1"/>
    <col min="4609" max="4609" width="74" style="157" bestFit="1" customWidth="1"/>
    <col min="4610" max="4863" width="9.453125" style="157" customWidth="1"/>
    <col min="4864" max="4864" width="2.81640625" style="157" customWidth="1"/>
    <col min="4865" max="4865" width="74" style="157" bestFit="1" customWidth="1"/>
    <col min="4866" max="5119" width="9.453125" style="157" customWidth="1"/>
    <col min="5120" max="5120" width="2.81640625" style="157" customWidth="1"/>
    <col min="5121" max="5121" width="74" style="157" bestFit="1" customWidth="1"/>
    <col min="5122" max="5375" width="9.453125" style="157" customWidth="1"/>
    <col min="5376" max="5376" width="2.81640625" style="157" customWidth="1"/>
    <col min="5377" max="5377" width="74" style="157" bestFit="1" customWidth="1"/>
    <col min="5378" max="5631" width="9.453125" style="157" customWidth="1"/>
    <col min="5632" max="5632" width="2.81640625" style="157" customWidth="1"/>
    <col min="5633" max="5633" width="74" style="157" bestFit="1" customWidth="1"/>
    <col min="5634" max="5887" width="9.453125" style="157" customWidth="1"/>
    <col min="5888" max="5888" width="2.81640625" style="157" customWidth="1"/>
    <col min="5889" max="5889" width="74" style="157" bestFit="1" customWidth="1"/>
    <col min="5890" max="6143" width="9.453125" style="157" customWidth="1"/>
    <col min="6144" max="6144" width="2.81640625" style="157" customWidth="1"/>
    <col min="6145" max="6145" width="74" style="157" bestFit="1" customWidth="1"/>
    <col min="6146" max="6399" width="9.453125" style="157" customWidth="1"/>
    <col min="6400" max="6400" width="2.81640625" style="157" customWidth="1"/>
    <col min="6401" max="6401" width="74" style="157" bestFit="1" customWidth="1"/>
    <col min="6402" max="6655" width="9.453125" style="157" customWidth="1"/>
    <col min="6656" max="6656" width="2.81640625" style="157" customWidth="1"/>
    <col min="6657" max="6657" width="74" style="157" bestFit="1" customWidth="1"/>
    <col min="6658" max="6911" width="9.453125" style="157" customWidth="1"/>
    <col min="6912" max="6912" width="2.81640625" style="157" customWidth="1"/>
    <col min="6913" max="6913" width="74" style="157" bestFit="1" customWidth="1"/>
    <col min="6914" max="7167" width="9.453125" style="157" customWidth="1"/>
    <col min="7168" max="7168" width="2.81640625" style="157" customWidth="1"/>
    <col min="7169" max="7169" width="74" style="157" bestFit="1" customWidth="1"/>
    <col min="7170" max="7423" width="9.453125" style="157" customWidth="1"/>
    <col min="7424" max="7424" width="2.81640625" style="157" customWidth="1"/>
    <col min="7425" max="7425" width="74" style="157" bestFit="1" customWidth="1"/>
    <col min="7426" max="7679" width="9.453125" style="157" customWidth="1"/>
    <col min="7680" max="7680" width="2.81640625" style="157" customWidth="1"/>
    <col min="7681" max="7681" width="74" style="157" bestFit="1" customWidth="1"/>
    <col min="7682" max="7935" width="9.453125" style="157" customWidth="1"/>
    <col min="7936" max="7936" width="2.81640625" style="157" customWidth="1"/>
    <col min="7937" max="7937" width="74" style="157" bestFit="1" customWidth="1"/>
    <col min="7938" max="8191" width="9.453125" style="157" customWidth="1"/>
    <col min="8192" max="8192" width="2.81640625" style="157" customWidth="1"/>
    <col min="8193" max="8193" width="74" style="157" bestFit="1" customWidth="1"/>
    <col min="8194" max="8447" width="9.453125" style="157" customWidth="1"/>
    <col min="8448" max="8448" width="2.81640625" style="157" customWidth="1"/>
    <col min="8449" max="8449" width="74" style="157" bestFit="1" customWidth="1"/>
    <col min="8450" max="8703" width="9.453125" style="157" customWidth="1"/>
    <col min="8704" max="8704" width="2.81640625" style="157" customWidth="1"/>
    <col min="8705" max="8705" width="74" style="157" bestFit="1" customWidth="1"/>
    <col min="8706" max="8959" width="9.453125" style="157" customWidth="1"/>
    <col min="8960" max="8960" width="2.81640625" style="157" customWidth="1"/>
    <col min="8961" max="8961" width="74" style="157" bestFit="1" customWidth="1"/>
    <col min="8962" max="9215" width="9.453125" style="157" customWidth="1"/>
    <col min="9216" max="9216" width="2.81640625" style="157" customWidth="1"/>
    <col min="9217" max="9217" width="74" style="157" bestFit="1" customWidth="1"/>
    <col min="9218" max="9471" width="9.453125" style="157" customWidth="1"/>
    <col min="9472" max="9472" width="2.81640625" style="157" customWidth="1"/>
    <col min="9473" max="9473" width="74" style="157" bestFit="1" customWidth="1"/>
    <col min="9474" max="9727" width="9.453125" style="157" customWidth="1"/>
    <col min="9728" max="9728" width="2.81640625" style="157" customWidth="1"/>
    <col min="9729" max="9729" width="74" style="157" bestFit="1" customWidth="1"/>
    <col min="9730" max="9983" width="9.453125" style="157" customWidth="1"/>
    <col min="9984" max="9984" width="2.81640625" style="157" customWidth="1"/>
    <col min="9985" max="9985" width="74" style="157" bestFit="1" customWidth="1"/>
    <col min="9986" max="10239" width="9.453125" style="157" customWidth="1"/>
    <col min="10240" max="10240" width="2.81640625" style="157" customWidth="1"/>
    <col min="10241" max="10241" width="74" style="157" bestFit="1" customWidth="1"/>
    <col min="10242" max="10495" width="9.453125" style="157" customWidth="1"/>
    <col min="10496" max="10496" width="2.81640625" style="157" customWidth="1"/>
    <col min="10497" max="10497" width="74" style="157" bestFit="1" customWidth="1"/>
    <col min="10498" max="10751" width="9.453125" style="157" customWidth="1"/>
    <col min="10752" max="10752" width="2.81640625" style="157" customWidth="1"/>
    <col min="10753" max="10753" width="74" style="157" bestFit="1" customWidth="1"/>
    <col min="10754" max="11007" width="9.453125" style="157" customWidth="1"/>
    <col min="11008" max="11008" width="2.81640625" style="157" customWidth="1"/>
    <col min="11009" max="11009" width="74" style="157" bestFit="1" customWidth="1"/>
    <col min="11010" max="11263" width="9.453125" style="157" customWidth="1"/>
    <col min="11264" max="11264" width="2.81640625" style="157" customWidth="1"/>
    <col min="11265" max="11265" width="74" style="157" bestFit="1" customWidth="1"/>
    <col min="11266" max="11519" width="9.453125" style="157" customWidth="1"/>
    <col min="11520" max="11520" width="2.81640625" style="157" customWidth="1"/>
    <col min="11521" max="11521" width="74" style="157" bestFit="1" customWidth="1"/>
    <col min="11522" max="11775" width="9.453125" style="157" customWidth="1"/>
    <col min="11776" max="11776" width="2.81640625" style="157" customWidth="1"/>
    <col min="11777" max="11777" width="74" style="157" bestFit="1" customWidth="1"/>
    <col min="11778" max="12031" width="9.453125" style="157" customWidth="1"/>
    <col min="12032" max="12032" width="2.81640625" style="157" customWidth="1"/>
    <col min="12033" max="12033" width="74" style="157" bestFit="1" customWidth="1"/>
    <col min="12034" max="12287" width="9.453125" style="157" customWidth="1"/>
    <col min="12288" max="12288" width="2.81640625" style="157" customWidth="1"/>
    <col min="12289" max="12289" width="74" style="157" bestFit="1" customWidth="1"/>
    <col min="12290" max="12543" width="9.453125" style="157" customWidth="1"/>
    <col min="12544" max="12544" width="2.81640625" style="157" customWidth="1"/>
    <col min="12545" max="12545" width="74" style="157" bestFit="1" customWidth="1"/>
    <col min="12546" max="12799" width="9.453125" style="157" customWidth="1"/>
    <col min="12800" max="12800" width="2.81640625" style="157" customWidth="1"/>
    <col min="12801" max="12801" width="74" style="157" bestFit="1" customWidth="1"/>
    <col min="12802" max="13055" width="9.453125" style="157" customWidth="1"/>
    <col min="13056" max="13056" width="2.81640625" style="157" customWidth="1"/>
    <col min="13057" max="13057" width="74" style="157" bestFit="1" customWidth="1"/>
    <col min="13058" max="13311" width="9.453125" style="157" customWidth="1"/>
    <col min="13312" max="13312" width="2.81640625" style="157" customWidth="1"/>
    <col min="13313" max="13313" width="74" style="157" bestFit="1" customWidth="1"/>
    <col min="13314" max="13567" width="9.453125" style="157" customWidth="1"/>
    <col min="13568" max="13568" width="2.81640625" style="157" customWidth="1"/>
    <col min="13569" max="13569" width="74" style="157" bestFit="1" customWidth="1"/>
    <col min="13570" max="13823" width="9.453125" style="157" customWidth="1"/>
    <col min="13824" max="13824" width="2.81640625" style="157" customWidth="1"/>
    <col min="13825" max="13825" width="74" style="157" bestFit="1" customWidth="1"/>
    <col min="13826" max="14079" width="9.453125" style="157" customWidth="1"/>
    <col min="14080" max="14080" width="2.81640625" style="157" customWidth="1"/>
    <col min="14081" max="14081" width="74" style="157" bestFit="1" customWidth="1"/>
    <col min="14082" max="14335" width="9.453125" style="157" customWidth="1"/>
    <col min="14336" max="14336" width="2.81640625" style="157" customWidth="1"/>
    <col min="14337" max="14337" width="74" style="157" bestFit="1" customWidth="1"/>
    <col min="14338" max="14591" width="9.453125" style="157" customWidth="1"/>
    <col min="14592" max="14592" width="2.81640625" style="157" customWidth="1"/>
    <col min="14593" max="14593" width="74" style="157" bestFit="1" customWidth="1"/>
    <col min="14594" max="14847" width="9.453125" style="157" customWidth="1"/>
    <col min="14848" max="14848" width="2.81640625" style="157" customWidth="1"/>
    <col min="14849" max="14849" width="74" style="157" bestFit="1" customWidth="1"/>
    <col min="14850" max="15103" width="9.453125" style="157" customWidth="1"/>
    <col min="15104" max="15104" width="2.81640625" style="157" customWidth="1"/>
    <col min="15105" max="15105" width="74" style="157" bestFit="1" customWidth="1"/>
    <col min="15106" max="15359" width="9.453125" style="157" customWidth="1"/>
    <col min="15360" max="15360" width="2.81640625" style="157" customWidth="1"/>
    <col min="15361" max="15361" width="74" style="157" bestFit="1" customWidth="1"/>
    <col min="15362" max="15615" width="9.453125" style="157" customWidth="1"/>
    <col min="15616" max="15616" width="2.81640625" style="157" customWidth="1"/>
    <col min="15617" max="15617" width="74" style="157" bestFit="1" customWidth="1"/>
    <col min="15618" max="15871" width="9.453125" style="157" customWidth="1"/>
    <col min="15872" max="15872" width="2.81640625" style="157" customWidth="1"/>
    <col min="15873" max="15873" width="74" style="157" bestFit="1" customWidth="1"/>
    <col min="15874" max="16127" width="9.453125" style="157" customWidth="1"/>
    <col min="16128" max="16128" width="2.81640625" style="157" customWidth="1"/>
    <col min="16129" max="16129" width="74" style="157" bestFit="1" customWidth="1"/>
    <col min="16130" max="16384" width="9.453125" style="157" customWidth="1"/>
  </cols>
  <sheetData>
    <row r="1" spans="1:11" ht="84" customHeight="1" x14ac:dyDescent="0.25"/>
    <row r="2" spans="1:11" ht="22.5" x14ac:dyDescent="0.25">
      <c r="A2" s="158" t="s">
        <v>131</v>
      </c>
    </row>
    <row r="3" spans="1:11" ht="22.5" x14ac:dyDescent="0.25">
      <c r="A3" s="158" t="s">
        <v>167</v>
      </c>
    </row>
    <row r="4" spans="1:11" ht="45" customHeight="1" x14ac:dyDescent="0.35">
      <c r="A4" s="159" t="s">
        <v>143</v>
      </c>
      <c r="C4" s="160"/>
      <c r="K4" s="161"/>
    </row>
    <row r="5" spans="1:11" ht="32.25" customHeight="1" x14ac:dyDescent="0.35">
      <c r="A5" s="162" t="s">
        <v>145</v>
      </c>
      <c r="B5" s="162"/>
    </row>
    <row r="6" spans="1:11" ht="15.5" x14ac:dyDescent="0.35">
      <c r="A6" s="163" t="s">
        <v>132</v>
      </c>
      <c r="B6" s="162"/>
    </row>
    <row r="7" spans="1:11" ht="15.5" x14ac:dyDescent="0.35">
      <c r="A7" s="164" t="s">
        <v>133</v>
      </c>
      <c r="B7" s="165"/>
    </row>
    <row r="8" spans="1:11" ht="28.5" customHeight="1" x14ac:dyDescent="0.35">
      <c r="A8" s="166" t="s">
        <v>168</v>
      </c>
      <c r="B8" s="164"/>
    </row>
    <row r="9" spans="1:11" ht="15.5" x14ac:dyDescent="0.35">
      <c r="A9" s="166" t="s">
        <v>169</v>
      </c>
      <c r="B9" s="164"/>
    </row>
    <row r="10" spans="1:11" ht="30" customHeight="1" x14ac:dyDescent="0.35">
      <c r="A10" s="162" t="s">
        <v>170</v>
      </c>
    </row>
    <row r="11" spans="1:11" ht="15.5" x14ac:dyDescent="0.35">
      <c r="A11" s="167" t="s">
        <v>134</v>
      </c>
    </row>
    <row r="12" spans="1:11" ht="26.25" customHeight="1" x14ac:dyDescent="0.35">
      <c r="A12" s="162" t="s">
        <v>135</v>
      </c>
    </row>
    <row r="13" spans="1:11" ht="15.5" x14ac:dyDescent="0.35">
      <c r="A13" s="168" t="s">
        <v>136</v>
      </c>
    </row>
    <row r="14" spans="1:11" ht="15.5" x14ac:dyDescent="0.35">
      <c r="A14" s="168"/>
    </row>
  </sheetData>
  <hyperlinks>
    <hyperlink ref="A6" r:id="rId1" xr:uid="{19425688-6E1C-421D-844B-80AB4A05A394}"/>
    <hyperlink ref="A11" location="Contents!A1" display="Contents" xr:uid="{3A1A1FA6-BFDA-453D-8F24-D9E0A7F6CBA4}"/>
    <hyperlink ref="A13" r:id="rId2" xr:uid="{687D2CB4-1043-496F-9CF7-C0A5DDD2A972}"/>
    <hyperlink ref="A8" r:id="rId3" display="Updated alongside Fire and rescue workforce and pensions statistics" xr:uid="{52994DB0-E8CE-4807-B9F5-0748EF4A6B0D}"/>
    <hyperlink ref="A9" r:id="rId4" display="Next Update: Autumn 2020" xr:uid="{9AB0ED7D-63A2-4F3D-A54E-6D3BC349DDA5}"/>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72D34-E2C9-4080-A1C8-A8D001F71E6A}">
  <dimension ref="A1:E25"/>
  <sheetViews>
    <sheetView workbookViewId="0"/>
  </sheetViews>
  <sheetFormatPr defaultColWidth="9.453125" defaultRowHeight="14" x14ac:dyDescent="0.3"/>
  <cols>
    <col min="1" max="1" width="24.54296875" style="181" customWidth="1"/>
    <col min="2" max="2" width="83.81640625" style="182" bestFit="1" customWidth="1"/>
    <col min="3" max="3" width="25" style="181" customWidth="1"/>
    <col min="4" max="4" width="16.1796875" style="181" customWidth="1"/>
    <col min="5" max="5" width="9.453125" style="181" customWidth="1"/>
    <col min="6" max="16384" width="9.453125" style="181"/>
  </cols>
  <sheetData>
    <row r="1" spans="1:5" s="98" customFormat="1" ht="15.65" customHeight="1" x14ac:dyDescent="0.25">
      <c r="A1" s="169" t="s">
        <v>131</v>
      </c>
      <c r="C1" s="170"/>
      <c r="D1" s="170"/>
    </row>
    <row r="2" spans="1:5" s="98" customFormat="1" ht="21.65" customHeight="1" x14ac:dyDescent="0.25">
      <c r="A2" s="169" t="s">
        <v>171</v>
      </c>
      <c r="C2" s="170"/>
      <c r="D2" s="170"/>
    </row>
    <row r="3" spans="1:5" s="171" customFormat="1" ht="18" customHeight="1" x14ac:dyDescent="0.25">
      <c r="A3" s="171" t="s">
        <v>137</v>
      </c>
      <c r="C3" s="172"/>
      <c r="D3" s="172"/>
    </row>
    <row r="4" spans="1:5" s="171" customFormat="1" ht="18" customHeight="1" x14ac:dyDescent="0.25">
      <c r="A4" s="173" t="s">
        <v>138</v>
      </c>
      <c r="C4" s="172"/>
      <c r="D4" s="172"/>
    </row>
    <row r="5" spans="1:5" s="176" customFormat="1" ht="24" customHeight="1" x14ac:dyDescent="0.35">
      <c r="A5" s="174" t="s">
        <v>139</v>
      </c>
      <c r="B5" s="174" t="s">
        <v>140</v>
      </c>
      <c r="C5" s="174" t="s">
        <v>141</v>
      </c>
      <c r="D5" s="175" t="s">
        <v>142</v>
      </c>
    </row>
    <row r="6" spans="1:5" s="179" customFormat="1" ht="15" customHeight="1" x14ac:dyDescent="0.25">
      <c r="A6" s="177" t="s">
        <v>222</v>
      </c>
      <c r="B6" s="178" t="s">
        <v>223</v>
      </c>
      <c r="C6" s="106" t="s">
        <v>172</v>
      </c>
      <c r="D6" s="143" t="s">
        <v>129</v>
      </c>
    </row>
    <row r="7" spans="1:5" s="179" customFormat="1" ht="15" customHeight="1" x14ac:dyDescent="0.25">
      <c r="A7" s="177" t="s">
        <v>173</v>
      </c>
      <c r="B7" s="142" t="s">
        <v>183</v>
      </c>
      <c r="C7" s="106" t="s">
        <v>172</v>
      </c>
      <c r="D7" s="143" t="s">
        <v>129</v>
      </c>
    </row>
    <row r="8" spans="1:5" s="179" customFormat="1" ht="15" customHeight="1" x14ac:dyDescent="0.25">
      <c r="A8" s="178" t="s">
        <v>248</v>
      </c>
      <c r="B8" s="142"/>
      <c r="C8" s="106"/>
      <c r="D8" s="143"/>
    </row>
    <row r="9" spans="1:5" s="176" customFormat="1" ht="15" customHeight="1" x14ac:dyDescent="0.35">
      <c r="A9" s="177" t="s">
        <v>174</v>
      </c>
      <c r="B9" s="142" t="s">
        <v>253</v>
      </c>
      <c r="C9" s="106" t="s">
        <v>172</v>
      </c>
      <c r="D9" s="143" t="s">
        <v>129</v>
      </c>
      <c r="E9" s="179"/>
    </row>
    <row r="10" spans="1:5" s="179" customFormat="1" ht="15" customHeight="1" x14ac:dyDescent="0.25">
      <c r="A10" s="177" t="s">
        <v>224</v>
      </c>
      <c r="B10" s="178" t="s">
        <v>227</v>
      </c>
      <c r="C10" s="106" t="s">
        <v>228</v>
      </c>
      <c r="D10" s="143"/>
    </row>
    <row r="11" spans="1:5" s="179" customFormat="1" ht="15" customHeight="1" x14ac:dyDescent="0.25">
      <c r="A11" s="177" t="s">
        <v>225</v>
      </c>
      <c r="B11" s="178" t="s">
        <v>226</v>
      </c>
      <c r="C11" s="106" t="s">
        <v>172</v>
      </c>
      <c r="D11" s="143" t="s">
        <v>129</v>
      </c>
    </row>
    <row r="12" spans="1:5" s="176" customFormat="1" ht="15" customHeight="1" x14ac:dyDescent="0.35">
      <c r="A12" s="177" t="s">
        <v>246</v>
      </c>
      <c r="B12" s="142" t="s">
        <v>259</v>
      </c>
      <c r="C12" s="106" t="s">
        <v>172</v>
      </c>
      <c r="D12" s="143" t="s">
        <v>129</v>
      </c>
      <c r="E12" s="179"/>
    </row>
    <row r="13" spans="1:5" s="176" customFormat="1" ht="14.5" x14ac:dyDescent="0.35">
      <c r="A13" s="184" t="s">
        <v>247</v>
      </c>
      <c r="B13" s="142" t="s">
        <v>260</v>
      </c>
      <c r="C13" s="180"/>
      <c r="D13" s="179"/>
    </row>
    <row r="14" spans="1:5" s="176" customFormat="1" ht="14.5" x14ac:dyDescent="0.35">
      <c r="A14" s="181"/>
      <c r="B14" s="182"/>
      <c r="C14" s="183"/>
      <c r="D14" s="181"/>
    </row>
    <row r="15" spans="1:5" s="176" customFormat="1" ht="14.5" x14ac:dyDescent="0.35">
      <c r="A15" s="181"/>
      <c r="B15" s="182"/>
      <c r="C15" s="183"/>
      <c r="D15" s="181"/>
    </row>
    <row r="16" spans="1:5" s="176" customFormat="1" ht="14.5" x14ac:dyDescent="0.35">
      <c r="A16" s="181"/>
      <c r="B16" s="182"/>
      <c r="C16" s="183"/>
      <c r="D16" s="181"/>
    </row>
    <row r="17" spans="1:5" s="176" customFormat="1" ht="14.5" x14ac:dyDescent="0.35">
      <c r="A17" s="181"/>
      <c r="B17" s="142"/>
      <c r="C17" s="142"/>
      <c r="D17" s="143"/>
      <c r="E17" s="143"/>
    </row>
    <row r="18" spans="1:5" s="176" customFormat="1" ht="14.5" x14ac:dyDescent="0.35">
      <c r="A18" s="181"/>
      <c r="B18" s="182"/>
      <c r="C18" s="183"/>
      <c r="D18" s="181"/>
    </row>
    <row r="19" spans="1:5" s="176" customFormat="1" ht="14.5" x14ac:dyDescent="0.35">
      <c r="A19" s="181"/>
      <c r="B19" s="182"/>
      <c r="C19" s="183"/>
      <c r="D19" s="181"/>
    </row>
    <row r="20" spans="1:5" s="176" customFormat="1" ht="14.5" x14ac:dyDescent="0.35">
      <c r="A20" s="181"/>
      <c r="B20" s="182"/>
      <c r="C20" s="183"/>
      <c r="D20" s="181"/>
    </row>
    <row r="21" spans="1:5" s="176" customFormat="1" ht="14.5" x14ac:dyDescent="0.35">
      <c r="A21" s="181"/>
      <c r="B21" s="182"/>
      <c r="C21" s="183"/>
      <c r="D21" s="181"/>
    </row>
    <row r="22" spans="1:5" s="176" customFormat="1" ht="14.5" x14ac:dyDescent="0.35">
      <c r="B22" s="182"/>
      <c r="C22" s="183"/>
      <c r="D22" s="181"/>
    </row>
    <row r="23" spans="1:5" s="176" customFormat="1" ht="14.5" x14ac:dyDescent="0.35">
      <c r="B23" s="182"/>
      <c r="C23" s="183"/>
      <c r="D23" s="181"/>
    </row>
    <row r="24" spans="1:5" s="176" customFormat="1" ht="14.5" x14ac:dyDescent="0.35">
      <c r="B24" s="182"/>
      <c r="C24" s="183"/>
      <c r="D24" s="181"/>
    </row>
    <row r="25" spans="1:5" s="176" customFormat="1" ht="14.5" x14ac:dyDescent="0.35">
      <c r="B25" s="182"/>
      <c r="C25" s="183"/>
      <c r="D25" s="181"/>
    </row>
  </sheetData>
  <hyperlinks>
    <hyperlink ref="A4" location="Cover_sheet!A1" display="Cover sheet" xr:uid="{D419E73C-4597-437C-A37E-52C3D0E51BA7}"/>
    <hyperlink ref="A7" location="FIRE1106a!A1" display="FIRE1106a" xr:uid="{5587C860-22A4-4A1F-A3EA-A113226308B7}"/>
    <hyperlink ref="A9" location="FIRE1106c!A1" display="FIRE1106c" xr:uid="{37FC09B2-6D82-4C12-BA9A-1A100C1F017D}"/>
    <hyperlink ref="A6" location="'Data - rank'!A1" display="FIRE1106a" xr:uid="{4C0C24DD-1381-4482-A710-CFC0A7D0DC0A}"/>
    <hyperlink ref="A10:A11" location="'Data - rank'!A1" display="FIRE1106a" xr:uid="{8D0E04F8-7F92-4712-AB23-02D4BC1AE0AA}"/>
    <hyperlink ref="A10" location="'Data - population'!A1" display="Data - rank" xr:uid="{7ED45475-B9ED-4002-85E5-8BC41868EE90}"/>
    <hyperlink ref="A11" location="'Data - frs'!A1" display="Data - frs" xr:uid="{6E847BBC-AF4F-45E4-A283-3040CF712D95}"/>
    <hyperlink ref="A12" location="FIRE1106d!A1" display="FIRE1106d" xr:uid="{578D6108-7428-44C8-977D-65C990A389FC}"/>
    <hyperlink ref="A13" location="'FRS geographical categories'!A1" display="FRS geographical categories" xr:uid="{2E342468-2D0D-4EAE-B407-4F131F49E223}"/>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E3D6C-2557-459E-80A0-51B9FD42C1E6}">
  <dimension ref="A1:F2342"/>
  <sheetViews>
    <sheetView workbookViewId="0"/>
  </sheetViews>
  <sheetFormatPr defaultColWidth="9.1796875" defaultRowHeight="14.5" x14ac:dyDescent="0.35"/>
  <cols>
    <col min="1" max="1" width="16" style="71" bestFit="1" customWidth="1"/>
    <col min="2" max="2" width="21.81640625" style="71" bestFit="1" customWidth="1"/>
    <col min="3" max="3" width="16" style="71" bestFit="1" customWidth="1"/>
    <col min="4" max="4" width="25.54296875" style="71" bestFit="1" customWidth="1"/>
    <col min="5" max="5" width="11" style="71" bestFit="1" customWidth="1"/>
    <col min="6" max="6" width="12.81640625" style="71" bestFit="1" customWidth="1"/>
    <col min="7" max="16384" width="9.1796875" style="71"/>
  </cols>
  <sheetData>
    <row r="1" spans="1:6" x14ac:dyDescent="0.35">
      <c r="A1" s="71" t="s">
        <v>147</v>
      </c>
      <c r="B1" s="71" t="s">
        <v>149</v>
      </c>
      <c r="C1" s="71" t="s">
        <v>150</v>
      </c>
      <c r="D1" s="71" t="s">
        <v>151</v>
      </c>
      <c r="E1" s="71" t="s">
        <v>148</v>
      </c>
      <c r="F1" s="71" t="s">
        <v>152</v>
      </c>
    </row>
    <row r="2" spans="1:6" x14ac:dyDescent="0.35">
      <c r="A2" s="140">
        <v>2011</v>
      </c>
      <c r="B2" s="140" t="s">
        <v>127</v>
      </c>
      <c r="C2" s="140" t="s">
        <v>153</v>
      </c>
      <c r="D2" s="140" t="s">
        <v>110</v>
      </c>
      <c r="E2" s="140" t="s">
        <v>162</v>
      </c>
      <c r="F2" s="140">
        <v>1</v>
      </c>
    </row>
    <row r="3" spans="1:6" x14ac:dyDescent="0.35">
      <c r="A3" s="140">
        <v>2011</v>
      </c>
      <c r="B3" s="140" t="s">
        <v>127</v>
      </c>
      <c r="C3" s="140" t="s">
        <v>153</v>
      </c>
      <c r="D3" s="140" t="s">
        <v>109</v>
      </c>
      <c r="E3" s="140" t="s">
        <v>162</v>
      </c>
      <c r="F3" s="140">
        <v>89</v>
      </c>
    </row>
    <row r="4" spans="1:6" x14ac:dyDescent="0.35">
      <c r="A4" s="140">
        <v>2011</v>
      </c>
      <c r="B4" s="140" t="s">
        <v>127</v>
      </c>
      <c r="C4" s="140" t="s">
        <v>153</v>
      </c>
      <c r="D4" s="140" t="s">
        <v>111</v>
      </c>
      <c r="E4" s="140" t="s">
        <v>162</v>
      </c>
      <c r="F4" s="140">
        <v>0</v>
      </c>
    </row>
    <row r="5" spans="1:6" x14ac:dyDescent="0.35">
      <c r="A5" s="140">
        <v>2011</v>
      </c>
      <c r="B5" s="140" t="s">
        <v>127</v>
      </c>
      <c r="C5" s="140" t="s">
        <v>153</v>
      </c>
      <c r="D5" s="140" t="s">
        <v>112</v>
      </c>
      <c r="E5" s="140" t="s">
        <v>162</v>
      </c>
      <c r="F5" s="140">
        <v>0</v>
      </c>
    </row>
    <row r="6" spans="1:6" x14ac:dyDescent="0.35">
      <c r="A6" s="140">
        <v>2011</v>
      </c>
      <c r="B6" s="140" t="s">
        <v>127</v>
      </c>
      <c r="C6" s="140" t="s">
        <v>153</v>
      </c>
      <c r="D6" s="140" t="s">
        <v>113</v>
      </c>
      <c r="E6" s="140" t="s">
        <v>162</v>
      </c>
      <c r="F6" s="140">
        <v>0</v>
      </c>
    </row>
    <row r="7" spans="1:6" x14ac:dyDescent="0.35">
      <c r="A7" s="140">
        <v>2011</v>
      </c>
      <c r="B7" s="140" t="s">
        <v>127</v>
      </c>
      <c r="C7" s="140" t="s">
        <v>153</v>
      </c>
      <c r="D7" s="140" t="s">
        <v>116</v>
      </c>
      <c r="E7" s="140" t="s">
        <v>162</v>
      </c>
      <c r="F7" s="140">
        <v>38</v>
      </c>
    </row>
    <row r="8" spans="1:6" x14ac:dyDescent="0.35">
      <c r="A8" s="140">
        <v>2011</v>
      </c>
      <c r="B8" s="140" t="s">
        <v>127</v>
      </c>
      <c r="C8" s="140" t="s">
        <v>153</v>
      </c>
      <c r="D8" s="140" t="s">
        <v>115</v>
      </c>
      <c r="E8" s="140" t="s">
        <v>162</v>
      </c>
      <c r="F8" s="140">
        <v>7</v>
      </c>
    </row>
    <row r="9" spans="1:6" x14ac:dyDescent="0.35">
      <c r="A9" s="140">
        <v>2011</v>
      </c>
      <c r="B9" s="140" t="s">
        <v>127</v>
      </c>
      <c r="C9" s="140" t="s">
        <v>153</v>
      </c>
      <c r="D9" s="140" t="s">
        <v>118</v>
      </c>
      <c r="E9" s="140" t="s">
        <v>162</v>
      </c>
      <c r="F9" s="140">
        <v>85</v>
      </c>
    </row>
    <row r="10" spans="1:6" x14ac:dyDescent="0.35">
      <c r="A10" s="140">
        <v>2011</v>
      </c>
      <c r="B10" s="140" t="s">
        <v>127</v>
      </c>
      <c r="C10" s="140" t="s">
        <v>153</v>
      </c>
      <c r="D10" s="140" t="s">
        <v>108</v>
      </c>
      <c r="E10" s="140" t="s">
        <v>162</v>
      </c>
      <c r="F10" s="140">
        <v>104</v>
      </c>
    </row>
    <row r="11" spans="1:6" x14ac:dyDescent="0.35">
      <c r="A11" s="140">
        <v>2011</v>
      </c>
      <c r="B11" s="140" t="s">
        <v>127</v>
      </c>
      <c r="C11" s="140" t="s">
        <v>153</v>
      </c>
      <c r="D11" s="140" t="s">
        <v>114</v>
      </c>
      <c r="E11" s="140" t="s">
        <v>162</v>
      </c>
      <c r="F11" s="140">
        <v>0</v>
      </c>
    </row>
    <row r="12" spans="1:6" x14ac:dyDescent="0.35">
      <c r="A12" s="140">
        <v>2011</v>
      </c>
      <c r="B12" s="140" t="s">
        <v>127</v>
      </c>
      <c r="C12" s="140" t="s">
        <v>154</v>
      </c>
      <c r="D12" s="140" t="s">
        <v>110</v>
      </c>
      <c r="E12" s="140" t="s">
        <v>162</v>
      </c>
      <c r="F12" s="140">
        <v>1</v>
      </c>
    </row>
    <row r="13" spans="1:6" x14ac:dyDescent="0.35">
      <c r="A13" s="140">
        <v>2011</v>
      </c>
      <c r="B13" s="140" t="s">
        <v>127</v>
      </c>
      <c r="C13" s="140" t="s">
        <v>154</v>
      </c>
      <c r="D13" s="140" t="s">
        <v>109</v>
      </c>
      <c r="E13" s="140" t="s">
        <v>162</v>
      </c>
      <c r="F13" s="140">
        <v>183</v>
      </c>
    </row>
    <row r="14" spans="1:6" x14ac:dyDescent="0.35">
      <c r="A14" s="140">
        <v>2011</v>
      </c>
      <c r="B14" s="140" t="s">
        <v>127</v>
      </c>
      <c r="C14" s="140" t="s">
        <v>154</v>
      </c>
      <c r="D14" s="140" t="s">
        <v>111</v>
      </c>
      <c r="E14" s="140" t="s">
        <v>162</v>
      </c>
      <c r="F14" s="140">
        <v>0</v>
      </c>
    </row>
    <row r="15" spans="1:6" x14ac:dyDescent="0.35">
      <c r="A15" s="140">
        <v>2011</v>
      </c>
      <c r="B15" s="140" t="s">
        <v>127</v>
      </c>
      <c r="C15" s="140" t="s">
        <v>154</v>
      </c>
      <c r="D15" s="140" t="s">
        <v>112</v>
      </c>
      <c r="E15" s="140" t="s">
        <v>162</v>
      </c>
      <c r="F15" s="140">
        <v>0</v>
      </c>
    </row>
    <row r="16" spans="1:6" x14ac:dyDescent="0.35">
      <c r="A16" s="140">
        <v>2011</v>
      </c>
      <c r="B16" s="140" t="s">
        <v>127</v>
      </c>
      <c r="C16" s="140" t="s">
        <v>154</v>
      </c>
      <c r="D16" s="140" t="s">
        <v>113</v>
      </c>
      <c r="E16" s="140" t="s">
        <v>162</v>
      </c>
      <c r="F16" s="140">
        <v>1</v>
      </c>
    </row>
    <row r="17" spans="1:6" x14ac:dyDescent="0.35">
      <c r="A17" s="140">
        <v>2011</v>
      </c>
      <c r="B17" s="140" t="s">
        <v>127</v>
      </c>
      <c r="C17" s="140" t="s">
        <v>154</v>
      </c>
      <c r="D17" s="140" t="s">
        <v>116</v>
      </c>
      <c r="E17" s="140" t="s">
        <v>162</v>
      </c>
      <c r="F17" s="140">
        <v>92</v>
      </c>
    </row>
    <row r="18" spans="1:6" x14ac:dyDescent="0.35">
      <c r="A18" s="140">
        <v>2011</v>
      </c>
      <c r="B18" s="140" t="s">
        <v>127</v>
      </c>
      <c r="C18" s="140" t="s">
        <v>154</v>
      </c>
      <c r="D18" s="140" t="s">
        <v>115</v>
      </c>
      <c r="E18" s="140" t="s">
        <v>162</v>
      </c>
      <c r="F18" s="140">
        <v>15</v>
      </c>
    </row>
    <row r="19" spans="1:6" x14ac:dyDescent="0.35">
      <c r="A19" s="140">
        <v>2011</v>
      </c>
      <c r="B19" s="140" t="s">
        <v>127</v>
      </c>
      <c r="C19" s="140" t="s">
        <v>154</v>
      </c>
      <c r="D19" s="140" t="s">
        <v>118</v>
      </c>
      <c r="E19" s="140" t="s">
        <v>162</v>
      </c>
      <c r="F19" s="140">
        <v>249</v>
      </c>
    </row>
    <row r="20" spans="1:6" x14ac:dyDescent="0.35">
      <c r="A20" s="140">
        <v>2011</v>
      </c>
      <c r="B20" s="140" t="s">
        <v>127</v>
      </c>
      <c r="C20" s="140" t="s">
        <v>154</v>
      </c>
      <c r="D20" s="140" t="s">
        <v>108</v>
      </c>
      <c r="E20" s="140" t="s">
        <v>162</v>
      </c>
      <c r="F20" s="140">
        <v>254</v>
      </c>
    </row>
    <row r="21" spans="1:6" x14ac:dyDescent="0.35">
      <c r="A21" s="140">
        <v>2011</v>
      </c>
      <c r="B21" s="140" t="s">
        <v>127</v>
      </c>
      <c r="C21" s="140" t="s">
        <v>154</v>
      </c>
      <c r="D21" s="140" t="s">
        <v>114</v>
      </c>
      <c r="E21" s="140" t="s">
        <v>162</v>
      </c>
      <c r="F21" s="140">
        <v>1</v>
      </c>
    </row>
    <row r="22" spans="1:6" x14ac:dyDescent="0.35">
      <c r="A22" s="140">
        <v>2011</v>
      </c>
      <c r="B22" s="140" t="s">
        <v>127</v>
      </c>
      <c r="C22" s="140" t="s">
        <v>155</v>
      </c>
      <c r="D22" s="140" t="s">
        <v>110</v>
      </c>
      <c r="E22" s="140" t="s">
        <v>162</v>
      </c>
      <c r="F22" s="140">
        <v>0</v>
      </c>
    </row>
    <row r="23" spans="1:6" x14ac:dyDescent="0.35">
      <c r="A23" s="140">
        <v>2011</v>
      </c>
      <c r="B23" s="140" t="s">
        <v>127</v>
      </c>
      <c r="C23" s="140" t="s">
        <v>155</v>
      </c>
      <c r="D23" s="140" t="s">
        <v>109</v>
      </c>
      <c r="E23" s="140" t="s">
        <v>162</v>
      </c>
      <c r="F23" s="140">
        <v>9</v>
      </c>
    </row>
    <row r="24" spans="1:6" x14ac:dyDescent="0.35">
      <c r="A24" s="140">
        <v>2011</v>
      </c>
      <c r="B24" s="140" t="s">
        <v>127</v>
      </c>
      <c r="C24" s="140" t="s">
        <v>155</v>
      </c>
      <c r="D24" s="140" t="s">
        <v>111</v>
      </c>
      <c r="E24" s="140" t="s">
        <v>162</v>
      </c>
      <c r="F24" s="140">
        <v>0</v>
      </c>
    </row>
    <row r="25" spans="1:6" x14ac:dyDescent="0.35">
      <c r="A25" s="140">
        <v>2011</v>
      </c>
      <c r="B25" s="140" t="s">
        <v>127</v>
      </c>
      <c r="C25" s="140" t="s">
        <v>155</v>
      </c>
      <c r="D25" s="140" t="s">
        <v>112</v>
      </c>
      <c r="E25" s="140" t="s">
        <v>162</v>
      </c>
      <c r="F25" s="140">
        <v>0</v>
      </c>
    </row>
    <row r="26" spans="1:6" x14ac:dyDescent="0.35">
      <c r="A26" s="140">
        <v>2011</v>
      </c>
      <c r="B26" s="140" t="s">
        <v>127</v>
      </c>
      <c r="C26" s="140" t="s">
        <v>155</v>
      </c>
      <c r="D26" s="140" t="s">
        <v>113</v>
      </c>
      <c r="E26" s="140" t="s">
        <v>162</v>
      </c>
      <c r="F26" s="140">
        <v>0</v>
      </c>
    </row>
    <row r="27" spans="1:6" x14ac:dyDescent="0.35">
      <c r="A27" s="140">
        <v>2011</v>
      </c>
      <c r="B27" s="140" t="s">
        <v>127</v>
      </c>
      <c r="C27" s="140" t="s">
        <v>155</v>
      </c>
      <c r="D27" s="140" t="s">
        <v>116</v>
      </c>
      <c r="E27" s="140" t="s">
        <v>162</v>
      </c>
      <c r="F27" s="140">
        <v>3</v>
      </c>
    </row>
    <row r="28" spans="1:6" x14ac:dyDescent="0.35">
      <c r="A28" s="140">
        <v>2011</v>
      </c>
      <c r="B28" s="140" t="s">
        <v>127</v>
      </c>
      <c r="C28" s="140" t="s">
        <v>155</v>
      </c>
      <c r="D28" s="140" t="s">
        <v>115</v>
      </c>
      <c r="E28" s="140" t="s">
        <v>162</v>
      </c>
      <c r="F28" s="140">
        <v>0</v>
      </c>
    </row>
    <row r="29" spans="1:6" x14ac:dyDescent="0.35">
      <c r="A29" s="140">
        <v>2011</v>
      </c>
      <c r="B29" s="140" t="s">
        <v>127</v>
      </c>
      <c r="C29" s="140" t="s">
        <v>155</v>
      </c>
      <c r="D29" s="140" t="s">
        <v>118</v>
      </c>
      <c r="E29" s="140" t="s">
        <v>162</v>
      </c>
      <c r="F29" s="140">
        <v>8</v>
      </c>
    </row>
    <row r="30" spans="1:6" x14ac:dyDescent="0.35">
      <c r="A30" s="140">
        <v>2011</v>
      </c>
      <c r="B30" s="140" t="s">
        <v>127</v>
      </c>
      <c r="C30" s="140" t="s">
        <v>155</v>
      </c>
      <c r="D30" s="140" t="s">
        <v>108</v>
      </c>
      <c r="E30" s="140" t="s">
        <v>162</v>
      </c>
      <c r="F30" s="140">
        <v>19</v>
      </c>
    </row>
    <row r="31" spans="1:6" x14ac:dyDescent="0.35">
      <c r="A31" s="140">
        <v>2011</v>
      </c>
      <c r="B31" s="140" t="s">
        <v>127</v>
      </c>
      <c r="C31" s="140" t="s">
        <v>155</v>
      </c>
      <c r="D31" s="140" t="s">
        <v>114</v>
      </c>
      <c r="E31" s="140" t="s">
        <v>162</v>
      </c>
      <c r="F31" s="140">
        <v>0</v>
      </c>
    </row>
    <row r="32" spans="1:6" x14ac:dyDescent="0.35">
      <c r="A32" s="140">
        <v>2011</v>
      </c>
      <c r="B32" s="140" t="s">
        <v>127</v>
      </c>
      <c r="C32" s="140" t="s">
        <v>156</v>
      </c>
      <c r="D32" s="140" t="s">
        <v>110</v>
      </c>
      <c r="E32" s="140" t="s">
        <v>162</v>
      </c>
      <c r="F32" s="140">
        <v>0</v>
      </c>
    </row>
    <row r="33" spans="1:6" x14ac:dyDescent="0.35">
      <c r="A33" s="140">
        <v>2011</v>
      </c>
      <c r="B33" s="140" t="s">
        <v>127</v>
      </c>
      <c r="C33" s="140" t="s">
        <v>156</v>
      </c>
      <c r="D33" s="140" t="s">
        <v>109</v>
      </c>
      <c r="E33" s="140" t="s">
        <v>162</v>
      </c>
      <c r="F33" s="140">
        <v>28</v>
      </c>
    </row>
    <row r="34" spans="1:6" x14ac:dyDescent="0.35">
      <c r="A34" s="140">
        <v>2011</v>
      </c>
      <c r="B34" s="140" t="s">
        <v>127</v>
      </c>
      <c r="C34" s="140" t="s">
        <v>156</v>
      </c>
      <c r="D34" s="140" t="s">
        <v>111</v>
      </c>
      <c r="E34" s="140" t="s">
        <v>162</v>
      </c>
      <c r="F34" s="140">
        <v>0</v>
      </c>
    </row>
    <row r="35" spans="1:6" x14ac:dyDescent="0.35">
      <c r="A35" s="140">
        <v>2011</v>
      </c>
      <c r="B35" s="140" t="s">
        <v>127</v>
      </c>
      <c r="C35" s="140" t="s">
        <v>156</v>
      </c>
      <c r="D35" s="140" t="s">
        <v>112</v>
      </c>
      <c r="E35" s="140" t="s">
        <v>162</v>
      </c>
      <c r="F35" s="140">
        <v>0</v>
      </c>
    </row>
    <row r="36" spans="1:6" x14ac:dyDescent="0.35">
      <c r="A36" s="140">
        <v>2011</v>
      </c>
      <c r="B36" s="140" t="s">
        <v>127</v>
      </c>
      <c r="C36" s="140" t="s">
        <v>156</v>
      </c>
      <c r="D36" s="140" t="s">
        <v>113</v>
      </c>
      <c r="E36" s="140" t="s">
        <v>162</v>
      </c>
      <c r="F36" s="140">
        <v>0</v>
      </c>
    </row>
    <row r="37" spans="1:6" x14ac:dyDescent="0.35">
      <c r="A37" s="140">
        <v>2011</v>
      </c>
      <c r="B37" s="140" t="s">
        <v>127</v>
      </c>
      <c r="C37" s="140" t="s">
        <v>156</v>
      </c>
      <c r="D37" s="140" t="s">
        <v>116</v>
      </c>
      <c r="E37" s="140" t="s">
        <v>162</v>
      </c>
      <c r="F37" s="140">
        <v>7</v>
      </c>
    </row>
    <row r="38" spans="1:6" x14ac:dyDescent="0.35">
      <c r="A38" s="140">
        <v>2011</v>
      </c>
      <c r="B38" s="140" t="s">
        <v>127</v>
      </c>
      <c r="C38" s="140" t="s">
        <v>156</v>
      </c>
      <c r="D38" s="140" t="s">
        <v>115</v>
      </c>
      <c r="E38" s="140" t="s">
        <v>162</v>
      </c>
      <c r="F38" s="140">
        <v>0</v>
      </c>
    </row>
    <row r="39" spans="1:6" x14ac:dyDescent="0.35">
      <c r="A39" s="140">
        <v>2011</v>
      </c>
      <c r="B39" s="140" t="s">
        <v>127</v>
      </c>
      <c r="C39" s="140" t="s">
        <v>156</v>
      </c>
      <c r="D39" s="140" t="s">
        <v>118</v>
      </c>
      <c r="E39" s="140" t="s">
        <v>162</v>
      </c>
      <c r="F39" s="140">
        <v>33</v>
      </c>
    </row>
    <row r="40" spans="1:6" x14ac:dyDescent="0.35">
      <c r="A40" s="140">
        <v>2011</v>
      </c>
      <c r="B40" s="140" t="s">
        <v>127</v>
      </c>
      <c r="C40" s="140" t="s">
        <v>156</v>
      </c>
      <c r="D40" s="140" t="s">
        <v>108</v>
      </c>
      <c r="E40" s="140" t="s">
        <v>162</v>
      </c>
      <c r="F40" s="140">
        <v>13</v>
      </c>
    </row>
    <row r="41" spans="1:6" x14ac:dyDescent="0.35">
      <c r="A41" s="140">
        <v>2011</v>
      </c>
      <c r="B41" s="140" t="s">
        <v>127</v>
      </c>
      <c r="C41" s="140" t="s">
        <v>156</v>
      </c>
      <c r="D41" s="140" t="s">
        <v>114</v>
      </c>
      <c r="E41" s="140" t="s">
        <v>162</v>
      </c>
      <c r="F41" s="140">
        <v>0</v>
      </c>
    </row>
    <row r="42" spans="1:6" x14ac:dyDescent="0.35">
      <c r="A42" s="140">
        <v>2011</v>
      </c>
      <c r="B42" s="140" t="s">
        <v>127</v>
      </c>
      <c r="C42" s="140" t="s">
        <v>157</v>
      </c>
      <c r="D42" s="140" t="s">
        <v>110</v>
      </c>
      <c r="E42" s="140" t="s">
        <v>162</v>
      </c>
      <c r="F42" s="140">
        <v>0</v>
      </c>
    </row>
    <row r="43" spans="1:6" x14ac:dyDescent="0.35">
      <c r="A43" s="140">
        <v>2011</v>
      </c>
      <c r="B43" s="140" t="s">
        <v>127</v>
      </c>
      <c r="C43" s="140" t="s">
        <v>157</v>
      </c>
      <c r="D43" s="140" t="s">
        <v>109</v>
      </c>
      <c r="E43" s="140" t="s">
        <v>162</v>
      </c>
      <c r="F43" s="140">
        <v>93</v>
      </c>
    </row>
    <row r="44" spans="1:6" x14ac:dyDescent="0.35">
      <c r="A44" s="140">
        <v>2011</v>
      </c>
      <c r="B44" s="140" t="s">
        <v>127</v>
      </c>
      <c r="C44" s="140" t="s">
        <v>157</v>
      </c>
      <c r="D44" s="140" t="s">
        <v>111</v>
      </c>
      <c r="E44" s="140" t="s">
        <v>162</v>
      </c>
      <c r="F44" s="140">
        <v>0</v>
      </c>
    </row>
    <row r="45" spans="1:6" x14ac:dyDescent="0.35">
      <c r="A45" s="140">
        <v>2011</v>
      </c>
      <c r="B45" s="140" t="s">
        <v>127</v>
      </c>
      <c r="C45" s="140" t="s">
        <v>157</v>
      </c>
      <c r="D45" s="140" t="s">
        <v>112</v>
      </c>
      <c r="E45" s="140" t="s">
        <v>162</v>
      </c>
      <c r="F45" s="140">
        <v>0</v>
      </c>
    </row>
    <row r="46" spans="1:6" x14ac:dyDescent="0.35">
      <c r="A46" s="140">
        <v>2011</v>
      </c>
      <c r="B46" s="140" t="s">
        <v>127</v>
      </c>
      <c r="C46" s="140" t="s">
        <v>157</v>
      </c>
      <c r="D46" s="140" t="s">
        <v>113</v>
      </c>
      <c r="E46" s="140" t="s">
        <v>162</v>
      </c>
      <c r="F46" s="140">
        <v>0</v>
      </c>
    </row>
    <row r="47" spans="1:6" x14ac:dyDescent="0.35">
      <c r="A47" s="140">
        <v>2011</v>
      </c>
      <c r="B47" s="140" t="s">
        <v>127</v>
      </c>
      <c r="C47" s="140" t="s">
        <v>157</v>
      </c>
      <c r="D47" s="140" t="s">
        <v>116</v>
      </c>
      <c r="E47" s="140" t="s">
        <v>162</v>
      </c>
      <c r="F47" s="140">
        <v>32</v>
      </c>
    </row>
    <row r="48" spans="1:6" x14ac:dyDescent="0.35">
      <c r="A48" s="140">
        <v>2011</v>
      </c>
      <c r="B48" s="140" t="s">
        <v>127</v>
      </c>
      <c r="C48" s="140" t="s">
        <v>157</v>
      </c>
      <c r="D48" s="140" t="s">
        <v>115</v>
      </c>
      <c r="E48" s="140" t="s">
        <v>162</v>
      </c>
      <c r="F48" s="140">
        <v>3</v>
      </c>
    </row>
    <row r="49" spans="1:6" x14ac:dyDescent="0.35">
      <c r="A49" s="140">
        <v>2011</v>
      </c>
      <c r="B49" s="140" t="s">
        <v>127</v>
      </c>
      <c r="C49" s="140" t="s">
        <v>157</v>
      </c>
      <c r="D49" s="140" t="s">
        <v>118</v>
      </c>
      <c r="E49" s="140" t="s">
        <v>162</v>
      </c>
      <c r="F49" s="140">
        <v>99</v>
      </c>
    </row>
    <row r="50" spans="1:6" x14ac:dyDescent="0.35">
      <c r="A50" s="140">
        <v>2011</v>
      </c>
      <c r="B50" s="140" t="s">
        <v>127</v>
      </c>
      <c r="C50" s="140" t="s">
        <v>157</v>
      </c>
      <c r="D50" s="140" t="s">
        <v>108</v>
      </c>
      <c r="E50" s="140" t="s">
        <v>162</v>
      </c>
      <c r="F50" s="140">
        <v>88</v>
      </c>
    </row>
    <row r="51" spans="1:6" x14ac:dyDescent="0.35">
      <c r="A51" s="140">
        <v>2011</v>
      </c>
      <c r="B51" s="140" t="s">
        <v>127</v>
      </c>
      <c r="C51" s="140" t="s">
        <v>157</v>
      </c>
      <c r="D51" s="140" t="s">
        <v>114</v>
      </c>
      <c r="E51" s="140" t="s">
        <v>162</v>
      </c>
      <c r="F51" s="140">
        <v>0</v>
      </c>
    </row>
    <row r="52" spans="1:6" x14ac:dyDescent="0.35">
      <c r="A52" s="140">
        <v>2011</v>
      </c>
      <c r="B52" s="140" t="s">
        <v>158</v>
      </c>
      <c r="C52" s="140" t="s">
        <v>153</v>
      </c>
      <c r="D52" s="140" t="s">
        <v>110</v>
      </c>
      <c r="E52" s="140" t="s">
        <v>162</v>
      </c>
      <c r="F52" s="140">
        <v>4</v>
      </c>
    </row>
    <row r="53" spans="1:6" x14ac:dyDescent="0.35">
      <c r="A53" s="140">
        <v>2011</v>
      </c>
      <c r="B53" s="140" t="s">
        <v>158</v>
      </c>
      <c r="C53" s="140" t="s">
        <v>153</v>
      </c>
      <c r="D53" s="140" t="s">
        <v>109</v>
      </c>
      <c r="E53" s="140" t="s">
        <v>162</v>
      </c>
      <c r="F53" s="140">
        <v>444</v>
      </c>
    </row>
    <row r="54" spans="1:6" x14ac:dyDescent="0.35">
      <c r="A54" s="140">
        <v>2011</v>
      </c>
      <c r="B54" s="140" t="s">
        <v>158</v>
      </c>
      <c r="C54" s="140" t="s">
        <v>153</v>
      </c>
      <c r="D54" s="140" t="s">
        <v>111</v>
      </c>
      <c r="E54" s="140" t="s">
        <v>162</v>
      </c>
      <c r="F54" s="140">
        <v>3</v>
      </c>
    </row>
    <row r="55" spans="1:6" x14ac:dyDescent="0.35">
      <c r="A55" s="140">
        <v>2011</v>
      </c>
      <c r="B55" s="140" t="s">
        <v>158</v>
      </c>
      <c r="C55" s="140" t="s">
        <v>153</v>
      </c>
      <c r="D55" s="140" t="s">
        <v>112</v>
      </c>
      <c r="E55" s="140" t="s">
        <v>162</v>
      </c>
      <c r="F55" s="140">
        <v>1</v>
      </c>
    </row>
    <row r="56" spans="1:6" x14ac:dyDescent="0.35">
      <c r="A56" s="140">
        <v>2011</v>
      </c>
      <c r="B56" s="140" t="s">
        <v>158</v>
      </c>
      <c r="C56" s="140" t="s">
        <v>153</v>
      </c>
      <c r="D56" s="140" t="s">
        <v>113</v>
      </c>
      <c r="E56" s="140" t="s">
        <v>162</v>
      </c>
      <c r="F56" s="140">
        <v>0</v>
      </c>
    </row>
    <row r="57" spans="1:6" x14ac:dyDescent="0.35">
      <c r="A57" s="140">
        <v>2011</v>
      </c>
      <c r="B57" s="140" t="s">
        <v>158</v>
      </c>
      <c r="C57" s="140" t="s">
        <v>153</v>
      </c>
      <c r="D57" s="140" t="s">
        <v>116</v>
      </c>
      <c r="E57" s="140" t="s">
        <v>162</v>
      </c>
      <c r="F57" s="140">
        <v>281</v>
      </c>
    </row>
    <row r="58" spans="1:6" x14ac:dyDescent="0.35">
      <c r="A58" s="140">
        <v>2011</v>
      </c>
      <c r="B58" s="140" t="s">
        <v>158</v>
      </c>
      <c r="C58" s="140" t="s">
        <v>153</v>
      </c>
      <c r="D58" s="140" t="s">
        <v>115</v>
      </c>
      <c r="E58" s="140" t="s">
        <v>162</v>
      </c>
      <c r="F58" s="140">
        <v>26</v>
      </c>
    </row>
    <row r="59" spans="1:6" x14ac:dyDescent="0.35">
      <c r="A59" s="140">
        <v>2011</v>
      </c>
      <c r="B59" s="140" t="s">
        <v>158</v>
      </c>
      <c r="C59" s="140" t="s">
        <v>153</v>
      </c>
      <c r="D59" s="140" t="s">
        <v>118</v>
      </c>
      <c r="E59" s="140" t="s">
        <v>162</v>
      </c>
      <c r="F59" s="140">
        <v>833</v>
      </c>
    </row>
    <row r="60" spans="1:6" x14ac:dyDescent="0.35">
      <c r="A60" s="140">
        <v>2011</v>
      </c>
      <c r="B60" s="140" t="s">
        <v>158</v>
      </c>
      <c r="C60" s="140" t="s">
        <v>153</v>
      </c>
      <c r="D60" s="140" t="s">
        <v>108</v>
      </c>
      <c r="E60" s="140" t="s">
        <v>162</v>
      </c>
      <c r="F60" s="140">
        <v>812</v>
      </c>
    </row>
    <row r="61" spans="1:6" x14ac:dyDescent="0.35">
      <c r="A61" s="140">
        <v>2011</v>
      </c>
      <c r="B61" s="140" t="s">
        <v>158</v>
      </c>
      <c r="C61" s="140" t="s">
        <v>153</v>
      </c>
      <c r="D61" s="140" t="s">
        <v>114</v>
      </c>
      <c r="E61" s="140" t="s">
        <v>162</v>
      </c>
      <c r="F61" s="140">
        <v>0</v>
      </c>
    </row>
    <row r="62" spans="1:6" x14ac:dyDescent="0.35">
      <c r="A62" s="140">
        <v>2011</v>
      </c>
      <c r="B62" s="140" t="s">
        <v>158</v>
      </c>
      <c r="C62" s="140" t="s">
        <v>154</v>
      </c>
      <c r="D62" s="140" t="s">
        <v>110</v>
      </c>
      <c r="E62" s="140" t="s">
        <v>162</v>
      </c>
      <c r="F62" s="140">
        <v>14</v>
      </c>
    </row>
    <row r="63" spans="1:6" x14ac:dyDescent="0.35">
      <c r="A63" s="140">
        <v>2011</v>
      </c>
      <c r="B63" s="140" t="s">
        <v>158</v>
      </c>
      <c r="C63" s="140" t="s">
        <v>154</v>
      </c>
      <c r="D63" s="140" t="s">
        <v>109</v>
      </c>
      <c r="E63" s="140" t="s">
        <v>162</v>
      </c>
      <c r="F63" s="140">
        <v>1692</v>
      </c>
    </row>
    <row r="64" spans="1:6" x14ac:dyDescent="0.35">
      <c r="A64" s="140">
        <v>2011</v>
      </c>
      <c r="B64" s="140" t="s">
        <v>158</v>
      </c>
      <c r="C64" s="140" t="s">
        <v>154</v>
      </c>
      <c r="D64" s="140" t="s">
        <v>111</v>
      </c>
      <c r="E64" s="140" t="s">
        <v>162</v>
      </c>
      <c r="F64" s="140">
        <v>0</v>
      </c>
    </row>
    <row r="65" spans="1:6" x14ac:dyDescent="0.35">
      <c r="A65" s="140">
        <v>2011</v>
      </c>
      <c r="B65" s="140" t="s">
        <v>158</v>
      </c>
      <c r="C65" s="140" t="s">
        <v>154</v>
      </c>
      <c r="D65" s="140" t="s">
        <v>112</v>
      </c>
      <c r="E65" s="140" t="s">
        <v>162</v>
      </c>
      <c r="F65" s="140">
        <v>3</v>
      </c>
    </row>
    <row r="66" spans="1:6" x14ac:dyDescent="0.35">
      <c r="A66" s="140">
        <v>2011</v>
      </c>
      <c r="B66" s="140" t="s">
        <v>158</v>
      </c>
      <c r="C66" s="140" t="s">
        <v>154</v>
      </c>
      <c r="D66" s="140" t="s">
        <v>113</v>
      </c>
      <c r="E66" s="140" t="s">
        <v>162</v>
      </c>
      <c r="F66" s="140">
        <v>17</v>
      </c>
    </row>
    <row r="67" spans="1:6" x14ac:dyDescent="0.35">
      <c r="A67" s="140">
        <v>2011</v>
      </c>
      <c r="B67" s="140" t="s">
        <v>158</v>
      </c>
      <c r="C67" s="140" t="s">
        <v>154</v>
      </c>
      <c r="D67" s="140" t="s">
        <v>116</v>
      </c>
      <c r="E67" s="140" t="s">
        <v>162</v>
      </c>
      <c r="F67" s="140">
        <v>1415</v>
      </c>
    </row>
    <row r="68" spans="1:6" x14ac:dyDescent="0.35">
      <c r="A68" s="140">
        <v>2011</v>
      </c>
      <c r="B68" s="140" t="s">
        <v>158</v>
      </c>
      <c r="C68" s="140" t="s">
        <v>154</v>
      </c>
      <c r="D68" s="140" t="s">
        <v>115</v>
      </c>
      <c r="E68" s="140" t="s">
        <v>162</v>
      </c>
      <c r="F68" s="140">
        <v>86</v>
      </c>
    </row>
    <row r="69" spans="1:6" x14ac:dyDescent="0.35">
      <c r="A69" s="140">
        <v>2011</v>
      </c>
      <c r="B69" s="140" t="s">
        <v>158</v>
      </c>
      <c r="C69" s="140" t="s">
        <v>154</v>
      </c>
      <c r="D69" s="140" t="s">
        <v>118</v>
      </c>
      <c r="E69" s="140" t="s">
        <v>162</v>
      </c>
      <c r="F69" s="140">
        <v>3686</v>
      </c>
    </row>
    <row r="70" spans="1:6" x14ac:dyDescent="0.35">
      <c r="A70" s="140">
        <v>2011</v>
      </c>
      <c r="B70" s="140" t="s">
        <v>158</v>
      </c>
      <c r="C70" s="140" t="s">
        <v>154</v>
      </c>
      <c r="D70" s="140" t="s">
        <v>108</v>
      </c>
      <c r="E70" s="140" t="s">
        <v>162</v>
      </c>
      <c r="F70" s="140">
        <v>3719</v>
      </c>
    </row>
    <row r="71" spans="1:6" x14ac:dyDescent="0.35">
      <c r="A71" s="140">
        <v>2011</v>
      </c>
      <c r="B71" s="140" t="s">
        <v>158</v>
      </c>
      <c r="C71" s="140" t="s">
        <v>154</v>
      </c>
      <c r="D71" s="140" t="s">
        <v>114</v>
      </c>
      <c r="E71" s="140" t="s">
        <v>162</v>
      </c>
      <c r="F71" s="140">
        <v>1</v>
      </c>
    </row>
    <row r="72" spans="1:6" x14ac:dyDescent="0.35">
      <c r="A72" s="140">
        <v>2011</v>
      </c>
      <c r="B72" s="140" t="s">
        <v>158</v>
      </c>
      <c r="C72" s="140" t="s">
        <v>155</v>
      </c>
      <c r="D72" s="140" t="s">
        <v>110</v>
      </c>
      <c r="E72" s="140" t="s">
        <v>162</v>
      </c>
      <c r="F72" s="140">
        <v>0</v>
      </c>
    </row>
    <row r="73" spans="1:6" x14ac:dyDescent="0.35">
      <c r="A73" s="140">
        <v>2011</v>
      </c>
      <c r="B73" s="140" t="s">
        <v>158</v>
      </c>
      <c r="C73" s="140" t="s">
        <v>155</v>
      </c>
      <c r="D73" s="140" t="s">
        <v>109</v>
      </c>
      <c r="E73" s="140" t="s">
        <v>162</v>
      </c>
      <c r="F73" s="140">
        <v>0</v>
      </c>
    </row>
    <row r="74" spans="1:6" x14ac:dyDescent="0.35">
      <c r="A74" s="140">
        <v>2011</v>
      </c>
      <c r="B74" s="140" t="s">
        <v>158</v>
      </c>
      <c r="C74" s="140" t="s">
        <v>155</v>
      </c>
      <c r="D74" s="140" t="s">
        <v>111</v>
      </c>
      <c r="E74" s="140" t="s">
        <v>162</v>
      </c>
      <c r="F74" s="140">
        <v>0</v>
      </c>
    </row>
    <row r="75" spans="1:6" x14ac:dyDescent="0.35">
      <c r="A75" s="140">
        <v>2011</v>
      </c>
      <c r="B75" s="140" t="s">
        <v>158</v>
      </c>
      <c r="C75" s="140" t="s">
        <v>155</v>
      </c>
      <c r="D75" s="140" t="s">
        <v>112</v>
      </c>
      <c r="E75" s="140" t="s">
        <v>162</v>
      </c>
      <c r="F75" s="140">
        <v>0</v>
      </c>
    </row>
    <row r="76" spans="1:6" x14ac:dyDescent="0.35">
      <c r="A76" s="140">
        <v>2011</v>
      </c>
      <c r="B76" s="140" t="s">
        <v>158</v>
      </c>
      <c r="C76" s="140" t="s">
        <v>155</v>
      </c>
      <c r="D76" s="140" t="s">
        <v>113</v>
      </c>
      <c r="E76" s="140" t="s">
        <v>162</v>
      </c>
      <c r="F76" s="140">
        <v>0</v>
      </c>
    </row>
    <row r="77" spans="1:6" x14ac:dyDescent="0.35">
      <c r="A77" s="140">
        <v>2011</v>
      </c>
      <c r="B77" s="140" t="s">
        <v>158</v>
      </c>
      <c r="C77" s="140" t="s">
        <v>155</v>
      </c>
      <c r="D77" s="140" t="s">
        <v>116</v>
      </c>
      <c r="E77" s="140" t="s">
        <v>162</v>
      </c>
      <c r="F77" s="140">
        <v>0</v>
      </c>
    </row>
    <row r="78" spans="1:6" x14ac:dyDescent="0.35">
      <c r="A78" s="140">
        <v>2011</v>
      </c>
      <c r="B78" s="140" t="s">
        <v>158</v>
      </c>
      <c r="C78" s="140" t="s">
        <v>155</v>
      </c>
      <c r="D78" s="140" t="s">
        <v>115</v>
      </c>
      <c r="E78" s="140" t="s">
        <v>162</v>
      </c>
      <c r="F78" s="140">
        <v>0</v>
      </c>
    </row>
    <row r="79" spans="1:6" x14ac:dyDescent="0.35">
      <c r="A79" s="140">
        <v>2011</v>
      </c>
      <c r="B79" s="140" t="s">
        <v>158</v>
      </c>
      <c r="C79" s="140" t="s">
        <v>155</v>
      </c>
      <c r="D79" s="140" t="s">
        <v>118</v>
      </c>
      <c r="E79" s="140" t="s">
        <v>162</v>
      </c>
      <c r="F79" s="140">
        <v>1</v>
      </c>
    </row>
    <row r="80" spans="1:6" x14ac:dyDescent="0.35">
      <c r="A80" s="140">
        <v>2011</v>
      </c>
      <c r="B80" s="140" t="s">
        <v>158</v>
      </c>
      <c r="C80" s="140" t="s">
        <v>155</v>
      </c>
      <c r="D80" s="140" t="s">
        <v>108</v>
      </c>
      <c r="E80" s="140" t="s">
        <v>162</v>
      </c>
      <c r="F80" s="140">
        <v>0</v>
      </c>
    </row>
    <row r="81" spans="1:6" x14ac:dyDescent="0.35">
      <c r="A81" s="140">
        <v>2011</v>
      </c>
      <c r="B81" s="140" t="s">
        <v>158</v>
      </c>
      <c r="C81" s="140" t="s">
        <v>155</v>
      </c>
      <c r="D81" s="140" t="s">
        <v>114</v>
      </c>
      <c r="E81" s="140" t="s">
        <v>162</v>
      </c>
      <c r="F81" s="140">
        <v>0</v>
      </c>
    </row>
    <row r="82" spans="1:6" x14ac:dyDescent="0.35">
      <c r="A82" s="140">
        <v>2011</v>
      </c>
      <c r="B82" s="140" t="s">
        <v>158</v>
      </c>
      <c r="C82" s="140" t="s">
        <v>156</v>
      </c>
      <c r="D82" s="140" t="s">
        <v>110</v>
      </c>
      <c r="E82" s="140" t="s">
        <v>162</v>
      </c>
      <c r="F82" s="140">
        <v>0</v>
      </c>
    </row>
    <row r="83" spans="1:6" x14ac:dyDescent="0.35">
      <c r="A83" s="140">
        <v>2011</v>
      </c>
      <c r="B83" s="140" t="s">
        <v>158</v>
      </c>
      <c r="C83" s="140" t="s">
        <v>156</v>
      </c>
      <c r="D83" s="140" t="s">
        <v>109</v>
      </c>
      <c r="E83" s="140" t="s">
        <v>162</v>
      </c>
      <c r="F83" s="140">
        <v>10</v>
      </c>
    </row>
    <row r="84" spans="1:6" x14ac:dyDescent="0.35">
      <c r="A84" s="140">
        <v>2011</v>
      </c>
      <c r="B84" s="140" t="s">
        <v>158</v>
      </c>
      <c r="C84" s="140" t="s">
        <v>156</v>
      </c>
      <c r="D84" s="140" t="s">
        <v>111</v>
      </c>
      <c r="E84" s="140" t="s">
        <v>162</v>
      </c>
      <c r="F84" s="140">
        <v>0</v>
      </c>
    </row>
    <row r="85" spans="1:6" x14ac:dyDescent="0.35">
      <c r="A85" s="140">
        <v>2011</v>
      </c>
      <c r="B85" s="140" t="s">
        <v>158</v>
      </c>
      <c r="C85" s="140" t="s">
        <v>156</v>
      </c>
      <c r="D85" s="140" t="s">
        <v>112</v>
      </c>
      <c r="E85" s="140" t="s">
        <v>162</v>
      </c>
      <c r="F85" s="140">
        <v>0</v>
      </c>
    </row>
    <row r="86" spans="1:6" x14ac:dyDescent="0.35">
      <c r="A86" s="140">
        <v>2011</v>
      </c>
      <c r="B86" s="140" t="s">
        <v>158</v>
      </c>
      <c r="C86" s="140" t="s">
        <v>156</v>
      </c>
      <c r="D86" s="140" t="s">
        <v>113</v>
      </c>
      <c r="E86" s="140" t="s">
        <v>162</v>
      </c>
      <c r="F86" s="140">
        <v>0</v>
      </c>
    </row>
    <row r="87" spans="1:6" x14ac:dyDescent="0.35">
      <c r="A87" s="140">
        <v>2011</v>
      </c>
      <c r="B87" s="140" t="s">
        <v>158</v>
      </c>
      <c r="C87" s="140" t="s">
        <v>156</v>
      </c>
      <c r="D87" s="140" t="s">
        <v>116</v>
      </c>
      <c r="E87" s="140" t="s">
        <v>162</v>
      </c>
      <c r="F87" s="140">
        <v>1</v>
      </c>
    </row>
    <row r="88" spans="1:6" x14ac:dyDescent="0.35">
      <c r="A88" s="140">
        <v>2011</v>
      </c>
      <c r="B88" s="140" t="s">
        <v>158</v>
      </c>
      <c r="C88" s="140" t="s">
        <v>156</v>
      </c>
      <c r="D88" s="140" t="s">
        <v>115</v>
      </c>
      <c r="E88" s="140" t="s">
        <v>162</v>
      </c>
      <c r="F88" s="140">
        <v>0</v>
      </c>
    </row>
    <row r="89" spans="1:6" x14ac:dyDescent="0.35">
      <c r="A89" s="140">
        <v>2011</v>
      </c>
      <c r="B89" s="140" t="s">
        <v>158</v>
      </c>
      <c r="C89" s="140" t="s">
        <v>156</v>
      </c>
      <c r="D89" s="140" t="s">
        <v>118</v>
      </c>
      <c r="E89" s="140" t="s">
        <v>162</v>
      </c>
      <c r="F89" s="140">
        <v>31</v>
      </c>
    </row>
    <row r="90" spans="1:6" x14ac:dyDescent="0.35">
      <c r="A90" s="140">
        <v>2011</v>
      </c>
      <c r="B90" s="140" t="s">
        <v>158</v>
      </c>
      <c r="C90" s="140" t="s">
        <v>156</v>
      </c>
      <c r="D90" s="140" t="s">
        <v>108</v>
      </c>
      <c r="E90" s="140" t="s">
        <v>162</v>
      </c>
      <c r="F90" s="140">
        <v>7</v>
      </c>
    </row>
    <row r="91" spans="1:6" x14ac:dyDescent="0.35">
      <c r="A91" s="140">
        <v>2011</v>
      </c>
      <c r="B91" s="140" t="s">
        <v>158</v>
      </c>
      <c r="C91" s="140" t="s">
        <v>156</v>
      </c>
      <c r="D91" s="140" t="s">
        <v>114</v>
      </c>
      <c r="E91" s="140" t="s">
        <v>162</v>
      </c>
      <c r="F91" s="140">
        <v>0</v>
      </c>
    </row>
    <row r="92" spans="1:6" x14ac:dyDescent="0.35">
      <c r="A92" s="140">
        <v>2011</v>
      </c>
      <c r="B92" s="140" t="s">
        <v>158</v>
      </c>
      <c r="C92" s="140" t="s">
        <v>157</v>
      </c>
      <c r="D92" s="140" t="s">
        <v>110</v>
      </c>
      <c r="E92" s="140" t="s">
        <v>162</v>
      </c>
      <c r="F92" s="140">
        <v>2</v>
      </c>
    </row>
    <row r="93" spans="1:6" x14ac:dyDescent="0.35">
      <c r="A93" s="140">
        <v>2011</v>
      </c>
      <c r="B93" s="140" t="s">
        <v>158</v>
      </c>
      <c r="C93" s="140" t="s">
        <v>157</v>
      </c>
      <c r="D93" s="140" t="s">
        <v>109</v>
      </c>
      <c r="E93" s="140" t="s">
        <v>162</v>
      </c>
      <c r="F93" s="140">
        <v>248</v>
      </c>
    </row>
    <row r="94" spans="1:6" x14ac:dyDescent="0.35">
      <c r="A94" s="140">
        <v>2011</v>
      </c>
      <c r="B94" s="140" t="s">
        <v>158</v>
      </c>
      <c r="C94" s="140" t="s">
        <v>157</v>
      </c>
      <c r="D94" s="140" t="s">
        <v>111</v>
      </c>
      <c r="E94" s="140" t="s">
        <v>162</v>
      </c>
      <c r="F94" s="140">
        <v>0</v>
      </c>
    </row>
    <row r="95" spans="1:6" x14ac:dyDescent="0.35">
      <c r="A95" s="140">
        <v>2011</v>
      </c>
      <c r="B95" s="140" t="s">
        <v>158</v>
      </c>
      <c r="C95" s="140" t="s">
        <v>157</v>
      </c>
      <c r="D95" s="140" t="s">
        <v>112</v>
      </c>
      <c r="E95" s="140" t="s">
        <v>162</v>
      </c>
      <c r="F95" s="140">
        <v>0</v>
      </c>
    </row>
    <row r="96" spans="1:6" x14ac:dyDescent="0.35">
      <c r="A96" s="140">
        <v>2011</v>
      </c>
      <c r="B96" s="140" t="s">
        <v>158</v>
      </c>
      <c r="C96" s="140" t="s">
        <v>157</v>
      </c>
      <c r="D96" s="140" t="s">
        <v>113</v>
      </c>
      <c r="E96" s="140" t="s">
        <v>162</v>
      </c>
      <c r="F96" s="140">
        <v>0</v>
      </c>
    </row>
    <row r="97" spans="1:6" x14ac:dyDescent="0.35">
      <c r="A97" s="140">
        <v>2011</v>
      </c>
      <c r="B97" s="140" t="s">
        <v>158</v>
      </c>
      <c r="C97" s="140" t="s">
        <v>157</v>
      </c>
      <c r="D97" s="140" t="s">
        <v>116</v>
      </c>
      <c r="E97" s="140" t="s">
        <v>162</v>
      </c>
      <c r="F97" s="140">
        <v>140</v>
      </c>
    </row>
    <row r="98" spans="1:6" x14ac:dyDescent="0.35">
      <c r="A98" s="140">
        <v>2011</v>
      </c>
      <c r="B98" s="140" t="s">
        <v>158</v>
      </c>
      <c r="C98" s="140" t="s">
        <v>157</v>
      </c>
      <c r="D98" s="140" t="s">
        <v>115</v>
      </c>
      <c r="E98" s="140" t="s">
        <v>162</v>
      </c>
      <c r="F98" s="140">
        <v>7</v>
      </c>
    </row>
    <row r="99" spans="1:6" x14ac:dyDescent="0.35">
      <c r="A99" s="140">
        <v>2011</v>
      </c>
      <c r="B99" s="140" t="s">
        <v>158</v>
      </c>
      <c r="C99" s="140" t="s">
        <v>157</v>
      </c>
      <c r="D99" s="140" t="s">
        <v>118</v>
      </c>
      <c r="E99" s="140" t="s">
        <v>162</v>
      </c>
      <c r="F99" s="140">
        <v>408</v>
      </c>
    </row>
    <row r="100" spans="1:6" x14ac:dyDescent="0.35">
      <c r="A100" s="140">
        <v>2011</v>
      </c>
      <c r="B100" s="140" t="s">
        <v>158</v>
      </c>
      <c r="C100" s="140" t="s">
        <v>157</v>
      </c>
      <c r="D100" s="140" t="s">
        <v>108</v>
      </c>
      <c r="E100" s="140" t="s">
        <v>162</v>
      </c>
      <c r="F100" s="140">
        <v>329</v>
      </c>
    </row>
    <row r="101" spans="1:6" x14ac:dyDescent="0.35">
      <c r="A101" s="140">
        <v>2011</v>
      </c>
      <c r="B101" s="140" t="s">
        <v>158</v>
      </c>
      <c r="C101" s="140" t="s">
        <v>157</v>
      </c>
      <c r="D101" s="140" t="s">
        <v>114</v>
      </c>
      <c r="E101" s="140" t="s">
        <v>162</v>
      </c>
      <c r="F101" s="140">
        <v>0</v>
      </c>
    </row>
    <row r="102" spans="1:6" x14ac:dyDescent="0.35">
      <c r="A102" s="140">
        <v>2011</v>
      </c>
      <c r="B102" s="140" t="s">
        <v>128</v>
      </c>
      <c r="C102" s="140" t="s">
        <v>101</v>
      </c>
      <c r="D102" s="140" t="s">
        <v>110</v>
      </c>
      <c r="E102" s="140" t="s">
        <v>162</v>
      </c>
      <c r="F102" s="140">
        <v>13</v>
      </c>
    </row>
    <row r="103" spans="1:6" x14ac:dyDescent="0.35">
      <c r="A103" s="140">
        <v>2011</v>
      </c>
      <c r="B103" s="140" t="s">
        <v>128</v>
      </c>
      <c r="C103" s="140" t="s">
        <v>101</v>
      </c>
      <c r="D103" s="140" t="s">
        <v>109</v>
      </c>
      <c r="E103" s="140" t="s">
        <v>162</v>
      </c>
      <c r="F103" s="140">
        <v>2495</v>
      </c>
    </row>
    <row r="104" spans="1:6" x14ac:dyDescent="0.35">
      <c r="A104" s="140">
        <v>2011</v>
      </c>
      <c r="B104" s="140" t="s">
        <v>128</v>
      </c>
      <c r="C104" s="140" t="s">
        <v>101</v>
      </c>
      <c r="D104" s="140" t="s">
        <v>111</v>
      </c>
      <c r="E104" s="140" t="s">
        <v>162</v>
      </c>
      <c r="F104" s="140">
        <v>43</v>
      </c>
    </row>
    <row r="105" spans="1:6" x14ac:dyDescent="0.35">
      <c r="A105" s="140">
        <v>2011</v>
      </c>
      <c r="B105" s="140" t="s">
        <v>128</v>
      </c>
      <c r="C105" s="140" t="s">
        <v>101</v>
      </c>
      <c r="D105" s="140" t="s">
        <v>112</v>
      </c>
      <c r="E105" s="140" t="s">
        <v>162</v>
      </c>
      <c r="F105" s="140">
        <v>8</v>
      </c>
    </row>
    <row r="106" spans="1:6" x14ac:dyDescent="0.35">
      <c r="A106" s="140">
        <v>2011</v>
      </c>
      <c r="B106" s="140" t="s">
        <v>128</v>
      </c>
      <c r="C106" s="140" t="s">
        <v>101</v>
      </c>
      <c r="D106" s="140" t="s">
        <v>113</v>
      </c>
      <c r="E106" s="140" t="s">
        <v>162</v>
      </c>
      <c r="F106" s="140">
        <v>50</v>
      </c>
    </row>
    <row r="107" spans="1:6" x14ac:dyDescent="0.35">
      <c r="A107" s="140">
        <v>2011</v>
      </c>
      <c r="B107" s="140" t="s">
        <v>128</v>
      </c>
      <c r="C107" s="140" t="s">
        <v>101</v>
      </c>
      <c r="D107" s="140" t="s">
        <v>116</v>
      </c>
      <c r="E107" s="140" t="s">
        <v>162</v>
      </c>
      <c r="F107" s="140">
        <v>994</v>
      </c>
    </row>
    <row r="108" spans="1:6" x14ac:dyDescent="0.35">
      <c r="A108" s="140">
        <v>2011</v>
      </c>
      <c r="B108" s="140" t="s">
        <v>128</v>
      </c>
      <c r="C108" s="140" t="s">
        <v>101</v>
      </c>
      <c r="D108" s="140" t="s">
        <v>115</v>
      </c>
      <c r="E108" s="140" t="s">
        <v>162</v>
      </c>
      <c r="F108" s="140">
        <v>147</v>
      </c>
    </row>
    <row r="109" spans="1:6" x14ac:dyDescent="0.35">
      <c r="A109" s="140">
        <v>2011</v>
      </c>
      <c r="B109" s="140" t="s">
        <v>100</v>
      </c>
      <c r="C109" s="140" t="s">
        <v>101</v>
      </c>
      <c r="D109" s="140" t="s">
        <v>118</v>
      </c>
      <c r="E109" s="140" t="s">
        <v>162</v>
      </c>
      <c r="F109" s="140">
        <v>2330</v>
      </c>
    </row>
    <row r="110" spans="1:6" x14ac:dyDescent="0.35">
      <c r="A110" s="140">
        <v>2011</v>
      </c>
      <c r="B110" s="140" t="s">
        <v>100</v>
      </c>
      <c r="C110" s="140" t="s">
        <v>101</v>
      </c>
      <c r="D110" s="140" t="s">
        <v>108</v>
      </c>
      <c r="E110" s="140" t="s">
        <v>162</v>
      </c>
      <c r="F110" s="140">
        <v>3236</v>
      </c>
    </row>
    <row r="111" spans="1:6" x14ac:dyDescent="0.35">
      <c r="A111" s="140">
        <v>2011</v>
      </c>
      <c r="B111" s="140" t="s">
        <v>128</v>
      </c>
      <c r="C111" s="140" t="s">
        <v>101</v>
      </c>
      <c r="D111" s="140" t="s">
        <v>114</v>
      </c>
      <c r="E111" s="140" t="s">
        <v>162</v>
      </c>
      <c r="F111" s="140">
        <v>32</v>
      </c>
    </row>
    <row r="112" spans="1:6" x14ac:dyDescent="0.35">
      <c r="A112" s="140">
        <v>2011</v>
      </c>
      <c r="B112" s="140" t="s">
        <v>105</v>
      </c>
      <c r="C112" s="140" t="s">
        <v>159</v>
      </c>
      <c r="D112" s="140" t="s">
        <v>110</v>
      </c>
      <c r="E112" s="140" t="s">
        <v>162</v>
      </c>
      <c r="F112" s="140">
        <v>2</v>
      </c>
    </row>
    <row r="113" spans="1:6" x14ac:dyDescent="0.35">
      <c r="A113" s="140">
        <v>2011</v>
      </c>
      <c r="B113" s="140" t="s">
        <v>105</v>
      </c>
      <c r="C113" s="140" t="s">
        <v>159</v>
      </c>
      <c r="D113" s="140" t="s">
        <v>109</v>
      </c>
      <c r="E113" s="140" t="s">
        <v>162</v>
      </c>
      <c r="F113" s="140">
        <v>67</v>
      </c>
    </row>
    <row r="114" spans="1:6" x14ac:dyDescent="0.35">
      <c r="A114" s="140">
        <v>2011</v>
      </c>
      <c r="B114" s="140" t="s">
        <v>105</v>
      </c>
      <c r="C114" s="140" t="s">
        <v>159</v>
      </c>
      <c r="D114" s="140" t="s">
        <v>111</v>
      </c>
      <c r="E114" s="140" t="s">
        <v>162</v>
      </c>
      <c r="F114" s="140">
        <v>0</v>
      </c>
    </row>
    <row r="115" spans="1:6" x14ac:dyDescent="0.35">
      <c r="A115" s="140">
        <v>2011</v>
      </c>
      <c r="B115" s="140" t="s">
        <v>105</v>
      </c>
      <c r="C115" s="140" t="s">
        <v>159</v>
      </c>
      <c r="D115" s="140" t="s">
        <v>112</v>
      </c>
      <c r="E115" s="140" t="s">
        <v>162</v>
      </c>
      <c r="F115" s="140">
        <v>0</v>
      </c>
    </row>
    <row r="116" spans="1:6" x14ac:dyDescent="0.35">
      <c r="A116" s="140">
        <v>2011</v>
      </c>
      <c r="B116" s="140" t="s">
        <v>105</v>
      </c>
      <c r="C116" s="140" t="s">
        <v>159</v>
      </c>
      <c r="D116" s="140" t="s">
        <v>113</v>
      </c>
      <c r="E116" s="140" t="s">
        <v>162</v>
      </c>
      <c r="F116" s="140">
        <v>0</v>
      </c>
    </row>
    <row r="117" spans="1:6" x14ac:dyDescent="0.35">
      <c r="A117" s="140">
        <v>2011</v>
      </c>
      <c r="B117" s="140" t="s">
        <v>105</v>
      </c>
      <c r="C117" s="140" t="s">
        <v>159</v>
      </c>
      <c r="D117" s="140" t="s">
        <v>116</v>
      </c>
      <c r="E117" s="140" t="s">
        <v>162</v>
      </c>
      <c r="F117" s="140">
        <v>23</v>
      </c>
    </row>
    <row r="118" spans="1:6" x14ac:dyDescent="0.35">
      <c r="A118" s="140">
        <v>2011</v>
      </c>
      <c r="B118" s="140" t="s">
        <v>105</v>
      </c>
      <c r="C118" s="140" t="s">
        <v>159</v>
      </c>
      <c r="D118" s="140" t="s">
        <v>115</v>
      </c>
      <c r="E118" s="140" t="s">
        <v>162</v>
      </c>
      <c r="F118" s="140">
        <v>2</v>
      </c>
    </row>
    <row r="119" spans="1:6" x14ac:dyDescent="0.35">
      <c r="A119" s="140">
        <v>2011</v>
      </c>
      <c r="B119" s="140" t="s">
        <v>105</v>
      </c>
      <c r="C119" s="140" t="s">
        <v>159</v>
      </c>
      <c r="D119" s="140" t="s">
        <v>118</v>
      </c>
      <c r="E119" s="140" t="s">
        <v>162</v>
      </c>
      <c r="F119" s="140">
        <v>56</v>
      </c>
    </row>
    <row r="120" spans="1:6" x14ac:dyDescent="0.35">
      <c r="A120" s="140">
        <v>2011</v>
      </c>
      <c r="B120" s="140" t="s">
        <v>105</v>
      </c>
      <c r="C120" s="140" t="s">
        <v>159</v>
      </c>
      <c r="D120" s="140" t="s">
        <v>108</v>
      </c>
      <c r="E120" s="140" t="s">
        <v>162</v>
      </c>
      <c r="F120" s="140">
        <v>45</v>
      </c>
    </row>
    <row r="121" spans="1:6" x14ac:dyDescent="0.35">
      <c r="A121" s="140">
        <v>2011</v>
      </c>
      <c r="B121" s="140" t="s">
        <v>105</v>
      </c>
      <c r="C121" s="140" t="s">
        <v>159</v>
      </c>
      <c r="D121" s="140" t="s">
        <v>114</v>
      </c>
      <c r="E121" s="140" t="s">
        <v>162</v>
      </c>
      <c r="F121" s="140">
        <v>0</v>
      </c>
    </row>
    <row r="122" spans="1:6" x14ac:dyDescent="0.35">
      <c r="A122" s="140">
        <v>2011</v>
      </c>
      <c r="B122" s="140" t="s">
        <v>105</v>
      </c>
      <c r="C122" s="140" t="s">
        <v>160</v>
      </c>
      <c r="D122" s="140" t="s">
        <v>110</v>
      </c>
      <c r="E122" s="140" t="s">
        <v>162</v>
      </c>
      <c r="F122" s="140">
        <v>0</v>
      </c>
    </row>
    <row r="123" spans="1:6" x14ac:dyDescent="0.35">
      <c r="A123" s="140">
        <v>2011</v>
      </c>
      <c r="B123" s="140" t="s">
        <v>105</v>
      </c>
      <c r="C123" s="140" t="s">
        <v>160</v>
      </c>
      <c r="D123" s="140" t="s">
        <v>109</v>
      </c>
      <c r="E123" s="140" t="s">
        <v>162</v>
      </c>
      <c r="F123" s="140">
        <v>43</v>
      </c>
    </row>
    <row r="124" spans="1:6" x14ac:dyDescent="0.35">
      <c r="A124" s="140">
        <v>2011</v>
      </c>
      <c r="B124" s="140" t="s">
        <v>105</v>
      </c>
      <c r="C124" s="140" t="s">
        <v>160</v>
      </c>
      <c r="D124" s="140" t="s">
        <v>111</v>
      </c>
      <c r="E124" s="140" t="s">
        <v>162</v>
      </c>
      <c r="F124" s="140">
        <v>0</v>
      </c>
    </row>
    <row r="125" spans="1:6" x14ac:dyDescent="0.35">
      <c r="A125" s="140">
        <v>2011</v>
      </c>
      <c r="B125" s="140" t="s">
        <v>105</v>
      </c>
      <c r="C125" s="140" t="s">
        <v>160</v>
      </c>
      <c r="D125" s="140" t="s">
        <v>112</v>
      </c>
      <c r="E125" s="140" t="s">
        <v>162</v>
      </c>
      <c r="F125" s="140">
        <v>0</v>
      </c>
    </row>
    <row r="126" spans="1:6" x14ac:dyDescent="0.35">
      <c r="A126" s="140">
        <v>2011</v>
      </c>
      <c r="B126" s="140" t="s">
        <v>105</v>
      </c>
      <c r="C126" s="140" t="s">
        <v>160</v>
      </c>
      <c r="D126" s="140" t="s">
        <v>113</v>
      </c>
      <c r="E126" s="140" t="s">
        <v>162</v>
      </c>
      <c r="F126" s="140">
        <v>0</v>
      </c>
    </row>
    <row r="127" spans="1:6" x14ac:dyDescent="0.35">
      <c r="A127" s="140">
        <v>2011</v>
      </c>
      <c r="B127" s="140" t="s">
        <v>105</v>
      </c>
      <c r="C127" s="140" t="s">
        <v>160</v>
      </c>
      <c r="D127" s="140" t="s">
        <v>116</v>
      </c>
      <c r="E127" s="140" t="s">
        <v>162</v>
      </c>
      <c r="F127" s="140">
        <v>19</v>
      </c>
    </row>
    <row r="128" spans="1:6" x14ac:dyDescent="0.35">
      <c r="A128" s="140">
        <v>2011</v>
      </c>
      <c r="B128" s="140" t="s">
        <v>105</v>
      </c>
      <c r="C128" s="140" t="s">
        <v>160</v>
      </c>
      <c r="D128" s="140" t="s">
        <v>115</v>
      </c>
      <c r="E128" s="140" t="s">
        <v>162</v>
      </c>
      <c r="F128" s="140">
        <v>2</v>
      </c>
    </row>
    <row r="129" spans="1:6" x14ac:dyDescent="0.35">
      <c r="A129" s="140">
        <v>2011</v>
      </c>
      <c r="B129" s="140" t="s">
        <v>105</v>
      </c>
      <c r="C129" s="140" t="s">
        <v>160</v>
      </c>
      <c r="D129" s="140" t="s">
        <v>118</v>
      </c>
      <c r="E129" s="140" t="s">
        <v>162</v>
      </c>
      <c r="F129" s="140">
        <v>53</v>
      </c>
    </row>
    <row r="130" spans="1:6" x14ac:dyDescent="0.35">
      <c r="A130" s="140">
        <v>2011</v>
      </c>
      <c r="B130" s="140" t="s">
        <v>105</v>
      </c>
      <c r="C130" s="140" t="s">
        <v>160</v>
      </c>
      <c r="D130" s="140" t="s">
        <v>108</v>
      </c>
      <c r="E130" s="140" t="s">
        <v>162</v>
      </c>
      <c r="F130" s="140">
        <v>43</v>
      </c>
    </row>
    <row r="131" spans="1:6" x14ac:dyDescent="0.35">
      <c r="A131" s="140">
        <v>2011</v>
      </c>
      <c r="B131" s="140" t="s">
        <v>105</v>
      </c>
      <c r="C131" s="140" t="s">
        <v>160</v>
      </c>
      <c r="D131" s="140" t="s">
        <v>114</v>
      </c>
      <c r="E131" s="140" t="s">
        <v>162</v>
      </c>
      <c r="F131" s="140">
        <v>0</v>
      </c>
    </row>
    <row r="132" spans="1:6" x14ac:dyDescent="0.35">
      <c r="A132" s="140">
        <v>2011</v>
      </c>
      <c r="B132" s="140" t="s">
        <v>105</v>
      </c>
      <c r="C132" s="140" t="s">
        <v>153</v>
      </c>
      <c r="D132" s="140" t="s">
        <v>110</v>
      </c>
      <c r="E132" s="140" t="s">
        <v>162</v>
      </c>
      <c r="F132" s="140">
        <v>20</v>
      </c>
    </row>
    <row r="133" spans="1:6" x14ac:dyDescent="0.35">
      <c r="A133" s="140">
        <v>2011</v>
      </c>
      <c r="B133" s="140" t="s">
        <v>105</v>
      </c>
      <c r="C133" s="140" t="s">
        <v>153</v>
      </c>
      <c r="D133" s="140" t="s">
        <v>109</v>
      </c>
      <c r="E133" s="140" t="s">
        <v>162</v>
      </c>
      <c r="F133" s="140">
        <v>908</v>
      </c>
    </row>
    <row r="134" spans="1:6" x14ac:dyDescent="0.35">
      <c r="A134" s="140">
        <v>2011</v>
      </c>
      <c r="B134" s="140" t="s">
        <v>105</v>
      </c>
      <c r="C134" s="140" t="s">
        <v>153</v>
      </c>
      <c r="D134" s="140" t="s">
        <v>111</v>
      </c>
      <c r="E134" s="140" t="s">
        <v>162</v>
      </c>
      <c r="F134" s="140">
        <v>4</v>
      </c>
    </row>
    <row r="135" spans="1:6" x14ac:dyDescent="0.35">
      <c r="A135" s="140">
        <v>2011</v>
      </c>
      <c r="B135" s="140" t="s">
        <v>105</v>
      </c>
      <c r="C135" s="140" t="s">
        <v>153</v>
      </c>
      <c r="D135" s="140" t="s">
        <v>112</v>
      </c>
      <c r="E135" s="140" t="s">
        <v>162</v>
      </c>
      <c r="F135" s="140">
        <v>3</v>
      </c>
    </row>
    <row r="136" spans="1:6" x14ac:dyDescent="0.35">
      <c r="A136" s="140">
        <v>2011</v>
      </c>
      <c r="B136" s="140" t="s">
        <v>105</v>
      </c>
      <c r="C136" s="140" t="s">
        <v>153</v>
      </c>
      <c r="D136" s="140" t="s">
        <v>113</v>
      </c>
      <c r="E136" s="140" t="s">
        <v>162</v>
      </c>
      <c r="F136" s="140">
        <v>10</v>
      </c>
    </row>
    <row r="137" spans="1:6" x14ac:dyDescent="0.35">
      <c r="A137" s="140">
        <v>2011</v>
      </c>
      <c r="B137" s="140" t="s">
        <v>105</v>
      </c>
      <c r="C137" s="140" t="s">
        <v>153</v>
      </c>
      <c r="D137" s="140" t="s">
        <v>116</v>
      </c>
      <c r="E137" s="140" t="s">
        <v>162</v>
      </c>
      <c r="F137" s="140">
        <v>421</v>
      </c>
    </row>
    <row r="138" spans="1:6" x14ac:dyDescent="0.35">
      <c r="A138" s="140">
        <v>2011</v>
      </c>
      <c r="B138" s="140" t="s">
        <v>105</v>
      </c>
      <c r="C138" s="140" t="s">
        <v>153</v>
      </c>
      <c r="D138" s="140" t="s">
        <v>115</v>
      </c>
      <c r="E138" s="140" t="s">
        <v>162</v>
      </c>
      <c r="F138" s="140">
        <v>95</v>
      </c>
    </row>
    <row r="139" spans="1:6" x14ac:dyDescent="0.35">
      <c r="A139" s="140">
        <v>2011</v>
      </c>
      <c r="B139" s="140" t="s">
        <v>105</v>
      </c>
      <c r="C139" s="140" t="s">
        <v>153</v>
      </c>
      <c r="D139" s="140" t="s">
        <v>118</v>
      </c>
      <c r="E139" s="140" t="s">
        <v>162</v>
      </c>
      <c r="F139" s="140">
        <v>987</v>
      </c>
    </row>
    <row r="140" spans="1:6" x14ac:dyDescent="0.35">
      <c r="A140" s="140">
        <v>2011</v>
      </c>
      <c r="B140" s="140" t="s">
        <v>105</v>
      </c>
      <c r="C140" s="140" t="s">
        <v>153</v>
      </c>
      <c r="D140" s="140" t="s">
        <v>108</v>
      </c>
      <c r="E140" s="140" t="s">
        <v>162</v>
      </c>
      <c r="F140" s="140">
        <v>1463</v>
      </c>
    </row>
    <row r="141" spans="1:6" x14ac:dyDescent="0.35">
      <c r="A141" s="140">
        <v>2011</v>
      </c>
      <c r="B141" s="140" t="s">
        <v>105</v>
      </c>
      <c r="C141" s="140" t="s">
        <v>153</v>
      </c>
      <c r="D141" s="140" t="s">
        <v>114</v>
      </c>
      <c r="E141" s="140" t="s">
        <v>162</v>
      </c>
      <c r="F141" s="140">
        <v>6</v>
      </c>
    </row>
    <row r="142" spans="1:6" x14ac:dyDescent="0.35">
      <c r="A142" s="140">
        <v>2011</v>
      </c>
      <c r="B142" s="140" t="s">
        <v>105</v>
      </c>
      <c r="C142" s="140" t="s">
        <v>154</v>
      </c>
      <c r="D142" s="140" t="s">
        <v>110</v>
      </c>
      <c r="E142" s="140" t="s">
        <v>162</v>
      </c>
      <c r="F142" s="140">
        <v>63</v>
      </c>
    </row>
    <row r="143" spans="1:6" x14ac:dyDescent="0.35">
      <c r="A143" s="140">
        <v>2011</v>
      </c>
      <c r="B143" s="140" t="s">
        <v>105</v>
      </c>
      <c r="C143" s="140" t="s">
        <v>154</v>
      </c>
      <c r="D143" s="140" t="s">
        <v>109</v>
      </c>
      <c r="E143" s="140" t="s">
        <v>162</v>
      </c>
      <c r="F143" s="140">
        <v>3719</v>
      </c>
    </row>
    <row r="144" spans="1:6" x14ac:dyDescent="0.35">
      <c r="A144" s="140">
        <v>2011</v>
      </c>
      <c r="B144" s="140" t="s">
        <v>105</v>
      </c>
      <c r="C144" s="140" t="s">
        <v>154</v>
      </c>
      <c r="D144" s="140" t="s">
        <v>111</v>
      </c>
      <c r="E144" s="140" t="s">
        <v>162</v>
      </c>
      <c r="F144" s="140">
        <v>16</v>
      </c>
    </row>
    <row r="145" spans="1:6" x14ac:dyDescent="0.35">
      <c r="A145" s="140">
        <v>2011</v>
      </c>
      <c r="B145" s="140" t="s">
        <v>105</v>
      </c>
      <c r="C145" s="140" t="s">
        <v>154</v>
      </c>
      <c r="D145" s="140" t="s">
        <v>112</v>
      </c>
      <c r="E145" s="140" t="s">
        <v>162</v>
      </c>
      <c r="F145" s="140">
        <v>20</v>
      </c>
    </row>
    <row r="146" spans="1:6" x14ac:dyDescent="0.35">
      <c r="A146" s="140">
        <v>2011</v>
      </c>
      <c r="B146" s="140" t="s">
        <v>105</v>
      </c>
      <c r="C146" s="140" t="s">
        <v>154</v>
      </c>
      <c r="D146" s="140" t="s">
        <v>113</v>
      </c>
      <c r="E146" s="140" t="s">
        <v>162</v>
      </c>
      <c r="F146" s="140">
        <v>66</v>
      </c>
    </row>
    <row r="147" spans="1:6" x14ac:dyDescent="0.35">
      <c r="A147" s="140">
        <v>2011</v>
      </c>
      <c r="B147" s="140" t="s">
        <v>105</v>
      </c>
      <c r="C147" s="140" t="s">
        <v>154</v>
      </c>
      <c r="D147" s="140" t="s">
        <v>116</v>
      </c>
      <c r="E147" s="140" t="s">
        <v>162</v>
      </c>
      <c r="F147" s="140">
        <v>2261</v>
      </c>
    </row>
    <row r="148" spans="1:6" x14ac:dyDescent="0.35">
      <c r="A148" s="140">
        <v>2011</v>
      </c>
      <c r="B148" s="140" t="s">
        <v>105</v>
      </c>
      <c r="C148" s="140" t="s">
        <v>154</v>
      </c>
      <c r="D148" s="140" t="s">
        <v>115</v>
      </c>
      <c r="E148" s="140" t="s">
        <v>162</v>
      </c>
      <c r="F148" s="140">
        <v>371</v>
      </c>
    </row>
    <row r="149" spans="1:6" x14ac:dyDescent="0.35">
      <c r="A149" s="140">
        <v>2011</v>
      </c>
      <c r="B149" s="140" t="s">
        <v>105</v>
      </c>
      <c r="C149" s="140" t="s">
        <v>154</v>
      </c>
      <c r="D149" s="140" t="s">
        <v>118</v>
      </c>
      <c r="E149" s="140" t="s">
        <v>162</v>
      </c>
      <c r="F149" s="140">
        <v>4064</v>
      </c>
    </row>
    <row r="150" spans="1:6" x14ac:dyDescent="0.35">
      <c r="A150" s="140">
        <v>2011</v>
      </c>
      <c r="B150" s="140" t="s">
        <v>105</v>
      </c>
      <c r="C150" s="140" t="s">
        <v>154</v>
      </c>
      <c r="D150" s="140" t="s">
        <v>108</v>
      </c>
      <c r="E150" s="140" t="s">
        <v>162</v>
      </c>
      <c r="F150" s="140">
        <v>7571</v>
      </c>
    </row>
    <row r="151" spans="1:6" x14ac:dyDescent="0.35">
      <c r="A151" s="140">
        <v>2011</v>
      </c>
      <c r="B151" s="140" t="s">
        <v>105</v>
      </c>
      <c r="C151" s="140" t="s">
        <v>154</v>
      </c>
      <c r="D151" s="140" t="s">
        <v>114</v>
      </c>
      <c r="E151" s="140" t="s">
        <v>162</v>
      </c>
      <c r="F151" s="140">
        <v>17</v>
      </c>
    </row>
    <row r="152" spans="1:6" x14ac:dyDescent="0.35">
      <c r="A152" s="140">
        <v>2011</v>
      </c>
      <c r="B152" s="140" t="s">
        <v>105</v>
      </c>
      <c r="C152" s="140" t="s">
        <v>155</v>
      </c>
      <c r="D152" s="140" t="s">
        <v>110</v>
      </c>
      <c r="E152" s="140" t="s">
        <v>162</v>
      </c>
      <c r="F152" s="140">
        <v>1</v>
      </c>
    </row>
    <row r="153" spans="1:6" x14ac:dyDescent="0.35">
      <c r="A153" s="140">
        <v>2011</v>
      </c>
      <c r="B153" s="140" t="s">
        <v>105</v>
      </c>
      <c r="C153" s="140" t="s">
        <v>155</v>
      </c>
      <c r="D153" s="140" t="s">
        <v>109</v>
      </c>
      <c r="E153" s="140" t="s">
        <v>162</v>
      </c>
      <c r="F153" s="140">
        <v>211</v>
      </c>
    </row>
    <row r="154" spans="1:6" x14ac:dyDescent="0.35">
      <c r="A154" s="140">
        <v>2011</v>
      </c>
      <c r="B154" s="140" t="s">
        <v>105</v>
      </c>
      <c r="C154" s="140" t="s">
        <v>155</v>
      </c>
      <c r="D154" s="140" t="s">
        <v>111</v>
      </c>
      <c r="E154" s="140" t="s">
        <v>162</v>
      </c>
      <c r="F154" s="140">
        <v>0</v>
      </c>
    </row>
    <row r="155" spans="1:6" x14ac:dyDescent="0.35">
      <c r="A155" s="140">
        <v>2011</v>
      </c>
      <c r="B155" s="140" t="s">
        <v>105</v>
      </c>
      <c r="C155" s="140" t="s">
        <v>155</v>
      </c>
      <c r="D155" s="140" t="s">
        <v>112</v>
      </c>
      <c r="E155" s="140" t="s">
        <v>162</v>
      </c>
      <c r="F155" s="140">
        <v>0</v>
      </c>
    </row>
    <row r="156" spans="1:6" x14ac:dyDescent="0.35">
      <c r="A156" s="140">
        <v>2011</v>
      </c>
      <c r="B156" s="140" t="s">
        <v>105</v>
      </c>
      <c r="C156" s="140" t="s">
        <v>155</v>
      </c>
      <c r="D156" s="140" t="s">
        <v>113</v>
      </c>
      <c r="E156" s="140" t="s">
        <v>162</v>
      </c>
      <c r="F156" s="140">
        <v>0</v>
      </c>
    </row>
    <row r="157" spans="1:6" x14ac:dyDescent="0.35">
      <c r="A157" s="140">
        <v>2011</v>
      </c>
      <c r="B157" s="140" t="s">
        <v>105</v>
      </c>
      <c r="C157" s="140" t="s">
        <v>155</v>
      </c>
      <c r="D157" s="140" t="s">
        <v>116</v>
      </c>
      <c r="E157" s="140" t="s">
        <v>162</v>
      </c>
      <c r="F157" s="140">
        <v>70</v>
      </c>
    </row>
    <row r="158" spans="1:6" x14ac:dyDescent="0.35">
      <c r="A158" s="140">
        <v>2011</v>
      </c>
      <c r="B158" s="140" t="s">
        <v>105</v>
      </c>
      <c r="C158" s="140" t="s">
        <v>155</v>
      </c>
      <c r="D158" s="140" t="s">
        <v>115</v>
      </c>
      <c r="E158" s="140" t="s">
        <v>162</v>
      </c>
      <c r="F158" s="140">
        <v>9</v>
      </c>
    </row>
    <row r="159" spans="1:6" x14ac:dyDescent="0.35">
      <c r="A159" s="140">
        <v>2011</v>
      </c>
      <c r="B159" s="140" t="s">
        <v>105</v>
      </c>
      <c r="C159" s="140" t="s">
        <v>155</v>
      </c>
      <c r="D159" s="140" t="s">
        <v>118</v>
      </c>
      <c r="E159" s="140" t="s">
        <v>162</v>
      </c>
      <c r="F159" s="140">
        <v>171</v>
      </c>
    </row>
    <row r="160" spans="1:6" x14ac:dyDescent="0.35">
      <c r="A160" s="140">
        <v>2011</v>
      </c>
      <c r="B160" s="140" t="s">
        <v>105</v>
      </c>
      <c r="C160" s="140" t="s">
        <v>155</v>
      </c>
      <c r="D160" s="140" t="s">
        <v>108</v>
      </c>
      <c r="E160" s="140" t="s">
        <v>162</v>
      </c>
      <c r="F160" s="140">
        <v>182</v>
      </c>
    </row>
    <row r="161" spans="1:6" x14ac:dyDescent="0.35">
      <c r="A161" s="140">
        <v>2011</v>
      </c>
      <c r="B161" s="140" t="s">
        <v>105</v>
      </c>
      <c r="C161" s="140" t="s">
        <v>155</v>
      </c>
      <c r="D161" s="140" t="s">
        <v>114</v>
      </c>
      <c r="E161" s="140" t="s">
        <v>162</v>
      </c>
      <c r="F161" s="140">
        <v>0</v>
      </c>
    </row>
    <row r="162" spans="1:6" x14ac:dyDescent="0.35">
      <c r="A162" s="140">
        <v>2011</v>
      </c>
      <c r="B162" s="140" t="s">
        <v>105</v>
      </c>
      <c r="C162" s="140" t="s">
        <v>156</v>
      </c>
      <c r="D162" s="140" t="s">
        <v>110</v>
      </c>
      <c r="E162" s="140" t="s">
        <v>162</v>
      </c>
      <c r="F162" s="140">
        <v>4</v>
      </c>
    </row>
    <row r="163" spans="1:6" x14ac:dyDescent="0.35">
      <c r="A163" s="140">
        <v>2011</v>
      </c>
      <c r="B163" s="140" t="s">
        <v>105</v>
      </c>
      <c r="C163" s="140" t="s">
        <v>156</v>
      </c>
      <c r="D163" s="140" t="s">
        <v>109</v>
      </c>
      <c r="E163" s="140" t="s">
        <v>162</v>
      </c>
      <c r="F163" s="140">
        <v>460</v>
      </c>
    </row>
    <row r="164" spans="1:6" x14ac:dyDescent="0.35">
      <c r="A164" s="140">
        <v>2011</v>
      </c>
      <c r="B164" s="140" t="s">
        <v>105</v>
      </c>
      <c r="C164" s="140" t="s">
        <v>156</v>
      </c>
      <c r="D164" s="140" t="s">
        <v>111</v>
      </c>
      <c r="E164" s="140" t="s">
        <v>162</v>
      </c>
      <c r="F164" s="140">
        <v>0</v>
      </c>
    </row>
    <row r="165" spans="1:6" x14ac:dyDescent="0.35">
      <c r="A165" s="140">
        <v>2011</v>
      </c>
      <c r="B165" s="140" t="s">
        <v>105</v>
      </c>
      <c r="C165" s="140" t="s">
        <v>156</v>
      </c>
      <c r="D165" s="140" t="s">
        <v>112</v>
      </c>
      <c r="E165" s="140" t="s">
        <v>162</v>
      </c>
      <c r="F165" s="140">
        <v>0</v>
      </c>
    </row>
    <row r="166" spans="1:6" x14ac:dyDescent="0.35">
      <c r="A166" s="140">
        <v>2011</v>
      </c>
      <c r="B166" s="140" t="s">
        <v>105</v>
      </c>
      <c r="C166" s="140" t="s">
        <v>156</v>
      </c>
      <c r="D166" s="140" t="s">
        <v>113</v>
      </c>
      <c r="E166" s="140" t="s">
        <v>162</v>
      </c>
      <c r="F166" s="140">
        <v>3</v>
      </c>
    </row>
    <row r="167" spans="1:6" x14ac:dyDescent="0.35">
      <c r="A167" s="140">
        <v>2011</v>
      </c>
      <c r="B167" s="140" t="s">
        <v>105</v>
      </c>
      <c r="C167" s="140" t="s">
        <v>156</v>
      </c>
      <c r="D167" s="140" t="s">
        <v>116</v>
      </c>
      <c r="E167" s="140" t="s">
        <v>162</v>
      </c>
      <c r="F167" s="140">
        <v>173</v>
      </c>
    </row>
    <row r="168" spans="1:6" x14ac:dyDescent="0.35">
      <c r="A168" s="140">
        <v>2011</v>
      </c>
      <c r="B168" s="140" t="s">
        <v>105</v>
      </c>
      <c r="C168" s="140" t="s">
        <v>156</v>
      </c>
      <c r="D168" s="140" t="s">
        <v>115</v>
      </c>
      <c r="E168" s="140" t="s">
        <v>162</v>
      </c>
      <c r="F168" s="140">
        <v>26</v>
      </c>
    </row>
    <row r="169" spans="1:6" x14ac:dyDescent="0.35">
      <c r="A169" s="140">
        <v>2011</v>
      </c>
      <c r="B169" s="140" t="s">
        <v>105</v>
      </c>
      <c r="C169" s="140" t="s">
        <v>156</v>
      </c>
      <c r="D169" s="140" t="s">
        <v>118</v>
      </c>
      <c r="E169" s="140" t="s">
        <v>162</v>
      </c>
      <c r="F169" s="140">
        <v>433</v>
      </c>
    </row>
    <row r="170" spans="1:6" x14ac:dyDescent="0.35">
      <c r="A170" s="140">
        <v>2011</v>
      </c>
      <c r="B170" s="140" t="s">
        <v>105</v>
      </c>
      <c r="C170" s="140" t="s">
        <v>156</v>
      </c>
      <c r="D170" s="140" t="s">
        <v>108</v>
      </c>
      <c r="E170" s="140" t="s">
        <v>162</v>
      </c>
      <c r="F170" s="140">
        <v>481</v>
      </c>
    </row>
    <row r="171" spans="1:6" x14ac:dyDescent="0.35">
      <c r="A171" s="140">
        <v>2011</v>
      </c>
      <c r="B171" s="140" t="s">
        <v>105</v>
      </c>
      <c r="C171" s="140" t="s">
        <v>156</v>
      </c>
      <c r="D171" s="140" t="s">
        <v>114</v>
      </c>
      <c r="E171" s="140" t="s">
        <v>162</v>
      </c>
      <c r="F171" s="140">
        <v>1</v>
      </c>
    </row>
    <row r="172" spans="1:6" x14ac:dyDescent="0.35">
      <c r="A172" s="140">
        <v>2011</v>
      </c>
      <c r="B172" s="140" t="s">
        <v>105</v>
      </c>
      <c r="C172" s="140" t="s">
        <v>157</v>
      </c>
      <c r="D172" s="140" t="s">
        <v>110</v>
      </c>
      <c r="E172" s="140" t="s">
        <v>162</v>
      </c>
      <c r="F172" s="140">
        <v>30</v>
      </c>
    </row>
    <row r="173" spans="1:6" x14ac:dyDescent="0.35">
      <c r="A173" s="140">
        <v>2011</v>
      </c>
      <c r="B173" s="140" t="s">
        <v>105</v>
      </c>
      <c r="C173" s="140" t="s">
        <v>157</v>
      </c>
      <c r="D173" s="140" t="s">
        <v>109</v>
      </c>
      <c r="E173" s="140" t="s">
        <v>162</v>
      </c>
      <c r="F173" s="140">
        <v>1201</v>
      </c>
    </row>
    <row r="174" spans="1:6" x14ac:dyDescent="0.35">
      <c r="A174" s="140">
        <v>2011</v>
      </c>
      <c r="B174" s="140" t="s">
        <v>105</v>
      </c>
      <c r="C174" s="140" t="s">
        <v>157</v>
      </c>
      <c r="D174" s="140" t="s">
        <v>111</v>
      </c>
      <c r="E174" s="140" t="s">
        <v>162</v>
      </c>
      <c r="F174" s="140">
        <v>1</v>
      </c>
    </row>
    <row r="175" spans="1:6" x14ac:dyDescent="0.35">
      <c r="A175" s="140">
        <v>2011</v>
      </c>
      <c r="B175" s="140" t="s">
        <v>105</v>
      </c>
      <c r="C175" s="140" t="s">
        <v>157</v>
      </c>
      <c r="D175" s="140" t="s">
        <v>112</v>
      </c>
      <c r="E175" s="140" t="s">
        <v>162</v>
      </c>
      <c r="F175" s="140">
        <v>5</v>
      </c>
    </row>
    <row r="176" spans="1:6" x14ac:dyDescent="0.35">
      <c r="A176" s="140">
        <v>2011</v>
      </c>
      <c r="B176" s="140" t="s">
        <v>105</v>
      </c>
      <c r="C176" s="140" t="s">
        <v>157</v>
      </c>
      <c r="D176" s="140" t="s">
        <v>113</v>
      </c>
      <c r="E176" s="140" t="s">
        <v>162</v>
      </c>
      <c r="F176" s="140">
        <v>7</v>
      </c>
    </row>
    <row r="177" spans="1:6" x14ac:dyDescent="0.35">
      <c r="A177" s="140">
        <v>2011</v>
      </c>
      <c r="B177" s="140" t="s">
        <v>105</v>
      </c>
      <c r="C177" s="140" t="s">
        <v>157</v>
      </c>
      <c r="D177" s="140" t="s">
        <v>116</v>
      </c>
      <c r="E177" s="140" t="s">
        <v>162</v>
      </c>
      <c r="F177" s="140">
        <v>449</v>
      </c>
    </row>
    <row r="178" spans="1:6" x14ac:dyDescent="0.35">
      <c r="A178" s="140">
        <v>2011</v>
      </c>
      <c r="B178" s="140" t="s">
        <v>105</v>
      </c>
      <c r="C178" s="140" t="s">
        <v>157</v>
      </c>
      <c r="D178" s="140" t="s">
        <v>115</v>
      </c>
      <c r="E178" s="140" t="s">
        <v>162</v>
      </c>
      <c r="F178" s="140">
        <v>92</v>
      </c>
    </row>
    <row r="179" spans="1:6" x14ac:dyDescent="0.35">
      <c r="A179" s="140">
        <v>2011</v>
      </c>
      <c r="B179" s="140" t="s">
        <v>105</v>
      </c>
      <c r="C179" s="140" t="s">
        <v>157</v>
      </c>
      <c r="D179" s="140" t="s">
        <v>118</v>
      </c>
      <c r="E179" s="140" t="s">
        <v>162</v>
      </c>
      <c r="F179" s="140">
        <v>991</v>
      </c>
    </row>
    <row r="180" spans="1:6" x14ac:dyDescent="0.35">
      <c r="A180" s="140">
        <v>2011</v>
      </c>
      <c r="B180" s="140" t="s">
        <v>105</v>
      </c>
      <c r="C180" s="140" t="s">
        <v>157</v>
      </c>
      <c r="D180" s="140" t="s">
        <v>108</v>
      </c>
      <c r="E180" s="140" t="s">
        <v>162</v>
      </c>
      <c r="F180" s="140">
        <v>1731</v>
      </c>
    </row>
    <row r="181" spans="1:6" x14ac:dyDescent="0.35">
      <c r="A181" s="140">
        <v>2011</v>
      </c>
      <c r="B181" s="140" t="s">
        <v>105</v>
      </c>
      <c r="C181" s="140" t="s">
        <v>157</v>
      </c>
      <c r="D181" s="140" t="s">
        <v>114</v>
      </c>
      <c r="E181" s="140" t="s">
        <v>162</v>
      </c>
      <c r="F181" s="140">
        <v>6</v>
      </c>
    </row>
    <row r="182" spans="1:6" x14ac:dyDescent="0.35">
      <c r="A182" s="140">
        <v>2012</v>
      </c>
      <c r="B182" s="140" t="s">
        <v>127</v>
      </c>
      <c r="C182" s="140" t="s">
        <v>153</v>
      </c>
      <c r="D182" s="140" t="s">
        <v>110</v>
      </c>
      <c r="E182" s="140" t="s">
        <v>162</v>
      </c>
      <c r="F182" s="140">
        <v>0</v>
      </c>
    </row>
    <row r="183" spans="1:6" x14ac:dyDescent="0.35">
      <c r="A183" s="140">
        <v>2012</v>
      </c>
      <c r="B183" s="140" t="s">
        <v>127</v>
      </c>
      <c r="C183" s="140" t="s">
        <v>153</v>
      </c>
      <c r="D183" s="140" t="s">
        <v>109</v>
      </c>
      <c r="E183" s="140" t="s">
        <v>162</v>
      </c>
      <c r="F183" s="140">
        <v>91</v>
      </c>
    </row>
    <row r="184" spans="1:6" x14ac:dyDescent="0.35">
      <c r="A184" s="140">
        <v>2012</v>
      </c>
      <c r="B184" s="140" t="s">
        <v>127</v>
      </c>
      <c r="C184" s="140" t="s">
        <v>153</v>
      </c>
      <c r="D184" s="140" t="s">
        <v>111</v>
      </c>
      <c r="E184" s="140" t="s">
        <v>162</v>
      </c>
      <c r="F184" s="140">
        <v>0</v>
      </c>
    </row>
    <row r="185" spans="1:6" x14ac:dyDescent="0.35">
      <c r="A185" s="140">
        <v>2012</v>
      </c>
      <c r="B185" s="140" t="s">
        <v>127</v>
      </c>
      <c r="C185" s="140" t="s">
        <v>153</v>
      </c>
      <c r="D185" s="140" t="s">
        <v>112</v>
      </c>
      <c r="E185" s="140" t="s">
        <v>162</v>
      </c>
      <c r="F185" s="140">
        <v>0</v>
      </c>
    </row>
    <row r="186" spans="1:6" x14ac:dyDescent="0.35">
      <c r="A186" s="140">
        <v>2012</v>
      </c>
      <c r="B186" s="140" t="s">
        <v>127</v>
      </c>
      <c r="C186" s="140" t="s">
        <v>153</v>
      </c>
      <c r="D186" s="140" t="s">
        <v>113</v>
      </c>
      <c r="E186" s="140" t="s">
        <v>162</v>
      </c>
      <c r="F186" s="140">
        <v>0</v>
      </c>
    </row>
    <row r="187" spans="1:6" x14ac:dyDescent="0.35">
      <c r="A187" s="140">
        <v>2012</v>
      </c>
      <c r="B187" s="140" t="s">
        <v>127</v>
      </c>
      <c r="C187" s="140" t="s">
        <v>153</v>
      </c>
      <c r="D187" s="140" t="s">
        <v>116</v>
      </c>
      <c r="E187" s="140" t="s">
        <v>162</v>
      </c>
      <c r="F187" s="140">
        <v>43</v>
      </c>
    </row>
    <row r="188" spans="1:6" x14ac:dyDescent="0.35">
      <c r="A188" s="140">
        <v>2012</v>
      </c>
      <c r="B188" s="140" t="s">
        <v>127</v>
      </c>
      <c r="C188" s="140" t="s">
        <v>153</v>
      </c>
      <c r="D188" s="140" t="s">
        <v>115</v>
      </c>
      <c r="E188" s="140" t="s">
        <v>162</v>
      </c>
      <c r="F188" s="140">
        <v>7</v>
      </c>
    </row>
    <row r="189" spans="1:6" x14ac:dyDescent="0.35">
      <c r="A189" s="140">
        <v>2012</v>
      </c>
      <c r="B189" s="140" t="s">
        <v>127</v>
      </c>
      <c r="C189" s="140" t="s">
        <v>153</v>
      </c>
      <c r="D189" s="140" t="s">
        <v>118</v>
      </c>
      <c r="E189" s="140" t="s">
        <v>162</v>
      </c>
      <c r="F189" s="140">
        <v>88</v>
      </c>
    </row>
    <row r="190" spans="1:6" x14ac:dyDescent="0.35">
      <c r="A190" s="140">
        <v>2012</v>
      </c>
      <c r="B190" s="140" t="s">
        <v>127</v>
      </c>
      <c r="C190" s="140" t="s">
        <v>153</v>
      </c>
      <c r="D190" s="140" t="s">
        <v>108</v>
      </c>
      <c r="E190" s="140" t="s">
        <v>162</v>
      </c>
      <c r="F190" s="140">
        <v>94</v>
      </c>
    </row>
    <row r="191" spans="1:6" x14ac:dyDescent="0.35">
      <c r="A191" s="140">
        <v>2012</v>
      </c>
      <c r="B191" s="140" t="s">
        <v>127</v>
      </c>
      <c r="C191" s="140" t="s">
        <v>153</v>
      </c>
      <c r="D191" s="140" t="s">
        <v>114</v>
      </c>
      <c r="E191" s="140" t="s">
        <v>162</v>
      </c>
      <c r="F191" s="140">
        <v>2</v>
      </c>
    </row>
    <row r="192" spans="1:6" x14ac:dyDescent="0.35">
      <c r="A192" s="140">
        <v>2012</v>
      </c>
      <c r="B192" s="140" t="s">
        <v>127</v>
      </c>
      <c r="C192" s="140" t="s">
        <v>154</v>
      </c>
      <c r="D192" s="140" t="s">
        <v>110</v>
      </c>
      <c r="E192" s="140" t="s">
        <v>162</v>
      </c>
      <c r="F192" s="140">
        <v>1</v>
      </c>
    </row>
    <row r="193" spans="1:6" x14ac:dyDescent="0.35">
      <c r="A193" s="140">
        <v>2012</v>
      </c>
      <c r="B193" s="140" t="s">
        <v>127</v>
      </c>
      <c r="C193" s="140" t="s">
        <v>154</v>
      </c>
      <c r="D193" s="140" t="s">
        <v>109</v>
      </c>
      <c r="E193" s="140" t="s">
        <v>162</v>
      </c>
      <c r="F193" s="140">
        <v>192</v>
      </c>
    </row>
    <row r="194" spans="1:6" x14ac:dyDescent="0.35">
      <c r="A194" s="140">
        <v>2012</v>
      </c>
      <c r="B194" s="140" t="s">
        <v>127</v>
      </c>
      <c r="C194" s="140" t="s">
        <v>154</v>
      </c>
      <c r="D194" s="140" t="s">
        <v>111</v>
      </c>
      <c r="E194" s="140" t="s">
        <v>162</v>
      </c>
      <c r="F194" s="140">
        <v>0</v>
      </c>
    </row>
    <row r="195" spans="1:6" x14ac:dyDescent="0.35">
      <c r="A195" s="140">
        <v>2012</v>
      </c>
      <c r="B195" s="140" t="s">
        <v>127</v>
      </c>
      <c r="C195" s="140" t="s">
        <v>154</v>
      </c>
      <c r="D195" s="140" t="s">
        <v>112</v>
      </c>
      <c r="E195" s="140" t="s">
        <v>162</v>
      </c>
      <c r="F195" s="140">
        <v>0</v>
      </c>
    </row>
    <row r="196" spans="1:6" x14ac:dyDescent="0.35">
      <c r="A196" s="140">
        <v>2012</v>
      </c>
      <c r="B196" s="140" t="s">
        <v>127</v>
      </c>
      <c r="C196" s="140" t="s">
        <v>154</v>
      </c>
      <c r="D196" s="140" t="s">
        <v>113</v>
      </c>
      <c r="E196" s="140" t="s">
        <v>162</v>
      </c>
      <c r="F196" s="140">
        <v>1</v>
      </c>
    </row>
    <row r="197" spans="1:6" x14ac:dyDescent="0.35">
      <c r="A197" s="140">
        <v>2012</v>
      </c>
      <c r="B197" s="140" t="s">
        <v>127</v>
      </c>
      <c r="C197" s="140" t="s">
        <v>154</v>
      </c>
      <c r="D197" s="140" t="s">
        <v>116</v>
      </c>
      <c r="E197" s="140" t="s">
        <v>162</v>
      </c>
      <c r="F197" s="140">
        <v>99</v>
      </c>
    </row>
    <row r="198" spans="1:6" x14ac:dyDescent="0.35">
      <c r="A198" s="140">
        <v>2012</v>
      </c>
      <c r="B198" s="140" t="s">
        <v>127</v>
      </c>
      <c r="C198" s="140" t="s">
        <v>154</v>
      </c>
      <c r="D198" s="140" t="s">
        <v>115</v>
      </c>
      <c r="E198" s="140" t="s">
        <v>162</v>
      </c>
      <c r="F198" s="140">
        <v>15</v>
      </c>
    </row>
    <row r="199" spans="1:6" x14ac:dyDescent="0.35">
      <c r="A199" s="140">
        <v>2012</v>
      </c>
      <c r="B199" s="140" t="s">
        <v>127</v>
      </c>
      <c r="C199" s="140" t="s">
        <v>154</v>
      </c>
      <c r="D199" s="140" t="s">
        <v>118</v>
      </c>
      <c r="E199" s="140" t="s">
        <v>162</v>
      </c>
      <c r="F199" s="140">
        <v>182</v>
      </c>
    </row>
    <row r="200" spans="1:6" x14ac:dyDescent="0.35">
      <c r="A200" s="140">
        <v>2012</v>
      </c>
      <c r="B200" s="140" t="s">
        <v>127</v>
      </c>
      <c r="C200" s="140" t="s">
        <v>154</v>
      </c>
      <c r="D200" s="140" t="s">
        <v>108</v>
      </c>
      <c r="E200" s="140" t="s">
        <v>162</v>
      </c>
      <c r="F200" s="140">
        <v>229</v>
      </c>
    </row>
    <row r="201" spans="1:6" x14ac:dyDescent="0.35">
      <c r="A201" s="140">
        <v>2012</v>
      </c>
      <c r="B201" s="140" t="s">
        <v>127</v>
      </c>
      <c r="C201" s="140" t="s">
        <v>154</v>
      </c>
      <c r="D201" s="140" t="s">
        <v>114</v>
      </c>
      <c r="E201" s="140" t="s">
        <v>162</v>
      </c>
      <c r="F201" s="140">
        <v>1</v>
      </c>
    </row>
    <row r="202" spans="1:6" x14ac:dyDescent="0.35">
      <c r="A202" s="140">
        <v>2012</v>
      </c>
      <c r="B202" s="140" t="s">
        <v>127</v>
      </c>
      <c r="C202" s="140" t="s">
        <v>155</v>
      </c>
      <c r="D202" s="140" t="s">
        <v>110</v>
      </c>
      <c r="E202" s="140" t="s">
        <v>162</v>
      </c>
      <c r="F202" s="140">
        <v>0</v>
      </c>
    </row>
    <row r="203" spans="1:6" x14ac:dyDescent="0.35">
      <c r="A203" s="140">
        <v>2012</v>
      </c>
      <c r="B203" s="140" t="s">
        <v>127</v>
      </c>
      <c r="C203" s="140" t="s">
        <v>155</v>
      </c>
      <c r="D203" s="140" t="s">
        <v>109</v>
      </c>
      <c r="E203" s="140" t="s">
        <v>162</v>
      </c>
      <c r="F203" s="140">
        <v>9</v>
      </c>
    </row>
    <row r="204" spans="1:6" x14ac:dyDescent="0.35">
      <c r="A204" s="140">
        <v>2012</v>
      </c>
      <c r="B204" s="140" t="s">
        <v>127</v>
      </c>
      <c r="C204" s="140" t="s">
        <v>155</v>
      </c>
      <c r="D204" s="140" t="s">
        <v>111</v>
      </c>
      <c r="E204" s="140" t="s">
        <v>162</v>
      </c>
      <c r="F204" s="140">
        <v>0</v>
      </c>
    </row>
    <row r="205" spans="1:6" x14ac:dyDescent="0.35">
      <c r="A205" s="140">
        <v>2012</v>
      </c>
      <c r="B205" s="140" t="s">
        <v>127</v>
      </c>
      <c r="C205" s="140" t="s">
        <v>155</v>
      </c>
      <c r="D205" s="140" t="s">
        <v>112</v>
      </c>
      <c r="E205" s="140" t="s">
        <v>162</v>
      </c>
      <c r="F205" s="140">
        <v>0</v>
      </c>
    </row>
    <row r="206" spans="1:6" x14ac:dyDescent="0.35">
      <c r="A206" s="140">
        <v>2012</v>
      </c>
      <c r="B206" s="140" t="s">
        <v>127</v>
      </c>
      <c r="C206" s="140" t="s">
        <v>155</v>
      </c>
      <c r="D206" s="140" t="s">
        <v>113</v>
      </c>
      <c r="E206" s="140" t="s">
        <v>162</v>
      </c>
      <c r="F206" s="140">
        <v>0</v>
      </c>
    </row>
    <row r="207" spans="1:6" x14ac:dyDescent="0.35">
      <c r="A207" s="140">
        <v>2012</v>
      </c>
      <c r="B207" s="140" t="s">
        <v>127</v>
      </c>
      <c r="C207" s="140" t="s">
        <v>155</v>
      </c>
      <c r="D207" s="140" t="s">
        <v>116</v>
      </c>
      <c r="E207" s="140" t="s">
        <v>162</v>
      </c>
      <c r="F207" s="140">
        <v>4</v>
      </c>
    </row>
    <row r="208" spans="1:6" x14ac:dyDescent="0.35">
      <c r="A208" s="140">
        <v>2012</v>
      </c>
      <c r="B208" s="140" t="s">
        <v>127</v>
      </c>
      <c r="C208" s="140" t="s">
        <v>155</v>
      </c>
      <c r="D208" s="140" t="s">
        <v>115</v>
      </c>
      <c r="E208" s="140" t="s">
        <v>162</v>
      </c>
      <c r="F208" s="140">
        <v>0</v>
      </c>
    </row>
    <row r="209" spans="1:6" x14ac:dyDescent="0.35">
      <c r="A209" s="140">
        <v>2012</v>
      </c>
      <c r="B209" s="140" t="s">
        <v>127</v>
      </c>
      <c r="C209" s="140" t="s">
        <v>155</v>
      </c>
      <c r="D209" s="140" t="s">
        <v>118</v>
      </c>
      <c r="E209" s="140" t="s">
        <v>162</v>
      </c>
      <c r="F209" s="140">
        <v>7</v>
      </c>
    </row>
    <row r="210" spans="1:6" x14ac:dyDescent="0.35">
      <c r="A210" s="140">
        <v>2012</v>
      </c>
      <c r="B210" s="140" t="s">
        <v>127</v>
      </c>
      <c r="C210" s="140" t="s">
        <v>155</v>
      </c>
      <c r="D210" s="140" t="s">
        <v>108</v>
      </c>
      <c r="E210" s="140" t="s">
        <v>162</v>
      </c>
      <c r="F210" s="140">
        <v>17</v>
      </c>
    </row>
    <row r="211" spans="1:6" x14ac:dyDescent="0.35">
      <c r="A211" s="140">
        <v>2012</v>
      </c>
      <c r="B211" s="140" t="s">
        <v>127</v>
      </c>
      <c r="C211" s="140" t="s">
        <v>155</v>
      </c>
      <c r="D211" s="140" t="s">
        <v>114</v>
      </c>
      <c r="E211" s="140" t="s">
        <v>162</v>
      </c>
      <c r="F211" s="140">
        <v>0</v>
      </c>
    </row>
    <row r="212" spans="1:6" x14ac:dyDescent="0.35">
      <c r="A212" s="140">
        <v>2012</v>
      </c>
      <c r="B212" s="140" t="s">
        <v>127</v>
      </c>
      <c r="C212" s="140" t="s">
        <v>156</v>
      </c>
      <c r="D212" s="140" t="s">
        <v>110</v>
      </c>
      <c r="E212" s="140" t="s">
        <v>162</v>
      </c>
      <c r="F212" s="140">
        <v>0</v>
      </c>
    </row>
    <row r="213" spans="1:6" x14ac:dyDescent="0.35">
      <c r="A213" s="140">
        <v>2012</v>
      </c>
      <c r="B213" s="140" t="s">
        <v>127</v>
      </c>
      <c r="C213" s="140" t="s">
        <v>156</v>
      </c>
      <c r="D213" s="140" t="s">
        <v>109</v>
      </c>
      <c r="E213" s="140" t="s">
        <v>162</v>
      </c>
      <c r="F213" s="140">
        <v>36</v>
      </c>
    </row>
    <row r="214" spans="1:6" x14ac:dyDescent="0.35">
      <c r="A214" s="140">
        <v>2012</v>
      </c>
      <c r="B214" s="140" t="s">
        <v>127</v>
      </c>
      <c r="C214" s="140" t="s">
        <v>156</v>
      </c>
      <c r="D214" s="140" t="s">
        <v>111</v>
      </c>
      <c r="E214" s="140" t="s">
        <v>162</v>
      </c>
      <c r="F214" s="140">
        <v>0</v>
      </c>
    </row>
    <row r="215" spans="1:6" x14ac:dyDescent="0.35">
      <c r="A215" s="140">
        <v>2012</v>
      </c>
      <c r="B215" s="140" t="s">
        <v>127</v>
      </c>
      <c r="C215" s="140" t="s">
        <v>156</v>
      </c>
      <c r="D215" s="140" t="s">
        <v>112</v>
      </c>
      <c r="E215" s="140" t="s">
        <v>162</v>
      </c>
      <c r="F215" s="140">
        <v>0</v>
      </c>
    </row>
    <row r="216" spans="1:6" x14ac:dyDescent="0.35">
      <c r="A216" s="140">
        <v>2012</v>
      </c>
      <c r="B216" s="140" t="s">
        <v>127</v>
      </c>
      <c r="C216" s="140" t="s">
        <v>156</v>
      </c>
      <c r="D216" s="140" t="s">
        <v>113</v>
      </c>
      <c r="E216" s="140" t="s">
        <v>162</v>
      </c>
      <c r="F216" s="140">
        <v>0</v>
      </c>
    </row>
    <row r="217" spans="1:6" x14ac:dyDescent="0.35">
      <c r="A217" s="140">
        <v>2012</v>
      </c>
      <c r="B217" s="140" t="s">
        <v>127</v>
      </c>
      <c r="C217" s="140" t="s">
        <v>156</v>
      </c>
      <c r="D217" s="140" t="s">
        <v>116</v>
      </c>
      <c r="E217" s="140" t="s">
        <v>162</v>
      </c>
      <c r="F217" s="140">
        <v>9</v>
      </c>
    </row>
    <row r="218" spans="1:6" x14ac:dyDescent="0.35">
      <c r="A218" s="140">
        <v>2012</v>
      </c>
      <c r="B218" s="140" t="s">
        <v>127</v>
      </c>
      <c r="C218" s="140" t="s">
        <v>156</v>
      </c>
      <c r="D218" s="140" t="s">
        <v>115</v>
      </c>
      <c r="E218" s="140" t="s">
        <v>162</v>
      </c>
      <c r="F218" s="140">
        <v>0</v>
      </c>
    </row>
    <row r="219" spans="1:6" x14ac:dyDescent="0.35">
      <c r="A219" s="140">
        <v>2012</v>
      </c>
      <c r="B219" s="140" t="s">
        <v>127</v>
      </c>
      <c r="C219" s="140" t="s">
        <v>156</v>
      </c>
      <c r="D219" s="140" t="s">
        <v>118</v>
      </c>
      <c r="E219" s="140" t="s">
        <v>162</v>
      </c>
      <c r="F219" s="140">
        <v>17</v>
      </c>
    </row>
    <row r="220" spans="1:6" x14ac:dyDescent="0.35">
      <c r="A220" s="140">
        <v>2012</v>
      </c>
      <c r="B220" s="140" t="s">
        <v>127</v>
      </c>
      <c r="C220" s="140" t="s">
        <v>156</v>
      </c>
      <c r="D220" s="140" t="s">
        <v>108</v>
      </c>
      <c r="E220" s="140" t="s">
        <v>162</v>
      </c>
      <c r="F220" s="140">
        <v>16</v>
      </c>
    </row>
    <row r="221" spans="1:6" x14ac:dyDescent="0.35">
      <c r="A221" s="140">
        <v>2012</v>
      </c>
      <c r="B221" s="140" t="s">
        <v>127</v>
      </c>
      <c r="C221" s="140" t="s">
        <v>156</v>
      </c>
      <c r="D221" s="140" t="s">
        <v>114</v>
      </c>
      <c r="E221" s="140" t="s">
        <v>162</v>
      </c>
      <c r="F221" s="140">
        <v>0</v>
      </c>
    </row>
    <row r="222" spans="1:6" x14ac:dyDescent="0.35">
      <c r="A222" s="140">
        <v>2012</v>
      </c>
      <c r="B222" s="140" t="s">
        <v>127</v>
      </c>
      <c r="C222" s="140" t="s">
        <v>157</v>
      </c>
      <c r="D222" s="140" t="s">
        <v>110</v>
      </c>
      <c r="E222" s="140" t="s">
        <v>162</v>
      </c>
      <c r="F222" s="140">
        <v>0</v>
      </c>
    </row>
    <row r="223" spans="1:6" x14ac:dyDescent="0.35">
      <c r="A223" s="140">
        <v>2012</v>
      </c>
      <c r="B223" s="140" t="s">
        <v>127</v>
      </c>
      <c r="C223" s="140" t="s">
        <v>157</v>
      </c>
      <c r="D223" s="140" t="s">
        <v>109</v>
      </c>
      <c r="E223" s="140" t="s">
        <v>162</v>
      </c>
      <c r="F223" s="140">
        <v>91</v>
      </c>
    </row>
    <row r="224" spans="1:6" x14ac:dyDescent="0.35">
      <c r="A224" s="140">
        <v>2012</v>
      </c>
      <c r="B224" s="140" t="s">
        <v>127</v>
      </c>
      <c r="C224" s="140" t="s">
        <v>157</v>
      </c>
      <c r="D224" s="140" t="s">
        <v>111</v>
      </c>
      <c r="E224" s="140" t="s">
        <v>162</v>
      </c>
      <c r="F224" s="140">
        <v>0</v>
      </c>
    </row>
    <row r="225" spans="1:6" x14ac:dyDescent="0.35">
      <c r="A225" s="140">
        <v>2012</v>
      </c>
      <c r="B225" s="140" t="s">
        <v>127</v>
      </c>
      <c r="C225" s="140" t="s">
        <v>157</v>
      </c>
      <c r="D225" s="140" t="s">
        <v>112</v>
      </c>
      <c r="E225" s="140" t="s">
        <v>162</v>
      </c>
      <c r="F225" s="140">
        <v>0</v>
      </c>
    </row>
    <row r="226" spans="1:6" x14ac:dyDescent="0.35">
      <c r="A226" s="140">
        <v>2012</v>
      </c>
      <c r="B226" s="140" t="s">
        <v>127</v>
      </c>
      <c r="C226" s="140" t="s">
        <v>157</v>
      </c>
      <c r="D226" s="140" t="s">
        <v>113</v>
      </c>
      <c r="E226" s="140" t="s">
        <v>162</v>
      </c>
      <c r="F226" s="140">
        <v>0</v>
      </c>
    </row>
    <row r="227" spans="1:6" x14ac:dyDescent="0.35">
      <c r="A227" s="140">
        <v>2012</v>
      </c>
      <c r="B227" s="140" t="s">
        <v>127</v>
      </c>
      <c r="C227" s="140" t="s">
        <v>157</v>
      </c>
      <c r="D227" s="140" t="s">
        <v>116</v>
      </c>
      <c r="E227" s="140" t="s">
        <v>162</v>
      </c>
      <c r="F227" s="140">
        <v>33</v>
      </c>
    </row>
    <row r="228" spans="1:6" x14ac:dyDescent="0.35">
      <c r="A228" s="140">
        <v>2012</v>
      </c>
      <c r="B228" s="140" t="s">
        <v>127</v>
      </c>
      <c r="C228" s="140" t="s">
        <v>157</v>
      </c>
      <c r="D228" s="140" t="s">
        <v>115</v>
      </c>
      <c r="E228" s="140" t="s">
        <v>162</v>
      </c>
      <c r="F228" s="140">
        <v>2</v>
      </c>
    </row>
    <row r="229" spans="1:6" x14ac:dyDescent="0.35">
      <c r="A229" s="140">
        <v>2012</v>
      </c>
      <c r="B229" s="140" t="s">
        <v>127</v>
      </c>
      <c r="C229" s="140" t="s">
        <v>157</v>
      </c>
      <c r="D229" s="140" t="s">
        <v>118</v>
      </c>
      <c r="E229" s="140" t="s">
        <v>162</v>
      </c>
      <c r="F229" s="140">
        <v>68</v>
      </c>
    </row>
    <row r="230" spans="1:6" x14ac:dyDescent="0.35">
      <c r="A230" s="140">
        <v>2012</v>
      </c>
      <c r="B230" s="140" t="s">
        <v>127</v>
      </c>
      <c r="C230" s="140" t="s">
        <v>157</v>
      </c>
      <c r="D230" s="140" t="s">
        <v>108</v>
      </c>
      <c r="E230" s="140" t="s">
        <v>162</v>
      </c>
      <c r="F230" s="140">
        <v>88</v>
      </c>
    </row>
    <row r="231" spans="1:6" x14ac:dyDescent="0.35">
      <c r="A231" s="140">
        <v>2012</v>
      </c>
      <c r="B231" s="140" t="s">
        <v>127</v>
      </c>
      <c r="C231" s="140" t="s">
        <v>157</v>
      </c>
      <c r="D231" s="140" t="s">
        <v>114</v>
      </c>
      <c r="E231" s="140" t="s">
        <v>162</v>
      </c>
      <c r="F231" s="140">
        <v>0</v>
      </c>
    </row>
    <row r="232" spans="1:6" x14ac:dyDescent="0.35">
      <c r="A232" s="140">
        <v>2012</v>
      </c>
      <c r="B232" s="140" t="s">
        <v>158</v>
      </c>
      <c r="C232" s="140" t="s">
        <v>153</v>
      </c>
      <c r="D232" s="140" t="s">
        <v>110</v>
      </c>
      <c r="E232" s="140" t="s">
        <v>162</v>
      </c>
      <c r="F232" s="140">
        <v>4</v>
      </c>
    </row>
    <row r="233" spans="1:6" x14ac:dyDescent="0.35">
      <c r="A233" s="140">
        <v>2012</v>
      </c>
      <c r="B233" s="140" t="s">
        <v>158</v>
      </c>
      <c r="C233" s="140" t="s">
        <v>153</v>
      </c>
      <c r="D233" s="140" t="s">
        <v>109</v>
      </c>
      <c r="E233" s="140" t="s">
        <v>162</v>
      </c>
      <c r="F233" s="140">
        <v>494</v>
      </c>
    </row>
    <row r="234" spans="1:6" x14ac:dyDescent="0.35">
      <c r="A234" s="140">
        <v>2012</v>
      </c>
      <c r="B234" s="140" t="s">
        <v>158</v>
      </c>
      <c r="C234" s="140" t="s">
        <v>153</v>
      </c>
      <c r="D234" s="140" t="s">
        <v>111</v>
      </c>
      <c r="E234" s="140" t="s">
        <v>162</v>
      </c>
      <c r="F234" s="140">
        <v>3</v>
      </c>
    </row>
    <row r="235" spans="1:6" x14ac:dyDescent="0.35">
      <c r="A235" s="140">
        <v>2012</v>
      </c>
      <c r="B235" s="140" t="s">
        <v>158</v>
      </c>
      <c r="C235" s="140" t="s">
        <v>153</v>
      </c>
      <c r="D235" s="140" t="s">
        <v>112</v>
      </c>
      <c r="E235" s="140" t="s">
        <v>162</v>
      </c>
      <c r="F235" s="140">
        <v>1</v>
      </c>
    </row>
    <row r="236" spans="1:6" x14ac:dyDescent="0.35">
      <c r="A236" s="140">
        <v>2012</v>
      </c>
      <c r="B236" s="140" t="s">
        <v>158</v>
      </c>
      <c r="C236" s="140" t="s">
        <v>153</v>
      </c>
      <c r="D236" s="140" t="s">
        <v>113</v>
      </c>
      <c r="E236" s="140" t="s">
        <v>162</v>
      </c>
      <c r="F236" s="140">
        <v>0</v>
      </c>
    </row>
    <row r="237" spans="1:6" x14ac:dyDescent="0.35">
      <c r="A237" s="140">
        <v>2012</v>
      </c>
      <c r="B237" s="140" t="s">
        <v>158</v>
      </c>
      <c r="C237" s="140" t="s">
        <v>153</v>
      </c>
      <c r="D237" s="140" t="s">
        <v>116</v>
      </c>
      <c r="E237" s="140" t="s">
        <v>162</v>
      </c>
      <c r="F237" s="140">
        <v>271</v>
      </c>
    </row>
    <row r="238" spans="1:6" x14ac:dyDescent="0.35">
      <c r="A238" s="140">
        <v>2012</v>
      </c>
      <c r="B238" s="140" t="s">
        <v>158</v>
      </c>
      <c r="C238" s="140" t="s">
        <v>153</v>
      </c>
      <c r="D238" s="140" t="s">
        <v>115</v>
      </c>
      <c r="E238" s="140" t="s">
        <v>162</v>
      </c>
      <c r="F238" s="140">
        <v>19</v>
      </c>
    </row>
    <row r="239" spans="1:6" x14ac:dyDescent="0.35">
      <c r="A239" s="140">
        <v>2012</v>
      </c>
      <c r="B239" s="140" t="s">
        <v>158</v>
      </c>
      <c r="C239" s="140" t="s">
        <v>153</v>
      </c>
      <c r="D239" s="140" t="s">
        <v>118</v>
      </c>
      <c r="E239" s="140" t="s">
        <v>162</v>
      </c>
      <c r="F239" s="140">
        <v>698</v>
      </c>
    </row>
    <row r="240" spans="1:6" x14ac:dyDescent="0.35">
      <c r="A240" s="140">
        <v>2012</v>
      </c>
      <c r="B240" s="140" t="s">
        <v>158</v>
      </c>
      <c r="C240" s="140" t="s">
        <v>153</v>
      </c>
      <c r="D240" s="140" t="s">
        <v>108</v>
      </c>
      <c r="E240" s="140" t="s">
        <v>162</v>
      </c>
      <c r="F240" s="140">
        <v>803</v>
      </c>
    </row>
    <row r="241" spans="1:6" x14ac:dyDescent="0.35">
      <c r="A241" s="140">
        <v>2012</v>
      </c>
      <c r="B241" s="140" t="s">
        <v>158</v>
      </c>
      <c r="C241" s="140" t="s">
        <v>153</v>
      </c>
      <c r="D241" s="140" t="s">
        <v>114</v>
      </c>
      <c r="E241" s="140" t="s">
        <v>162</v>
      </c>
      <c r="F241" s="140">
        <v>0</v>
      </c>
    </row>
    <row r="242" spans="1:6" x14ac:dyDescent="0.35">
      <c r="A242" s="140">
        <v>2012</v>
      </c>
      <c r="B242" s="140" t="s">
        <v>158</v>
      </c>
      <c r="C242" s="140" t="s">
        <v>154</v>
      </c>
      <c r="D242" s="140" t="s">
        <v>110</v>
      </c>
      <c r="E242" s="140" t="s">
        <v>162</v>
      </c>
      <c r="F242" s="140">
        <v>12</v>
      </c>
    </row>
    <row r="243" spans="1:6" x14ac:dyDescent="0.35">
      <c r="A243" s="140">
        <v>2012</v>
      </c>
      <c r="B243" s="140" t="s">
        <v>158</v>
      </c>
      <c r="C243" s="140" t="s">
        <v>154</v>
      </c>
      <c r="D243" s="140" t="s">
        <v>109</v>
      </c>
      <c r="E243" s="140" t="s">
        <v>162</v>
      </c>
      <c r="F243" s="140">
        <v>1945</v>
      </c>
    </row>
    <row r="244" spans="1:6" x14ac:dyDescent="0.35">
      <c r="A244" s="140">
        <v>2012</v>
      </c>
      <c r="B244" s="140" t="s">
        <v>158</v>
      </c>
      <c r="C244" s="140" t="s">
        <v>154</v>
      </c>
      <c r="D244" s="140" t="s">
        <v>111</v>
      </c>
      <c r="E244" s="140" t="s">
        <v>162</v>
      </c>
      <c r="F244" s="140">
        <v>3</v>
      </c>
    </row>
    <row r="245" spans="1:6" x14ac:dyDescent="0.35">
      <c r="A245" s="140">
        <v>2012</v>
      </c>
      <c r="B245" s="140" t="s">
        <v>158</v>
      </c>
      <c r="C245" s="140" t="s">
        <v>154</v>
      </c>
      <c r="D245" s="140" t="s">
        <v>112</v>
      </c>
      <c r="E245" s="140" t="s">
        <v>162</v>
      </c>
      <c r="F245" s="140">
        <v>4</v>
      </c>
    </row>
    <row r="246" spans="1:6" x14ac:dyDescent="0.35">
      <c r="A246" s="140">
        <v>2012</v>
      </c>
      <c r="B246" s="140" t="s">
        <v>158</v>
      </c>
      <c r="C246" s="140" t="s">
        <v>154</v>
      </c>
      <c r="D246" s="140" t="s">
        <v>113</v>
      </c>
      <c r="E246" s="140" t="s">
        <v>162</v>
      </c>
      <c r="F246" s="140">
        <v>12</v>
      </c>
    </row>
    <row r="247" spans="1:6" x14ac:dyDescent="0.35">
      <c r="A247" s="140">
        <v>2012</v>
      </c>
      <c r="B247" s="140" t="s">
        <v>158</v>
      </c>
      <c r="C247" s="140" t="s">
        <v>154</v>
      </c>
      <c r="D247" s="140" t="s">
        <v>116</v>
      </c>
      <c r="E247" s="140" t="s">
        <v>162</v>
      </c>
      <c r="F247" s="140">
        <v>1480</v>
      </c>
    </row>
    <row r="248" spans="1:6" x14ac:dyDescent="0.35">
      <c r="A248" s="140">
        <v>2012</v>
      </c>
      <c r="B248" s="140" t="s">
        <v>158</v>
      </c>
      <c r="C248" s="140" t="s">
        <v>154</v>
      </c>
      <c r="D248" s="140" t="s">
        <v>115</v>
      </c>
      <c r="E248" s="140" t="s">
        <v>162</v>
      </c>
      <c r="F248" s="140">
        <v>79</v>
      </c>
    </row>
    <row r="249" spans="1:6" x14ac:dyDescent="0.35">
      <c r="A249" s="140">
        <v>2012</v>
      </c>
      <c r="B249" s="140" t="s">
        <v>158</v>
      </c>
      <c r="C249" s="140" t="s">
        <v>154</v>
      </c>
      <c r="D249" s="140" t="s">
        <v>118</v>
      </c>
      <c r="E249" s="140" t="s">
        <v>162</v>
      </c>
      <c r="F249" s="140">
        <v>3209</v>
      </c>
    </row>
    <row r="250" spans="1:6" x14ac:dyDescent="0.35">
      <c r="A250" s="140">
        <v>2012</v>
      </c>
      <c r="B250" s="140" t="s">
        <v>158</v>
      </c>
      <c r="C250" s="140" t="s">
        <v>154</v>
      </c>
      <c r="D250" s="140" t="s">
        <v>108</v>
      </c>
      <c r="E250" s="140" t="s">
        <v>162</v>
      </c>
      <c r="F250" s="140">
        <v>3658</v>
      </c>
    </row>
    <row r="251" spans="1:6" x14ac:dyDescent="0.35">
      <c r="A251" s="140">
        <v>2012</v>
      </c>
      <c r="B251" s="140" t="s">
        <v>158</v>
      </c>
      <c r="C251" s="140" t="s">
        <v>154</v>
      </c>
      <c r="D251" s="140" t="s">
        <v>114</v>
      </c>
      <c r="E251" s="140" t="s">
        <v>162</v>
      </c>
      <c r="F251" s="140">
        <v>5</v>
      </c>
    </row>
    <row r="252" spans="1:6" x14ac:dyDescent="0.35">
      <c r="A252" s="140">
        <v>2012</v>
      </c>
      <c r="B252" s="140" t="s">
        <v>158</v>
      </c>
      <c r="C252" s="140" t="s">
        <v>155</v>
      </c>
      <c r="D252" s="140" t="s">
        <v>110</v>
      </c>
      <c r="E252" s="140" t="s">
        <v>162</v>
      </c>
      <c r="F252" s="140">
        <v>0</v>
      </c>
    </row>
    <row r="253" spans="1:6" x14ac:dyDescent="0.35">
      <c r="A253" s="140">
        <v>2012</v>
      </c>
      <c r="B253" s="140" t="s">
        <v>158</v>
      </c>
      <c r="C253" s="140" t="s">
        <v>155</v>
      </c>
      <c r="D253" s="140" t="s">
        <v>109</v>
      </c>
      <c r="E253" s="140" t="s">
        <v>162</v>
      </c>
      <c r="F253" s="140">
        <v>0</v>
      </c>
    </row>
    <row r="254" spans="1:6" x14ac:dyDescent="0.35">
      <c r="A254" s="140">
        <v>2012</v>
      </c>
      <c r="B254" s="140" t="s">
        <v>158</v>
      </c>
      <c r="C254" s="140" t="s">
        <v>155</v>
      </c>
      <c r="D254" s="140" t="s">
        <v>111</v>
      </c>
      <c r="E254" s="140" t="s">
        <v>162</v>
      </c>
      <c r="F254" s="140">
        <v>0</v>
      </c>
    </row>
    <row r="255" spans="1:6" x14ac:dyDescent="0.35">
      <c r="A255" s="140">
        <v>2012</v>
      </c>
      <c r="B255" s="140" t="s">
        <v>158</v>
      </c>
      <c r="C255" s="140" t="s">
        <v>155</v>
      </c>
      <c r="D255" s="140" t="s">
        <v>112</v>
      </c>
      <c r="E255" s="140" t="s">
        <v>162</v>
      </c>
      <c r="F255" s="140">
        <v>0</v>
      </c>
    </row>
    <row r="256" spans="1:6" x14ac:dyDescent="0.35">
      <c r="A256" s="140">
        <v>2012</v>
      </c>
      <c r="B256" s="140" t="s">
        <v>158</v>
      </c>
      <c r="C256" s="140" t="s">
        <v>155</v>
      </c>
      <c r="D256" s="140" t="s">
        <v>113</v>
      </c>
      <c r="E256" s="140" t="s">
        <v>162</v>
      </c>
      <c r="F256" s="140">
        <v>0</v>
      </c>
    </row>
    <row r="257" spans="1:6" x14ac:dyDescent="0.35">
      <c r="A257" s="140">
        <v>2012</v>
      </c>
      <c r="B257" s="140" t="s">
        <v>158</v>
      </c>
      <c r="C257" s="140" t="s">
        <v>155</v>
      </c>
      <c r="D257" s="140" t="s">
        <v>116</v>
      </c>
      <c r="E257" s="140" t="s">
        <v>162</v>
      </c>
      <c r="F257" s="140">
        <v>0</v>
      </c>
    </row>
    <row r="258" spans="1:6" x14ac:dyDescent="0.35">
      <c r="A258" s="140">
        <v>2012</v>
      </c>
      <c r="B258" s="140" t="s">
        <v>158</v>
      </c>
      <c r="C258" s="140" t="s">
        <v>155</v>
      </c>
      <c r="D258" s="140" t="s">
        <v>115</v>
      </c>
      <c r="E258" s="140" t="s">
        <v>162</v>
      </c>
      <c r="F258" s="140">
        <v>0</v>
      </c>
    </row>
    <row r="259" spans="1:6" x14ac:dyDescent="0.35">
      <c r="A259" s="140">
        <v>2012</v>
      </c>
      <c r="B259" s="140" t="s">
        <v>158</v>
      </c>
      <c r="C259" s="140" t="s">
        <v>155</v>
      </c>
      <c r="D259" s="140" t="s">
        <v>118</v>
      </c>
      <c r="E259" s="140" t="s">
        <v>162</v>
      </c>
      <c r="F259" s="140">
        <v>1</v>
      </c>
    </row>
    <row r="260" spans="1:6" x14ac:dyDescent="0.35">
      <c r="A260" s="140">
        <v>2012</v>
      </c>
      <c r="B260" s="140" t="s">
        <v>158</v>
      </c>
      <c r="C260" s="140" t="s">
        <v>155</v>
      </c>
      <c r="D260" s="140" t="s">
        <v>108</v>
      </c>
      <c r="E260" s="140" t="s">
        <v>162</v>
      </c>
      <c r="F260" s="140">
        <v>0</v>
      </c>
    </row>
    <row r="261" spans="1:6" x14ac:dyDescent="0.35">
      <c r="A261" s="140">
        <v>2012</v>
      </c>
      <c r="B261" s="140" t="s">
        <v>158</v>
      </c>
      <c r="C261" s="140" t="s">
        <v>155</v>
      </c>
      <c r="D261" s="140" t="s">
        <v>114</v>
      </c>
      <c r="E261" s="140" t="s">
        <v>162</v>
      </c>
      <c r="F261" s="140">
        <v>0</v>
      </c>
    </row>
    <row r="262" spans="1:6" x14ac:dyDescent="0.35">
      <c r="A262" s="140">
        <v>2012</v>
      </c>
      <c r="B262" s="140" t="s">
        <v>158</v>
      </c>
      <c r="C262" s="140" t="s">
        <v>156</v>
      </c>
      <c r="D262" s="140" t="s">
        <v>110</v>
      </c>
      <c r="E262" s="140" t="s">
        <v>162</v>
      </c>
      <c r="F262" s="140">
        <v>0</v>
      </c>
    </row>
    <row r="263" spans="1:6" x14ac:dyDescent="0.35">
      <c r="A263" s="140">
        <v>2012</v>
      </c>
      <c r="B263" s="140" t="s">
        <v>158</v>
      </c>
      <c r="C263" s="140" t="s">
        <v>156</v>
      </c>
      <c r="D263" s="140" t="s">
        <v>109</v>
      </c>
      <c r="E263" s="140" t="s">
        <v>162</v>
      </c>
      <c r="F263" s="140">
        <v>1</v>
      </c>
    </row>
    <row r="264" spans="1:6" x14ac:dyDescent="0.35">
      <c r="A264" s="140">
        <v>2012</v>
      </c>
      <c r="B264" s="140" t="s">
        <v>158</v>
      </c>
      <c r="C264" s="140" t="s">
        <v>156</v>
      </c>
      <c r="D264" s="140" t="s">
        <v>111</v>
      </c>
      <c r="E264" s="140" t="s">
        <v>162</v>
      </c>
      <c r="F264" s="140">
        <v>0</v>
      </c>
    </row>
    <row r="265" spans="1:6" x14ac:dyDescent="0.35">
      <c r="A265" s="140">
        <v>2012</v>
      </c>
      <c r="B265" s="140" t="s">
        <v>158</v>
      </c>
      <c r="C265" s="140" t="s">
        <v>156</v>
      </c>
      <c r="D265" s="140" t="s">
        <v>112</v>
      </c>
      <c r="E265" s="140" t="s">
        <v>162</v>
      </c>
      <c r="F265" s="140">
        <v>0</v>
      </c>
    </row>
    <row r="266" spans="1:6" x14ac:dyDescent="0.35">
      <c r="A266" s="140">
        <v>2012</v>
      </c>
      <c r="B266" s="140" t="s">
        <v>158</v>
      </c>
      <c r="C266" s="140" t="s">
        <v>156</v>
      </c>
      <c r="D266" s="140" t="s">
        <v>113</v>
      </c>
      <c r="E266" s="140" t="s">
        <v>162</v>
      </c>
      <c r="F266" s="140">
        <v>0</v>
      </c>
    </row>
    <row r="267" spans="1:6" x14ac:dyDescent="0.35">
      <c r="A267" s="140">
        <v>2012</v>
      </c>
      <c r="B267" s="140" t="s">
        <v>158</v>
      </c>
      <c r="C267" s="140" t="s">
        <v>156</v>
      </c>
      <c r="D267" s="140" t="s">
        <v>116</v>
      </c>
      <c r="E267" s="140" t="s">
        <v>162</v>
      </c>
      <c r="F267" s="140">
        <v>0</v>
      </c>
    </row>
    <row r="268" spans="1:6" x14ac:dyDescent="0.35">
      <c r="A268" s="140">
        <v>2012</v>
      </c>
      <c r="B268" s="140" t="s">
        <v>158</v>
      </c>
      <c r="C268" s="140" t="s">
        <v>156</v>
      </c>
      <c r="D268" s="140" t="s">
        <v>115</v>
      </c>
      <c r="E268" s="140" t="s">
        <v>162</v>
      </c>
      <c r="F268" s="140">
        <v>0</v>
      </c>
    </row>
    <row r="269" spans="1:6" x14ac:dyDescent="0.35">
      <c r="A269" s="140">
        <v>2012</v>
      </c>
      <c r="B269" s="140" t="s">
        <v>158</v>
      </c>
      <c r="C269" s="140" t="s">
        <v>156</v>
      </c>
      <c r="D269" s="140" t="s">
        <v>118</v>
      </c>
      <c r="E269" s="140" t="s">
        <v>162</v>
      </c>
      <c r="F269" s="140">
        <v>39</v>
      </c>
    </row>
    <row r="270" spans="1:6" x14ac:dyDescent="0.35">
      <c r="A270" s="140">
        <v>2012</v>
      </c>
      <c r="B270" s="140" t="s">
        <v>158</v>
      </c>
      <c r="C270" s="140" t="s">
        <v>156</v>
      </c>
      <c r="D270" s="140" t="s">
        <v>108</v>
      </c>
      <c r="E270" s="140" t="s">
        <v>162</v>
      </c>
      <c r="F270" s="140">
        <v>2</v>
      </c>
    </row>
    <row r="271" spans="1:6" x14ac:dyDescent="0.35">
      <c r="A271" s="140">
        <v>2012</v>
      </c>
      <c r="B271" s="140" t="s">
        <v>158</v>
      </c>
      <c r="C271" s="140" t="s">
        <v>156</v>
      </c>
      <c r="D271" s="140" t="s">
        <v>114</v>
      </c>
      <c r="E271" s="140" t="s">
        <v>162</v>
      </c>
      <c r="F271" s="140">
        <v>0</v>
      </c>
    </row>
    <row r="272" spans="1:6" x14ac:dyDescent="0.35">
      <c r="A272" s="140">
        <v>2012</v>
      </c>
      <c r="B272" s="140" t="s">
        <v>158</v>
      </c>
      <c r="C272" s="140" t="s">
        <v>157</v>
      </c>
      <c r="D272" s="140" t="s">
        <v>110</v>
      </c>
      <c r="E272" s="140" t="s">
        <v>162</v>
      </c>
      <c r="F272" s="140">
        <v>0</v>
      </c>
    </row>
    <row r="273" spans="1:6" x14ac:dyDescent="0.35">
      <c r="A273" s="140">
        <v>2012</v>
      </c>
      <c r="B273" s="140" t="s">
        <v>158</v>
      </c>
      <c r="C273" s="140" t="s">
        <v>157</v>
      </c>
      <c r="D273" s="140" t="s">
        <v>109</v>
      </c>
      <c r="E273" s="140" t="s">
        <v>162</v>
      </c>
      <c r="F273" s="140">
        <v>272</v>
      </c>
    </row>
    <row r="274" spans="1:6" x14ac:dyDescent="0.35">
      <c r="A274" s="140">
        <v>2012</v>
      </c>
      <c r="B274" s="140" t="s">
        <v>158</v>
      </c>
      <c r="C274" s="140" t="s">
        <v>157</v>
      </c>
      <c r="D274" s="140" t="s">
        <v>111</v>
      </c>
      <c r="E274" s="140" t="s">
        <v>162</v>
      </c>
      <c r="F274" s="140">
        <v>0</v>
      </c>
    </row>
    <row r="275" spans="1:6" x14ac:dyDescent="0.35">
      <c r="A275" s="140">
        <v>2012</v>
      </c>
      <c r="B275" s="140" t="s">
        <v>158</v>
      </c>
      <c r="C275" s="140" t="s">
        <v>157</v>
      </c>
      <c r="D275" s="140" t="s">
        <v>112</v>
      </c>
      <c r="E275" s="140" t="s">
        <v>162</v>
      </c>
      <c r="F275" s="140">
        <v>0</v>
      </c>
    </row>
    <row r="276" spans="1:6" x14ac:dyDescent="0.35">
      <c r="A276" s="140">
        <v>2012</v>
      </c>
      <c r="B276" s="140" t="s">
        <v>158</v>
      </c>
      <c r="C276" s="140" t="s">
        <v>157</v>
      </c>
      <c r="D276" s="140" t="s">
        <v>113</v>
      </c>
      <c r="E276" s="140" t="s">
        <v>162</v>
      </c>
      <c r="F276" s="140">
        <v>0</v>
      </c>
    </row>
    <row r="277" spans="1:6" x14ac:dyDescent="0.35">
      <c r="A277" s="140">
        <v>2012</v>
      </c>
      <c r="B277" s="140" t="s">
        <v>158</v>
      </c>
      <c r="C277" s="140" t="s">
        <v>157</v>
      </c>
      <c r="D277" s="140" t="s">
        <v>116</v>
      </c>
      <c r="E277" s="140" t="s">
        <v>162</v>
      </c>
      <c r="F277" s="140">
        <v>123</v>
      </c>
    </row>
    <row r="278" spans="1:6" x14ac:dyDescent="0.35">
      <c r="A278" s="140">
        <v>2012</v>
      </c>
      <c r="B278" s="140" t="s">
        <v>158</v>
      </c>
      <c r="C278" s="140" t="s">
        <v>157</v>
      </c>
      <c r="D278" s="140" t="s">
        <v>115</v>
      </c>
      <c r="E278" s="140" t="s">
        <v>162</v>
      </c>
      <c r="F278" s="140">
        <v>5</v>
      </c>
    </row>
    <row r="279" spans="1:6" x14ac:dyDescent="0.35">
      <c r="A279" s="140">
        <v>2012</v>
      </c>
      <c r="B279" s="140" t="s">
        <v>158</v>
      </c>
      <c r="C279" s="140" t="s">
        <v>157</v>
      </c>
      <c r="D279" s="140" t="s">
        <v>118</v>
      </c>
      <c r="E279" s="140" t="s">
        <v>162</v>
      </c>
      <c r="F279" s="140">
        <v>343</v>
      </c>
    </row>
    <row r="280" spans="1:6" x14ac:dyDescent="0.35">
      <c r="A280" s="140">
        <v>2012</v>
      </c>
      <c r="B280" s="140" t="s">
        <v>158</v>
      </c>
      <c r="C280" s="140" t="s">
        <v>157</v>
      </c>
      <c r="D280" s="140" t="s">
        <v>108</v>
      </c>
      <c r="E280" s="140" t="s">
        <v>162</v>
      </c>
      <c r="F280" s="140">
        <v>327</v>
      </c>
    </row>
    <row r="281" spans="1:6" x14ac:dyDescent="0.35">
      <c r="A281" s="140">
        <v>2012</v>
      </c>
      <c r="B281" s="140" t="s">
        <v>158</v>
      </c>
      <c r="C281" s="140" t="s">
        <v>157</v>
      </c>
      <c r="D281" s="140" t="s">
        <v>114</v>
      </c>
      <c r="E281" s="140" t="s">
        <v>162</v>
      </c>
      <c r="F281" s="140">
        <v>0</v>
      </c>
    </row>
    <row r="282" spans="1:6" x14ac:dyDescent="0.35">
      <c r="A282" s="140">
        <v>2012</v>
      </c>
      <c r="B282" s="140" t="s">
        <v>128</v>
      </c>
      <c r="C282" s="140" t="s">
        <v>101</v>
      </c>
      <c r="D282" s="140" t="s">
        <v>110</v>
      </c>
      <c r="E282" s="140" t="s">
        <v>162</v>
      </c>
      <c r="F282" s="140">
        <v>14</v>
      </c>
    </row>
    <row r="283" spans="1:6" x14ac:dyDescent="0.35">
      <c r="A283" s="140">
        <v>2012</v>
      </c>
      <c r="B283" s="140" t="s">
        <v>128</v>
      </c>
      <c r="C283" s="140" t="s">
        <v>101</v>
      </c>
      <c r="D283" s="140" t="s">
        <v>109</v>
      </c>
      <c r="E283" s="140" t="s">
        <v>162</v>
      </c>
      <c r="F283" s="140">
        <v>2496</v>
      </c>
    </row>
    <row r="284" spans="1:6" x14ac:dyDescent="0.35">
      <c r="A284" s="140">
        <v>2012</v>
      </c>
      <c r="B284" s="140" t="s">
        <v>128</v>
      </c>
      <c r="C284" s="140" t="s">
        <v>101</v>
      </c>
      <c r="D284" s="140" t="s">
        <v>111</v>
      </c>
      <c r="E284" s="140" t="s">
        <v>162</v>
      </c>
      <c r="F284" s="140">
        <v>50</v>
      </c>
    </row>
    <row r="285" spans="1:6" x14ac:dyDescent="0.35">
      <c r="A285" s="140">
        <v>2012</v>
      </c>
      <c r="B285" s="140" t="s">
        <v>128</v>
      </c>
      <c r="C285" s="140" t="s">
        <v>101</v>
      </c>
      <c r="D285" s="140" t="s">
        <v>112</v>
      </c>
      <c r="E285" s="140" t="s">
        <v>162</v>
      </c>
      <c r="F285" s="140">
        <v>9</v>
      </c>
    </row>
    <row r="286" spans="1:6" x14ac:dyDescent="0.35">
      <c r="A286" s="140">
        <v>2012</v>
      </c>
      <c r="B286" s="140" t="s">
        <v>128</v>
      </c>
      <c r="C286" s="140" t="s">
        <v>101</v>
      </c>
      <c r="D286" s="140" t="s">
        <v>113</v>
      </c>
      <c r="E286" s="140" t="s">
        <v>162</v>
      </c>
      <c r="F286" s="140">
        <v>54</v>
      </c>
    </row>
    <row r="287" spans="1:6" x14ac:dyDescent="0.35">
      <c r="A287" s="140">
        <v>2012</v>
      </c>
      <c r="B287" s="140" t="s">
        <v>128</v>
      </c>
      <c r="C287" s="140" t="s">
        <v>101</v>
      </c>
      <c r="D287" s="140" t="s">
        <v>116</v>
      </c>
      <c r="E287" s="140" t="s">
        <v>162</v>
      </c>
      <c r="F287" s="140">
        <v>1016</v>
      </c>
    </row>
    <row r="288" spans="1:6" x14ac:dyDescent="0.35">
      <c r="A288" s="140">
        <v>2012</v>
      </c>
      <c r="B288" s="140" t="s">
        <v>128</v>
      </c>
      <c r="C288" s="140" t="s">
        <v>101</v>
      </c>
      <c r="D288" s="140" t="s">
        <v>115</v>
      </c>
      <c r="E288" s="140" t="s">
        <v>162</v>
      </c>
      <c r="F288" s="140">
        <v>142</v>
      </c>
    </row>
    <row r="289" spans="1:6" x14ac:dyDescent="0.35">
      <c r="A289" s="140">
        <v>2012</v>
      </c>
      <c r="B289" s="140" t="s">
        <v>100</v>
      </c>
      <c r="C289" s="140" t="s">
        <v>101</v>
      </c>
      <c r="D289" s="140" t="s">
        <v>118</v>
      </c>
      <c r="E289" s="140" t="s">
        <v>162</v>
      </c>
      <c r="F289" s="140">
        <v>1854</v>
      </c>
    </row>
    <row r="290" spans="1:6" x14ac:dyDescent="0.35">
      <c r="A290" s="140">
        <v>2012</v>
      </c>
      <c r="B290" s="140" t="s">
        <v>100</v>
      </c>
      <c r="C290" s="140" t="s">
        <v>101</v>
      </c>
      <c r="D290" s="140" t="s">
        <v>108</v>
      </c>
      <c r="E290" s="140" t="s">
        <v>162</v>
      </c>
      <c r="F290" s="140">
        <v>2900</v>
      </c>
    </row>
    <row r="291" spans="1:6" x14ac:dyDescent="0.35">
      <c r="A291" s="140">
        <v>2012</v>
      </c>
      <c r="B291" s="140" t="s">
        <v>128</v>
      </c>
      <c r="C291" s="140" t="s">
        <v>101</v>
      </c>
      <c r="D291" s="140" t="s">
        <v>114</v>
      </c>
      <c r="E291" s="140" t="s">
        <v>162</v>
      </c>
      <c r="F291" s="140">
        <v>32</v>
      </c>
    </row>
    <row r="292" spans="1:6" x14ac:dyDescent="0.35">
      <c r="A292" s="140">
        <v>2012</v>
      </c>
      <c r="B292" s="140" t="s">
        <v>105</v>
      </c>
      <c r="C292" s="140" t="s">
        <v>159</v>
      </c>
      <c r="D292" s="140" t="s">
        <v>110</v>
      </c>
      <c r="E292" s="140" t="s">
        <v>162</v>
      </c>
      <c r="F292" s="140">
        <v>1</v>
      </c>
    </row>
    <row r="293" spans="1:6" x14ac:dyDescent="0.35">
      <c r="A293" s="140">
        <v>2012</v>
      </c>
      <c r="B293" s="140" t="s">
        <v>105</v>
      </c>
      <c r="C293" s="140" t="s">
        <v>159</v>
      </c>
      <c r="D293" s="140" t="s">
        <v>109</v>
      </c>
      <c r="E293" s="140" t="s">
        <v>162</v>
      </c>
      <c r="F293" s="140">
        <v>73</v>
      </c>
    </row>
    <row r="294" spans="1:6" x14ac:dyDescent="0.35">
      <c r="A294" s="140">
        <v>2012</v>
      </c>
      <c r="B294" s="140" t="s">
        <v>105</v>
      </c>
      <c r="C294" s="140" t="s">
        <v>159</v>
      </c>
      <c r="D294" s="140" t="s">
        <v>111</v>
      </c>
      <c r="E294" s="140" t="s">
        <v>162</v>
      </c>
      <c r="F294" s="140">
        <v>0</v>
      </c>
    </row>
    <row r="295" spans="1:6" x14ac:dyDescent="0.35">
      <c r="A295" s="140">
        <v>2012</v>
      </c>
      <c r="B295" s="140" t="s">
        <v>105</v>
      </c>
      <c r="C295" s="140" t="s">
        <v>159</v>
      </c>
      <c r="D295" s="140" t="s">
        <v>112</v>
      </c>
      <c r="E295" s="140" t="s">
        <v>162</v>
      </c>
      <c r="F295" s="140">
        <v>0</v>
      </c>
    </row>
    <row r="296" spans="1:6" x14ac:dyDescent="0.35">
      <c r="A296" s="140">
        <v>2012</v>
      </c>
      <c r="B296" s="140" t="s">
        <v>105</v>
      </c>
      <c r="C296" s="140" t="s">
        <v>159</v>
      </c>
      <c r="D296" s="140" t="s">
        <v>113</v>
      </c>
      <c r="E296" s="140" t="s">
        <v>162</v>
      </c>
      <c r="F296" s="140">
        <v>0</v>
      </c>
    </row>
    <row r="297" spans="1:6" x14ac:dyDescent="0.35">
      <c r="A297" s="140">
        <v>2012</v>
      </c>
      <c r="B297" s="140" t="s">
        <v>105</v>
      </c>
      <c r="C297" s="140" t="s">
        <v>159</v>
      </c>
      <c r="D297" s="140" t="s">
        <v>116</v>
      </c>
      <c r="E297" s="140" t="s">
        <v>162</v>
      </c>
      <c r="F297" s="140">
        <v>19</v>
      </c>
    </row>
    <row r="298" spans="1:6" x14ac:dyDescent="0.35">
      <c r="A298" s="140">
        <v>2012</v>
      </c>
      <c r="B298" s="140" t="s">
        <v>105</v>
      </c>
      <c r="C298" s="140" t="s">
        <v>159</v>
      </c>
      <c r="D298" s="140" t="s">
        <v>115</v>
      </c>
      <c r="E298" s="140" t="s">
        <v>162</v>
      </c>
      <c r="F298" s="140">
        <v>2</v>
      </c>
    </row>
    <row r="299" spans="1:6" x14ac:dyDescent="0.35">
      <c r="A299" s="140">
        <v>2012</v>
      </c>
      <c r="B299" s="140" t="s">
        <v>105</v>
      </c>
      <c r="C299" s="140" t="s">
        <v>159</v>
      </c>
      <c r="D299" s="140" t="s">
        <v>118</v>
      </c>
      <c r="E299" s="140" t="s">
        <v>162</v>
      </c>
      <c r="F299" s="140">
        <v>47</v>
      </c>
    </row>
    <row r="300" spans="1:6" x14ac:dyDescent="0.35">
      <c r="A300" s="140">
        <v>2012</v>
      </c>
      <c r="B300" s="140" t="s">
        <v>105</v>
      </c>
      <c r="C300" s="140" t="s">
        <v>159</v>
      </c>
      <c r="D300" s="140" t="s">
        <v>108</v>
      </c>
      <c r="E300" s="140" t="s">
        <v>162</v>
      </c>
      <c r="F300" s="140">
        <v>44</v>
      </c>
    </row>
    <row r="301" spans="1:6" x14ac:dyDescent="0.35">
      <c r="A301" s="140">
        <v>2012</v>
      </c>
      <c r="B301" s="140" t="s">
        <v>105</v>
      </c>
      <c r="C301" s="140" t="s">
        <v>159</v>
      </c>
      <c r="D301" s="140" t="s">
        <v>114</v>
      </c>
      <c r="E301" s="140" t="s">
        <v>162</v>
      </c>
      <c r="F301" s="140">
        <v>1</v>
      </c>
    </row>
    <row r="302" spans="1:6" x14ac:dyDescent="0.35">
      <c r="A302" s="140">
        <v>2012</v>
      </c>
      <c r="B302" s="140" t="s">
        <v>105</v>
      </c>
      <c r="C302" s="140" t="s">
        <v>160</v>
      </c>
      <c r="D302" s="140" t="s">
        <v>110</v>
      </c>
      <c r="E302" s="140" t="s">
        <v>162</v>
      </c>
      <c r="F302" s="140">
        <v>0</v>
      </c>
    </row>
    <row r="303" spans="1:6" x14ac:dyDescent="0.35">
      <c r="A303" s="140">
        <v>2012</v>
      </c>
      <c r="B303" s="140" t="s">
        <v>105</v>
      </c>
      <c r="C303" s="140" t="s">
        <v>160</v>
      </c>
      <c r="D303" s="140" t="s">
        <v>109</v>
      </c>
      <c r="E303" s="140" t="s">
        <v>162</v>
      </c>
      <c r="F303" s="140">
        <v>45</v>
      </c>
    </row>
    <row r="304" spans="1:6" x14ac:dyDescent="0.35">
      <c r="A304" s="140">
        <v>2012</v>
      </c>
      <c r="B304" s="140" t="s">
        <v>105</v>
      </c>
      <c r="C304" s="140" t="s">
        <v>160</v>
      </c>
      <c r="D304" s="140" t="s">
        <v>111</v>
      </c>
      <c r="E304" s="140" t="s">
        <v>162</v>
      </c>
      <c r="F304" s="140">
        <v>0</v>
      </c>
    </row>
    <row r="305" spans="1:6" x14ac:dyDescent="0.35">
      <c r="A305" s="140">
        <v>2012</v>
      </c>
      <c r="B305" s="140" t="s">
        <v>105</v>
      </c>
      <c r="C305" s="140" t="s">
        <v>160</v>
      </c>
      <c r="D305" s="140" t="s">
        <v>112</v>
      </c>
      <c r="E305" s="140" t="s">
        <v>162</v>
      </c>
      <c r="F305" s="140">
        <v>0</v>
      </c>
    </row>
    <row r="306" spans="1:6" x14ac:dyDescent="0.35">
      <c r="A306" s="140">
        <v>2012</v>
      </c>
      <c r="B306" s="140" t="s">
        <v>105</v>
      </c>
      <c r="C306" s="140" t="s">
        <v>160</v>
      </c>
      <c r="D306" s="140" t="s">
        <v>113</v>
      </c>
      <c r="E306" s="140" t="s">
        <v>162</v>
      </c>
      <c r="F306" s="140">
        <v>0</v>
      </c>
    </row>
    <row r="307" spans="1:6" x14ac:dyDescent="0.35">
      <c r="A307" s="140">
        <v>2012</v>
      </c>
      <c r="B307" s="140" t="s">
        <v>105</v>
      </c>
      <c r="C307" s="140" t="s">
        <v>160</v>
      </c>
      <c r="D307" s="140" t="s">
        <v>116</v>
      </c>
      <c r="E307" s="140" t="s">
        <v>162</v>
      </c>
      <c r="F307" s="140">
        <v>21</v>
      </c>
    </row>
    <row r="308" spans="1:6" x14ac:dyDescent="0.35">
      <c r="A308" s="140">
        <v>2012</v>
      </c>
      <c r="B308" s="140" t="s">
        <v>105</v>
      </c>
      <c r="C308" s="140" t="s">
        <v>160</v>
      </c>
      <c r="D308" s="140" t="s">
        <v>115</v>
      </c>
      <c r="E308" s="140" t="s">
        <v>162</v>
      </c>
      <c r="F308" s="140">
        <v>2</v>
      </c>
    </row>
    <row r="309" spans="1:6" x14ac:dyDescent="0.35">
      <c r="A309" s="140">
        <v>2012</v>
      </c>
      <c r="B309" s="140" t="s">
        <v>105</v>
      </c>
      <c r="C309" s="140" t="s">
        <v>160</v>
      </c>
      <c r="D309" s="140" t="s">
        <v>118</v>
      </c>
      <c r="E309" s="140" t="s">
        <v>162</v>
      </c>
      <c r="F309" s="140">
        <v>42</v>
      </c>
    </row>
    <row r="310" spans="1:6" x14ac:dyDescent="0.35">
      <c r="A310" s="140">
        <v>2012</v>
      </c>
      <c r="B310" s="140" t="s">
        <v>105</v>
      </c>
      <c r="C310" s="140" t="s">
        <v>160</v>
      </c>
      <c r="D310" s="140" t="s">
        <v>108</v>
      </c>
      <c r="E310" s="140" t="s">
        <v>162</v>
      </c>
      <c r="F310" s="140">
        <v>34</v>
      </c>
    </row>
    <row r="311" spans="1:6" x14ac:dyDescent="0.35">
      <c r="A311" s="140">
        <v>2012</v>
      </c>
      <c r="B311" s="140" t="s">
        <v>105</v>
      </c>
      <c r="C311" s="140" t="s">
        <v>160</v>
      </c>
      <c r="D311" s="140" t="s">
        <v>114</v>
      </c>
      <c r="E311" s="140" t="s">
        <v>162</v>
      </c>
      <c r="F311" s="140">
        <v>0</v>
      </c>
    </row>
    <row r="312" spans="1:6" x14ac:dyDescent="0.35">
      <c r="A312" s="140">
        <v>2012</v>
      </c>
      <c r="B312" s="140" t="s">
        <v>105</v>
      </c>
      <c r="C312" s="140" t="s">
        <v>153</v>
      </c>
      <c r="D312" s="140" t="s">
        <v>110</v>
      </c>
      <c r="E312" s="140" t="s">
        <v>162</v>
      </c>
      <c r="F312" s="140">
        <v>18</v>
      </c>
    </row>
    <row r="313" spans="1:6" x14ac:dyDescent="0.35">
      <c r="A313" s="140">
        <v>2012</v>
      </c>
      <c r="B313" s="140" t="s">
        <v>105</v>
      </c>
      <c r="C313" s="140" t="s">
        <v>153</v>
      </c>
      <c r="D313" s="140" t="s">
        <v>109</v>
      </c>
      <c r="E313" s="140" t="s">
        <v>162</v>
      </c>
      <c r="F313" s="140">
        <v>1009</v>
      </c>
    </row>
    <row r="314" spans="1:6" x14ac:dyDescent="0.35">
      <c r="A314" s="140">
        <v>2012</v>
      </c>
      <c r="B314" s="140" t="s">
        <v>105</v>
      </c>
      <c r="C314" s="140" t="s">
        <v>153</v>
      </c>
      <c r="D314" s="140" t="s">
        <v>111</v>
      </c>
      <c r="E314" s="140" t="s">
        <v>162</v>
      </c>
      <c r="F314" s="140">
        <v>3</v>
      </c>
    </row>
    <row r="315" spans="1:6" x14ac:dyDescent="0.35">
      <c r="A315" s="140">
        <v>2012</v>
      </c>
      <c r="B315" s="140" t="s">
        <v>105</v>
      </c>
      <c r="C315" s="140" t="s">
        <v>153</v>
      </c>
      <c r="D315" s="140" t="s">
        <v>112</v>
      </c>
      <c r="E315" s="140" t="s">
        <v>162</v>
      </c>
      <c r="F315" s="140">
        <v>4</v>
      </c>
    </row>
    <row r="316" spans="1:6" x14ac:dyDescent="0.35">
      <c r="A316" s="140">
        <v>2012</v>
      </c>
      <c r="B316" s="140" t="s">
        <v>105</v>
      </c>
      <c r="C316" s="140" t="s">
        <v>153</v>
      </c>
      <c r="D316" s="140" t="s">
        <v>113</v>
      </c>
      <c r="E316" s="140" t="s">
        <v>162</v>
      </c>
      <c r="F316" s="140">
        <v>9</v>
      </c>
    </row>
    <row r="317" spans="1:6" x14ac:dyDescent="0.35">
      <c r="A317" s="140">
        <v>2012</v>
      </c>
      <c r="B317" s="140" t="s">
        <v>105</v>
      </c>
      <c r="C317" s="140" t="s">
        <v>153</v>
      </c>
      <c r="D317" s="140" t="s">
        <v>116</v>
      </c>
      <c r="E317" s="140" t="s">
        <v>162</v>
      </c>
      <c r="F317" s="140">
        <v>413</v>
      </c>
    </row>
    <row r="318" spans="1:6" x14ac:dyDescent="0.35">
      <c r="A318" s="140">
        <v>2012</v>
      </c>
      <c r="B318" s="140" t="s">
        <v>105</v>
      </c>
      <c r="C318" s="140" t="s">
        <v>153</v>
      </c>
      <c r="D318" s="140" t="s">
        <v>115</v>
      </c>
      <c r="E318" s="140" t="s">
        <v>162</v>
      </c>
      <c r="F318" s="140">
        <v>113</v>
      </c>
    </row>
    <row r="319" spans="1:6" x14ac:dyDescent="0.35">
      <c r="A319" s="140">
        <v>2012</v>
      </c>
      <c r="B319" s="140" t="s">
        <v>105</v>
      </c>
      <c r="C319" s="140" t="s">
        <v>153</v>
      </c>
      <c r="D319" s="140" t="s">
        <v>118</v>
      </c>
      <c r="E319" s="140" t="s">
        <v>162</v>
      </c>
      <c r="F319" s="140">
        <v>825</v>
      </c>
    </row>
    <row r="320" spans="1:6" x14ac:dyDescent="0.35">
      <c r="A320" s="140">
        <v>2012</v>
      </c>
      <c r="B320" s="140" t="s">
        <v>105</v>
      </c>
      <c r="C320" s="140" t="s">
        <v>153</v>
      </c>
      <c r="D320" s="140" t="s">
        <v>108</v>
      </c>
      <c r="E320" s="140" t="s">
        <v>162</v>
      </c>
      <c r="F320" s="140">
        <v>1470</v>
      </c>
    </row>
    <row r="321" spans="1:6" x14ac:dyDescent="0.35">
      <c r="A321" s="140">
        <v>2012</v>
      </c>
      <c r="B321" s="140" t="s">
        <v>105</v>
      </c>
      <c r="C321" s="140" t="s">
        <v>153</v>
      </c>
      <c r="D321" s="140" t="s">
        <v>114</v>
      </c>
      <c r="E321" s="140" t="s">
        <v>162</v>
      </c>
      <c r="F321" s="140">
        <v>4</v>
      </c>
    </row>
    <row r="322" spans="1:6" x14ac:dyDescent="0.35">
      <c r="A322" s="140">
        <v>2012</v>
      </c>
      <c r="B322" s="140" t="s">
        <v>105</v>
      </c>
      <c r="C322" s="140" t="s">
        <v>154</v>
      </c>
      <c r="D322" s="140" t="s">
        <v>110</v>
      </c>
      <c r="E322" s="140" t="s">
        <v>162</v>
      </c>
      <c r="F322" s="140">
        <v>66</v>
      </c>
    </row>
    <row r="323" spans="1:6" x14ac:dyDescent="0.35">
      <c r="A323" s="140">
        <v>2012</v>
      </c>
      <c r="B323" s="140" t="s">
        <v>105</v>
      </c>
      <c r="C323" s="140" t="s">
        <v>154</v>
      </c>
      <c r="D323" s="140" t="s">
        <v>109</v>
      </c>
      <c r="E323" s="140" t="s">
        <v>162</v>
      </c>
      <c r="F323" s="140">
        <v>3958</v>
      </c>
    </row>
    <row r="324" spans="1:6" x14ac:dyDescent="0.35">
      <c r="A324" s="140">
        <v>2012</v>
      </c>
      <c r="B324" s="140" t="s">
        <v>105</v>
      </c>
      <c r="C324" s="140" t="s">
        <v>154</v>
      </c>
      <c r="D324" s="140" t="s">
        <v>111</v>
      </c>
      <c r="E324" s="140" t="s">
        <v>162</v>
      </c>
      <c r="F324" s="140">
        <v>20</v>
      </c>
    </row>
    <row r="325" spans="1:6" x14ac:dyDescent="0.35">
      <c r="A325" s="140">
        <v>2012</v>
      </c>
      <c r="B325" s="140" t="s">
        <v>105</v>
      </c>
      <c r="C325" s="140" t="s">
        <v>154</v>
      </c>
      <c r="D325" s="140" t="s">
        <v>112</v>
      </c>
      <c r="E325" s="140" t="s">
        <v>162</v>
      </c>
      <c r="F325" s="140">
        <v>14</v>
      </c>
    </row>
    <row r="326" spans="1:6" x14ac:dyDescent="0.35">
      <c r="A326" s="140">
        <v>2012</v>
      </c>
      <c r="B326" s="140" t="s">
        <v>105</v>
      </c>
      <c r="C326" s="140" t="s">
        <v>154</v>
      </c>
      <c r="D326" s="140" t="s">
        <v>113</v>
      </c>
      <c r="E326" s="140" t="s">
        <v>162</v>
      </c>
      <c r="F326" s="140">
        <v>68</v>
      </c>
    </row>
    <row r="327" spans="1:6" x14ac:dyDescent="0.35">
      <c r="A327" s="140">
        <v>2012</v>
      </c>
      <c r="B327" s="140" t="s">
        <v>105</v>
      </c>
      <c r="C327" s="140" t="s">
        <v>154</v>
      </c>
      <c r="D327" s="140" t="s">
        <v>116</v>
      </c>
      <c r="E327" s="140" t="s">
        <v>162</v>
      </c>
      <c r="F327" s="140">
        <v>2236</v>
      </c>
    </row>
    <row r="328" spans="1:6" x14ac:dyDescent="0.35">
      <c r="A328" s="140">
        <v>2012</v>
      </c>
      <c r="B328" s="140" t="s">
        <v>105</v>
      </c>
      <c r="C328" s="140" t="s">
        <v>154</v>
      </c>
      <c r="D328" s="140" t="s">
        <v>115</v>
      </c>
      <c r="E328" s="140" t="s">
        <v>162</v>
      </c>
      <c r="F328" s="140">
        <v>372</v>
      </c>
    </row>
    <row r="329" spans="1:6" x14ac:dyDescent="0.35">
      <c r="A329" s="140">
        <v>2012</v>
      </c>
      <c r="B329" s="140" t="s">
        <v>105</v>
      </c>
      <c r="C329" s="140" t="s">
        <v>154</v>
      </c>
      <c r="D329" s="140" t="s">
        <v>118</v>
      </c>
      <c r="E329" s="140" t="s">
        <v>162</v>
      </c>
      <c r="F329" s="140">
        <v>3534</v>
      </c>
    </row>
    <row r="330" spans="1:6" x14ac:dyDescent="0.35">
      <c r="A330" s="140">
        <v>2012</v>
      </c>
      <c r="B330" s="140" t="s">
        <v>105</v>
      </c>
      <c r="C330" s="140" t="s">
        <v>154</v>
      </c>
      <c r="D330" s="140" t="s">
        <v>108</v>
      </c>
      <c r="E330" s="140" t="s">
        <v>162</v>
      </c>
      <c r="F330" s="140">
        <v>7361</v>
      </c>
    </row>
    <row r="331" spans="1:6" x14ac:dyDescent="0.35">
      <c r="A331" s="140">
        <v>2012</v>
      </c>
      <c r="B331" s="140" t="s">
        <v>105</v>
      </c>
      <c r="C331" s="140" t="s">
        <v>154</v>
      </c>
      <c r="D331" s="140" t="s">
        <v>114</v>
      </c>
      <c r="E331" s="140" t="s">
        <v>162</v>
      </c>
      <c r="F331" s="140">
        <v>21</v>
      </c>
    </row>
    <row r="332" spans="1:6" x14ac:dyDescent="0.35">
      <c r="A332" s="140">
        <v>2012</v>
      </c>
      <c r="B332" s="140" t="s">
        <v>105</v>
      </c>
      <c r="C332" s="140" t="s">
        <v>155</v>
      </c>
      <c r="D332" s="140" t="s">
        <v>110</v>
      </c>
      <c r="E332" s="140" t="s">
        <v>162</v>
      </c>
      <c r="F332" s="140">
        <v>1</v>
      </c>
    </row>
    <row r="333" spans="1:6" x14ac:dyDescent="0.35">
      <c r="A333" s="140">
        <v>2012</v>
      </c>
      <c r="B333" s="140" t="s">
        <v>105</v>
      </c>
      <c r="C333" s="140" t="s">
        <v>155</v>
      </c>
      <c r="D333" s="140" t="s">
        <v>109</v>
      </c>
      <c r="E333" s="140" t="s">
        <v>162</v>
      </c>
      <c r="F333" s="140">
        <v>211</v>
      </c>
    </row>
    <row r="334" spans="1:6" x14ac:dyDescent="0.35">
      <c r="A334" s="140">
        <v>2012</v>
      </c>
      <c r="B334" s="140" t="s">
        <v>105</v>
      </c>
      <c r="C334" s="140" t="s">
        <v>155</v>
      </c>
      <c r="D334" s="140" t="s">
        <v>111</v>
      </c>
      <c r="E334" s="140" t="s">
        <v>162</v>
      </c>
      <c r="F334" s="140">
        <v>0</v>
      </c>
    </row>
    <row r="335" spans="1:6" x14ac:dyDescent="0.35">
      <c r="A335" s="140">
        <v>2012</v>
      </c>
      <c r="B335" s="140" t="s">
        <v>105</v>
      </c>
      <c r="C335" s="140" t="s">
        <v>155</v>
      </c>
      <c r="D335" s="140" t="s">
        <v>112</v>
      </c>
      <c r="E335" s="140" t="s">
        <v>162</v>
      </c>
      <c r="F335" s="140">
        <v>0</v>
      </c>
    </row>
    <row r="336" spans="1:6" x14ac:dyDescent="0.35">
      <c r="A336" s="140">
        <v>2012</v>
      </c>
      <c r="B336" s="140" t="s">
        <v>105</v>
      </c>
      <c r="C336" s="140" t="s">
        <v>155</v>
      </c>
      <c r="D336" s="140" t="s">
        <v>113</v>
      </c>
      <c r="E336" s="140" t="s">
        <v>162</v>
      </c>
      <c r="F336" s="140">
        <v>0</v>
      </c>
    </row>
    <row r="337" spans="1:6" x14ac:dyDescent="0.35">
      <c r="A337" s="140">
        <v>2012</v>
      </c>
      <c r="B337" s="140" t="s">
        <v>105</v>
      </c>
      <c r="C337" s="140" t="s">
        <v>155</v>
      </c>
      <c r="D337" s="140" t="s">
        <v>116</v>
      </c>
      <c r="E337" s="140" t="s">
        <v>162</v>
      </c>
      <c r="F337" s="140">
        <v>67</v>
      </c>
    </row>
    <row r="338" spans="1:6" x14ac:dyDescent="0.35">
      <c r="A338" s="140">
        <v>2012</v>
      </c>
      <c r="B338" s="140" t="s">
        <v>105</v>
      </c>
      <c r="C338" s="140" t="s">
        <v>155</v>
      </c>
      <c r="D338" s="140" t="s">
        <v>115</v>
      </c>
      <c r="E338" s="140" t="s">
        <v>162</v>
      </c>
      <c r="F338" s="140">
        <v>12</v>
      </c>
    </row>
    <row r="339" spans="1:6" x14ac:dyDescent="0.35">
      <c r="A339" s="140">
        <v>2012</v>
      </c>
      <c r="B339" s="140" t="s">
        <v>105</v>
      </c>
      <c r="C339" s="140" t="s">
        <v>155</v>
      </c>
      <c r="D339" s="140" t="s">
        <v>118</v>
      </c>
      <c r="E339" s="140" t="s">
        <v>162</v>
      </c>
      <c r="F339" s="140">
        <v>148</v>
      </c>
    </row>
    <row r="340" spans="1:6" x14ac:dyDescent="0.35">
      <c r="A340" s="140">
        <v>2012</v>
      </c>
      <c r="B340" s="140" t="s">
        <v>105</v>
      </c>
      <c r="C340" s="140" t="s">
        <v>155</v>
      </c>
      <c r="D340" s="140" t="s">
        <v>108</v>
      </c>
      <c r="E340" s="140" t="s">
        <v>162</v>
      </c>
      <c r="F340" s="140">
        <v>169</v>
      </c>
    </row>
    <row r="341" spans="1:6" x14ac:dyDescent="0.35">
      <c r="A341" s="140">
        <v>2012</v>
      </c>
      <c r="B341" s="140" t="s">
        <v>105</v>
      </c>
      <c r="C341" s="140" t="s">
        <v>155</v>
      </c>
      <c r="D341" s="140" t="s">
        <v>114</v>
      </c>
      <c r="E341" s="140" t="s">
        <v>162</v>
      </c>
      <c r="F341" s="140">
        <v>0</v>
      </c>
    </row>
    <row r="342" spans="1:6" x14ac:dyDescent="0.35">
      <c r="A342" s="140">
        <v>2012</v>
      </c>
      <c r="B342" s="140" t="s">
        <v>105</v>
      </c>
      <c r="C342" s="140" t="s">
        <v>156</v>
      </c>
      <c r="D342" s="140" t="s">
        <v>110</v>
      </c>
      <c r="E342" s="140" t="s">
        <v>162</v>
      </c>
      <c r="F342" s="140">
        <v>6</v>
      </c>
    </row>
    <row r="343" spans="1:6" x14ac:dyDescent="0.35">
      <c r="A343" s="140">
        <v>2012</v>
      </c>
      <c r="B343" s="140" t="s">
        <v>105</v>
      </c>
      <c r="C343" s="140" t="s">
        <v>156</v>
      </c>
      <c r="D343" s="140" t="s">
        <v>109</v>
      </c>
      <c r="E343" s="140" t="s">
        <v>162</v>
      </c>
      <c r="F343" s="140">
        <v>500</v>
      </c>
    </row>
    <row r="344" spans="1:6" x14ac:dyDescent="0.35">
      <c r="A344" s="140">
        <v>2012</v>
      </c>
      <c r="B344" s="140" t="s">
        <v>105</v>
      </c>
      <c r="C344" s="140" t="s">
        <v>156</v>
      </c>
      <c r="D344" s="140" t="s">
        <v>111</v>
      </c>
      <c r="E344" s="140" t="s">
        <v>162</v>
      </c>
      <c r="F344" s="140">
        <v>0</v>
      </c>
    </row>
    <row r="345" spans="1:6" x14ac:dyDescent="0.35">
      <c r="A345" s="140">
        <v>2012</v>
      </c>
      <c r="B345" s="140" t="s">
        <v>105</v>
      </c>
      <c r="C345" s="140" t="s">
        <v>156</v>
      </c>
      <c r="D345" s="140" t="s">
        <v>112</v>
      </c>
      <c r="E345" s="140" t="s">
        <v>162</v>
      </c>
      <c r="F345" s="140">
        <v>0</v>
      </c>
    </row>
    <row r="346" spans="1:6" x14ac:dyDescent="0.35">
      <c r="A346" s="140">
        <v>2012</v>
      </c>
      <c r="B346" s="140" t="s">
        <v>105</v>
      </c>
      <c r="C346" s="140" t="s">
        <v>156</v>
      </c>
      <c r="D346" s="140" t="s">
        <v>113</v>
      </c>
      <c r="E346" s="140" t="s">
        <v>162</v>
      </c>
      <c r="F346" s="140">
        <v>3</v>
      </c>
    </row>
    <row r="347" spans="1:6" x14ac:dyDescent="0.35">
      <c r="A347" s="140">
        <v>2012</v>
      </c>
      <c r="B347" s="140" t="s">
        <v>105</v>
      </c>
      <c r="C347" s="140" t="s">
        <v>156</v>
      </c>
      <c r="D347" s="140" t="s">
        <v>116</v>
      </c>
      <c r="E347" s="140" t="s">
        <v>162</v>
      </c>
      <c r="F347" s="140">
        <v>132</v>
      </c>
    </row>
    <row r="348" spans="1:6" x14ac:dyDescent="0.35">
      <c r="A348" s="140">
        <v>2012</v>
      </c>
      <c r="B348" s="140" t="s">
        <v>105</v>
      </c>
      <c r="C348" s="140" t="s">
        <v>156</v>
      </c>
      <c r="D348" s="140" t="s">
        <v>115</v>
      </c>
      <c r="E348" s="140" t="s">
        <v>162</v>
      </c>
      <c r="F348" s="140">
        <v>18</v>
      </c>
    </row>
    <row r="349" spans="1:6" x14ac:dyDescent="0.35">
      <c r="A349" s="140">
        <v>2012</v>
      </c>
      <c r="B349" s="140" t="s">
        <v>105</v>
      </c>
      <c r="C349" s="140" t="s">
        <v>156</v>
      </c>
      <c r="D349" s="140" t="s">
        <v>118</v>
      </c>
      <c r="E349" s="140" t="s">
        <v>162</v>
      </c>
      <c r="F349" s="140">
        <v>362</v>
      </c>
    </row>
    <row r="350" spans="1:6" x14ac:dyDescent="0.35">
      <c r="A350" s="140">
        <v>2012</v>
      </c>
      <c r="B350" s="140" t="s">
        <v>105</v>
      </c>
      <c r="C350" s="140" t="s">
        <v>156</v>
      </c>
      <c r="D350" s="140" t="s">
        <v>108</v>
      </c>
      <c r="E350" s="140" t="s">
        <v>162</v>
      </c>
      <c r="F350" s="140">
        <v>465</v>
      </c>
    </row>
    <row r="351" spans="1:6" x14ac:dyDescent="0.35">
      <c r="A351" s="140">
        <v>2012</v>
      </c>
      <c r="B351" s="140" t="s">
        <v>105</v>
      </c>
      <c r="C351" s="140" t="s">
        <v>156</v>
      </c>
      <c r="D351" s="140" t="s">
        <v>114</v>
      </c>
      <c r="E351" s="140" t="s">
        <v>162</v>
      </c>
      <c r="F351" s="140">
        <v>1</v>
      </c>
    </row>
    <row r="352" spans="1:6" x14ac:dyDescent="0.35">
      <c r="A352" s="140">
        <v>2012</v>
      </c>
      <c r="B352" s="140" t="s">
        <v>105</v>
      </c>
      <c r="C352" s="140" t="s">
        <v>157</v>
      </c>
      <c r="D352" s="140" t="s">
        <v>110</v>
      </c>
      <c r="E352" s="140" t="s">
        <v>162</v>
      </c>
      <c r="F352" s="140">
        <v>23</v>
      </c>
    </row>
    <row r="353" spans="1:6" x14ac:dyDescent="0.35">
      <c r="A353" s="140">
        <v>2012</v>
      </c>
      <c r="B353" s="140" t="s">
        <v>105</v>
      </c>
      <c r="C353" s="140" t="s">
        <v>157</v>
      </c>
      <c r="D353" s="140" t="s">
        <v>109</v>
      </c>
      <c r="E353" s="140" t="s">
        <v>162</v>
      </c>
      <c r="F353" s="140">
        <v>1280</v>
      </c>
    </row>
    <row r="354" spans="1:6" x14ac:dyDescent="0.35">
      <c r="A354" s="140">
        <v>2012</v>
      </c>
      <c r="B354" s="140" t="s">
        <v>105</v>
      </c>
      <c r="C354" s="140" t="s">
        <v>157</v>
      </c>
      <c r="D354" s="140" t="s">
        <v>111</v>
      </c>
      <c r="E354" s="140" t="s">
        <v>162</v>
      </c>
      <c r="F354" s="140">
        <v>3</v>
      </c>
    </row>
    <row r="355" spans="1:6" x14ac:dyDescent="0.35">
      <c r="A355" s="140">
        <v>2012</v>
      </c>
      <c r="B355" s="140" t="s">
        <v>105</v>
      </c>
      <c r="C355" s="140" t="s">
        <v>157</v>
      </c>
      <c r="D355" s="140" t="s">
        <v>112</v>
      </c>
      <c r="E355" s="140" t="s">
        <v>162</v>
      </c>
      <c r="F355" s="140">
        <v>3</v>
      </c>
    </row>
    <row r="356" spans="1:6" x14ac:dyDescent="0.35">
      <c r="A356" s="140">
        <v>2012</v>
      </c>
      <c r="B356" s="140" t="s">
        <v>105</v>
      </c>
      <c r="C356" s="140" t="s">
        <v>157</v>
      </c>
      <c r="D356" s="140" t="s">
        <v>113</v>
      </c>
      <c r="E356" s="140" t="s">
        <v>162</v>
      </c>
      <c r="F356" s="140">
        <v>10</v>
      </c>
    </row>
    <row r="357" spans="1:6" x14ac:dyDescent="0.35">
      <c r="A357" s="140">
        <v>2012</v>
      </c>
      <c r="B357" s="140" t="s">
        <v>105</v>
      </c>
      <c r="C357" s="140" t="s">
        <v>157</v>
      </c>
      <c r="D357" s="140" t="s">
        <v>116</v>
      </c>
      <c r="E357" s="140" t="s">
        <v>162</v>
      </c>
      <c r="F357" s="140">
        <v>452</v>
      </c>
    </row>
    <row r="358" spans="1:6" x14ac:dyDescent="0.35">
      <c r="A358" s="140">
        <v>2012</v>
      </c>
      <c r="B358" s="140" t="s">
        <v>105</v>
      </c>
      <c r="C358" s="140" t="s">
        <v>157</v>
      </c>
      <c r="D358" s="140" t="s">
        <v>115</v>
      </c>
      <c r="E358" s="140" t="s">
        <v>162</v>
      </c>
      <c r="F358" s="140">
        <v>77</v>
      </c>
    </row>
    <row r="359" spans="1:6" x14ac:dyDescent="0.35">
      <c r="A359" s="140">
        <v>2012</v>
      </c>
      <c r="B359" s="140" t="s">
        <v>105</v>
      </c>
      <c r="C359" s="140" t="s">
        <v>157</v>
      </c>
      <c r="D359" s="140" t="s">
        <v>118</v>
      </c>
      <c r="E359" s="140" t="s">
        <v>162</v>
      </c>
      <c r="F359" s="140">
        <v>896</v>
      </c>
    </row>
    <row r="360" spans="1:6" x14ac:dyDescent="0.35">
      <c r="A360" s="140">
        <v>2012</v>
      </c>
      <c r="B360" s="140" t="s">
        <v>105</v>
      </c>
      <c r="C360" s="140" t="s">
        <v>157</v>
      </c>
      <c r="D360" s="140" t="s">
        <v>108</v>
      </c>
      <c r="E360" s="140" t="s">
        <v>162</v>
      </c>
      <c r="F360" s="140">
        <v>1551</v>
      </c>
    </row>
    <row r="361" spans="1:6" x14ac:dyDescent="0.35">
      <c r="A361" s="140">
        <v>2012</v>
      </c>
      <c r="B361" s="140" t="s">
        <v>105</v>
      </c>
      <c r="C361" s="140" t="s">
        <v>157</v>
      </c>
      <c r="D361" s="140" t="s">
        <v>114</v>
      </c>
      <c r="E361" s="140" t="s">
        <v>162</v>
      </c>
      <c r="F361" s="140">
        <v>6</v>
      </c>
    </row>
    <row r="362" spans="1:6" x14ac:dyDescent="0.35">
      <c r="A362" s="140">
        <v>2013</v>
      </c>
      <c r="B362" s="140" t="s">
        <v>127</v>
      </c>
      <c r="C362" s="140" t="s">
        <v>153</v>
      </c>
      <c r="D362" s="140" t="s">
        <v>110</v>
      </c>
      <c r="E362" s="140" t="s">
        <v>162</v>
      </c>
      <c r="F362" s="140">
        <v>0</v>
      </c>
    </row>
    <row r="363" spans="1:6" x14ac:dyDescent="0.35">
      <c r="A363" s="140">
        <v>2013</v>
      </c>
      <c r="B363" s="140" t="s">
        <v>127</v>
      </c>
      <c r="C363" s="140" t="s">
        <v>153</v>
      </c>
      <c r="D363" s="140" t="s">
        <v>109</v>
      </c>
      <c r="E363" s="140" t="s">
        <v>162</v>
      </c>
      <c r="F363" s="140">
        <v>105</v>
      </c>
    </row>
    <row r="364" spans="1:6" x14ac:dyDescent="0.35">
      <c r="A364" s="140">
        <v>2013</v>
      </c>
      <c r="B364" s="140" t="s">
        <v>127</v>
      </c>
      <c r="C364" s="140" t="s">
        <v>153</v>
      </c>
      <c r="D364" s="140" t="s">
        <v>111</v>
      </c>
      <c r="E364" s="140" t="s">
        <v>162</v>
      </c>
      <c r="F364" s="140">
        <v>0</v>
      </c>
    </row>
    <row r="365" spans="1:6" x14ac:dyDescent="0.35">
      <c r="A365" s="140">
        <v>2013</v>
      </c>
      <c r="B365" s="140" t="s">
        <v>127</v>
      </c>
      <c r="C365" s="140" t="s">
        <v>153</v>
      </c>
      <c r="D365" s="140" t="s">
        <v>112</v>
      </c>
      <c r="E365" s="140" t="s">
        <v>162</v>
      </c>
      <c r="F365" s="140">
        <v>0</v>
      </c>
    </row>
    <row r="366" spans="1:6" x14ac:dyDescent="0.35">
      <c r="A366" s="140">
        <v>2013</v>
      </c>
      <c r="B366" s="140" t="s">
        <v>127</v>
      </c>
      <c r="C366" s="140" t="s">
        <v>153</v>
      </c>
      <c r="D366" s="140" t="s">
        <v>113</v>
      </c>
      <c r="E366" s="140" t="s">
        <v>162</v>
      </c>
      <c r="F366" s="140">
        <v>0</v>
      </c>
    </row>
    <row r="367" spans="1:6" x14ac:dyDescent="0.35">
      <c r="A367" s="140">
        <v>2013</v>
      </c>
      <c r="B367" s="140" t="s">
        <v>127</v>
      </c>
      <c r="C367" s="140" t="s">
        <v>153</v>
      </c>
      <c r="D367" s="140" t="s">
        <v>116</v>
      </c>
      <c r="E367" s="140" t="s">
        <v>162</v>
      </c>
      <c r="F367" s="140">
        <v>45</v>
      </c>
    </row>
    <row r="368" spans="1:6" x14ac:dyDescent="0.35">
      <c r="A368" s="140">
        <v>2013</v>
      </c>
      <c r="B368" s="140" t="s">
        <v>127</v>
      </c>
      <c r="C368" s="140" t="s">
        <v>153</v>
      </c>
      <c r="D368" s="140" t="s">
        <v>115</v>
      </c>
      <c r="E368" s="140" t="s">
        <v>162</v>
      </c>
      <c r="F368" s="140">
        <v>5</v>
      </c>
    </row>
    <row r="369" spans="1:6" x14ac:dyDescent="0.35">
      <c r="A369" s="140">
        <v>2013</v>
      </c>
      <c r="B369" s="140" t="s">
        <v>127</v>
      </c>
      <c r="C369" s="140" t="s">
        <v>153</v>
      </c>
      <c r="D369" s="140" t="s">
        <v>118</v>
      </c>
      <c r="E369" s="140" t="s">
        <v>162</v>
      </c>
      <c r="F369" s="140">
        <v>64</v>
      </c>
    </row>
    <row r="370" spans="1:6" x14ac:dyDescent="0.35">
      <c r="A370" s="140">
        <v>2013</v>
      </c>
      <c r="B370" s="140" t="s">
        <v>127</v>
      </c>
      <c r="C370" s="140" t="s">
        <v>153</v>
      </c>
      <c r="D370" s="140" t="s">
        <v>108</v>
      </c>
      <c r="E370" s="140" t="s">
        <v>162</v>
      </c>
      <c r="F370" s="140">
        <v>94</v>
      </c>
    </row>
    <row r="371" spans="1:6" x14ac:dyDescent="0.35">
      <c r="A371" s="140">
        <v>2013</v>
      </c>
      <c r="B371" s="140" t="s">
        <v>127</v>
      </c>
      <c r="C371" s="140" t="s">
        <v>153</v>
      </c>
      <c r="D371" s="140" t="s">
        <v>114</v>
      </c>
      <c r="E371" s="140" t="s">
        <v>162</v>
      </c>
      <c r="F371" s="140">
        <v>2</v>
      </c>
    </row>
    <row r="372" spans="1:6" x14ac:dyDescent="0.35">
      <c r="A372" s="140">
        <v>2013</v>
      </c>
      <c r="B372" s="140" t="s">
        <v>127</v>
      </c>
      <c r="C372" s="140" t="s">
        <v>154</v>
      </c>
      <c r="D372" s="140" t="s">
        <v>110</v>
      </c>
      <c r="E372" s="140" t="s">
        <v>162</v>
      </c>
      <c r="F372" s="140">
        <v>1</v>
      </c>
    </row>
    <row r="373" spans="1:6" x14ac:dyDescent="0.35">
      <c r="A373" s="140">
        <v>2013</v>
      </c>
      <c r="B373" s="140" t="s">
        <v>127</v>
      </c>
      <c r="C373" s="140" t="s">
        <v>154</v>
      </c>
      <c r="D373" s="140" t="s">
        <v>109</v>
      </c>
      <c r="E373" s="140" t="s">
        <v>162</v>
      </c>
      <c r="F373" s="140">
        <v>202</v>
      </c>
    </row>
    <row r="374" spans="1:6" x14ac:dyDescent="0.35">
      <c r="A374" s="140">
        <v>2013</v>
      </c>
      <c r="B374" s="140" t="s">
        <v>127</v>
      </c>
      <c r="C374" s="140" t="s">
        <v>154</v>
      </c>
      <c r="D374" s="140" t="s">
        <v>111</v>
      </c>
      <c r="E374" s="140" t="s">
        <v>162</v>
      </c>
      <c r="F374" s="140">
        <v>0</v>
      </c>
    </row>
    <row r="375" spans="1:6" x14ac:dyDescent="0.35">
      <c r="A375" s="140">
        <v>2013</v>
      </c>
      <c r="B375" s="140" t="s">
        <v>127</v>
      </c>
      <c r="C375" s="140" t="s">
        <v>154</v>
      </c>
      <c r="D375" s="140" t="s">
        <v>112</v>
      </c>
      <c r="E375" s="140" t="s">
        <v>162</v>
      </c>
      <c r="F375" s="140">
        <v>0</v>
      </c>
    </row>
    <row r="376" spans="1:6" x14ac:dyDescent="0.35">
      <c r="A376" s="140">
        <v>2013</v>
      </c>
      <c r="B376" s="140" t="s">
        <v>127</v>
      </c>
      <c r="C376" s="140" t="s">
        <v>154</v>
      </c>
      <c r="D376" s="140" t="s">
        <v>113</v>
      </c>
      <c r="E376" s="140" t="s">
        <v>162</v>
      </c>
      <c r="F376" s="140">
        <v>1</v>
      </c>
    </row>
    <row r="377" spans="1:6" x14ac:dyDescent="0.35">
      <c r="A377" s="140">
        <v>2013</v>
      </c>
      <c r="B377" s="140" t="s">
        <v>127</v>
      </c>
      <c r="C377" s="140" t="s">
        <v>154</v>
      </c>
      <c r="D377" s="140" t="s">
        <v>116</v>
      </c>
      <c r="E377" s="140" t="s">
        <v>162</v>
      </c>
      <c r="F377" s="140">
        <v>99</v>
      </c>
    </row>
    <row r="378" spans="1:6" x14ac:dyDescent="0.35">
      <c r="A378" s="140">
        <v>2013</v>
      </c>
      <c r="B378" s="140" t="s">
        <v>127</v>
      </c>
      <c r="C378" s="140" t="s">
        <v>154</v>
      </c>
      <c r="D378" s="140" t="s">
        <v>115</v>
      </c>
      <c r="E378" s="140" t="s">
        <v>162</v>
      </c>
      <c r="F378" s="140">
        <v>19</v>
      </c>
    </row>
    <row r="379" spans="1:6" x14ac:dyDescent="0.35">
      <c r="A379" s="140">
        <v>2013</v>
      </c>
      <c r="B379" s="140" t="s">
        <v>127</v>
      </c>
      <c r="C379" s="140" t="s">
        <v>154</v>
      </c>
      <c r="D379" s="140" t="s">
        <v>118</v>
      </c>
      <c r="E379" s="140" t="s">
        <v>162</v>
      </c>
      <c r="F379" s="140">
        <v>139</v>
      </c>
    </row>
    <row r="380" spans="1:6" x14ac:dyDescent="0.35">
      <c r="A380" s="140">
        <v>2013</v>
      </c>
      <c r="B380" s="140" t="s">
        <v>127</v>
      </c>
      <c r="C380" s="140" t="s">
        <v>154</v>
      </c>
      <c r="D380" s="140" t="s">
        <v>108</v>
      </c>
      <c r="E380" s="140" t="s">
        <v>162</v>
      </c>
      <c r="F380" s="140">
        <v>235</v>
      </c>
    </row>
    <row r="381" spans="1:6" x14ac:dyDescent="0.35">
      <c r="A381" s="140">
        <v>2013</v>
      </c>
      <c r="B381" s="140" t="s">
        <v>127</v>
      </c>
      <c r="C381" s="140" t="s">
        <v>154</v>
      </c>
      <c r="D381" s="140" t="s">
        <v>114</v>
      </c>
      <c r="E381" s="140" t="s">
        <v>162</v>
      </c>
      <c r="F381" s="140">
        <v>1</v>
      </c>
    </row>
    <row r="382" spans="1:6" x14ac:dyDescent="0.35">
      <c r="A382" s="140">
        <v>2013</v>
      </c>
      <c r="B382" s="140" t="s">
        <v>127</v>
      </c>
      <c r="C382" s="140" t="s">
        <v>155</v>
      </c>
      <c r="D382" s="140" t="s">
        <v>110</v>
      </c>
      <c r="E382" s="140" t="s">
        <v>162</v>
      </c>
      <c r="F382" s="140">
        <v>0</v>
      </c>
    </row>
    <row r="383" spans="1:6" x14ac:dyDescent="0.35">
      <c r="A383" s="140">
        <v>2013</v>
      </c>
      <c r="B383" s="140" t="s">
        <v>127</v>
      </c>
      <c r="C383" s="140" t="s">
        <v>155</v>
      </c>
      <c r="D383" s="140" t="s">
        <v>109</v>
      </c>
      <c r="E383" s="140" t="s">
        <v>162</v>
      </c>
      <c r="F383" s="140">
        <v>9</v>
      </c>
    </row>
    <row r="384" spans="1:6" x14ac:dyDescent="0.35">
      <c r="A384" s="140">
        <v>2013</v>
      </c>
      <c r="B384" s="140" t="s">
        <v>127</v>
      </c>
      <c r="C384" s="140" t="s">
        <v>155</v>
      </c>
      <c r="D384" s="140" t="s">
        <v>111</v>
      </c>
      <c r="E384" s="140" t="s">
        <v>162</v>
      </c>
      <c r="F384" s="140">
        <v>0</v>
      </c>
    </row>
    <row r="385" spans="1:6" x14ac:dyDescent="0.35">
      <c r="A385" s="140">
        <v>2013</v>
      </c>
      <c r="B385" s="140" t="s">
        <v>127</v>
      </c>
      <c r="C385" s="140" t="s">
        <v>155</v>
      </c>
      <c r="D385" s="140" t="s">
        <v>112</v>
      </c>
      <c r="E385" s="140" t="s">
        <v>162</v>
      </c>
      <c r="F385" s="140">
        <v>0</v>
      </c>
    </row>
    <row r="386" spans="1:6" x14ac:dyDescent="0.35">
      <c r="A386" s="140">
        <v>2013</v>
      </c>
      <c r="B386" s="140" t="s">
        <v>127</v>
      </c>
      <c r="C386" s="140" t="s">
        <v>155</v>
      </c>
      <c r="D386" s="140" t="s">
        <v>113</v>
      </c>
      <c r="E386" s="140" t="s">
        <v>162</v>
      </c>
      <c r="F386" s="140">
        <v>0</v>
      </c>
    </row>
    <row r="387" spans="1:6" x14ac:dyDescent="0.35">
      <c r="A387" s="140">
        <v>2013</v>
      </c>
      <c r="B387" s="140" t="s">
        <v>127</v>
      </c>
      <c r="C387" s="140" t="s">
        <v>155</v>
      </c>
      <c r="D387" s="140" t="s">
        <v>116</v>
      </c>
      <c r="E387" s="140" t="s">
        <v>162</v>
      </c>
      <c r="F387" s="140">
        <v>2</v>
      </c>
    </row>
    <row r="388" spans="1:6" x14ac:dyDescent="0.35">
      <c r="A388" s="140">
        <v>2013</v>
      </c>
      <c r="B388" s="140" t="s">
        <v>127</v>
      </c>
      <c r="C388" s="140" t="s">
        <v>155</v>
      </c>
      <c r="D388" s="140" t="s">
        <v>115</v>
      </c>
      <c r="E388" s="140" t="s">
        <v>162</v>
      </c>
      <c r="F388" s="140">
        <v>0</v>
      </c>
    </row>
    <row r="389" spans="1:6" x14ac:dyDescent="0.35">
      <c r="A389" s="140">
        <v>2013</v>
      </c>
      <c r="B389" s="140" t="s">
        <v>127</v>
      </c>
      <c r="C389" s="140" t="s">
        <v>155</v>
      </c>
      <c r="D389" s="140" t="s">
        <v>118</v>
      </c>
      <c r="E389" s="140" t="s">
        <v>162</v>
      </c>
      <c r="F389" s="140">
        <v>3</v>
      </c>
    </row>
    <row r="390" spans="1:6" x14ac:dyDescent="0.35">
      <c r="A390" s="140">
        <v>2013</v>
      </c>
      <c r="B390" s="140" t="s">
        <v>127</v>
      </c>
      <c r="C390" s="140" t="s">
        <v>155</v>
      </c>
      <c r="D390" s="140" t="s">
        <v>108</v>
      </c>
      <c r="E390" s="140" t="s">
        <v>162</v>
      </c>
      <c r="F390" s="140">
        <v>12</v>
      </c>
    </row>
    <row r="391" spans="1:6" x14ac:dyDescent="0.35">
      <c r="A391" s="140">
        <v>2013</v>
      </c>
      <c r="B391" s="140" t="s">
        <v>127</v>
      </c>
      <c r="C391" s="140" t="s">
        <v>155</v>
      </c>
      <c r="D391" s="140" t="s">
        <v>114</v>
      </c>
      <c r="E391" s="140" t="s">
        <v>162</v>
      </c>
      <c r="F391" s="140">
        <v>0</v>
      </c>
    </row>
    <row r="392" spans="1:6" x14ac:dyDescent="0.35">
      <c r="A392" s="140">
        <v>2013</v>
      </c>
      <c r="B392" s="140" t="s">
        <v>127</v>
      </c>
      <c r="C392" s="140" t="s">
        <v>156</v>
      </c>
      <c r="D392" s="140" t="s">
        <v>110</v>
      </c>
      <c r="E392" s="140" t="s">
        <v>162</v>
      </c>
      <c r="F392" s="140">
        <v>0</v>
      </c>
    </row>
    <row r="393" spans="1:6" x14ac:dyDescent="0.35">
      <c r="A393" s="140">
        <v>2013</v>
      </c>
      <c r="B393" s="140" t="s">
        <v>127</v>
      </c>
      <c r="C393" s="140" t="s">
        <v>156</v>
      </c>
      <c r="D393" s="140" t="s">
        <v>109</v>
      </c>
      <c r="E393" s="140" t="s">
        <v>162</v>
      </c>
      <c r="F393" s="140">
        <v>27</v>
      </c>
    </row>
    <row r="394" spans="1:6" x14ac:dyDescent="0.35">
      <c r="A394" s="140">
        <v>2013</v>
      </c>
      <c r="B394" s="140" t="s">
        <v>127</v>
      </c>
      <c r="C394" s="140" t="s">
        <v>156</v>
      </c>
      <c r="D394" s="140" t="s">
        <v>111</v>
      </c>
      <c r="E394" s="140" t="s">
        <v>162</v>
      </c>
      <c r="F394" s="140">
        <v>0</v>
      </c>
    </row>
    <row r="395" spans="1:6" x14ac:dyDescent="0.35">
      <c r="A395" s="140">
        <v>2013</v>
      </c>
      <c r="B395" s="140" t="s">
        <v>127</v>
      </c>
      <c r="C395" s="140" t="s">
        <v>156</v>
      </c>
      <c r="D395" s="140" t="s">
        <v>112</v>
      </c>
      <c r="E395" s="140" t="s">
        <v>162</v>
      </c>
      <c r="F395" s="140">
        <v>0</v>
      </c>
    </row>
    <row r="396" spans="1:6" x14ac:dyDescent="0.35">
      <c r="A396" s="140">
        <v>2013</v>
      </c>
      <c r="B396" s="140" t="s">
        <v>127</v>
      </c>
      <c r="C396" s="140" t="s">
        <v>156</v>
      </c>
      <c r="D396" s="140" t="s">
        <v>113</v>
      </c>
      <c r="E396" s="140" t="s">
        <v>162</v>
      </c>
      <c r="F396" s="140">
        <v>0</v>
      </c>
    </row>
    <row r="397" spans="1:6" x14ac:dyDescent="0.35">
      <c r="A397" s="140">
        <v>2013</v>
      </c>
      <c r="B397" s="140" t="s">
        <v>127</v>
      </c>
      <c r="C397" s="140" t="s">
        <v>156</v>
      </c>
      <c r="D397" s="140" t="s">
        <v>116</v>
      </c>
      <c r="E397" s="140" t="s">
        <v>162</v>
      </c>
      <c r="F397" s="140">
        <v>11</v>
      </c>
    </row>
    <row r="398" spans="1:6" x14ac:dyDescent="0.35">
      <c r="A398" s="140">
        <v>2013</v>
      </c>
      <c r="B398" s="140" t="s">
        <v>127</v>
      </c>
      <c r="C398" s="140" t="s">
        <v>156</v>
      </c>
      <c r="D398" s="140" t="s">
        <v>115</v>
      </c>
      <c r="E398" s="140" t="s">
        <v>162</v>
      </c>
      <c r="F398" s="140">
        <v>0</v>
      </c>
    </row>
    <row r="399" spans="1:6" x14ac:dyDescent="0.35">
      <c r="A399" s="140">
        <v>2013</v>
      </c>
      <c r="B399" s="140" t="s">
        <v>127</v>
      </c>
      <c r="C399" s="140" t="s">
        <v>156</v>
      </c>
      <c r="D399" s="140" t="s">
        <v>118</v>
      </c>
      <c r="E399" s="140" t="s">
        <v>162</v>
      </c>
      <c r="F399" s="140">
        <v>8</v>
      </c>
    </row>
    <row r="400" spans="1:6" x14ac:dyDescent="0.35">
      <c r="A400" s="140">
        <v>2013</v>
      </c>
      <c r="B400" s="140" t="s">
        <v>127</v>
      </c>
      <c r="C400" s="140" t="s">
        <v>156</v>
      </c>
      <c r="D400" s="140" t="s">
        <v>108</v>
      </c>
      <c r="E400" s="140" t="s">
        <v>162</v>
      </c>
      <c r="F400" s="140">
        <v>16</v>
      </c>
    </row>
    <row r="401" spans="1:6" x14ac:dyDescent="0.35">
      <c r="A401" s="140">
        <v>2013</v>
      </c>
      <c r="B401" s="140" t="s">
        <v>127</v>
      </c>
      <c r="C401" s="140" t="s">
        <v>156</v>
      </c>
      <c r="D401" s="140" t="s">
        <v>114</v>
      </c>
      <c r="E401" s="140" t="s">
        <v>162</v>
      </c>
      <c r="F401" s="140">
        <v>0</v>
      </c>
    </row>
    <row r="402" spans="1:6" x14ac:dyDescent="0.35">
      <c r="A402" s="140">
        <v>2013</v>
      </c>
      <c r="B402" s="140" t="s">
        <v>127</v>
      </c>
      <c r="C402" s="140" t="s">
        <v>157</v>
      </c>
      <c r="D402" s="140" t="s">
        <v>110</v>
      </c>
      <c r="E402" s="140" t="s">
        <v>162</v>
      </c>
      <c r="F402" s="140">
        <v>0</v>
      </c>
    </row>
    <row r="403" spans="1:6" x14ac:dyDescent="0.35">
      <c r="A403" s="140">
        <v>2013</v>
      </c>
      <c r="B403" s="140" t="s">
        <v>127</v>
      </c>
      <c r="C403" s="140" t="s">
        <v>157</v>
      </c>
      <c r="D403" s="140" t="s">
        <v>109</v>
      </c>
      <c r="E403" s="140" t="s">
        <v>162</v>
      </c>
      <c r="F403" s="140">
        <v>93</v>
      </c>
    </row>
    <row r="404" spans="1:6" x14ac:dyDescent="0.35">
      <c r="A404" s="140">
        <v>2013</v>
      </c>
      <c r="B404" s="140" t="s">
        <v>127</v>
      </c>
      <c r="C404" s="140" t="s">
        <v>157</v>
      </c>
      <c r="D404" s="140" t="s">
        <v>111</v>
      </c>
      <c r="E404" s="140" t="s">
        <v>162</v>
      </c>
      <c r="F404" s="140">
        <v>0</v>
      </c>
    </row>
    <row r="405" spans="1:6" x14ac:dyDescent="0.35">
      <c r="A405" s="140">
        <v>2013</v>
      </c>
      <c r="B405" s="140" t="s">
        <v>127</v>
      </c>
      <c r="C405" s="140" t="s">
        <v>157</v>
      </c>
      <c r="D405" s="140" t="s">
        <v>112</v>
      </c>
      <c r="E405" s="140" t="s">
        <v>162</v>
      </c>
      <c r="F405" s="140">
        <v>0</v>
      </c>
    </row>
    <row r="406" spans="1:6" x14ac:dyDescent="0.35">
      <c r="A406" s="140">
        <v>2013</v>
      </c>
      <c r="B406" s="140" t="s">
        <v>127</v>
      </c>
      <c r="C406" s="140" t="s">
        <v>157</v>
      </c>
      <c r="D406" s="140" t="s">
        <v>113</v>
      </c>
      <c r="E406" s="140" t="s">
        <v>162</v>
      </c>
      <c r="F406" s="140">
        <v>0</v>
      </c>
    </row>
    <row r="407" spans="1:6" x14ac:dyDescent="0.35">
      <c r="A407" s="140">
        <v>2013</v>
      </c>
      <c r="B407" s="140" t="s">
        <v>127</v>
      </c>
      <c r="C407" s="140" t="s">
        <v>157</v>
      </c>
      <c r="D407" s="140" t="s">
        <v>116</v>
      </c>
      <c r="E407" s="140" t="s">
        <v>162</v>
      </c>
      <c r="F407" s="140">
        <v>37</v>
      </c>
    </row>
    <row r="408" spans="1:6" x14ac:dyDescent="0.35">
      <c r="A408" s="140">
        <v>2013</v>
      </c>
      <c r="B408" s="140" t="s">
        <v>127</v>
      </c>
      <c r="C408" s="140" t="s">
        <v>157</v>
      </c>
      <c r="D408" s="140" t="s">
        <v>115</v>
      </c>
      <c r="E408" s="140" t="s">
        <v>162</v>
      </c>
      <c r="F408" s="140">
        <v>4</v>
      </c>
    </row>
    <row r="409" spans="1:6" x14ac:dyDescent="0.35">
      <c r="A409" s="140">
        <v>2013</v>
      </c>
      <c r="B409" s="140" t="s">
        <v>127</v>
      </c>
      <c r="C409" s="140" t="s">
        <v>157</v>
      </c>
      <c r="D409" s="140" t="s">
        <v>118</v>
      </c>
      <c r="E409" s="140" t="s">
        <v>162</v>
      </c>
      <c r="F409" s="140">
        <v>62</v>
      </c>
    </row>
    <row r="410" spans="1:6" x14ac:dyDescent="0.35">
      <c r="A410" s="140">
        <v>2013</v>
      </c>
      <c r="B410" s="140" t="s">
        <v>127</v>
      </c>
      <c r="C410" s="140" t="s">
        <v>157</v>
      </c>
      <c r="D410" s="140" t="s">
        <v>108</v>
      </c>
      <c r="E410" s="140" t="s">
        <v>162</v>
      </c>
      <c r="F410" s="140">
        <v>92</v>
      </c>
    </row>
    <row r="411" spans="1:6" x14ac:dyDescent="0.35">
      <c r="A411" s="140">
        <v>2013</v>
      </c>
      <c r="B411" s="140" t="s">
        <v>127</v>
      </c>
      <c r="C411" s="140" t="s">
        <v>157</v>
      </c>
      <c r="D411" s="140" t="s">
        <v>114</v>
      </c>
      <c r="E411" s="140" t="s">
        <v>162</v>
      </c>
      <c r="F411" s="140">
        <v>0</v>
      </c>
    </row>
    <row r="412" spans="1:6" x14ac:dyDescent="0.35">
      <c r="A412" s="140">
        <v>2013</v>
      </c>
      <c r="B412" s="140" t="s">
        <v>158</v>
      </c>
      <c r="C412" s="140" t="s">
        <v>153</v>
      </c>
      <c r="D412" s="140" t="s">
        <v>110</v>
      </c>
      <c r="E412" s="140" t="s">
        <v>162</v>
      </c>
      <c r="F412" s="140">
        <v>4</v>
      </c>
    </row>
    <row r="413" spans="1:6" x14ac:dyDescent="0.35">
      <c r="A413" s="140">
        <v>2013</v>
      </c>
      <c r="B413" s="140" t="s">
        <v>158</v>
      </c>
      <c r="C413" s="140" t="s">
        <v>153</v>
      </c>
      <c r="D413" s="140" t="s">
        <v>109</v>
      </c>
      <c r="E413" s="140" t="s">
        <v>162</v>
      </c>
      <c r="F413" s="140">
        <v>480</v>
      </c>
    </row>
    <row r="414" spans="1:6" x14ac:dyDescent="0.35">
      <c r="A414" s="140">
        <v>2013</v>
      </c>
      <c r="B414" s="140" t="s">
        <v>158</v>
      </c>
      <c r="C414" s="140" t="s">
        <v>153</v>
      </c>
      <c r="D414" s="140" t="s">
        <v>111</v>
      </c>
      <c r="E414" s="140" t="s">
        <v>162</v>
      </c>
      <c r="F414" s="140">
        <v>0</v>
      </c>
    </row>
    <row r="415" spans="1:6" x14ac:dyDescent="0.35">
      <c r="A415" s="140">
        <v>2013</v>
      </c>
      <c r="B415" s="140" t="s">
        <v>158</v>
      </c>
      <c r="C415" s="140" t="s">
        <v>153</v>
      </c>
      <c r="D415" s="140" t="s">
        <v>112</v>
      </c>
      <c r="E415" s="140" t="s">
        <v>162</v>
      </c>
      <c r="F415" s="140">
        <v>1</v>
      </c>
    </row>
    <row r="416" spans="1:6" x14ac:dyDescent="0.35">
      <c r="A416" s="140">
        <v>2013</v>
      </c>
      <c r="B416" s="140" t="s">
        <v>158</v>
      </c>
      <c r="C416" s="140" t="s">
        <v>153</v>
      </c>
      <c r="D416" s="140" t="s">
        <v>113</v>
      </c>
      <c r="E416" s="140" t="s">
        <v>162</v>
      </c>
      <c r="F416" s="140">
        <v>1</v>
      </c>
    </row>
    <row r="417" spans="1:6" x14ac:dyDescent="0.35">
      <c r="A417" s="140">
        <v>2013</v>
      </c>
      <c r="B417" s="140" t="s">
        <v>158</v>
      </c>
      <c r="C417" s="140" t="s">
        <v>153</v>
      </c>
      <c r="D417" s="140" t="s">
        <v>116</v>
      </c>
      <c r="E417" s="140" t="s">
        <v>162</v>
      </c>
      <c r="F417" s="140">
        <v>332</v>
      </c>
    </row>
    <row r="418" spans="1:6" x14ac:dyDescent="0.35">
      <c r="A418" s="140">
        <v>2013</v>
      </c>
      <c r="B418" s="140" t="s">
        <v>158</v>
      </c>
      <c r="C418" s="140" t="s">
        <v>153</v>
      </c>
      <c r="D418" s="140" t="s">
        <v>115</v>
      </c>
      <c r="E418" s="140" t="s">
        <v>162</v>
      </c>
      <c r="F418" s="140">
        <v>17</v>
      </c>
    </row>
    <row r="419" spans="1:6" x14ac:dyDescent="0.35">
      <c r="A419" s="140">
        <v>2013</v>
      </c>
      <c r="B419" s="140" t="s">
        <v>158</v>
      </c>
      <c r="C419" s="140" t="s">
        <v>153</v>
      </c>
      <c r="D419" s="140" t="s">
        <v>118</v>
      </c>
      <c r="E419" s="140" t="s">
        <v>162</v>
      </c>
      <c r="F419" s="140">
        <v>458</v>
      </c>
    </row>
    <row r="420" spans="1:6" x14ac:dyDescent="0.35">
      <c r="A420" s="140">
        <v>2013</v>
      </c>
      <c r="B420" s="140" t="s">
        <v>158</v>
      </c>
      <c r="C420" s="140" t="s">
        <v>153</v>
      </c>
      <c r="D420" s="140" t="s">
        <v>108</v>
      </c>
      <c r="E420" s="140" t="s">
        <v>162</v>
      </c>
      <c r="F420" s="140">
        <v>893</v>
      </c>
    </row>
    <row r="421" spans="1:6" x14ac:dyDescent="0.35">
      <c r="A421" s="140">
        <v>2013</v>
      </c>
      <c r="B421" s="140" t="s">
        <v>158</v>
      </c>
      <c r="C421" s="140" t="s">
        <v>153</v>
      </c>
      <c r="D421" s="140" t="s">
        <v>114</v>
      </c>
      <c r="E421" s="140" t="s">
        <v>162</v>
      </c>
      <c r="F421" s="140">
        <v>1</v>
      </c>
    </row>
    <row r="422" spans="1:6" x14ac:dyDescent="0.35">
      <c r="A422" s="140">
        <v>2013</v>
      </c>
      <c r="B422" s="140" t="s">
        <v>158</v>
      </c>
      <c r="C422" s="140" t="s">
        <v>154</v>
      </c>
      <c r="D422" s="140" t="s">
        <v>110</v>
      </c>
      <c r="E422" s="140" t="s">
        <v>162</v>
      </c>
      <c r="F422" s="140">
        <v>11</v>
      </c>
    </row>
    <row r="423" spans="1:6" x14ac:dyDescent="0.35">
      <c r="A423" s="140">
        <v>2013</v>
      </c>
      <c r="B423" s="140" t="s">
        <v>158</v>
      </c>
      <c r="C423" s="140" t="s">
        <v>154</v>
      </c>
      <c r="D423" s="140" t="s">
        <v>109</v>
      </c>
      <c r="E423" s="140" t="s">
        <v>162</v>
      </c>
      <c r="F423" s="140">
        <v>2169</v>
      </c>
    </row>
    <row r="424" spans="1:6" x14ac:dyDescent="0.35">
      <c r="A424" s="140">
        <v>2013</v>
      </c>
      <c r="B424" s="140" t="s">
        <v>158</v>
      </c>
      <c r="C424" s="140" t="s">
        <v>154</v>
      </c>
      <c r="D424" s="140" t="s">
        <v>111</v>
      </c>
      <c r="E424" s="140" t="s">
        <v>162</v>
      </c>
      <c r="F424" s="140">
        <v>3</v>
      </c>
    </row>
    <row r="425" spans="1:6" x14ac:dyDescent="0.35">
      <c r="A425" s="140">
        <v>2013</v>
      </c>
      <c r="B425" s="140" t="s">
        <v>158</v>
      </c>
      <c r="C425" s="140" t="s">
        <v>154</v>
      </c>
      <c r="D425" s="140" t="s">
        <v>112</v>
      </c>
      <c r="E425" s="140" t="s">
        <v>162</v>
      </c>
      <c r="F425" s="140">
        <v>4</v>
      </c>
    </row>
    <row r="426" spans="1:6" x14ac:dyDescent="0.35">
      <c r="A426" s="140">
        <v>2013</v>
      </c>
      <c r="B426" s="140" t="s">
        <v>158</v>
      </c>
      <c r="C426" s="140" t="s">
        <v>154</v>
      </c>
      <c r="D426" s="140" t="s">
        <v>113</v>
      </c>
      <c r="E426" s="140" t="s">
        <v>162</v>
      </c>
      <c r="F426" s="140">
        <v>11</v>
      </c>
    </row>
    <row r="427" spans="1:6" x14ac:dyDescent="0.35">
      <c r="A427" s="140">
        <v>2013</v>
      </c>
      <c r="B427" s="140" t="s">
        <v>158</v>
      </c>
      <c r="C427" s="140" t="s">
        <v>154</v>
      </c>
      <c r="D427" s="140" t="s">
        <v>116</v>
      </c>
      <c r="E427" s="140" t="s">
        <v>162</v>
      </c>
      <c r="F427" s="140">
        <v>1645</v>
      </c>
    </row>
    <row r="428" spans="1:6" x14ac:dyDescent="0.35">
      <c r="A428" s="140">
        <v>2013</v>
      </c>
      <c r="B428" s="140" t="s">
        <v>158</v>
      </c>
      <c r="C428" s="140" t="s">
        <v>154</v>
      </c>
      <c r="D428" s="140" t="s">
        <v>115</v>
      </c>
      <c r="E428" s="140" t="s">
        <v>162</v>
      </c>
      <c r="F428" s="140">
        <v>98</v>
      </c>
    </row>
    <row r="429" spans="1:6" x14ac:dyDescent="0.35">
      <c r="A429" s="140">
        <v>2013</v>
      </c>
      <c r="B429" s="140" t="s">
        <v>158</v>
      </c>
      <c r="C429" s="140" t="s">
        <v>154</v>
      </c>
      <c r="D429" s="140" t="s">
        <v>118</v>
      </c>
      <c r="E429" s="140" t="s">
        <v>162</v>
      </c>
      <c r="F429" s="140">
        <v>2175</v>
      </c>
    </row>
    <row r="430" spans="1:6" x14ac:dyDescent="0.35">
      <c r="A430" s="140">
        <v>2013</v>
      </c>
      <c r="B430" s="140" t="s">
        <v>158</v>
      </c>
      <c r="C430" s="140" t="s">
        <v>154</v>
      </c>
      <c r="D430" s="140" t="s">
        <v>108</v>
      </c>
      <c r="E430" s="140" t="s">
        <v>162</v>
      </c>
      <c r="F430" s="140">
        <v>4013</v>
      </c>
    </row>
    <row r="431" spans="1:6" x14ac:dyDescent="0.35">
      <c r="A431" s="140">
        <v>2013</v>
      </c>
      <c r="B431" s="140" t="s">
        <v>158</v>
      </c>
      <c r="C431" s="140" t="s">
        <v>154</v>
      </c>
      <c r="D431" s="140" t="s">
        <v>114</v>
      </c>
      <c r="E431" s="140" t="s">
        <v>162</v>
      </c>
      <c r="F431" s="140">
        <v>3</v>
      </c>
    </row>
    <row r="432" spans="1:6" x14ac:dyDescent="0.35">
      <c r="A432" s="140">
        <v>2013</v>
      </c>
      <c r="B432" s="140" t="s">
        <v>158</v>
      </c>
      <c r="C432" s="140" t="s">
        <v>155</v>
      </c>
      <c r="D432" s="140" t="s">
        <v>110</v>
      </c>
      <c r="E432" s="140" t="s">
        <v>162</v>
      </c>
      <c r="F432" s="140">
        <v>0</v>
      </c>
    </row>
    <row r="433" spans="1:6" x14ac:dyDescent="0.35">
      <c r="A433" s="140">
        <v>2013</v>
      </c>
      <c r="B433" s="140" t="s">
        <v>158</v>
      </c>
      <c r="C433" s="140" t="s">
        <v>155</v>
      </c>
      <c r="D433" s="140" t="s">
        <v>109</v>
      </c>
      <c r="E433" s="140" t="s">
        <v>162</v>
      </c>
      <c r="F433" s="140">
        <v>0</v>
      </c>
    </row>
    <row r="434" spans="1:6" x14ac:dyDescent="0.35">
      <c r="A434" s="140">
        <v>2013</v>
      </c>
      <c r="B434" s="140" t="s">
        <v>158</v>
      </c>
      <c r="C434" s="140" t="s">
        <v>155</v>
      </c>
      <c r="D434" s="140" t="s">
        <v>111</v>
      </c>
      <c r="E434" s="140" t="s">
        <v>162</v>
      </c>
      <c r="F434" s="140">
        <v>0</v>
      </c>
    </row>
    <row r="435" spans="1:6" x14ac:dyDescent="0.35">
      <c r="A435" s="140">
        <v>2013</v>
      </c>
      <c r="B435" s="140" t="s">
        <v>158</v>
      </c>
      <c r="C435" s="140" t="s">
        <v>155</v>
      </c>
      <c r="D435" s="140" t="s">
        <v>112</v>
      </c>
      <c r="E435" s="140" t="s">
        <v>162</v>
      </c>
      <c r="F435" s="140">
        <v>0</v>
      </c>
    </row>
    <row r="436" spans="1:6" x14ac:dyDescent="0.35">
      <c r="A436" s="140">
        <v>2013</v>
      </c>
      <c r="B436" s="140" t="s">
        <v>158</v>
      </c>
      <c r="C436" s="140" t="s">
        <v>155</v>
      </c>
      <c r="D436" s="140" t="s">
        <v>113</v>
      </c>
      <c r="E436" s="140" t="s">
        <v>162</v>
      </c>
      <c r="F436" s="140">
        <v>0</v>
      </c>
    </row>
    <row r="437" spans="1:6" x14ac:dyDescent="0.35">
      <c r="A437" s="140">
        <v>2013</v>
      </c>
      <c r="B437" s="140" t="s">
        <v>158</v>
      </c>
      <c r="C437" s="140" t="s">
        <v>155</v>
      </c>
      <c r="D437" s="140" t="s">
        <v>116</v>
      </c>
      <c r="E437" s="140" t="s">
        <v>162</v>
      </c>
      <c r="F437" s="140">
        <v>0</v>
      </c>
    </row>
    <row r="438" spans="1:6" x14ac:dyDescent="0.35">
      <c r="A438" s="140">
        <v>2013</v>
      </c>
      <c r="B438" s="140" t="s">
        <v>158</v>
      </c>
      <c r="C438" s="140" t="s">
        <v>155</v>
      </c>
      <c r="D438" s="140" t="s">
        <v>115</v>
      </c>
      <c r="E438" s="140" t="s">
        <v>162</v>
      </c>
      <c r="F438" s="140">
        <v>0</v>
      </c>
    </row>
    <row r="439" spans="1:6" x14ac:dyDescent="0.35">
      <c r="A439" s="140">
        <v>2013</v>
      </c>
      <c r="B439" s="140" t="s">
        <v>158</v>
      </c>
      <c r="C439" s="140" t="s">
        <v>155</v>
      </c>
      <c r="D439" s="140" t="s">
        <v>118</v>
      </c>
      <c r="E439" s="140" t="s">
        <v>162</v>
      </c>
      <c r="F439" s="140">
        <v>0</v>
      </c>
    </row>
    <row r="440" spans="1:6" x14ac:dyDescent="0.35">
      <c r="A440" s="140">
        <v>2013</v>
      </c>
      <c r="B440" s="140" t="s">
        <v>158</v>
      </c>
      <c r="C440" s="140" t="s">
        <v>155</v>
      </c>
      <c r="D440" s="140" t="s">
        <v>108</v>
      </c>
      <c r="E440" s="140" t="s">
        <v>162</v>
      </c>
      <c r="F440" s="140">
        <v>0</v>
      </c>
    </row>
    <row r="441" spans="1:6" x14ac:dyDescent="0.35">
      <c r="A441" s="140">
        <v>2013</v>
      </c>
      <c r="B441" s="140" t="s">
        <v>158</v>
      </c>
      <c r="C441" s="140" t="s">
        <v>155</v>
      </c>
      <c r="D441" s="140" t="s">
        <v>114</v>
      </c>
      <c r="E441" s="140" t="s">
        <v>162</v>
      </c>
      <c r="F441" s="140">
        <v>0</v>
      </c>
    </row>
    <row r="442" spans="1:6" x14ac:dyDescent="0.35">
      <c r="A442" s="140">
        <v>2013</v>
      </c>
      <c r="B442" s="140" t="s">
        <v>158</v>
      </c>
      <c r="C442" s="140" t="s">
        <v>156</v>
      </c>
      <c r="D442" s="140" t="s">
        <v>110</v>
      </c>
      <c r="E442" s="140" t="s">
        <v>162</v>
      </c>
      <c r="F442" s="140">
        <v>0</v>
      </c>
    </row>
    <row r="443" spans="1:6" x14ac:dyDescent="0.35">
      <c r="A443" s="140">
        <v>2013</v>
      </c>
      <c r="B443" s="140" t="s">
        <v>158</v>
      </c>
      <c r="C443" s="140" t="s">
        <v>156</v>
      </c>
      <c r="D443" s="140" t="s">
        <v>109</v>
      </c>
      <c r="E443" s="140" t="s">
        <v>162</v>
      </c>
      <c r="F443" s="140">
        <v>5</v>
      </c>
    </row>
    <row r="444" spans="1:6" x14ac:dyDescent="0.35">
      <c r="A444" s="140">
        <v>2013</v>
      </c>
      <c r="B444" s="140" t="s">
        <v>158</v>
      </c>
      <c r="C444" s="140" t="s">
        <v>156</v>
      </c>
      <c r="D444" s="140" t="s">
        <v>111</v>
      </c>
      <c r="E444" s="140" t="s">
        <v>162</v>
      </c>
      <c r="F444" s="140">
        <v>0</v>
      </c>
    </row>
    <row r="445" spans="1:6" x14ac:dyDescent="0.35">
      <c r="A445" s="140">
        <v>2013</v>
      </c>
      <c r="B445" s="140" t="s">
        <v>158</v>
      </c>
      <c r="C445" s="140" t="s">
        <v>156</v>
      </c>
      <c r="D445" s="140" t="s">
        <v>112</v>
      </c>
      <c r="E445" s="140" t="s">
        <v>162</v>
      </c>
      <c r="F445" s="140">
        <v>0</v>
      </c>
    </row>
    <row r="446" spans="1:6" x14ac:dyDescent="0.35">
      <c r="A446" s="140">
        <v>2013</v>
      </c>
      <c r="B446" s="140" t="s">
        <v>158</v>
      </c>
      <c r="C446" s="140" t="s">
        <v>156</v>
      </c>
      <c r="D446" s="140" t="s">
        <v>113</v>
      </c>
      <c r="E446" s="140" t="s">
        <v>162</v>
      </c>
      <c r="F446" s="140">
        <v>0</v>
      </c>
    </row>
    <row r="447" spans="1:6" x14ac:dyDescent="0.35">
      <c r="A447" s="140">
        <v>2013</v>
      </c>
      <c r="B447" s="140" t="s">
        <v>158</v>
      </c>
      <c r="C447" s="140" t="s">
        <v>156</v>
      </c>
      <c r="D447" s="140" t="s">
        <v>116</v>
      </c>
      <c r="E447" s="140" t="s">
        <v>162</v>
      </c>
      <c r="F447" s="140">
        <v>0</v>
      </c>
    </row>
    <row r="448" spans="1:6" x14ac:dyDescent="0.35">
      <c r="A448" s="140">
        <v>2013</v>
      </c>
      <c r="B448" s="140" t="s">
        <v>158</v>
      </c>
      <c r="C448" s="140" t="s">
        <v>156</v>
      </c>
      <c r="D448" s="140" t="s">
        <v>115</v>
      </c>
      <c r="E448" s="140" t="s">
        <v>162</v>
      </c>
      <c r="F448" s="140">
        <v>0</v>
      </c>
    </row>
    <row r="449" spans="1:6" x14ac:dyDescent="0.35">
      <c r="A449" s="140">
        <v>2013</v>
      </c>
      <c r="B449" s="140" t="s">
        <v>158</v>
      </c>
      <c r="C449" s="140" t="s">
        <v>156</v>
      </c>
      <c r="D449" s="140" t="s">
        <v>118</v>
      </c>
      <c r="E449" s="140" t="s">
        <v>162</v>
      </c>
      <c r="F449" s="140">
        <v>6</v>
      </c>
    </row>
    <row r="450" spans="1:6" x14ac:dyDescent="0.35">
      <c r="A450" s="140">
        <v>2013</v>
      </c>
      <c r="B450" s="140" t="s">
        <v>158</v>
      </c>
      <c r="C450" s="140" t="s">
        <v>156</v>
      </c>
      <c r="D450" s="140" t="s">
        <v>108</v>
      </c>
      <c r="E450" s="140" t="s">
        <v>162</v>
      </c>
      <c r="F450" s="140">
        <v>28</v>
      </c>
    </row>
    <row r="451" spans="1:6" x14ac:dyDescent="0.35">
      <c r="A451" s="140">
        <v>2013</v>
      </c>
      <c r="B451" s="140" t="s">
        <v>158</v>
      </c>
      <c r="C451" s="140" t="s">
        <v>156</v>
      </c>
      <c r="D451" s="140" t="s">
        <v>114</v>
      </c>
      <c r="E451" s="140" t="s">
        <v>162</v>
      </c>
      <c r="F451" s="140">
        <v>0</v>
      </c>
    </row>
    <row r="452" spans="1:6" x14ac:dyDescent="0.35">
      <c r="A452" s="140">
        <v>2013</v>
      </c>
      <c r="B452" s="140" t="s">
        <v>158</v>
      </c>
      <c r="C452" s="140" t="s">
        <v>157</v>
      </c>
      <c r="D452" s="140" t="s">
        <v>110</v>
      </c>
      <c r="E452" s="140" t="s">
        <v>162</v>
      </c>
      <c r="F452" s="140">
        <v>0</v>
      </c>
    </row>
    <row r="453" spans="1:6" x14ac:dyDescent="0.35">
      <c r="A453" s="140">
        <v>2013</v>
      </c>
      <c r="B453" s="140" t="s">
        <v>158</v>
      </c>
      <c r="C453" s="140" t="s">
        <v>157</v>
      </c>
      <c r="D453" s="140" t="s">
        <v>109</v>
      </c>
      <c r="E453" s="140" t="s">
        <v>162</v>
      </c>
      <c r="F453" s="140">
        <v>293</v>
      </c>
    </row>
    <row r="454" spans="1:6" x14ac:dyDescent="0.35">
      <c r="A454" s="140">
        <v>2013</v>
      </c>
      <c r="B454" s="140" t="s">
        <v>158</v>
      </c>
      <c r="C454" s="140" t="s">
        <v>157</v>
      </c>
      <c r="D454" s="140" t="s">
        <v>111</v>
      </c>
      <c r="E454" s="140" t="s">
        <v>162</v>
      </c>
      <c r="F454" s="140">
        <v>1</v>
      </c>
    </row>
    <row r="455" spans="1:6" x14ac:dyDescent="0.35">
      <c r="A455" s="140">
        <v>2013</v>
      </c>
      <c r="B455" s="140" t="s">
        <v>158</v>
      </c>
      <c r="C455" s="140" t="s">
        <v>157</v>
      </c>
      <c r="D455" s="140" t="s">
        <v>112</v>
      </c>
      <c r="E455" s="140" t="s">
        <v>162</v>
      </c>
      <c r="F455" s="140">
        <v>0</v>
      </c>
    </row>
    <row r="456" spans="1:6" x14ac:dyDescent="0.35">
      <c r="A456" s="140">
        <v>2013</v>
      </c>
      <c r="B456" s="140" t="s">
        <v>158</v>
      </c>
      <c r="C456" s="140" t="s">
        <v>157</v>
      </c>
      <c r="D456" s="140" t="s">
        <v>113</v>
      </c>
      <c r="E456" s="140" t="s">
        <v>162</v>
      </c>
      <c r="F456" s="140">
        <v>0</v>
      </c>
    </row>
    <row r="457" spans="1:6" x14ac:dyDescent="0.35">
      <c r="A457" s="140">
        <v>2013</v>
      </c>
      <c r="B457" s="140" t="s">
        <v>158</v>
      </c>
      <c r="C457" s="140" t="s">
        <v>157</v>
      </c>
      <c r="D457" s="140" t="s">
        <v>116</v>
      </c>
      <c r="E457" s="140" t="s">
        <v>162</v>
      </c>
      <c r="F457" s="140">
        <v>137</v>
      </c>
    </row>
    <row r="458" spans="1:6" x14ac:dyDescent="0.35">
      <c r="A458" s="140">
        <v>2013</v>
      </c>
      <c r="B458" s="140" t="s">
        <v>158</v>
      </c>
      <c r="C458" s="140" t="s">
        <v>157</v>
      </c>
      <c r="D458" s="140" t="s">
        <v>115</v>
      </c>
      <c r="E458" s="140" t="s">
        <v>162</v>
      </c>
      <c r="F458" s="140">
        <v>6</v>
      </c>
    </row>
    <row r="459" spans="1:6" x14ac:dyDescent="0.35">
      <c r="A459" s="140">
        <v>2013</v>
      </c>
      <c r="B459" s="140" t="s">
        <v>158</v>
      </c>
      <c r="C459" s="140" t="s">
        <v>157</v>
      </c>
      <c r="D459" s="140" t="s">
        <v>118</v>
      </c>
      <c r="E459" s="140" t="s">
        <v>162</v>
      </c>
      <c r="F459" s="140">
        <v>243</v>
      </c>
    </row>
    <row r="460" spans="1:6" x14ac:dyDescent="0.35">
      <c r="A460" s="140">
        <v>2013</v>
      </c>
      <c r="B460" s="140" t="s">
        <v>158</v>
      </c>
      <c r="C460" s="140" t="s">
        <v>157</v>
      </c>
      <c r="D460" s="140" t="s">
        <v>108</v>
      </c>
      <c r="E460" s="140" t="s">
        <v>162</v>
      </c>
      <c r="F460" s="140">
        <v>417</v>
      </c>
    </row>
    <row r="461" spans="1:6" x14ac:dyDescent="0.35">
      <c r="A461" s="140">
        <v>2013</v>
      </c>
      <c r="B461" s="140" t="s">
        <v>158</v>
      </c>
      <c r="C461" s="140" t="s">
        <v>157</v>
      </c>
      <c r="D461" s="140" t="s">
        <v>114</v>
      </c>
      <c r="E461" s="140" t="s">
        <v>162</v>
      </c>
      <c r="F461" s="140">
        <v>0</v>
      </c>
    </row>
    <row r="462" spans="1:6" x14ac:dyDescent="0.35">
      <c r="A462" s="140">
        <v>2013</v>
      </c>
      <c r="B462" s="140" t="s">
        <v>128</v>
      </c>
      <c r="C462" s="140" t="s">
        <v>101</v>
      </c>
      <c r="D462" s="140" t="s">
        <v>110</v>
      </c>
      <c r="E462" s="140" t="s">
        <v>162</v>
      </c>
      <c r="F462" s="140">
        <v>13</v>
      </c>
    </row>
    <row r="463" spans="1:6" x14ac:dyDescent="0.35">
      <c r="A463" s="140">
        <v>2013</v>
      </c>
      <c r="B463" s="140" t="s">
        <v>128</v>
      </c>
      <c r="C463" s="140" t="s">
        <v>101</v>
      </c>
      <c r="D463" s="140" t="s">
        <v>109</v>
      </c>
      <c r="E463" s="140" t="s">
        <v>162</v>
      </c>
      <c r="F463" s="140">
        <v>2687</v>
      </c>
    </row>
    <row r="464" spans="1:6" x14ac:dyDescent="0.35">
      <c r="A464" s="140">
        <v>2013</v>
      </c>
      <c r="B464" s="140" t="s">
        <v>128</v>
      </c>
      <c r="C464" s="140" t="s">
        <v>101</v>
      </c>
      <c r="D464" s="140" t="s">
        <v>111</v>
      </c>
      <c r="E464" s="140" t="s">
        <v>162</v>
      </c>
      <c r="F464" s="140">
        <v>45</v>
      </c>
    </row>
    <row r="465" spans="1:6" x14ac:dyDescent="0.35">
      <c r="A465" s="140">
        <v>2013</v>
      </c>
      <c r="B465" s="140" t="s">
        <v>128</v>
      </c>
      <c r="C465" s="140" t="s">
        <v>101</v>
      </c>
      <c r="D465" s="140" t="s">
        <v>112</v>
      </c>
      <c r="E465" s="140" t="s">
        <v>162</v>
      </c>
      <c r="F465" s="140">
        <v>10</v>
      </c>
    </row>
    <row r="466" spans="1:6" x14ac:dyDescent="0.35">
      <c r="A466" s="140">
        <v>2013</v>
      </c>
      <c r="B466" s="140" t="s">
        <v>128</v>
      </c>
      <c r="C466" s="140" t="s">
        <v>101</v>
      </c>
      <c r="D466" s="140" t="s">
        <v>113</v>
      </c>
      <c r="E466" s="140" t="s">
        <v>162</v>
      </c>
      <c r="F466" s="140">
        <v>60</v>
      </c>
    </row>
    <row r="467" spans="1:6" x14ac:dyDescent="0.35">
      <c r="A467" s="140">
        <v>2013</v>
      </c>
      <c r="B467" s="140" t="s">
        <v>128</v>
      </c>
      <c r="C467" s="140" t="s">
        <v>101</v>
      </c>
      <c r="D467" s="140" t="s">
        <v>116</v>
      </c>
      <c r="E467" s="140" t="s">
        <v>162</v>
      </c>
      <c r="F467" s="140">
        <v>1150</v>
      </c>
    </row>
    <row r="468" spans="1:6" x14ac:dyDescent="0.35">
      <c r="A468" s="140">
        <v>2013</v>
      </c>
      <c r="B468" s="140" t="s">
        <v>128</v>
      </c>
      <c r="C468" s="140" t="s">
        <v>101</v>
      </c>
      <c r="D468" s="140" t="s">
        <v>115</v>
      </c>
      <c r="E468" s="140" t="s">
        <v>162</v>
      </c>
      <c r="F468" s="140">
        <v>159</v>
      </c>
    </row>
    <row r="469" spans="1:6" x14ac:dyDescent="0.35">
      <c r="A469" s="140">
        <v>2013</v>
      </c>
      <c r="B469" s="140" t="s">
        <v>100</v>
      </c>
      <c r="C469" s="140" t="s">
        <v>101</v>
      </c>
      <c r="D469" s="140" t="s">
        <v>118</v>
      </c>
      <c r="E469" s="140" t="s">
        <v>162</v>
      </c>
      <c r="F469" s="140">
        <v>1339</v>
      </c>
    </row>
    <row r="470" spans="1:6" x14ac:dyDescent="0.35">
      <c r="A470" s="140">
        <v>2013</v>
      </c>
      <c r="B470" s="140" t="s">
        <v>100</v>
      </c>
      <c r="C470" s="140" t="s">
        <v>101</v>
      </c>
      <c r="D470" s="140" t="s">
        <v>108</v>
      </c>
      <c r="E470" s="140" t="s">
        <v>162</v>
      </c>
      <c r="F470" s="140">
        <v>2795</v>
      </c>
    </row>
    <row r="471" spans="1:6" x14ac:dyDescent="0.35">
      <c r="A471" s="140">
        <v>2013</v>
      </c>
      <c r="B471" s="140" t="s">
        <v>128</v>
      </c>
      <c r="C471" s="140" t="s">
        <v>101</v>
      </c>
      <c r="D471" s="140" t="s">
        <v>114</v>
      </c>
      <c r="E471" s="140" t="s">
        <v>162</v>
      </c>
      <c r="F471" s="140">
        <v>31</v>
      </c>
    </row>
    <row r="472" spans="1:6" x14ac:dyDescent="0.35">
      <c r="A472" s="140">
        <v>2013</v>
      </c>
      <c r="B472" s="140" t="s">
        <v>105</v>
      </c>
      <c r="C472" s="140" t="s">
        <v>159</v>
      </c>
      <c r="D472" s="140" t="s">
        <v>110</v>
      </c>
      <c r="E472" s="140" t="s">
        <v>162</v>
      </c>
      <c r="F472" s="140">
        <v>1</v>
      </c>
    </row>
    <row r="473" spans="1:6" x14ac:dyDescent="0.35">
      <c r="A473" s="140">
        <v>2013</v>
      </c>
      <c r="B473" s="140" t="s">
        <v>105</v>
      </c>
      <c r="C473" s="140" t="s">
        <v>159</v>
      </c>
      <c r="D473" s="140" t="s">
        <v>109</v>
      </c>
      <c r="E473" s="140" t="s">
        <v>162</v>
      </c>
      <c r="F473" s="140">
        <v>67</v>
      </c>
    </row>
    <row r="474" spans="1:6" x14ac:dyDescent="0.35">
      <c r="A474" s="140">
        <v>2013</v>
      </c>
      <c r="B474" s="140" t="s">
        <v>105</v>
      </c>
      <c r="C474" s="140" t="s">
        <v>159</v>
      </c>
      <c r="D474" s="140" t="s">
        <v>111</v>
      </c>
      <c r="E474" s="140" t="s">
        <v>162</v>
      </c>
      <c r="F474" s="140">
        <v>0</v>
      </c>
    </row>
    <row r="475" spans="1:6" x14ac:dyDescent="0.35">
      <c r="A475" s="140">
        <v>2013</v>
      </c>
      <c r="B475" s="140" t="s">
        <v>105</v>
      </c>
      <c r="C475" s="140" t="s">
        <v>159</v>
      </c>
      <c r="D475" s="140" t="s">
        <v>112</v>
      </c>
      <c r="E475" s="140" t="s">
        <v>162</v>
      </c>
      <c r="F475" s="140">
        <v>0</v>
      </c>
    </row>
    <row r="476" spans="1:6" x14ac:dyDescent="0.35">
      <c r="A476" s="140">
        <v>2013</v>
      </c>
      <c r="B476" s="140" t="s">
        <v>105</v>
      </c>
      <c r="C476" s="140" t="s">
        <v>159</v>
      </c>
      <c r="D476" s="140" t="s">
        <v>113</v>
      </c>
      <c r="E476" s="140" t="s">
        <v>162</v>
      </c>
      <c r="F476" s="140">
        <v>0</v>
      </c>
    </row>
    <row r="477" spans="1:6" x14ac:dyDescent="0.35">
      <c r="A477" s="140">
        <v>2013</v>
      </c>
      <c r="B477" s="140" t="s">
        <v>105</v>
      </c>
      <c r="C477" s="140" t="s">
        <v>159</v>
      </c>
      <c r="D477" s="140" t="s">
        <v>116</v>
      </c>
      <c r="E477" s="140" t="s">
        <v>162</v>
      </c>
      <c r="F477" s="140">
        <v>23</v>
      </c>
    </row>
    <row r="478" spans="1:6" x14ac:dyDescent="0.35">
      <c r="A478" s="140">
        <v>2013</v>
      </c>
      <c r="B478" s="140" t="s">
        <v>105</v>
      </c>
      <c r="C478" s="140" t="s">
        <v>159</v>
      </c>
      <c r="D478" s="140" t="s">
        <v>115</v>
      </c>
      <c r="E478" s="140" t="s">
        <v>162</v>
      </c>
      <c r="F478" s="140">
        <v>4</v>
      </c>
    </row>
    <row r="479" spans="1:6" x14ac:dyDescent="0.35">
      <c r="A479" s="140">
        <v>2013</v>
      </c>
      <c r="B479" s="140" t="s">
        <v>105</v>
      </c>
      <c r="C479" s="140" t="s">
        <v>159</v>
      </c>
      <c r="D479" s="140" t="s">
        <v>118</v>
      </c>
      <c r="E479" s="140" t="s">
        <v>162</v>
      </c>
      <c r="F479" s="140">
        <v>36</v>
      </c>
    </row>
    <row r="480" spans="1:6" x14ac:dyDescent="0.35">
      <c r="A480" s="140">
        <v>2013</v>
      </c>
      <c r="B480" s="140" t="s">
        <v>105</v>
      </c>
      <c r="C480" s="140" t="s">
        <v>159</v>
      </c>
      <c r="D480" s="140" t="s">
        <v>108</v>
      </c>
      <c r="E480" s="140" t="s">
        <v>162</v>
      </c>
      <c r="F480" s="140">
        <v>51</v>
      </c>
    </row>
    <row r="481" spans="1:6" x14ac:dyDescent="0.35">
      <c r="A481" s="140">
        <v>2013</v>
      </c>
      <c r="B481" s="140" t="s">
        <v>105</v>
      </c>
      <c r="C481" s="140" t="s">
        <v>159</v>
      </c>
      <c r="D481" s="140" t="s">
        <v>114</v>
      </c>
      <c r="E481" s="140" t="s">
        <v>162</v>
      </c>
      <c r="F481" s="140">
        <v>1</v>
      </c>
    </row>
    <row r="482" spans="1:6" x14ac:dyDescent="0.35">
      <c r="A482" s="140">
        <v>2013</v>
      </c>
      <c r="B482" s="140" t="s">
        <v>105</v>
      </c>
      <c r="C482" s="140" t="s">
        <v>160</v>
      </c>
      <c r="D482" s="140" t="s">
        <v>110</v>
      </c>
      <c r="E482" s="140" t="s">
        <v>162</v>
      </c>
      <c r="F482" s="140">
        <v>0</v>
      </c>
    </row>
    <row r="483" spans="1:6" x14ac:dyDescent="0.35">
      <c r="A483" s="140">
        <v>2013</v>
      </c>
      <c r="B483" s="140" t="s">
        <v>105</v>
      </c>
      <c r="C483" s="140" t="s">
        <v>160</v>
      </c>
      <c r="D483" s="140" t="s">
        <v>109</v>
      </c>
      <c r="E483" s="140" t="s">
        <v>162</v>
      </c>
      <c r="F483" s="140">
        <v>50</v>
      </c>
    </row>
    <row r="484" spans="1:6" x14ac:dyDescent="0.35">
      <c r="A484" s="140">
        <v>2013</v>
      </c>
      <c r="B484" s="140" t="s">
        <v>105</v>
      </c>
      <c r="C484" s="140" t="s">
        <v>160</v>
      </c>
      <c r="D484" s="140" t="s">
        <v>111</v>
      </c>
      <c r="E484" s="140" t="s">
        <v>162</v>
      </c>
      <c r="F484" s="140">
        <v>0</v>
      </c>
    </row>
    <row r="485" spans="1:6" x14ac:dyDescent="0.35">
      <c r="A485" s="140">
        <v>2013</v>
      </c>
      <c r="B485" s="140" t="s">
        <v>105</v>
      </c>
      <c r="C485" s="140" t="s">
        <v>160</v>
      </c>
      <c r="D485" s="140" t="s">
        <v>112</v>
      </c>
      <c r="E485" s="140" t="s">
        <v>162</v>
      </c>
      <c r="F485" s="140">
        <v>0</v>
      </c>
    </row>
    <row r="486" spans="1:6" x14ac:dyDescent="0.35">
      <c r="A486" s="140">
        <v>2013</v>
      </c>
      <c r="B486" s="140" t="s">
        <v>105</v>
      </c>
      <c r="C486" s="140" t="s">
        <v>160</v>
      </c>
      <c r="D486" s="140" t="s">
        <v>113</v>
      </c>
      <c r="E486" s="140" t="s">
        <v>162</v>
      </c>
      <c r="F486" s="140">
        <v>1</v>
      </c>
    </row>
    <row r="487" spans="1:6" x14ac:dyDescent="0.35">
      <c r="A487" s="140">
        <v>2013</v>
      </c>
      <c r="B487" s="140" t="s">
        <v>105</v>
      </c>
      <c r="C487" s="140" t="s">
        <v>160</v>
      </c>
      <c r="D487" s="140" t="s">
        <v>116</v>
      </c>
      <c r="E487" s="140" t="s">
        <v>162</v>
      </c>
      <c r="F487" s="140">
        <v>19</v>
      </c>
    </row>
    <row r="488" spans="1:6" x14ac:dyDescent="0.35">
      <c r="A488" s="140">
        <v>2013</v>
      </c>
      <c r="B488" s="140" t="s">
        <v>105</v>
      </c>
      <c r="C488" s="140" t="s">
        <v>160</v>
      </c>
      <c r="D488" s="140" t="s">
        <v>115</v>
      </c>
      <c r="E488" s="140" t="s">
        <v>162</v>
      </c>
      <c r="F488" s="140">
        <v>3</v>
      </c>
    </row>
    <row r="489" spans="1:6" x14ac:dyDescent="0.35">
      <c r="A489" s="140">
        <v>2013</v>
      </c>
      <c r="B489" s="140" t="s">
        <v>105</v>
      </c>
      <c r="C489" s="140" t="s">
        <v>160</v>
      </c>
      <c r="D489" s="140" t="s">
        <v>118</v>
      </c>
      <c r="E489" s="140" t="s">
        <v>162</v>
      </c>
      <c r="F489" s="140">
        <v>30</v>
      </c>
    </row>
    <row r="490" spans="1:6" x14ac:dyDescent="0.35">
      <c r="A490" s="140">
        <v>2013</v>
      </c>
      <c r="B490" s="140" t="s">
        <v>105</v>
      </c>
      <c r="C490" s="140" t="s">
        <v>160</v>
      </c>
      <c r="D490" s="140" t="s">
        <v>108</v>
      </c>
      <c r="E490" s="140" t="s">
        <v>162</v>
      </c>
      <c r="F490" s="140">
        <v>39</v>
      </c>
    </row>
    <row r="491" spans="1:6" x14ac:dyDescent="0.35">
      <c r="A491" s="140">
        <v>2013</v>
      </c>
      <c r="B491" s="140" t="s">
        <v>105</v>
      </c>
      <c r="C491" s="140" t="s">
        <v>160</v>
      </c>
      <c r="D491" s="140" t="s">
        <v>114</v>
      </c>
      <c r="E491" s="140" t="s">
        <v>162</v>
      </c>
      <c r="F491" s="140">
        <v>0</v>
      </c>
    </row>
    <row r="492" spans="1:6" x14ac:dyDescent="0.35">
      <c r="A492" s="140">
        <v>2013</v>
      </c>
      <c r="B492" s="140" t="s">
        <v>105</v>
      </c>
      <c r="C492" s="140" t="s">
        <v>153</v>
      </c>
      <c r="D492" s="140" t="s">
        <v>110</v>
      </c>
      <c r="E492" s="140" t="s">
        <v>162</v>
      </c>
      <c r="F492" s="140">
        <v>18</v>
      </c>
    </row>
    <row r="493" spans="1:6" x14ac:dyDescent="0.35">
      <c r="A493" s="140">
        <v>2013</v>
      </c>
      <c r="B493" s="140" t="s">
        <v>105</v>
      </c>
      <c r="C493" s="140" t="s">
        <v>153</v>
      </c>
      <c r="D493" s="140" t="s">
        <v>109</v>
      </c>
      <c r="E493" s="140" t="s">
        <v>162</v>
      </c>
      <c r="F493" s="140">
        <v>999</v>
      </c>
    </row>
    <row r="494" spans="1:6" x14ac:dyDescent="0.35">
      <c r="A494" s="140">
        <v>2013</v>
      </c>
      <c r="B494" s="140" t="s">
        <v>105</v>
      </c>
      <c r="C494" s="140" t="s">
        <v>153</v>
      </c>
      <c r="D494" s="140" t="s">
        <v>111</v>
      </c>
      <c r="E494" s="140" t="s">
        <v>162</v>
      </c>
      <c r="F494" s="140">
        <v>2</v>
      </c>
    </row>
    <row r="495" spans="1:6" x14ac:dyDescent="0.35">
      <c r="A495" s="140">
        <v>2013</v>
      </c>
      <c r="B495" s="140" t="s">
        <v>105</v>
      </c>
      <c r="C495" s="140" t="s">
        <v>153</v>
      </c>
      <c r="D495" s="140" t="s">
        <v>112</v>
      </c>
      <c r="E495" s="140" t="s">
        <v>162</v>
      </c>
      <c r="F495" s="140">
        <v>3</v>
      </c>
    </row>
    <row r="496" spans="1:6" x14ac:dyDescent="0.35">
      <c r="A496" s="140">
        <v>2013</v>
      </c>
      <c r="B496" s="140" t="s">
        <v>105</v>
      </c>
      <c r="C496" s="140" t="s">
        <v>153</v>
      </c>
      <c r="D496" s="140" t="s">
        <v>113</v>
      </c>
      <c r="E496" s="140" t="s">
        <v>162</v>
      </c>
      <c r="F496" s="140">
        <v>9</v>
      </c>
    </row>
    <row r="497" spans="1:6" x14ac:dyDescent="0.35">
      <c r="A497" s="140">
        <v>2013</v>
      </c>
      <c r="B497" s="140" t="s">
        <v>105</v>
      </c>
      <c r="C497" s="140" t="s">
        <v>153</v>
      </c>
      <c r="D497" s="140" t="s">
        <v>116</v>
      </c>
      <c r="E497" s="140" t="s">
        <v>162</v>
      </c>
      <c r="F497" s="140">
        <v>514</v>
      </c>
    </row>
    <row r="498" spans="1:6" x14ac:dyDescent="0.35">
      <c r="A498" s="140">
        <v>2013</v>
      </c>
      <c r="B498" s="140" t="s">
        <v>105</v>
      </c>
      <c r="C498" s="140" t="s">
        <v>153</v>
      </c>
      <c r="D498" s="140" t="s">
        <v>115</v>
      </c>
      <c r="E498" s="140" t="s">
        <v>162</v>
      </c>
      <c r="F498" s="140">
        <v>118</v>
      </c>
    </row>
    <row r="499" spans="1:6" x14ac:dyDescent="0.35">
      <c r="A499" s="140">
        <v>2013</v>
      </c>
      <c r="B499" s="140" t="s">
        <v>105</v>
      </c>
      <c r="C499" s="140" t="s">
        <v>153</v>
      </c>
      <c r="D499" s="140" t="s">
        <v>118</v>
      </c>
      <c r="E499" s="140" t="s">
        <v>162</v>
      </c>
      <c r="F499" s="140">
        <v>660</v>
      </c>
    </row>
    <row r="500" spans="1:6" x14ac:dyDescent="0.35">
      <c r="A500" s="140">
        <v>2013</v>
      </c>
      <c r="B500" s="140" t="s">
        <v>105</v>
      </c>
      <c r="C500" s="140" t="s">
        <v>153</v>
      </c>
      <c r="D500" s="140" t="s">
        <v>108</v>
      </c>
      <c r="E500" s="140" t="s">
        <v>162</v>
      </c>
      <c r="F500" s="140">
        <v>1445</v>
      </c>
    </row>
    <row r="501" spans="1:6" x14ac:dyDescent="0.35">
      <c r="A501" s="140">
        <v>2013</v>
      </c>
      <c r="B501" s="140" t="s">
        <v>105</v>
      </c>
      <c r="C501" s="140" t="s">
        <v>153</v>
      </c>
      <c r="D501" s="140" t="s">
        <v>114</v>
      </c>
      <c r="E501" s="140" t="s">
        <v>162</v>
      </c>
      <c r="F501" s="140">
        <v>2</v>
      </c>
    </row>
    <row r="502" spans="1:6" x14ac:dyDescent="0.35">
      <c r="A502" s="140">
        <v>2013</v>
      </c>
      <c r="B502" s="140" t="s">
        <v>105</v>
      </c>
      <c r="C502" s="140" t="s">
        <v>154</v>
      </c>
      <c r="D502" s="140" t="s">
        <v>110</v>
      </c>
      <c r="E502" s="140" t="s">
        <v>162</v>
      </c>
      <c r="F502" s="140">
        <v>65</v>
      </c>
    </row>
    <row r="503" spans="1:6" x14ac:dyDescent="0.35">
      <c r="A503" s="140">
        <v>2013</v>
      </c>
      <c r="B503" s="140" t="s">
        <v>105</v>
      </c>
      <c r="C503" s="140" t="s">
        <v>154</v>
      </c>
      <c r="D503" s="140" t="s">
        <v>109</v>
      </c>
      <c r="E503" s="140" t="s">
        <v>162</v>
      </c>
      <c r="F503" s="140">
        <v>4082</v>
      </c>
    </row>
    <row r="504" spans="1:6" x14ac:dyDescent="0.35">
      <c r="A504" s="140">
        <v>2013</v>
      </c>
      <c r="B504" s="140" t="s">
        <v>105</v>
      </c>
      <c r="C504" s="140" t="s">
        <v>154</v>
      </c>
      <c r="D504" s="140" t="s">
        <v>111</v>
      </c>
      <c r="E504" s="140" t="s">
        <v>162</v>
      </c>
      <c r="F504" s="140">
        <v>20</v>
      </c>
    </row>
    <row r="505" spans="1:6" x14ac:dyDescent="0.35">
      <c r="A505" s="140">
        <v>2013</v>
      </c>
      <c r="B505" s="140" t="s">
        <v>105</v>
      </c>
      <c r="C505" s="140" t="s">
        <v>154</v>
      </c>
      <c r="D505" s="140" t="s">
        <v>112</v>
      </c>
      <c r="E505" s="140" t="s">
        <v>162</v>
      </c>
      <c r="F505" s="140">
        <v>16</v>
      </c>
    </row>
    <row r="506" spans="1:6" x14ac:dyDescent="0.35">
      <c r="A506" s="140">
        <v>2013</v>
      </c>
      <c r="B506" s="140" t="s">
        <v>105</v>
      </c>
      <c r="C506" s="140" t="s">
        <v>154</v>
      </c>
      <c r="D506" s="140" t="s">
        <v>113</v>
      </c>
      <c r="E506" s="140" t="s">
        <v>162</v>
      </c>
      <c r="F506" s="140">
        <v>67</v>
      </c>
    </row>
    <row r="507" spans="1:6" x14ac:dyDescent="0.35">
      <c r="A507" s="140">
        <v>2013</v>
      </c>
      <c r="B507" s="140" t="s">
        <v>105</v>
      </c>
      <c r="C507" s="140" t="s">
        <v>154</v>
      </c>
      <c r="D507" s="140" t="s">
        <v>116</v>
      </c>
      <c r="E507" s="140" t="s">
        <v>162</v>
      </c>
      <c r="F507" s="140">
        <v>2699</v>
      </c>
    </row>
    <row r="508" spans="1:6" x14ac:dyDescent="0.35">
      <c r="A508" s="140">
        <v>2013</v>
      </c>
      <c r="B508" s="140" t="s">
        <v>105</v>
      </c>
      <c r="C508" s="140" t="s">
        <v>154</v>
      </c>
      <c r="D508" s="140" t="s">
        <v>115</v>
      </c>
      <c r="E508" s="140" t="s">
        <v>162</v>
      </c>
      <c r="F508" s="140">
        <v>399</v>
      </c>
    </row>
    <row r="509" spans="1:6" x14ac:dyDescent="0.35">
      <c r="A509" s="140">
        <v>2013</v>
      </c>
      <c r="B509" s="140" t="s">
        <v>105</v>
      </c>
      <c r="C509" s="140" t="s">
        <v>154</v>
      </c>
      <c r="D509" s="140" t="s">
        <v>118</v>
      </c>
      <c r="E509" s="140" t="s">
        <v>162</v>
      </c>
      <c r="F509" s="140">
        <v>2651</v>
      </c>
    </row>
    <row r="510" spans="1:6" x14ac:dyDescent="0.35">
      <c r="A510" s="140">
        <v>2013</v>
      </c>
      <c r="B510" s="140" t="s">
        <v>105</v>
      </c>
      <c r="C510" s="140" t="s">
        <v>154</v>
      </c>
      <c r="D510" s="140" t="s">
        <v>108</v>
      </c>
      <c r="E510" s="140" t="s">
        <v>162</v>
      </c>
      <c r="F510" s="140">
        <v>7045</v>
      </c>
    </row>
    <row r="511" spans="1:6" x14ac:dyDescent="0.35">
      <c r="A511" s="140">
        <v>2013</v>
      </c>
      <c r="B511" s="140" t="s">
        <v>105</v>
      </c>
      <c r="C511" s="140" t="s">
        <v>154</v>
      </c>
      <c r="D511" s="140" t="s">
        <v>114</v>
      </c>
      <c r="E511" s="140" t="s">
        <v>162</v>
      </c>
      <c r="F511" s="140">
        <v>22</v>
      </c>
    </row>
    <row r="512" spans="1:6" x14ac:dyDescent="0.35">
      <c r="A512" s="140">
        <v>2013</v>
      </c>
      <c r="B512" s="140" t="s">
        <v>105</v>
      </c>
      <c r="C512" s="140" t="s">
        <v>155</v>
      </c>
      <c r="D512" s="140" t="s">
        <v>110</v>
      </c>
      <c r="E512" s="140" t="s">
        <v>162</v>
      </c>
      <c r="F512" s="140">
        <v>2</v>
      </c>
    </row>
    <row r="513" spans="1:6" x14ac:dyDescent="0.35">
      <c r="A513" s="140">
        <v>2013</v>
      </c>
      <c r="B513" s="140" t="s">
        <v>105</v>
      </c>
      <c r="C513" s="140" t="s">
        <v>155</v>
      </c>
      <c r="D513" s="140" t="s">
        <v>109</v>
      </c>
      <c r="E513" s="140" t="s">
        <v>162</v>
      </c>
      <c r="F513" s="140">
        <v>223</v>
      </c>
    </row>
    <row r="514" spans="1:6" x14ac:dyDescent="0.35">
      <c r="A514" s="140">
        <v>2013</v>
      </c>
      <c r="B514" s="140" t="s">
        <v>105</v>
      </c>
      <c r="C514" s="140" t="s">
        <v>155</v>
      </c>
      <c r="D514" s="140" t="s">
        <v>111</v>
      </c>
      <c r="E514" s="140" t="s">
        <v>162</v>
      </c>
      <c r="F514" s="140">
        <v>0</v>
      </c>
    </row>
    <row r="515" spans="1:6" x14ac:dyDescent="0.35">
      <c r="A515" s="140">
        <v>2013</v>
      </c>
      <c r="B515" s="140" t="s">
        <v>105</v>
      </c>
      <c r="C515" s="140" t="s">
        <v>155</v>
      </c>
      <c r="D515" s="140" t="s">
        <v>112</v>
      </c>
      <c r="E515" s="140" t="s">
        <v>162</v>
      </c>
      <c r="F515" s="140">
        <v>0</v>
      </c>
    </row>
    <row r="516" spans="1:6" x14ac:dyDescent="0.35">
      <c r="A516" s="140">
        <v>2013</v>
      </c>
      <c r="B516" s="140" t="s">
        <v>105</v>
      </c>
      <c r="C516" s="140" t="s">
        <v>155</v>
      </c>
      <c r="D516" s="140" t="s">
        <v>113</v>
      </c>
      <c r="E516" s="140" t="s">
        <v>162</v>
      </c>
      <c r="F516" s="140">
        <v>0</v>
      </c>
    </row>
    <row r="517" spans="1:6" x14ac:dyDescent="0.35">
      <c r="A517" s="140">
        <v>2013</v>
      </c>
      <c r="B517" s="140" t="s">
        <v>105</v>
      </c>
      <c r="C517" s="140" t="s">
        <v>155</v>
      </c>
      <c r="D517" s="140" t="s">
        <v>116</v>
      </c>
      <c r="E517" s="140" t="s">
        <v>162</v>
      </c>
      <c r="F517" s="140">
        <v>71</v>
      </c>
    </row>
    <row r="518" spans="1:6" x14ac:dyDescent="0.35">
      <c r="A518" s="140">
        <v>2013</v>
      </c>
      <c r="B518" s="140" t="s">
        <v>105</v>
      </c>
      <c r="C518" s="140" t="s">
        <v>155</v>
      </c>
      <c r="D518" s="140" t="s">
        <v>115</v>
      </c>
      <c r="E518" s="140" t="s">
        <v>162</v>
      </c>
      <c r="F518" s="140">
        <v>11</v>
      </c>
    </row>
    <row r="519" spans="1:6" x14ac:dyDescent="0.35">
      <c r="A519" s="140">
        <v>2013</v>
      </c>
      <c r="B519" s="140" t="s">
        <v>105</v>
      </c>
      <c r="C519" s="140" t="s">
        <v>155</v>
      </c>
      <c r="D519" s="140" t="s">
        <v>118</v>
      </c>
      <c r="E519" s="140" t="s">
        <v>162</v>
      </c>
      <c r="F519" s="140">
        <v>94</v>
      </c>
    </row>
    <row r="520" spans="1:6" x14ac:dyDescent="0.35">
      <c r="A520" s="140">
        <v>2013</v>
      </c>
      <c r="B520" s="140" t="s">
        <v>105</v>
      </c>
      <c r="C520" s="140" t="s">
        <v>155</v>
      </c>
      <c r="D520" s="140" t="s">
        <v>108</v>
      </c>
      <c r="E520" s="140" t="s">
        <v>162</v>
      </c>
      <c r="F520" s="140">
        <v>165</v>
      </c>
    </row>
    <row r="521" spans="1:6" x14ac:dyDescent="0.35">
      <c r="A521" s="140">
        <v>2013</v>
      </c>
      <c r="B521" s="140" t="s">
        <v>105</v>
      </c>
      <c r="C521" s="140" t="s">
        <v>155</v>
      </c>
      <c r="D521" s="140" t="s">
        <v>114</v>
      </c>
      <c r="E521" s="140" t="s">
        <v>162</v>
      </c>
      <c r="F521" s="140">
        <v>0</v>
      </c>
    </row>
    <row r="522" spans="1:6" x14ac:dyDescent="0.35">
      <c r="A522" s="140">
        <v>2013</v>
      </c>
      <c r="B522" s="140" t="s">
        <v>105</v>
      </c>
      <c r="C522" s="140" t="s">
        <v>156</v>
      </c>
      <c r="D522" s="140" t="s">
        <v>110</v>
      </c>
      <c r="E522" s="140" t="s">
        <v>162</v>
      </c>
      <c r="F522" s="140">
        <v>6</v>
      </c>
    </row>
    <row r="523" spans="1:6" x14ac:dyDescent="0.35">
      <c r="A523" s="140">
        <v>2013</v>
      </c>
      <c r="B523" s="140" t="s">
        <v>105</v>
      </c>
      <c r="C523" s="140" t="s">
        <v>156</v>
      </c>
      <c r="D523" s="140" t="s">
        <v>109</v>
      </c>
      <c r="E523" s="140" t="s">
        <v>162</v>
      </c>
      <c r="F523" s="140">
        <v>517</v>
      </c>
    </row>
    <row r="524" spans="1:6" x14ac:dyDescent="0.35">
      <c r="A524" s="140">
        <v>2013</v>
      </c>
      <c r="B524" s="140" t="s">
        <v>105</v>
      </c>
      <c r="C524" s="140" t="s">
        <v>156</v>
      </c>
      <c r="D524" s="140" t="s">
        <v>111</v>
      </c>
      <c r="E524" s="140" t="s">
        <v>162</v>
      </c>
      <c r="F524" s="140">
        <v>1</v>
      </c>
    </row>
    <row r="525" spans="1:6" x14ac:dyDescent="0.35">
      <c r="A525" s="140">
        <v>2013</v>
      </c>
      <c r="B525" s="140" t="s">
        <v>105</v>
      </c>
      <c r="C525" s="140" t="s">
        <v>156</v>
      </c>
      <c r="D525" s="140" t="s">
        <v>112</v>
      </c>
      <c r="E525" s="140" t="s">
        <v>162</v>
      </c>
      <c r="F525" s="140">
        <v>0</v>
      </c>
    </row>
    <row r="526" spans="1:6" x14ac:dyDescent="0.35">
      <c r="A526" s="140">
        <v>2013</v>
      </c>
      <c r="B526" s="140" t="s">
        <v>105</v>
      </c>
      <c r="C526" s="140" t="s">
        <v>156</v>
      </c>
      <c r="D526" s="140" t="s">
        <v>113</v>
      </c>
      <c r="E526" s="140" t="s">
        <v>162</v>
      </c>
      <c r="F526" s="140">
        <v>2</v>
      </c>
    </row>
    <row r="527" spans="1:6" x14ac:dyDescent="0.35">
      <c r="A527" s="140">
        <v>2013</v>
      </c>
      <c r="B527" s="140" t="s">
        <v>105</v>
      </c>
      <c r="C527" s="140" t="s">
        <v>156</v>
      </c>
      <c r="D527" s="140" t="s">
        <v>116</v>
      </c>
      <c r="E527" s="140" t="s">
        <v>162</v>
      </c>
      <c r="F527" s="140">
        <v>185</v>
      </c>
    </row>
    <row r="528" spans="1:6" x14ac:dyDescent="0.35">
      <c r="A528" s="140">
        <v>2013</v>
      </c>
      <c r="B528" s="140" t="s">
        <v>105</v>
      </c>
      <c r="C528" s="140" t="s">
        <v>156</v>
      </c>
      <c r="D528" s="140" t="s">
        <v>115</v>
      </c>
      <c r="E528" s="140" t="s">
        <v>162</v>
      </c>
      <c r="F528" s="140">
        <v>20</v>
      </c>
    </row>
    <row r="529" spans="1:6" x14ac:dyDescent="0.35">
      <c r="A529" s="140">
        <v>2013</v>
      </c>
      <c r="B529" s="140" t="s">
        <v>105</v>
      </c>
      <c r="C529" s="140" t="s">
        <v>156</v>
      </c>
      <c r="D529" s="140" t="s">
        <v>118</v>
      </c>
      <c r="E529" s="140" t="s">
        <v>162</v>
      </c>
      <c r="F529" s="140">
        <v>287</v>
      </c>
    </row>
    <row r="530" spans="1:6" x14ac:dyDescent="0.35">
      <c r="A530" s="140">
        <v>2013</v>
      </c>
      <c r="B530" s="140" t="s">
        <v>105</v>
      </c>
      <c r="C530" s="140" t="s">
        <v>156</v>
      </c>
      <c r="D530" s="140" t="s">
        <v>108</v>
      </c>
      <c r="E530" s="140" t="s">
        <v>162</v>
      </c>
      <c r="F530" s="140">
        <v>432</v>
      </c>
    </row>
    <row r="531" spans="1:6" x14ac:dyDescent="0.35">
      <c r="A531" s="140">
        <v>2013</v>
      </c>
      <c r="B531" s="140" t="s">
        <v>105</v>
      </c>
      <c r="C531" s="140" t="s">
        <v>156</v>
      </c>
      <c r="D531" s="140" t="s">
        <v>114</v>
      </c>
      <c r="E531" s="140" t="s">
        <v>162</v>
      </c>
      <c r="F531" s="140">
        <v>1</v>
      </c>
    </row>
    <row r="532" spans="1:6" x14ac:dyDescent="0.35">
      <c r="A532" s="140">
        <v>2013</v>
      </c>
      <c r="B532" s="140" t="s">
        <v>105</v>
      </c>
      <c r="C532" s="140" t="s">
        <v>157</v>
      </c>
      <c r="D532" s="140" t="s">
        <v>110</v>
      </c>
      <c r="E532" s="140" t="s">
        <v>162</v>
      </c>
      <c r="F532" s="140">
        <v>27</v>
      </c>
    </row>
    <row r="533" spans="1:6" x14ac:dyDescent="0.35">
      <c r="A533" s="140">
        <v>2013</v>
      </c>
      <c r="B533" s="140" t="s">
        <v>105</v>
      </c>
      <c r="C533" s="140" t="s">
        <v>157</v>
      </c>
      <c r="D533" s="140" t="s">
        <v>109</v>
      </c>
      <c r="E533" s="140" t="s">
        <v>162</v>
      </c>
      <c r="F533" s="140">
        <v>1266</v>
      </c>
    </row>
    <row r="534" spans="1:6" x14ac:dyDescent="0.35">
      <c r="A534" s="140">
        <v>2013</v>
      </c>
      <c r="B534" s="140" t="s">
        <v>105</v>
      </c>
      <c r="C534" s="140" t="s">
        <v>157</v>
      </c>
      <c r="D534" s="140" t="s">
        <v>111</v>
      </c>
      <c r="E534" s="140" t="s">
        <v>162</v>
      </c>
      <c r="F534" s="140">
        <v>3</v>
      </c>
    </row>
    <row r="535" spans="1:6" x14ac:dyDescent="0.35">
      <c r="A535" s="140">
        <v>2013</v>
      </c>
      <c r="B535" s="140" t="s">
        <v>105</v>
      </c>
      <c r="C535" s="140" t="s">
        <v>157</v>
      </c>
      <c r="D535" s="140" t="s">
        <v>112</v>
      </c>
      <c r="E535" s="140" t="s">
        <v>162</v>
      </c>
      <c r="F535" s="140">
        <v>4</v>
      </c>
    </row>
    <row r="536" spans="1:6" x14ac:dyDescent="0.35">
      <c r="A536" s="140">
        <v>2013</v>
      </c>
      <c r="B536" s="140" t="s">
        <v>105</v>
      </c>
      <c r="C536" s="140" t="s">
        <v>157</v>
      </c>
      <c r="D536" s="140" t="s">
        <v>113</v>
      </c>
      <c r="E536" s="140" t="s">
        <v>162</v>
      </c>
      <c r="F536" s="140">
        <v>9</v>
      </c>
    </row>
    <row r="537" spans="1:6" x14ac:dyDescent="0.35">
      <c r="A537" s="140">
        <v>2013</v>
      </c>
      <c r="B537" s="140" t="s">
        <v>105</v>
      </c>
      <c r="C537" s="140" t="s">
        <v>157</v>
      </c>
      <c r="D537" s="140" t="s">
        <v>116</v>
      </c>
      <c r="E537" s="140" t="s">
        <v>162</v>
      </c>
      <c r="F537" s="140">
        <v>574</v>
      </c>
    </row>
    <row r="538" spans="1:6" x14ac:dyDescent="0.35">
      <c r="A538" s="140">
        <v>2013</v>
      </c>
      <c r="B538" s="140" t="s">
        <v>105</v>
      </c>
      <c r="C538" s="140" t="s">
        <v>157</v>
      </c>
      <c r="D538" s="140" t="s">
        <v>115</v>
      </c>
      <c r="E538" s="140" t="s">
        <v>162</v>
      </c>
      <c r="F538" s="140">
        <v>85</v>
      </c>
    </row>
    <row r="539" spans="1:6" x14ac:dyDescent="0.35">
      <c r="A539" s="140">
        <v>2013</v>
      </c>
      <c r="B539" s="140" t="s">
        <v>105</v>
      </c>
      <c r="C539" s="140" t="s">
        <v>157</v>
      </c>
      <c r="D539" s="140" t="s">
        <v>118</v>
      </c>
      <c r="E539" s="140" t="s">
        <v>162</v>
      </c>
      <c r="F539" s="140">
        <v>684</v>
      </c>
    </row>
    <row r="540" spans="1:6" x14ac:dyDescent="0.35">
      <c r="A540" s="140">
        <v>2013</v>
      </c>
      <c r="B540" s="140" t="s">
        <v>105</v>
      </c>
      <c r="C540" s="140" t="s">
        <v>157</v>
      </c>
      <c r="D540" s="140" t="s">
        <v>108</v>
      </c>
      <c r="E540" s="140" t="s">
        <v>162</v>
      </c>
      <c r="F540" s="140">
        <v>1492</v>
      </c>
    </row>
    <row r="541" spans="1:6" x14ac:dyDescent="0.35">
      <c r="A541" s="140">
        <v>2013</v>
      </c>
      <c r="B541" s="140" t="s">
        <v>105</v>
      </c>
      <c r="C541" s="140" t="s">
        <v>157</v>
      </c>
      <c r="D541" s="140" t="s">
        <v>114</v>
      </c>
      <c r="E541" s="140" t="s">
        <v>162</v>
      </c>
      <c r="F541" s="140">
        <v>6</v>
      </c>
    </row>
    <row r="542" spans="1:6" x14ac:dyDescent="0.35">
      <c r="A542" s="140">
        <v>2014</v>
      </c>
      <c r="B542" s="140" t="s">
        <v>127</v>
      </c>
      <c r="C542" s="140" t="s">
        <v>153</v>
      </c>
      <c r="D542" s="140" t="s">
        <v>110</v>
      </c>
      <c r="E542" s="140" t="s">
        <v>162</v>
      </c>
      <c r="F542" s="140">
        <v>0</v>
      </c>
    </row>
    <row r="543" spans="1:6" x14ac:dyDescent="0.35">
      <c r="A543" s="140">
        <v>2014</v>
      </c>
      <c r="B543" s="140" t="s">
        <v>127</v>
      </c>
      <c r="C543" s="140" t="s">
        <v>153</v>
      </c>
      <c r="D543" s="140" t="s">
        <v>109</v>
      </c>
      <c r="E543" s="140" t="s">
        <v>162</v>
      </c>
      <c r="F543" s="140">
        <v>101</v>
      </c>
    </row>
    <row r="544" spans="1:6" x14ac:dyDescent="0.35">
      <c r="A544" s="140">
        <v>2014</v>
      </c>
      <c r="B544" s="140" t="s">
        <v>127</v>
      </c>
      <c r="C544" s="140" t="s">
        <v>153</v>
      </c>
      <c r="D544" s="140" t="s">
        <v>111</v>
      </c>
      <c r="E544" s="140" t="s">
        <v>162</v>
      </c>
      <c r="F544" s="140">
        <v>0</v>
      </c>
    </row>
    <row r="545" spans="1:6" x14ac:dyDescent="0.35">
      <c r="A545" s="140">
        <v>2014</v>
      </c>
      <c r="B545" s="140" t="s">
        <v>127</v>
      </c>
      <c r="C545" s="140" t="s">
        <v>153</v>
      </c>
      <c r="D545" s="140" t="s">
        <v>112</v>
      </c>
      <c r="E545" s="140" t="s">
        <v>162</v>
      </c>
      <c r="F545" s="140">
        <v>0</v>
      </c>
    </row>
    <row r="546" spans="1:6" x14ac:dyDescent="0.35">
      <c r="A546" s="140">
        <v>2014</v>
      </c>
      <c r="B546" s="140" t="s">
        <v>127</v>
      </c>
      <c r="C546" s="140" t="s">
        <v>153</v>
      </c>
      <c r="D546" s="140" t="s">
        <v>113</v>
      </c>
      <c r="E546" s="140" t="s">
        <v>162</v>
      </c>
      <c r="F546" s="140">
        <v>0</v>
      </c>
    </row>
    <row r="547" spans="1:6" x14ac:dyDescent="0.35">
      <c r="A547" s="140">
        <v>2014</v>
      </c>
      <c r="B547" s="140" t="s">
        <v>127</v>
      </c>
      <c r="C547" s="140" t="s">
        <v>153</v>
      </c>
      <c r="D547" s="140" t="s">
        <v>116</v>
      </c>
      <c r="E547" s="140" t="s">
        <v>162</v>
      </c>
      <c r="F547" s="140">
        <v>35</v>
      </c>
    </row>
    <row r="548" spans="1:6" x14ac:dyDescent="0.35">
      <c r="A548" s="140">
        <v>2014</v>
      </c>
      <c r="B548" s="140" t="s">
        <v>127</v>
      </c>
      <c r="C548" s="140" t="s">
        <v>153</v>
      </c>
      <c r="D548" s="140" t="s">
        <v>115</v>
      </c>
      <c r="E548" s="140" t="s">
        <v>162</v>
      </c>
      <c r="F548" s="140">
        <v>5</v>
      </c>
    </row>
    <row r="549" spans="1:6" x14ac:dyDescent="0.35">
      <c r="A549" s="140">
        <v>2014</v>
      </c>
      <c r="B549" s="140" t="s">
        <v>127</v>
      </c>
      <c r="C549" s="140" t="s">
        <v>153</v>
      </c>
      <c r="D549" s="140" t="s">
        <v>118</v>
      </c>
      <c r="E549" s="140" t="s">
        <v>162</v>
      </c>
      <c r="F549" s="140">
        <v>68</v>
      </c>
    </row>
    <row r="550" spans="1:6" x14ac:dyDescent="0.35">
      <c r="A550" s="140">
        <v>2014</v>
      </c>
      <c r="B550" s="140" t="s">
        <v>127</v>
      </c>
      <c r="C550" s="140" t="s">
        <v>153</v>
      </c>
      <c r="D550" s="140" t="s">
        <v>108</v>
      </c>
      <c r="E550" s="140" t="s">
        <v>162</v>
      </c>
      <c r="F550" s="140">
        <v>92</v>
      </c>
    </row>
    <row r="551" spans="1:6" x14ac:dyDescent="0.35">
      <c r="A551" s="140">
        <v>2014</v>
      </c>
      <c r="B551" s="140" t="s">
        <v>127</v>
      </c>
      <c r="C551" s="140" t="s">
        <v>153</v>
      </c>
      <c r="D551" s="140" t="s">
        <v>114</v>
      </c>
      <c r="E551" s="140" t="s">
        <v>162</v>
      </c>
      <c r="F551" s="140">
        <v>1</v>
      </c>
    </row>
    <row r="552" spans="1:6" x14ac:dyDescent="0.35">
      <c r="A552" s="140">
        <v>2014</v>
      </c>
      <c r="B552" s="140" t="s">
        <v>127</v>
      </c>
      <c r="C552" s="140" t="s">
        <v>154</v>
      </c>
      <c r="D552" s="140" t="s">
        <v>110</v>
      </c>
      <c r="E552" s="140" t="s">
        <v>162</v>
      </c>
      <c r="F552" s="140">
        <v>1</v>
      </c>
    </row>
    <row r="553" spans="1:6" x14ac:dyDescent="0.35">
      <c r="A553" s="140">
        <v>2014</v>
      </c>
      <c r="B553" s="140" t="s">
        <v>127</v>
      </c>
      <c r="C553" s="140" t="s">
        <v>154</v>
      </c>
      <c r="D553" s="140" t="s">
        <v>109</v>
      </c>
      <c r="E553" s="140" t="s">
        <v>162</v>
      </c>
      <c r="F553" s="140">
        <v>189</v>
      </c>
    </row>
    <row r="554" spans="1:6" x14ac:dyDescent="0.35">
      <c r="A554" s="140">
        <v>2014</v>
      </c>
      <c r="B554" s="140" t="s">
        <v>127</v>
      </c>
      <c r="C554" s="140" t="s">
        <v>154</v>
      </c>
      <c r="D554" s="140" t="s">
        <v>111</v>
      </c>
      <c r="E554" s="140" t="s">
        <v>162</v>
      </c>
      <c r="F554" s="140">
        <v>0</v>
      </c>
    </row>
    <row r="555" spans="1:6" x14ac:dyDescent="0.35">
      <c r="A555" s="140">
        <v>2014</v>
      </c>
      <c r="B555" s="140" t="s">
        <v>127</v>
      </c>
      <c r="C555" s="140" t="s">
        <v>154</v>
      </c>
      <c r="D555" s="140" t="s">
        <v>112</v>
      </c>
      <c r="E555" s="140" t="s">
        <v>162</v>
      </c>
      <c r="F555" s="140">
        <v>0</v>
      </c>
    </row>
    <row r="556" spans="1:6" x14ac:dyDescent="0.35">
      <c r="A556" s="140">
        <v>2014</v>
      </c>
      <c r="B556" s="140" t="s">
        <v>127</v>
      </c>
      <c r="C556" s="140" t="s">
        <v>154</v>
      </c>
      <c r="D556" s="140" t="s">
        <v>113</v>
      </c>
      <c r="E556" s="140" t="s">
        <v>162</v>
      </c>
      <c r="F556" s="140">
        <v>1</v>
      </c>
    </row>
    <row r="557" spans="1:6" x14ac:dyDescent="0.35">
      <c r="A557" s="140">
        <v>2014</v>
      </c>
      <c r="B557" s="140" t="s">
        <v>127</v>
      </c>
      <c r="C557" s="140" t="s">
        <v>154</v>
      </c>
      <c r="D557" s="140" t="s">
        <v>116</v>
      </c>
      <c r="E557" s="140" t="s">
        <v>162</v>
      </c>
      <c r="F557" s="140">
        <v>85</v>
      </c>
    </row>
    <row r="558" spans="1:6" x14ac:dyDescent="0.35">
      <c r="A558" s="140">
        <v>2014</v>
      </c>
      <c r="B558" s="140" t="s">
        <v>127</v>
      </c>
      <c r="C558" s="140" t="s">
        <v>154</v>
      </c>
      <c r="D558" s="140" t="s">
        <v>115</v>
      </c>
      <c r="E558" s="140" t="s">
        <v>162</v>
      </c>
      <c r="F558" s="140">
        <v>16</v>
      </c>
    </row>
    <row r="559" spans="1:6" x14ac:dyDescent="0.35">
      <c r="A559" s="140">
        <v>2014</v>
      </c>
      <c r="B559" s="140" t="s">
        <v>127</v>
      </c>
      <c r="C559" s="140" t="s">
        <v>154</v>
      </c>
      <c r="D559" s="140" t="s">
        <v>118</v>
      </c>
      <c r="E559" s="140" t="s">
        <v>162</v>
      </c>
      <c r="F559" s="140">
        <v>132</v>
      </c>
    </row>
    <row r="560" spans="1:6" x14ac:dyDescent="0.35">
      <c r="A560" s="140">
        <v>2014</v>
      </c>
      <c r="B560" s="140" t="s">
        <v>127</v>
      </c>
      <c r="C560" s="140" t="s">
        <v>154</v>
      </c>
      <c r="D560" s="140" t="s">
        <v>108</v>
      </c>
      <c r="E560" s="140" t="s">
        <v>162</v>
      </c>
      <c r="F560" s="140">
        <v>228</v>
      </c>
    </row>
    <row r="561" spans="1:6" x14ac:dyDescent="0.35">
      <c r="A561" s="140">
        <v>2014</v>
      </c>
      <c r="B561" s="140" t="s">
        <v>127</v>
      </c>
      <c r="C561" s="140" t="s">
        <v>154</v>
      </c>
      <c r="D561" s="140" t="s">
        <v>114</v>
      </c>
      <c r="E561" s="140" t="s">
        <v>162</v>
      </c>
      <c r="F561" s="140">
        <v>1</v>
      </c>
    </row>
    <row r="562" spans="1:6" x14ac:dyDescent="0.35">
      <c r="A562" s="140">
        <v>2014</v>
      </c>
      <c r="B562" s="140" t="s">
        <v>127</v>
      </c>
      <c r="C562" s="140" t="s">
        <v>155</v>
      </c>
      <c r="D562" s="140" t="s">
        <v>110</v>
      </c>
      <c r="E562" s="140" t="s">
        <v>162</v>
      </c>
      <c r="F562" s="140">
        <v>0</v>
      </c>
    </row>
    <row r="563" spans="1:6" x14ac:dyDescent="0.35">
      <c r="A563" s="140">
        <v>2014</v>
      </c>
      <c r="B563" s="140" t="s">
        <v>127</v>
      </c>
      <c r="C563" s="140" t="s">
        <v>155</v>
      </c>
      <c r="D563" s="140" t="s">
        <v>109</v>
      </c>
      <c r="E563" s="140" t="s">
        <v>162</v>
      </c>
      <c r="F563" s="140">
        <v>7</v>
      </c>
    </row>
    <row r="564" spans="1:6" x14ac:dyDescent="0.35">
      <c r="A564" s="140">
        <v>2014</v>
      </c>
      <c r="B564" s="140" t="s">
        <v>127</v>
      </c>
      <c r="C564" s="140" t="s">
        <v>155</v>
      </c>
      <c r="D564" s="140" t="s">
        <v>111</v>
      </c>
      <c r="E564" s="140" t="s">
        <v>162</v>
      </c>
      <c r="F564" s="140">
        <v>0</v>
      </c>
    </row>
    <row r="565" spans="1:6" x14ac:dyDescent="0.35">
      <c r="A565" s="140">
        <v>2014</v>
      </c>
      <c r="B565" s="140" t="s">
        <v>127</v>
      </c>
      <c r="C565" s="140" t="s">
        <v>155</v>
      </c>
      <c r="D565" s="140" t="s">
        <v>112</v>
      </c>
      <c r="E565" s="140" t="s">
        <v>162</v>
      </c>
      <c r="F565" s="140">
        <v>0</v>
      </c>
    </row>
    <row r="566" spans="1:6" x14ac:dyDescent="0.35">
      <c r="A566" s="140">
        <v>2014</v>
      </c>
      <c r="B566" s="140" t="s">
        <v>127</v>
      </c>
      <c r="C566" s="140" t="s">
        <v>155</v>
      </c>
      <c r="D566" s="140" t="s">
        <v>113</v>
      </c>
      <c r="E566" s="140" t="s">
        <v>162</v>
      </c>
      <c r="F566" s="140">
        <v>0</v>
      </c>
    </row>
    <row r="567" spans="1:6" x14ac:dyDescent="0.35">
      <c r="A567" s="140">
        <v>2014</v>
      </c>
      <c r="B567" s="140" t="s">
        <v>127</v>
      </c>
      <c r="C567" s="140" t="s">
        <v>155</v>
      </c>
      <c r="D567" s="140" t="s">
        <v>116</v>
      </c>
      <c r="E567" s="140" t="s">
        <v>162</v>
      </c>
      <c r="F567" s="140">
        <v>3</v>
      </c>
    </row>
    <row r="568" spans="1:6" x14ac:dyDescent="0.35">
      <c r="A568" s="140">
        <v>2014</v>
      </c>
      <c r="B568" s="140" t="s">
        <v>127</v>
      </c>
      <c r="C568" s="140" t="s">
        <v>155</v>
      </c>
      <c r="D568" s="140" t="s">
        <v>115</v>
      </c>
      <c r="E568" s="140" t="s">
        <v>162</v>
      </c>
      <c r="F568" s="140">
        <v>0</v>
      </c>
    </row>
    <row r="569" spans="1:6" x14ac:dyDescent="0.35">
      <c r="A569" s="140">
        <v>2014</v>
      </c>
      <c r="B569" s="140" t="s">
        <v>127</v>
      </c>
      <c r="C569" s="140" t="s">
        <v>155</v>
      </c>
      <c r="D569" s="140" t="s">
        <v>118</v>
      </c>
      <c r="E569" s="140" t="s">
        <v>162</v>
      </c>
      <c r="F569" s="140">
        <v>3</v>
      </c>
    </row>
    <row r="570" spans="1:6" x14ac:dyDescent="0.35">
      <c r="A570" s="140">
        <v>2014</v>
      </c>
      <c r="B570" s="140" t="s">
        <v>127</v>
      </c>
      <c r="C570" s="140" t="s">
        <v>155</v>
      </c>
      <c r="D570" s="140" t="s">
        <v>108</v>
      </c>
      <c r="E570" s="140" t="s">
        <v>162</v>
      </c>
      <c r="F570" s="140">
        <v>5</v>
      </c>
    </row>
    <row r="571" spans="1:6" x14ac:dyDescent="0.35">
      <c r="A571" s="140">
        <v>2014</v>
      </c>
      <c r="B571" s="140" t="s">
        <v>127</v>
      </c>
      <c r="C571" s="140" t="s">
        <v>155</v>
      </c>
      <c r="D571" s="140" t="s">
        <v>114</v>
      </c>
      <c r="E571" s="140" t="s">
        <v>162</v>
      </c>
      <c r="F571" s="140">
        <v>0</v>
      </c>
    </row>
    <row r="572" spans="1:6" x14ac:dyDescent="0.35">
      <c r="A572" s="140">
        <v>2014</v>
      </c>
      <c r="B572" s="140" t="s">
        <v>127</v>
      </c>
      <c r="C572" s="140" t="s">
        <v>156</v>
      </c>
      <c r="D572" s="140" t="s">
        <v>110</v>
      </c>
      <c r="E572" s="140" t="s">
        <v>162</v>
      </c>
      <c r="F572" s="140">
        <v>0</v>
      </c>
    </row>
    <row r="573" spans="1:6" x14ac:dyDescent="0.35">
      <c r="A573" s="140">
        <v>2014</v>
      </c>
      <c r="B573" s="140" t="s">
        <v>127</v>
      </c>
      <c r="C573" s="140" t="s">
        <v>156</v>
      </c>
      <c r="D573" s="140" t="s">
        <v>109</v>
      </c>
      <c r="E573" s="140" t="s">
        <v>162</v>
      </c>
      <c r="F573" s="140">
        <v>26</v>
      </c>
    </row>
    <row r="574" spans="1:6" x14ac:dyDescent="0.35">
      <c r="A574" s="140">
        <v>2014</v>
      </c>
      <c r="B574" s="140" t="s">
        <v>127</v>
      </c>
      <c r="C574" s="140" t="s">
        <v>156</v>
      </c>
      <c r="D574" s="140" t="s">
        <v>111</v>
      </c>
      <c r="E574" s="140" t="s">
        <v>162</v>
      </c>
      <c r="F574" s="140">
        <v>0</v>
      </c>
    </row>
    <row r="575" spans="1:6" x14ac:dyDescent="0.35">
      <c r="A575" s="140">
        <v>2014</v>
      </c>
      <c r="B575" s="140" t="s">
        <v>127</v>
      </c>
      <c r="C575" s="140" t="s">
        <v>156</v>
      </c>
      <c r="D575" s="140" t="s">
        <v>112</v>
      </c>
      <c r="E575" s="140" t="s">
        <v>162</v>
      </c>
      <c r="F575" s="140">
        <v>0</v>
      </c>
    </row>
    <row r="576" spans="1:6" x14ac:dyDescent="0.35">
      <c r="A576" s="140">
        <v>2014</v>
      </c>
      <c r="B576" s="140" t="s">
        <v>127</v>
      </c>
      <c r="C576" s="140" t="s">
        <v>156</v>
      </c>
      <c r="D576" s="140" t="s">
        <v>113</v>
      </c>
      <c r="E576" s="140" t="s">
        <v>162</v>
      </c>
      <c r="F576" s="140">
        <v>0</v>
      </c>
    </row>
    <row r="577" spans="1:6" x14ac:dyDescent="0.35">
      <c r="A577" s="140">
        <v>2014</v>
      </c>
      <c r="B577" s="140" t="s">
        <v>127</v>
      </c>
      <c r="C577" s="140" t="s">
        <v>156</v>
      </c>
      <c r="D577" s="140" t="s">
        <v>116</v>
      </c>
      <c r="E577" s="140" t="s">
        <v>162</v>
      </c>
      <c r="F577" s="140">
        <v>11</v>
      </c>
    </row>
    <row r="578" spans="1:6" x14ac:dyDescent="0.35">
      <c r="A578" s="140">
        <v>2014</v>
      </c>
      <c r="B578" s="140" t="s">
        <v>127</v>
      </c>
      <c r="C578" s="140" t="s">
        <v>156</v>
      </c>
      <c r="D578" s="140" t="s">
        <v>115</v>
      </c>
      <c r="E578" s="140" t="s">
        <v>162</v>
      </c>
      <c r="F578" s="140">
        <v>0</v>
      </c>
    </row>
    <row r="579" spans="1:6" x14ac:dyDescent="0.35">
      <c r="A579" s="140">
        <v>2014</v>
      </c>
      <c r="B579" s="140" t="s">
        <v>127</v>
      </c>
      <c r="C579" s="140" t="s">
        <v>156</v>
      </c>
      <c r="D579" s="140" t="s">
        <v>118</v>
      </c>
      <c r="E579" s="140" t="s">
        <v>162</v>
      </c>
      <c r="F579" s="140">
        <v>7</v>
      </c>
    </row>
    <row r="580" spans="1:6" x14ac:dyDescent="0.35">
      <c r="A580" s="140">
        <v>2014</v>
      </c>
      <c r="B580" s="140" t="s">
        <v>127</v>
      </c>
      <c r="C580" s="140" t="s">
        <v>156</v>
      </c>
      <c r="D580" s="140" t="s">
        <v>108</v>
      </c>
      <c r="E580" s="140" t="s">
        <v>162</v>
      </c>
      <c r="F580" s="140">
        <v>18</v>
      </c>
    </row>
    <row r="581" spans="1:6" x14ac:dyDescent="0.35">
      <c r="A581" s="140">
        <v>2014</v>
      </c>
      <c r="B581" s="140" t="s">
        <v>127</v>
      </c>
      <c r="C581" s="140" t="s">
        <v>156</v>
      </c>
      <c r="D581" s="140" t="s">
        <v>114</v>
      </c>
      <c r="E581" s="140" t="s">
        <v>162</v>
      </c>
      <c r="F581" s="140">
        <v>0</v>
      </c>
    </row>
    <row r="582" spans="1:6" x14ac:dyDescent="0.35">
      <c r="A582" s="140">
        <v>2014</v>
      </c>
      <c r="B582" s="140" t="s">
        <v>127</v>
      </c>
      <c r="C582" s="140" t="s">
        <v>157</v>
      </c>
      <c r="D582" s="140" t="s">
        <v>110</v>
      </c>
      <c r="E582" s="140" t="s">
        <v>162</v>
      </c>
      <c r="F582" s="140">
        <v>0</v>
      </c>
    </row>
    <row r="583" spans="1:6" x14ac:dyDescent="0.35">
      <c r="A583" s="140">
        <v>2014</v>
      </c>
      <c r="B583" s="140" t="s">
        <v>127</v>
      </c>
      <c r="C583" s="140" t="s">
        <v>157</v>
      </c>
      <c r="D583" s="140" t="s">
        <v>109</v>
      </c>
      <c r="E583" s="140" t="s">
        <v>162</v>
      </c>
      <c r="F583" s="140">
        <v>87</v>
      </c>
    </row>
    <row r="584" spans="1:6" x14ac:dyDescent="0.35">
      <c r="A584" s="140">
        <v>2014</v>
      </c>
      <c r="B584" s="140" t="s">
        <v>127</v>
      </c>
      <c r="C584" s="140" t="s">
        <v>157</v>
      </c>
      <c r="D584" s="140" t="s">
        <v>111</v>
      </c>
      <c r="E584" s="140" t="s">
        <v>162</v>
      </c>
      <c r="F584" s="140">
        <v>0</v>
      </c>
    </row>
    <row r="585" spans="1:6" x14ac:dyDescent="0.35">
      <c r="A585" s="140">
        <v>2014</v>
      </c>
      <c r="B585" s="140" t="s">
        <v>127</v>
      </c>
      <c r="C585" s="140" t="s">
        <v>157</v>
      </c>
      <c r="D585" s="140" t="s">
        <v>112</v>
      </c>
      <c r="E585" s="140" t="s">
        <v>162</v>
      </c>
      <c r="F585" s="140">
        <v>0</v>
      </c>
    </row>
    <row r="586" spans="1:6" x14ac:dyDescent="0.35">
      <c r="A586" s="140">
        <v>2014</v>
      </c>
      <c r="B586" s="140" t="s">
        <v>127</v>
      </c>
      <c r="C586" s="140" t="s">
        <v>157</v>
      </c>
      <c r="D586" s="140" t="s">
        <v>113</v>
      </c>
      <c r="E586" s="140" t="s">
        <v>162</v>
      </c>
      <c r="F586" s="140">
        <v>0</v>
      </c>
    </row>
    <row r="587" spans="1:6" x14ac:dyDescent="0.35">
      <c r="A587" s="140">
        <v>2014</v>
      </c>
      <c r="B587" s="140" t="s">
        <v>127</v>
      </c>
      <c r="C587" s="140" t="s">
        <v>157</v>
      </c>
      <c r="D587" s="140" t="s">
        <v>116</v>
      </c>
      <c r="E587" s="140" t="s">
        <v>162</v>
      </c>
      <c r="F587" s="140">
        <v>35</v>
      </c>
    </row>
    <row r="588" spans="1:6" x14ac:dyDescent="0.35">
      <c r="A588" s="140">
        <v>2014</v>
      </c>
      <c r="B588" s="140" t="s">
        <v>127</v>
      </c>
      <c r="C588" s="140" t="s">
        <v>157</v>
      </c>
      <c r="D588" s="140" t="s">
        <v>115</v>
      </c>
      <c r="E588" s="140" t="s">
        <v>162</v>
      </c>
      <c r="F588" s="140">
        <v>5</v>
      </c>
    </row>
    <row r="589" spans="1:6" x14ac:dyDescent="0.35">
      <c r="A589" s="140">
        <v>2014</v>
      </c>
      <c r="B589" s="140" t="s">
        <v>127</v>
      </c>
      <c r="C589" s="140" t="s">
        <v>157</v>
      </c>
      <c r="D589" s="140" t="s">
        <v>118</v>
      </c>
      <c r="E589" s="140" t="s">
        <v>162</v>
      </c>
      <c r="F589" s="140">
        <v>58</v>
      </c>
    </row>
    <row r="590" spans="1:6" x14ac:dyDescent="0.35">
      <c r="A590" s="140">
        <v>2014</v>
      </c>
      <c r="B590" s="140" t="s">
        <v>127</v>
      </c>
      <c r="C590" s="140" t="s">
        <v>157</v>
      </c>
      <c r="D590" s="140" t="s">
        <v>108</v>
      </c>
      <c r="E590" s="140" t="s">
        <v>162</v>
      </c>
      <c r="F590" s="140">
        <v>86</v>
      </c>
    </row>
    <row r="591" spans="1:6" x14ac:dyDescent="0.35">
      <c r="A591" s="140">
        <v>2014</v>
      </c>
      <c r="B591" s="140" t="s">
        <v>127</v>
      </c>
      <c r="C591" s="140" t="s">
        <v>157</v>
      </c>
      <c r="D591" s="140" t="s">
        <v>114</v>
      </c>
      <c r="E591" s="140" t="s">
        <v>162</v>
      </c>
      <c r="F591" s="140">
        <v>0</v>
      </c>
    </row>
    <row r="592" spans="1:6" x14ac:dyDescent="0.35">
      <c r="A592" s="140">
        <v>2014</v>
      </c>
      <c r="B592" s="140" t="s">
        <v>158</v>
      </c>
      <c r="C592" s="140" t="s">
        <v>153</v>
      </c>
      <c r="D592" s="140" t="s">
        <v>110</v>
      </c>
      <c r="E592" s="140" t="s">
        <v>162</v>
      </c>
      <c r="F592" s="140">
        <v>3</v>
      </c>
    </row>
    <row r="593" spans="1:6" x14ac:dyDescent="0.35">
      <c r="A593" s="140">
        <v>2014</v>
      </c>
      <c r="B593" s="140" t="s">
        <v>158</v>
      </c>
      <c r="C593" s="140" t="s">
        <v>153</v>
      </c>
      <c r="D593" s="140" t="s">
        <v>109</v>
      </c>
      <c r="E593" s="140" t="s">
        <v>162</v>
      </c>
      <c r="F593" s="140">
        <v>522</v>
      </c>
    </row>
    <row r="594" spans="1:6" x14ac:dyDescent="0.35">
      <c r="A594" s="140">
        <v>2014</v>
      </c>
      <c r="B594" s="140" t="s">
        <v>158</v>
      </c>
      <c r="C594" s="140" t="s">
        <v>153</v>
      </c>
      <c r="D594" s="140" t="s">
        <v>111</v>
      </c>
      <c r="E594" s="140" t="s">
        <v>162</v>
      </c>
      <c r="F594" s="140">
        <v>0</v>
      </c>
    </row>
    <row r="595" spans="1:6" x14ac:dyDescent="0.35">
      <c r="A595" s="140">
        <v>2014</v>
      </c>
      <c r="B595" s="140" t="s">
        <v>158</v>
      </c>
      <c r="C595" s="140" t="s">
        <v>153</v>
      </c>
      <c r="D595" s="140" t="s">
        <v>112</v>
      </c>
      <c r="E595" s="140" t="s">
        <v>162</v>
      </c>
      <c r="F595" s="140">
        <v>0</v>
      </c>
    </row>
    <row r="596" spans="1:6" x14ac:dyDescent="0.35">
      <c r="A596" s="140">
        <v>2014</v>
      </c>
      <c r="B596" s="140" t="s">
        <v>158</v>
      </c>
      <c r="C596" s="140" t="s">
        <v>153</v>
      </c>
      <c r="D596" s="140" t="s">
        <v>113</v>
      </c>
      <c r="E596" s="140" t="s">
        <v>162</v>
      </c>
      <c r="F596" s="140">
        <v>2</v>
      </c>
    </row>
    <row r="597" spans="1:6" x14ac:dyDescent="0.35">
      <c r="A597" s="140">
        <v>2014</v>
      </c>
      <c r="B597" s="140" t="s">
        <v>158</v>
      </c>
      <c r="C597" s="140" t="s">
        <v>153</v>
      </c>
      <c r="D597" s="140" t="s">
        <v>116</v>
      </c>
      <c r="E597" s="140" t="s">
        <v>162</v>
      </c>
      <c r="F597" s="140">
        <v>350</v>
      </c>
    </row>
    <row r="598" spans="1:6" x14ac:dyDescent="0.35">
      <c r="A598" s="140">
        <v>2014</v>
      </c>
      <c r="B598" s="140" t="s">
        <v>158</v>
      </c>
      <c r="C598" s="140" t="s">
        <v>153</v>
      </c>
      <c r="D598" s="140" t="s">
        <v>115</v>
      </c>
      <c r="E598" s="140" t="s">
        <v>162</v>
      </c>
      <c r="F598" s="140">
        <v>17</v>
      </c>
    </row>
    <row r="599" spans="1:6" x14ac:dyDescent="0.35">
      <c r="A599" s="140">
        <v>2014</v>
      </c>
      <c r="B599" s="140" t="s">
        <v>158</v>
      </c>
      <c r="C599" s="140" t="s">
        <v>153</v>
      </c>
      <c r="D599" s="140" t="s">
        <v>118</v>
      </c>
      <c r="E599" s="140" t="s">
        <v>162</v>
      </c>
      <c r="F599" s="140">
        <v>488</v>
      </c>
    </row>
    <row r="600" spans="1:6" x14ac:dyDescent="0.35">
      <c r="A600" s="140">
        <v>2014</v>
      </c>
      <c r="B600" s="140" t="s">
        <v>158</v>
      </c>
      <c r="C600" s="140" t="s">
        <v>153</v>
      </c>
      <c r="D600" s="140" t="s">
        <v>108</v>
      </c>
      <c r="E600" s="140" t="s">
        <v>162</v>
      </c>
      <c r="F600" s="140">
        <v>925</v>
      </c>
    </row>
    <row r="601" spans="1:6" x14ac:dyDescent="0.35">
      <c r="A601" s="140">
        <v>2014</v>
      </c>
      <c r="B601" s="140" t="s">
        <v>158</v>
      </c>
      <c r="C601" s="140" t="s">
        <v>153</v>
      </c>
      <c r="D601" s="140" t="s">
        <v>114</v>
      </c>
      <c r="E601" s="140" t="s">
        <v>162</v>
      </c>
      <c r="F601" s="140">
        <v>0</v>
      </c>
    </row>
    <row r="602" spans="1:6" x14ac:dyDescent="0.35">
      <c r="A602" s="140">
        <v>2014</v>
      </c>
      <c r="B602" s="140" t="s">
        <v>158</v>
      </c>
      <c r="C602" s="140" t="s">
        <v>154</v>
      </c>
      <c r="D602" s="140" t="s">
        <v>110</v>
      </c>
      <c r="E602" s="140" t="s">
        <v>162</v>
      </c>
      <c r="F602" s="140">
        <v>11</v>
      </c>
    </row>
    <row r="603" spans="1:6" x14ac:dyDescent="0.35">
      <c r="A603" s="140">
        <v>2014</v>
      </c>
      <c r="B603" s="140" t="s">
        <v>158</v>
      </c>
      <c r="C603" s="140" t="s">
        <v>154</v>
      </c>
      <c r="D603" s="140" t="s">
        <v>109</v>
      </c>
      <c r="E603" s="140" t="s">
        <v>162</v>
      </c>
      <c r="F603" s="140">
        <v>2179</v>
      </c>
    </row>
    <row r="604" spans="1:6" x14ac:dyDescent="0.35">
      <c r="A604" s="140">
        <v>2014</v>
      </c>
      <c r="B604" s="140" t="s">
        <v>158</v>
      </c>
      <c r="C604" s="140" t="s">
        <v>154</v>
      </c>
      <c r="D604" s="140" t="s">
        <v>111</v>
      </c>
      <c r="E604" s="140" t="s">
        <v>162</v>
      </c>
      <c r="F604" s="140">
        <v>2</v>
      </c>
    </row>
    <row r="605" spans="1:6" x14ac:dyDescent="0.35">
      <c r="A605" s="140">
        <v>2014</v>
      </c>
      <c r="B605" s="140" t="s">
        <v>158</v>
      </c>
      <c r="C605" s="140" t="s">
        <v>154</v>
      </c>
      <c r="D605" s="140" t="s">
        <v>112</v>
      </c>
      <c r="E605" s="140" t="s">
        <v>162</v>
      </c>
      <c r="F605" s="140">
        <v>4</v>
      </c>
    </row>
    <row r="606" spans="1:6" x14ac:dyDescent="0.35">
      <c r="A606" s="140">
        <v>2014</v>
      </c>
      <c r="B606" s="140" t="s">
        <v>158</v>
      </c>
      <c r="C606" s="140" t="s">
        <v>154</v>
      </c>
      <c r="D606" s="140" t="s">
        <v>113</v>
      </c>
      <c r="E606" s="140" t="s">
        <v>162</v>
      </c>
      <c r="F606" s="140">
        <v>10</v>
      </c>
    </row>
    <row r="607" spans="1:6" x14ac:dyDescent="0.35">
      <c r="A607" s="140">
        <v>2014</v>
      </c>
      <c r="B607" s="140" t="s">
        <v>158</v>
      </c>
      <c r="C607" s="140" t="s">
        <v>154</v>
      </c>
      <c r="D607" s="140" t="s">
        <v>116</v>
      </c>
      <c r="E607" s="140" t="s">
        <v>162</v>
      </c>
      <c r="F607" s="140">
        <v>1616</v>
      </c>
    </row>
    <row r="608" spans="1:6" x14ac:dyDescent="0.35">
      <c r="A608" s="140">
        <v>2014</v>
      </c>
      <c r="B608" s="140" t="s">
        <v>158</v>
      </c>
      <c r="C608" s="140" t="s">
        <v>154</v>
      </c>
      <c r="D608" s="140" t="s">
        <v>115</v>
      </c>
      <c r="E608" s="140" t="s">
        <v>162</v>
      </c>
      <c r="F608" s="140">
        <v>97</v>
      </c>
    </row>
    <row r="609" spans="1:6" x14ac:dyDescent="0.35">
      <c r="A609" s="140">
        <v>2014</v>
      </c>
      <c r="B609" s="140" t="s">
        <v>158</v>
      </c>
      <c r="C609" s="140" t="s">
        <v>154</v>
      </c>
      <c r="D609" s="140" t="s">
        <v>118</v>
      </c>
      <c r="E609" s="140" t="s">
        <v>162</v>
      </c>
      <c r="F609" s="140">
        <v>2130</v>
      </c>
    </row>
    <row r="610" spans="1:6" x14ac:dyDescent="0.35">
      <c r="A610" s="140">
        <v>2014</v>
      </c>
      <c r="B610" s="140" t="s">
        <v>158</v>
      </c>
      <c r="C610" s="140" t="s">
        <v>154</v>
      </c>
      <c r="D610" s="140" t="s">
        <v>108</v>
      </c>
      <c r="E610" s="140" t="s">
        <v>162</v>
      </c>
      <c r="F610" s="140">
        <v>3756</v>
      </c>
    </row>
    <row r="611" spans="1:6" x14ac:dyDescent="0.35">
      <c r="A611" s="140">
        <v>2014</v>
      </c>
      <c r="B611" s="140" t="s">
        <v>158</v>
      </c>
      <c r="C611" s="140" t="s">
        <v>154</v>
      </c>
      <c r="D611" s="140" t="s">
        <v>114</v>
      </c>
      <c r="E611" s="140" t="s">
        <v>162</v>
      </c>
      <c r="F611" s="140">
        <v>4</v>
      </c>
    </row>
    <row r="612" spans="1:6" x14ac:dyDescent="0.35">
      <c r="A612" s="140">
        <v>2014</v>
      </c>
      <c r="B612" s="140" t="s">
        <v>158</v>
      </c>
      <c r="C612" s="140" t="s">
        <v>155</v>
      </c>
      <c r="D612" s="140" t="s">
        <v>110</v>
      </c>
      <c r="E612" s="140" t="s">
        <v>162</v>
      </c>
      <c r="F612" s="140">
        <v>0</v>
      </c>
    </row>
    <row r="613" spans="1:6" x14ac:dyDescent="0.35">
      <c r="A613" s="140">
        <v>2014</v>
      </c>
      <c r="B613" s="140" t="s">
        <v>158</v>
      </c>
      <c r="C613" s="140" t="s">
        <v>155</v>
      </c>
      <c r="D613" s="140" t="s">
        <v>109</v>
      </c>
      <c r="E613" s="140" t="s">
        <v>162</v>
      </c>
      <c r="F613" s="140">
        <v>0</v>
      </c>
    </row>
    <row r="614" spans="1:6" x14ac:dyDescent="0.35">
      <c r="A614" s="140">
        <v>2014</v>
      </c>
      <c r="B614" s="140" t="s">
        <v>158</v>
      </c>
      <c r="C614" s="140" t="s">
        <v>155</v>
      </c>
      <c r="D614" s="140" t="s">
        <v>111</v>
      </c>
      <c r="E614" s="140" t="s">
        <v>162</v>
      </c>
      <c r="F614" s="140">
        <v>0</v>
      </c>
    </row>
    <row r="615" spans="1:6" x14ac:dyDescent="0.35">
      <c r="A615" s="140">
        <v>2014</v>
      </c>
      <c r="B615" s="140" t="s">
        <v>158</v>
      </c>
      <c r="C615" s="140" t="s">
        <v>155</v>
      </c>
      <c r="D615" s="140" t="s">
        <v>112</v>
      </c>
      <c r="E615" s="140" t="s">
        <v>162</v>
      </c>
      <c r="F615" s="140">
        <v>0</v>
      </c>
    </row>
    <row r="616" spans="1:6" x14ac:dyDescent="0.35">
      <c r="A616" s="140">
        <v>2014</v>
      </c>
      <c r="B616" s="140" t="s">
        <v>158</v>
      </c>
      <c r="C616" s="140" t="s">
        <v>155</v>
      </c>
      <c r="D616" s="140" t="s">
        <v>113</v>
      </c>
      <c r="E616" s="140" t="s">
        <v>162</v>
      </c>
      <c r="F616" s="140">
        <v>0</v>
      </c>
    </row>
    <row r="617" spans="1:6" x14ac:dyDescent="0.35">
      <c r="A617" s="140">
        <v>2014</v>
      </c>
      <c r="B617" s="140" t="s">
        <v>158</v>
      </c>
      <c r="C617" s="140" t="s">
        <v>155</v>
      </c>
      <c r="D617" s="140" t="s">
        <v>116</v>
      </c>
      <c r="E617" s="140" t="s">
        <v>162</v>
      </c>
      <c r="F617" s="140">
        <v>0</v>
      </c>
    </row>
    <row r="618" spans="1:6" x14ac:dyDescent="0.35">
      <c r="A618" s="140">
        <v>2014</v>
      </c>
      <c r="B618" s="140" t="s">
        <v>158</v>
      </c>
      <c r="C618" s="140" t="s">
        <v>155</v>
      </c>
      <c r="D618" s="140" t="s">
        <v>115</v>
      </c>
      <c r="E618" s="140" t="s">
        <v>162</v>
      </c>
      <c r="F618" s="140">
        <v>0</v>
      </c>
    </row>
    <row r="619" spans="1:6" x14ac:dyDescent="0.35">
      <c r="A619" s="140">
        <v>2014</v>
      </c>
      <c r="B619" s="140" t="s">
        <v>158</v>
      </c>
      <c r="C619" s="140" t="s">
        <v>155</v>
      </c>
      <c r="D619" s="140" t="s">
        <v>118</v>
      </c>
      <c r="E619" s="140" t="s">
        <v>162</v>
      </c>
      <c r="F619" s="140">
        <v>0</v>
      </c>
    </row>
    <row r="620" spans="1:6" x14ac:dyDescent="0.35">
      <c r="A620" s="140">
        <v>2014</v>
      </c>
      <c r="B620" s="140" t="s">
        <v>158</v>
      </c>
      <c r="C620" s="140" t="s">
        <v>155</v>
      </c>
      <c r="D620" s="140" t="s">
        <v>108</v>
      </c>
      <c r="E620" s="140" t="s">
        <v>162</v>
      </c>
      <c r="F620" s="140">
        <v>0</v>
      </c>
    </row>
    <row r="621" spans="1:6" x14ac:dyDescent="0.35">
      <c r="A621" s="140">
        <v>2014</v>
      </c>
      <c r="B621" s="140" t="s">
        <v>158</v>
      </c>
      <c r="C621" s="140" t="s">
        <v>155</v>
      </c>
      <c r="D621" s="140" t="s">
        <v>114</v>
      </c>
      <c r="E621" s="140" t="s">
        <v>162</v>
      </c>
      <c r="F621" s="140">
        <v>0</v>
      </c>
    </row>
    <row r="622" spans="1:6" ht="29" x14ac:dyDescent="0.35">
      <c r="A622" s="140">
        <v>2014</v>
      </c>
      <c r="B622" s="140" t="s">
        <v>158</v>
      </c>
      <c r="C622" s="140" t="s">
        <v>158</v>
      </c>
      <c r="D622" s="140" t="s">
        <v>108</v>
      </c>
      <c r="E622" s="140" t="s">
        <v>162</v>
      </c>
      <c r="F622" s="140">
        <v>1</v>
      </c>
    </row>
    <row r="623" spans="1:6" x14ac:dyDescent="0.35">
      <c r="A623" s="140">
        <v>2014</v>
      </c>
      <c r="B623" s="140" t="s">
        <v>158</v>
      </c>
      <c r="C623" s="140" t="s">
        <v>156</v>
      </c>
      <c r="D623" s="140" t="s">
        <v>110</v>
      </c>
      <c r="E623" s="140" t="s">
        <v>162</v>
      </c>
      <c r="F623" s="140">
        <v>0</v>
      </c>
    </row>
    <row r="624" spans="1:6" x14ac:dyDescent="0.35">
      <c r="A624" s="140">
        <v>2014</v>
      </c>
      <c r="B624" s="140" t="s">
        <v>158</v>
      </c>
      <c r="C624" s="140" t="s">
        <v>156</v>
      </c>
      <c r="D624" s="140" t="s">
        <v>109</v>
      </c>
      <c r="E624" s="140" t="s">
        <v>162</v>
      </c>
      <c r="F624" s="140">
        <v>1</v>
      </c>
    </row>
    <row r="625" spans="1:6" x14ac:dyDescent="0.35">
      <c r="A625" s="140">
        <v>2014</v>
      </c>
      <c r="B625" s="140" t="s">
        <v>158</v>
      </c>
      <c r="C625" s="140" t="s">
        <v>156</v>
      </c>
      <c r="D625" s="140" t="s">
        <v>111</v>
      </c>
      <c r="E625" s="140" t="s">
        <v>162</v>
      </c>
      <c r="F625" s="140">
        <v>0</v>
      </c>
    </row>
    <row r="626" spans="1:6" x14ac:dyDescent="0.35">
      <c r="A626" s="140">
        <v>2014</v>
      </c>
      <c r="B626" s="140" t="s">
        <v>158</v>
      </c>
      <c r="C626" s="140" t="s">
        <v>156</v>
      </c>
      <c r="D626" s="140" t="s">
        <v>112</v>
      </c>
      <c r="E626" s="140" t="s">
        <v>162</v>
      </c>
      <c r="F626" s="140">
        <v>0</v>
      </c>
    </row>
    <row r="627" spans="1:6" x14ac:dyDescent="0.35">
      <c r="A627" s="140">
        <v>2014</v>
      </c>
      <c r="B627" s="140" t="s">
        <v>158</v>
      </c>
      <c r="C627" s="140" t="s">
        <v>156</v>
      </c>
      <c r="D627" s="140" t="s">
        <v>113</v>
      </c>
      <c r="E627" s="140" t="s">
        <v>162</v>
      </c>
      <c r="F627" s="140">
        <v>0</v>
      </c>
    </row>
    <row r="628" spans="1:6" x14ac:dyDescent="0.35">
      <c r="A628" s="140">
        <v>2014</v>
      </c>
      <c r="B628" s="140" t="s">
        <v>158</v>
      </c>
      <c r="C628" s="140" t="s">
        <v>156</v>
      </c>
      <c r="D628" s="140" t="s">
        <v>116</v>
      </c>
      <c r="E628" s="140" t="s">
        <v>162</v>
      </c>
      <c r="F628" s="140">
        <v>0</v>
      </c>
    </row>
    <row r="629" spans="1:6" x14ac:dyDescent="0.35">
      <c r="A629" s="140">
        <v>2014</v>
      </c>
      <c r="B629" s="140" t="s">
        <v>158</v>
      </c>
      <c r="C629" s="140" t="s">
        <v>156</v>
      </c>
      <c r="D629" s="140" t="s">
        <v>115</v>
      </c>
      <c r="E629" s="140" t="s">
        <v>162</v>
      </c>
      <c r="F629" s="140">
        <v>0</v>
      </c>
    </row>
    <row r="630" spans="1:6" x14ac:dyDescent="0.35">
      <c r="A630" s="140">
        <v>2014</v>
      </c>
      <c r="B630" s="140" t="s">
        <v>158</v>
      </c>
      <c r="C630" s="140" t="s">
        <v>156</v>
      </c>
      <c r="D630" s="140" t="s">
        <v>118</v>
      </c>
      <c r="E630" s="140" t="s">
        <v>162</v>
      </c>
      <c r="F630" s="140">
        <v>5</v>
      </c>
    </row>
    <row r="631" spans="1:6" x14ac:dyDescent="0.35">
      <c r="A631" s="140">
        <v>2014</v>
      </c>
      <c r="B631" s="140" t="s">
        <v>158</v>
      </c>
      <c r="C631" s="140" t="s">
        <v>156</v>
      </c>
      <c r="D631" s="140" t="s">
        <v>108</v>
      </c>
      <c r="E631" s="140" t="s">
        <v>162</v>
      </c>
      <c r="F631" s="140">
        <v>30</v>
      </c>
    </row>
    <row r="632" spans="1:6" x14ac:dyDescent="0.35">
      <c r="A632" s="140">
        <v>2014</v>
      </c>
      <c r="B632" s="140" t="s">
        <v>158</v>
      </c>
      <c r="C632" s="140" t="s">
        <v>156</v>
      </c>
      <c r="D632" s="140" t="s">
        <v>114</v>
      </c>
      <c r="E632" s="140" t="s">
        <v>162</v>
      </c>
      <c r="F632" s="140">
        <v>0</v>
      </c>
    </row>
    <row r="633" spans="1:6" x14ac:dyDescent="0.35">
      <c r="A633" s="140">
        <v>2014</v>
      </c>
      <c r="B633" s="140" t="s">
        <v>158</v>
      </c>
      <c r="C633" s="140" t="s">
        <v>157</v>
      </c>
      <c r="D633" s="140" t="s">
        <v>110</v>
      </c>
      <c r="E633" s="140" t="s">
        <v>162</v>
      </c>
      <c r="F633" s="140">
        <v>0</v>
      </c>
    </row>
    <row r="634" spans="1:6" x14ac:dyDescent="0.35">
      <c r="A634" s="140">
        <v>2014</v>
      </c>
      <c r="B634" s="140" t="s">
        <v>158</v>
      </c>
      <c r="C634" s="140" t="s">
        <v>157</v>
      </c>
      <c r="D634" s="140" t="s">
        <v>109</v>
      </c>
      <c r="E634" s="140" t="s">
        <v>162</v>
      </c>
      <c r="F634" s="140">
        <v>273</v>
      </c>
    </row>
    <row r="635" spans="1:6" x14ac:dyDescent="0.35">
      <c r="A635" s="140">
        <v>2014</v>
      </c>
      <c r="B635" s="140" t="s">
        <v>158</v>
      </c>
      <c r="C635" s="140" t="s">
        <v>157</v>
      </c>
      <c r="D635" s="140" t="s">
        <v>111</v>
      </c>
      <c r="E635" s="140" t="s">
        <v>162</v>
      </c>
      <c r="F635" s="140">
        <v>1</v>
      </c>
    </row>
    <row r="636" spans="1:6" x14ac:dyDescent="0.35">
      <c r="A636" s="140">
        <v>2014</v>
      </c>
      <c r="B636" s="140" t="s">
        <v>158</v>
      </c>
      <c r="C636" s="140" t="s">
        <v>157</v>
      </c>
      <c r="D636" s="140" t="s">
        <v>112</v>
      </c>
      <c r="E636" s="140" t="s">
        <v>162</v>
      </c>
      <c r="F636" s="140">
        <v>0</v>
      </c>
    </row>
    <row r="637" spans="1:6" x14ac:dyDescent="0.35">
      <c r="A637" s="140">
        <v>2014</v>
      </c>
      <c r="B637" s="140" t="s">
        <v>158</v>
      </c>
      <c r="C637" s="140" t="s">
        <v>157</v>
      </c>
      <c r="D637" s="140" t="s">
        <v>113</v>
      </c>
      <c r="E637" s="140" t="s">
        <v>162</v>
      </c>
      <c r="F637" s="140">
        <v>0</v>
      </c>
    </row>
    <row r="638" spans="1:6" x14ac:dyDescent="0.35">
      <c r="A638" s="140">
        <v>2014</v>
      </c>
      <c r="B638" s="140" t="s">
        <v>158</v>
      </c>
      <c r="C638" s="140" t="s">
        <v>157</v>
      </c>
      <c r="D638" s="140" t="s">
        <v>116</v>
      </c>
      <c r="E638" s="140" t="s">
        <v>162</v>
      </c>
      <c r="F638" s="140">
        <v>142</v>
      </c>
    </row>
    <row r="639" spans="1:6" x14ac:dyDescent="0.35">
      <c r="A639" s="140">
        <v>2014</v>
      </c>
      <c r="B639" s="140" t="s">
        <v>158</v>
      </c>
      <c r="C639" s="140" t="s">
        <v>157</v>
      </c>
      <c r="D639" s="140" t="s">
        <v>115</v>
      </c>
      <c r="E639" s="140" t="s">
        <v>162</v>
      </c>
      <c r="F639" s="140">
        <v>7</v>
      </c>
    </row>
    <row r="640" spans="1:6" x14ac:dyDescent="0.35">
      <c r="A640" s="140">
        <v>2014</v>
      </c>
      <c r="B640" s="140" t="s">
        <v>158</v>
      </c>
      <c r="C640" s="140" t="s">
        <v>157</v>
      </c>
      <c r="D640" s="140" t="s">
        <v>118</v>
      </c>
      <c r="E640" s="140" t="s">
        <v>162</v>
      </c>
      <c r="F640" s="140">
        <v>234</v>
      </c>
    </row>
    <row r="641" spans="1:6" x14ac:dyDescent="0.35">
      <c r="A641" s="140">
        <v>2014</v>
      </c>
      <c r="B641" s="140" t="s">
        <v>158</v>
      </c>
      <c r="C641" s="140" t="s">
        <v>157</v>
      </c>
      <c r="D641" s="140" t="s">
        <v>108</v>
      </c>
      <c r="E641" s="140" t="s">
        <v>162</v>
      </c>
      <c r="F641" s="140">
        <v>368</v>
      </c>
    </row>
    <row r="642" spans="1:6" x14ac:dyDescent="0.35">
      <c r="A642" s="140">
        <v>2014</v>
      </c>
      <c r="B642" s="140" t="s">
        <v>158</v>
      </c>
      <c r="C642" s="140" t="s">
        <v>157</v>
      </c>
      <c r="D642" s="140" t="s">
        <v>114</v>
      </c>
      <c r="E642" s="140" t="s">
        <v>162</v>
      </c>
      <c r="F642" s="140">
        <v>0</v>
      </c>
    </row>
    <row r="643" spans="1:6" x14ac:dyDescent="0.35">
      <c r="A643" s="140">
        <v>2014</v>
      </c>
      <c r="B643" s="140" t="s">
        <v>128</v>
      </c>
      <c r="C643" s="140" t="s">
        <v>101</v>
      </c>
      <c r="D643" s="140" t="s">
        <v>110</v>
      </c>
      <c r="E643" s="140" t="s">
        <v>162</v>
      </c>
      <c r="F643" s="140">
        <v>14</v>
      </c>
    </row>
    <row r="644" spans="1:6" x14ac:dyDescent="0.35">
      <c r="A644" s="140">
        <v>2014</v>
      </c>
      <c r="B644" s="140" t="s">
        <v>128</v>
      </c>
      <c r="C644" s="140" t="s">
        <v>101</v>
      </c>
      <c r="D644" s="140" t="s">
        <v>109</v>
      </c>
      <c r="E644" s="140" t="s">
        <v>162</v>
      </c>
      <c r="F644" s="140">
        <v>2642</v>
      </c>
    </row>
    <row r="645" spans="1:6" x14ac:dyDescent="0.35">
      <c r="A645" s="140">
        <v>2014</v>
      </c>
      <c r="B645" s="140" t="s">
        <v>128</v>
      </c>
      <c r="C645" s="140" t="s">
        <v>101</v>
      </c>
      <c r="D645" s="140" t="s">
        <v>111</v>
      </c>
      <c r="E645" s="140" t="s">
        <v>162</v>
      </c>
      <c r="F645" s="140">
        <v>46</v>
      </c>
    </row>
    <row r="646" spans="1:6" x14ac:dyDescent="0.35">
      <c r="A646" s="140">
        <v>2014</v>
      </c>
      <c r="B646" s="140" t="s">
        <v>128</v>
      </c>
      <c r="C646" s="140" t="s">
        <v>101</v>
      </c>
      <c r="D646" s="140" t="s">
        <v>112</v>
      </c>
      <c r="E646" s="140" t="s">
        <v>162</v>
      </c>
      <c r="F646" s="140">
        <v>8</v>
      </c>
    </row>
    <row r="647" spans="1:6" x14ac:dyDescent="0.35">
      <c r="A647" s="140">
        <v>2014</v>
      </c>
      <c r="B647" s="140" t="s">
        <v>128</v>
      </c>
      <c r="C647" s="140" t="s">
        <v>101</v>
      </c>
      <c r="D647" s="140" t="s">
        <v>113</v>
      </c>
      <c r="E647" s="140" t="s">
        <v>162</v>
      </c>
      <c r="F647" s="140">
        <v>61</v>
      </c>
    </row>
    <row r="648" spans="1:6" x14ac:dyDescent="0.35">
      <c r="A648" s="140">
        <v>2014</v>
      </c>
      <c r="B648" s="140" t="s">
        <v>128</v>
      </c>
      <c r="C648" s="140" t="s">
        <v>101</v>
      </c>
      <c r="D648" s="140" t="s">
        <v>116</v>
      </c>
      <c r="E648" s="140" t="s">
        <v>162</v>
      </c>
      <c r="F648" s="140">
        <v>1142</v>
      </c>
    </row>
    <row r="649" spans="1:6" x14ac:dyDescent="0.35">
      <c r="A649" s="140">
        <v>2014</v>
      </c>
      <c r="B649" s="140" t="s">
        <v>128</v>
      </c>
      <c r="C649" s="140" t="s">
        <v>101</v>
      </c>
      <c r="D649" s="140" t="s">
        <v>115</v>
      </c>
      <c r="E649" s="140" t="s">
        <v>162</v>
      </c>
      <c r="F649" s="140">
        <v>131</v>
      </c>
    </row>
    <row r="650" spans="1:6" x14ac:dyDescent="0.35">
      <c r="A650" s="140">
        <v>2014</v>
      </c>
      <c r="B650" s="140" t="s">
        <v>100</v>
      </c>
      <c r="C650" s="140" t="s">
        <v>101</v>
      </c>
      <c r="D650" s="140" t="s">
        <v>118</v>
      </c>
      <c r="E650" s="140" t="s">
        <v>162</v>
      </c>
      <c r="F650" s="140">
        <v>1287</v>
      </c>
    </row>
    <row r="651" spans="1:6" x14ac:dyDescent="0.35">
      <c r="A651" s="140">
        <v>2014</v>
      </c>
      <c r="B651" s="140" t="s">
        <v>100</v>
      </c>
      <c r="C651" s="140" t="s">
        <v>101</v>
      </c>
      <c r="D651" s="140" t="s">
        <v>108</v>
      </c>
      <c r="E651" s="140" t="s">
        <v>162</v>
      </c>
      <c r="F651" s="140">
        <v>2604</v>
      </c>
    </row>
    <row r="652" spans="1:6" x14ac:dyDescent="0.35">
      <c r="A652" s="140">
        <v>2014</v>
      </c>
      <c r="B652" s="140" t="s">
        <v>128</v>
      </c>
      <c r="C652" s="140" t="s">
        <v>101</v>
      </c>
      <c r="D652" s="140" t="s">
        <v>114</v>
      </c>
      <c r="E652" s="140" t="s">
        <v>162</v>
      </c>
      <c r="F652" s="140">
        <v>29</v>
      </c>
    </row>
    <row r="653" spans="1:6" x14ac:dyDescent="0.35">
      <c r="A653" s="140">
        <v>2014</v>
      </c>
      <c r="B653" s="140" t="s">
        <v>105</v>
      </c>
      <c r="C653" s="140" t="s">
        <v>159</v>
      </c>
      <c r="D653" s="140" t="s">
        <v>110</v>
      </c>
      <c r="E653" s="140" t="s">
        <v>162</v>
      </c>
      <c r="F653" s="140">
        <v>1</v>
      </c>
    </row>
    <row r="654" spans="1:6" x14ac:dyDescent="0.35">
      <c r="A654" s="140">
        <v>2014</v>
      </c>
      <c r="B654" s="140" t="s">
        <v>105</v>
      </c>
      <c r="C654" s="140" t="s">
        <v>159</v>
      </c>
      <c r="D654" s="140" t="s">
        <v>109</v>
      </c>
      <c r="E654" s="140" t="s">
        <v>162</v>
      </c>
      <c r="F654" s="140">
        <v>71</v>
      </c>
    </row>
    <row r="655" spans="1:6" x14ac:dyDescent="0.35">
      <c r="A655" s="140">
        <v>2014</v>
      </c>
      <c r="B655" s="140" t="s">
        <v>105</v>
      </c>
      <c r="C655" s="140" t="s">
        <v>159</v>
      </c>
      <c r="D655" s="140" t="s">
        <v>111</v>
      </c>
      <c r="E655" s="140" t="s">
        <v>162</v>
      </c>
      <c r="F655" s="140">
        <v>0</v>
      </c>
    </row>
    <row r="656" spans="1:6" x14ac:dyDescent="0.35">
      <c r="A656" s="140">
        <v>2014</v>
      </c>
      <c r="B656" s="140" t="s">
        <v>105</v>
      </c>
      <c r="C656" s="140" t="s">
        <v>159</v>
      </c>
      <c r="D656" s="140" t="s">
        <v>112</v>
      </c>
      <c r="E656" s="140" t="s">
        <v>162</v>
      </c>
      <c r="F656" s="140">
        <v>0</v>
      </c>
    </row>
    <row r="657" spans="1:6" x14ac:dyDescent="0.35">
      <c r="A657" s="140">
        <v>2014</v>
      </c>
      <c r="B657" s="140" t="s">
        <v>105</v>
      </c>
      <c r="C657" s="140" t="s">
        <v>159</v>
      </c>
      <c r="D657" s="140" t="s">
        <v>113</v>
      </c>
      <c r="E657" s="140" t="s">
        <v>162</v>
      </c>
      <c r="F657" s="140">
        <v>0</v>
      </c>
    </row>
    <row r="658" spans="1:6" x14ac:dyDescent="0.35">
      <c r="A658" s="140">
        <v>2014</v>
      </c>
      <c r="B658" s="140" t="s">
        <v>105</v>
      </c>
      <c r="C658" s="140" t="s">
        <v>159</v>
      </c>
      <c r="D658" s="140" t="s">
        <v>116</v>
      </c>
      <c r="E658" s="140" t="s">
        <v>162</v>
      </c>
      <c r="F658" s="140">
        <v>22</v>
      </c>
    </row>
    <row r="659" spans="1:6" x14ac:dyDescent="0.35">
      <c r="A659" s="140">
        <v>2014</v>
      </c>
      <c r="B659" s="140" t="s">
        <v>105</v>
      </c>
      <c r="C659" s="140" t="s">
        <v>159</v>
      </c>
      <c r="D659" s="140" t="s">
        <v>115</v>
      </c>
      <c r="E659" s="140" t="s">
        <v>162</v>
      </c>
      <c r="F659" s="140">
        <v>3</v>
      </c>
    </row>
    <row r="660" spans="1:6" x14ac:dyDescent="0.35">
      <c r="A660" s="140">
        <v>2014</v>
      </c>
      <c r="B660" s="140" t="s">
        <v>105</v>
      </c>
      <c r="C660" s="140" t="s">
        <v>159</v>
      </c>
      <c r="D660" s="140" t="s">
        <v>118</v>
      </c>
      <c r="E660" s="140" t="s">
        <v>162</v>
      </c>
      <c r="F660" s="140">
        <v>35</v>
      </c>
    </row>
    <row r="661" spans="1:6" x14ac:dyDescent="0.35">
      <c r="A661" s="140">
        <v>2014</v>
      </c>
      <c r="B661" s="140" t="s">
        <v>105</v>
      </c>
      <c r="C661" s="140" t="s">
        <v>159</v>
      </c>
      <c r="D661" s="140" t="s">
        <v>108</v>
      </c>
      <c r="E661" s="140" t="s">
        <v>162</v>
      </c>
      <c r="F661" s="140">
        <v>55</v>
      </c>
    </row>
    <row r="662" spans="1:6" x14ac:dyDescent="0.35">
      <c r="A662" s="140">
        <v>2014</v>
      </c>
      <c r="B662" s="140" t="s">
        <v>105</v>
      </c>
      <c r="C662" s="140" t="s">
        <v>159</v>
      </c>
      <c r="D662" s="140" t="s">
        <v>114</v>
      </c>
      <c r="E662" s="140" t="s">
        <v>162</v>
      </c>
      <c r="F662" s="140">
        <v>1</v>
      </c>
    </row>
    <row r="663" spans="1:6" x14ac:dyDescent="0.35">
      <c r="A663" s="140">
        <v>2014</v>
      </c>
      <c r="B663" s="140" t="s">
        <v>105</v>
      </c>
      <c r="C663" s="140" t="s">
        <v>160</v>
      </c>
      <c r="D663" s="140" t="s">
        <v>110</v>
      </c>
      <c r="E663" s="140" t="s">
        <v>162</v>
      </c>
      <c r="F663" s="140">
        <v>0</v>
      </c>
    </row>
    <row r="664" spans="1:6" x14ac:dyDescent="0.35">
      <c r="A664" s="140">
        <v>2014</v>
      </c>
      <c r="B664" s="140" t="s">
        <v>105</v>
      </c>
      <c r="C664" s="140" t="s">
        <v>160</v>
      </c>
      <c r="D664" s="140" t="s">
        <v>109</v>
      </c>
      <c r="E664" s="140" t="s">
        <v>162</v>
      </c>
      <c r="F664" s="140">
        <v>47</v>
      </c>
    </row>
    <row r="665" spans="1:6" x14ac:dyDescent="0.35">
      <c r="A665" s="140">
        <v>2014</v>
      </c>
      <c r="B665" s="140" t="s">
        <v>105</v>
      </c>
      <c r="C665" s="140" t="s">
        <v>160</v>
      </c>
      <c r="D665" s="140" t="s">
        <v>111</v>
      </c>
      <c r="E665" s="140" t="s">
        <v>162</v>
      </c>
      <c r="F665" s="140">
        <v>0</v>
      </c>
    </row>
    <row r="666" spans="1:6" x14ac:dyDescent="0.35">
      <c r="A666" s="140">
        <v>2014</v>
      </c>
      <c r="B666" s="140" t="s">
        <v>105</v>
      </c>
      <c r="C666" s="140" t="s">
        <v>160</v>
      </c>
      <c r="D666" s="140" t="s">
        <v>112</v>
      </c>
      <c r="E666" s="140" t="s">
        <v>162</v>
      </c>
      <c r="F666" s="140">
        <v>0</v>
      </c>
    </row>
    <row r="667" spans="1:6" x14ac:dyDescent="0.35">
      <c r="A667" s="140">
        <v>2014</v>
      </c>
      <c r="B667" s="140" t="s">
        <v>105</v>
      </c>
      <c r="C667" s="140" t="s">
        <v>160</v>
      </c>
      <c r="D667" s="140" t="s">
        <v>113</v>
      </c>
      <c r="E667" s="140" t="s">
        <v>162</v>
      </c>
      <c r="F667" s="140">
        <v>0</v>
      </c>
    </row>
    <row r="668" spans="1:6" x14ac:dyDescent="0.35">
      <c r="A668" s="140">
        <v>2014</v>
      </c>
      <c r="B668" s="140" t="s">
        <v>105</v>
      </c>
      <c r="C668" s="140" t="s">
        <v>160</v>
      </c>
      <c r="D668" s="140" t="s">
        <v>116</v>
      </c>
      <c r="E668" s="140" t="s">
        <v>162</v>
      </c>
      <c r="F668" s="140">
        <v>21</v>
      </c>
    </row>
    <row r="669" spans="1:6" x14ac:dyDescent="0.35">
      <c r="A669" s="140">
        <v>2014</v>
      </c>
      <c r="B669" s="140" t="s">
        <v>105</v>
      </c>
      <c r="C669" s="140" t="s">
        <v>160</v>
      </c>
      <c r="D669" s="140" t="s">
        <v>115</v>
      </c>
      <c r="E669" s="140" t="s">
        <v>162</v>
      </c>
      <c r="F669" s="140">
        <v>2</v>
      </c>
    </row>
    <row r="670" spans="1:6" x14ac:dyDescent="0.35">
      <c r="A670" s="140">
        <v>2014</v>
      </c>
      <c r="B670" s="140" t="s">
        <v>105</v>
      </c>
      <c r="C670" s="140" t="s">
        <v>160</v>
      </c>
      <c r="D670" s="140" t="s">
        <v>118</v>
      </c>
      <c r="E670" s="140" t="s">
        <v>162</v>
      </c>
      <c r="F670" s="140">
        <v>29</v>
      </c>
    </row>
    <row r="671" spans="1:6" x14ac:dyDescent="0.35">
      <c r="A671" s="140">
        <v>2014</v>
      </c>
      <c r="B671" s="140" t="s">
        <v>105</v>
      </c>
      <c r="C671" s="140" t="s">
        <v>160</v>
      </c>
      <c r="D671" s="140" t="s">
        <v>108</v>
      </c>
      <c r="E671" s="140" t="s">
        <v>162</v>
      </c>
      <c r="F671" s="140">
        <v>32</v>
      </c>
    </row>
    <row r="672" spans="1:6" x14ac:dyDescent="0.35">
      <c r="A672" s="140">
        <v>2014</v>
      </c>
      <c r="B672" s="140" t="s">
        <v>105</v>
      </c>
      <c r="C672" s="140" t="s">
        <v>160</v>
      </c>
      <c r="D672" s="140" t="s">
        <v>114</v>
      </c>
      <c r="E672" s="140" t="s">
        <v>162</v>
      </c>
      <c r="F672" s="140">
        <v>0</v>
      </c>
    </row>
    <row r="673" spans="1:6" x14ac:dyDescent="0.35">
      <c r="A673" s="140">
        <v>2014</v>
      </c>
      <c r="B673" s="140" t="s">
        <v>105</v>
      </c>
      <c r="C673" s="140" t="s">
        <v>153</v>
      </c>
      <c r="D673" s="140" t="s">
        <v>110</v>
      </c>
      <c r="E673" s="140" t="s">
        <v>162</v>
      </c>
      <c r="F673" s="140">
        <v>14</v>
      </c>
    </row>
    <row r="674" spans="1:6" x14ac:dyDescent="0.35">
      <c r="A674" s="140">
        <v>2014</v>
      </c>
      <c r="B674" s="140" t="s">
        <v>105</v>
      </c>
      <c r="C674" s="140" t="s">
        <v>153</v>
      </c>
      <c r="D674" s="140" t="s">
        <v>109</v>
      </c>
      <c r="E674" s="140" t="s">
        <v>162</v>
      </c>
      <c r="F674" s="140">
        <v>968</v>
      </c>
    </row>
    <row r="675" spans="1:6" x14ac:dyDescent="0.35">
      <c r="A675" s="140">
        <v>2014</v>
      </c>
      <c r="B675" s="140" t="s">
        <v>105</v>
      </c>
      <c r="C675" s="140" t="s">
        <v>153</v>
      </c>
      <c r="D675" s="140" t="s">
        <v>111</v>
      </c>
      <c r="E675" s="140" t="s">
        <v>162</v>
      </c>
      <c r="F675" s="140">
        <v>2</v>
      </c>
    </row>
    <row r="676" spans="1:6" x14ac:dyDescent="0.35">
      <c r="A676" s="140">
        <v>2014</v>
      </c>
      <c r="B676" s="140" t="s">
        <v>105</v>
      </c>
      <c r="C676" s="140" t="s">
        <v>153</v>
      </c>
      <c r="D676" s="140" t="s">
        <v>112</v>
      </c>
      <c r="E676" s="140" t="s">
        <v>162</v>
      </c>
      <c r="F676" s="140">
        <v>3</v>
      </c>
    </row>
    <row r="677" spans="1:6" x14ac:dyDescent="0.35">
      <c r="A677" s="140">
        <v>2014</v>
      </c>
      <c r="B677" s="140" t="s">
        <v>105</v>
      </c>
      <c r="C677" s="140" t="s">
        <v>153</v>
      </c>
      <c r="D677" s="140" t="s">
        <v>113</v>
      </c>
      <c r="E677" s="140" t="s">
        <v>162</v>
      </c>
      <c r="F677" s="140">
        <v>8</v>
      </c>
    </row>
    <row r="678" spans="1:6" x14ac:dyDescent="0.35">
      <c r="A678" s="140">
        <v>2014</v>
      </c>
      <c r="B678" s="140" t="s">
        <v>105</v>
      </c>
      <c r="C678" s="140" t="s">
        <v>153</v>
      </c>
      <c r="D678" s="140" t="s">
        <v>116</v>
      </c>
      <c r="E678" s="140" t="s">
        <v>162</v>
      </c>
      <c r="F678" s="140">
        <v>474</v>
      </c>
    </row>
    <row r="679" spans="1:6" x14ac:dyDescent="0.35">
      <c r="A679" s="140">
        <v>2014</v>
      </c>
      <c r="B679" s="140" t="s">
        <v>105</v>
      </c>
      <c r="C679" s="140" t="s">
        <v>153</v>
      </c>
      <c r="D679" s="140" t="s">
        <v>115</v>
      </c>
      <c r="E679" s="140" t="s">
        <v>162</v>
      </c>
      <c r="F679" s="140">
        <v>102</v>
      </c>
    </row>
    <row r="680" spans="1:6" x14ac:dyDescent="0.35">
      <c r="A680" s="140">
        <v>2014</v>
      </c>
      <c r="B680" s="140" t="s">
        <v>105</v>
      </c>
      <c r="C680" s="140" t="s">
        <v>153</v>
      </c>
      <c r="D680" s="140" t="s">
        <v>118</v>
      </c>
      <c r="E680" s="140" t="s">
        <v>162</v>
      </c>
      <c r="F680" s="140">
        <v>645</v>
      </c>
    </row>
    <row r="681" spans="1:6" x14ac:dyDescent="0.35">
      <c r="A681" s="140">
        <v>2014</v>
      </c>
      <c r="B681" s="140" t="s">
        <v>105</v>
      </c>
      <c r="C681" s="140" t="s">
        <v>153</v>
      </c>
      <c r="D681" s="140" t="s">
        <v>108</v>
      </c>
      <c r="E681" s="140" t="s">
        <v>162</v>
      </c>
      <c r="F681" s="140">
        <v>1414</v>
      </c>
    </row>
    <row r="682" spans="1:6" x14ac:dyDescent="0.35">
      <c r="A682" s="140">
        <v>2014</v>
      </c>
      <c r="B682" s="140" t="s">
        <v>105</v>
      </c>
      <c r="C682" s="140" t="s">
        <v>153</v>
      </c>
      <c r="D682" s="140" t="s">
        <v>114</v>
      </c>
      <c r="E682" s="140" t="s">
        <v>162</v>
      </c>
      <c r="F682" s="140">
        <v>2</v>
      </c>
    </row>
    <row r="683" spans="1:6" x14ac:dyDescent="0.35">
      <c r="A683" s="140">
        <v>2014</v>
      </c>
      <c r="B683" s="140" t="s">
        <v>105</v>
      </c>
      <c r="C683" s="140" t="s">
        <v>154</v>
      </c>
      <c r="D683" s="140" t="s">
        <v>110</v>
      </c>
      <c r="E683" s="140" t="s">
        <v>162</v>
      </c>
      <c r="F683" s="140">
        <v>66</v>
      </c>
    </row>
    <row r="684" spans="1:6" x14ac:dyDescent="0.35">
      <c r="A684" s="140">
        <v>2014</v>
      </c>
      <c r="B684" s="140" t="s">
        <v>105</v>
      </c>
      <c r="C684" s="140" t="s">
        <v>154</v>
      </c>
      <c r="D684" s="140" t="s">
        <v>109</v>
      </c>
      <c r="E684" s="140" t="s">
        <v>162</v>
      </c>
      <c r="F684" s="140">
        <v>3942</v>
      </c>
    </row>
    <row r="685" spans="1:6" x14ac:dyDescent="0.35">
      <c r="A685" s="140">
        <v>2014</v>
      </c>
      <c r="B685" s="140" t="s">
        <v>105</v>
      </c>
      <c r="C685" s="140" t="s">
        <v>154</v>
      </c>
      <c r="D685" s="140" t="s">
        <v>111</v>
      </c>
      <c r="E685" s="140" t="s">
        <v>162</v>
      </c>
      <c r="F685" s="140">
        <v>20</v>
      </c>
    </row>
    <row r="686" spans="1:6" x14ac:dyDescent="0.35">
      <c r="A686" s="140">
        <v>2014</v>
      </c>
      <c r="B686" s="140" t="s">
        <v>105</v>
      </c>
      <c r="C686" s="140" t="s">
        <v>154</v>
      </c>
      <c r="D686" s="140" t="s">
        <v>112</v>
      </c>
      <c r="E686" s="140" t="s">
        <v>162</v>
      </c>
      <c r="F686" s="140">
        <v>16</v>
      </c>
    </row>
    <row r="687" spans="1:6" x14ac:dyDescent="0.35">
      <c r="A687" s="140">
        <v>2014</v>
      </c>
      <c r="B687" s="140" t="s">
        <v>105</v>
      </c>
      <c r="C687" s="140" t="s">
        <v>154</v>
      </c>
      <c r="D687" s="140" t="s">
        <v>113</v>
      </c>
      <c r="E687" s="140" t="s">
        <v>162</v>
      </c>
      <c r="F687" s="140">
        <v>66</v>
      </c>
    </row>
    <row r="688" spans="1:6" x14ac:dyDescent="0.35">
      <c r="A688" s="140">
        <v>2014</v>
      </c>
      <c r="B688" s="140" t="s">
        <v>105</v>
      </c>
      <c r="C688" s="140" t="s">
        <v>154</v>
      </c>
      <c r="D688" s="140" t="s">
        <v>116</v>
      </c>
      <c r="E688" s="140" t="s">
        <v>162</v>
      </c>
      <c r="F688" s="140">
        <v>2501</v>
      </c>
    </row>
    <row r="689" spans="1:6" x14ac:dyDescent="0.35">
      <c r="A689" s="140">
        <v>2014</v>
      </c>
      <c r="B689" s="140" t="s">
        <v>105</v>
      </c>
      <c r="C689" s="140" t="s">
        <v>154</v>
      </c>
      <c r="D689" s="140" t="s">
        <v>115</v>
      </c>
      <c r="E689" s="140" t="s">
        <v>162</v>
      </c>
      <c r="F689" s="140">
        <v>375</v>
      </c>
    </row>
    <row r="690" spans="1:6" x14ac:dyDescent="0.35">
      <c r="A690" s="140">
        <v>2014</v>
      </c>
      <c r="B690" s="140" t="s">
        <v>105</v>
      </c>
      <c r="C690" s="140" t="s">
        <v>154</v>
      </c>
      <c r="D690" s="140" t="s">
        <v>118</v>
      </c>
      <c r="E690" s="140" t="s">
        <v>162</v>
      </c>
      <c r="F690" s="140">
        <v>2551</v>
      </c>
    </row>
    <row r="691" spans="1:6" x14ac:dyDescent="0.35">
      <c r="A691" s="140">
        <v>2014</v>
      </c>
      <c r="B691" s="140" t="s">
        <v>105</v>
      </c>
      <c r="C691" s="140" t="s">
        <v>154</v>
      </c>
      <c r="D691" s="140" t="s">
        <v>108</v>
      </c>
      <c r="E691" s="140" t="s">
        <v>162</v>
      </c>
      <c r="F691" s="140">
        <v>6745</v>
      </c>
    </row>
    <row r="692" spans="1:6" x14ac:dyDescent="0.35">
      <c r="A692" s="140">
        <v>2014</v>
      </c>
      <c r="B692" s="140" t="s">
        <v>105</v>
      </c>
      <c r="C692" s="140" t="s">
        <v>154</v>
      </c>
      <c r="D692" s="140" t="s">
        <v>114</v>
      </c>
      <c r="E692" s="140" t="s">
        <v>162</v>
      </c>
      <c r="F692" s="140">
        <v>23</v>
      </c>
    </row>
    <row r="693" spans="1:6" x14ac:dyDescent="0.35">
      <c r="A693" s="140">
        <v>2014</v>
      </c>
      <c r="B693" s="140" t="s">
        <v>105</v>
      </c>
      <c r="C693" s="140" t="s">
        <v>155</v>
      </c>
      <c r="D693" s="140" t="s">
        <v>110</v>
      </c>
      <c r="E693" s="140" t="s">
        <v>162</v>
      </c>
      <c r="F693" s="140">
        <v>2</v>
      </c>
    </row>
    <row r="694" spans="1:6" x14ac:dyDescent="0.35">
      <c r="A694" s="140">
        <v>2014</v>
      </c>
      <c r="B694" s="140" t="s">
        <v>105</v>
      </c>
      <c r="C694" s="140" t="s">
        <v>155</v>
      </c>
      <c r="D694" s="140" t="s">
        <v>109</v>
      </c>
      <c r="E694" s="140" t="s">
        <v>162</v>
      </c>
      <c r="F694" s="140">
        <v>203</v>
      </c>
    </row>
    <row r="695" spans="1:6" x14ac:dyDescent="0.35">
      <c r="A695" s="140">
        <v>2014</v>
      </c>
      <c r="B695" s="140" t="s">
        <v>105</v>
      </c>
      <c r="C695" s="140" t="s">
        <v>155</v>
      </c>
      <c r="D695" s="140" t="s">
        <v>111</v>
      </c>
      <c r="E695" s="140" t="s">
        <v>162</v>
      </c>
      <c r="F695" s="140">
        <v>0</v>
      </c>
    </row>
    <row r="696" spans="1:6" x14ac:dyDescent="0.35">
      <c r="A696" s="140">
        <v>2014</v>
      </c>
      <c r="B696" s="140" t="s">
        <v>105</v>
      </c>
      <c r="C696" s="140" t="s">
        <v>155</v>
      </c>
      <c r="D696" s="140" t="s">
        <v>112</v>
      </c>
      <c r="E696" s="140" t="s">
        <v>162</v>
      </c>
      <c r="F696" s="140">
        <v>0</v>
      </c>
    </row>
    <row r="697" spans="1:6" x14ac:dyDescent="0.35">
      <c r="A697" s="140">
        <v>2014</v>
      </c>
      <c r="B697" s="140" t="s">
        <v>105</v>
      </c>
      <c r="C697" s="140" t="s">
        <v>155</v>
      </c>
      <c r="D697" s="140" t="s">
        <v>113</v>
      </c>
      <c r="E697" s="140" t="s">
        <v>162</v>
      </c>
      <c r="F697" s="140">
        <v>0</v>
      </c>
    </row>
    <row r="698" spans="1:6" x14ac:dyDescent="0.35">
      <c r="A698" s="140">
        <v>2014</v>
      </c>
      <c r="B698" s="140" t="s">
        <v>105</v>
      </c>
      <c r="C698" s="140" t="s">
        <v>155</v>
      </c>
      <c r="D698" s="140" t="s">
        <v>116</v>
      </c>
      <c r="E698" s="140" t="s">
        <v>162</v>
      </c>
      <c r="F698" s="140">
        <v>65</v>
      </c>
    </row>
    <row r="699" spans="1:6" x14ac:dyDescent="0.35">
      <c r="A699" s="140">
        <v>2014</v>
      </c>
      <c r="B699" s="140" t="s">
        <v>105</v>
      </c>
      <c r="C699" s="140" t="s">
        <v>155</v>
      </c>
      <c r="D699" s="140" t="s">
        <v>115</v>
      </c>
      <c r="E699" s="140" t="s">
        <v>162</v>
      </c>
      <c r="F699" s="140">
        <v>7</v>
      </c>
    </row>
    <row r="700" spans="1:6" x14ac:dyDescent="0.35">
      <c r="A700" s="140">
        <v>2014</v>
      </c>
      <c r="B700" s="140" t="s">
        <v>105</v>
      </c>
      <c r="C700" s="140" t="s">
        <v>155</v>
      </c>
      <c r="D700" s="140" t="s">
        <v>118</v>
      </c>
      <c r="E700" s="140" t="s">
        <v>162</v>
      </c>
      <c r="F700" s="140">
        <v>91</v>
      </c>
    </row>
    <row r="701" spans="1:6" x14ac:dyDescent="0.35">
      <c r="A701" s="140">
        <v>2014</v>
      </c>
      <c r="B701" s="140" t="s">
        <v>105</v>
      </c>
      <c r="C701" s="140" t="s">
        <v>155</v>
      </c>
      <c r="D701" s="140" t="s">
        <v>108</v>
      </c>
      <c r="E701" s="140" t="s">
        <v>162</v>
      </c>
      <c r="F701" s="140">
        <v>152</v>
      </c>
    </row>
    <row r="702" spans="1:6" x14ac:dyDescent="0.35">
      <c r="A702" s="140">
        <v>2014</v>
      </c>
      <c r="B702" s="140" t="s">
        <v>105</v>
      </c>
      <c r="C702" s="140" t="s">
        <v>155</v>
      </c>
      <c r="D702" s="140" t="s">
        <v>114</v>
      </c>
      <c r="E702" s="140" t="s">
        <v>162</v>
      </c>
      <c r="F702" s="140">
        <v>0</v>
      </c>
    </row>
    <row r="703" spans="1:6" x14ac:dyDescent="0.35">
      <c r="A703" s="140">
        <v>2014</v>
      </c>
      <c r="B703" s="140" t="s">
        <v>105</v>
      </c>
      <c r="C703" s="140" t="s">
        <v>156</v>
      </c>
      <c r="D703" s="140" t="s">
        <v>110</v>
      </c>
      <c r="E703" s="140" t="s">
        <v>162</v>
      </c>
      <c r="F703" s="140">
        <v>6</v>
      </c>
    </row>
    <row r="704" spans="1:6" x14ac:dyDescent="0.35">
      <c r="A704" s="140">
        <v>2014</v>
      </c>
      <c r="B704" s="140" t="s">
        <v>105</v>
      </c>
      <c r="C704" s="140" t="s">
        <v>156</v>
      </c>
      <c r="D704" s="140" t="s">
        <v>109</v>
      </c>
      <c r="E704" s="140" t="s">
        <v>162</v>
      </c>
      <c r="F704" s="140">
        <v>488</v>
      </c>
    </row>
    <row r="705" spans="1:6" x14ac:dyDescent="0.35">
      <c r="A705" s="140">
        <v>2014</v>
      </c>
      <c r="B705" s="140" t="s">
        <v>105</v>
      </c>
      <c r="C705" s="140" t="s">
        <v>156</v>
      </c>
      <c r="D705" s="140" t="s">
        <v>111</v>
      </c>
      <c r="E705" s="140" t="s">
        <v>162</v>
      </c>
      <c r="F705" s="140">
        <v>1</v>
      </c>
    </row>
    <row r="706" spans="1:6" x14ac:dyDescent="0.35">
      <c r="A706" s="140">
        <v>2014</v>
      </c>
      <c r="B706" s="140" t="s">
        <v>105</v>
      </c>
      <c r="C706" s="140" t="s">
        <v>156</v>
      </c>
      <c r="D706" s="140" t="s">
        <v>112</v>
      </c>
      <c r="E706" s="140" t="s">
        <v>162</v>
      </c>
      <c r="F706" s="140">
        <v>0</v>
      </c>
    </row>
    <row r="707" spans="1:6" x14ac:dyDescent="0.35">
      <c r="A707" s="140">
        <v>2014</v>
      </c>
      <c r="B707" s="140" t="s">
        <v>105</v>
      </c>
      <c r="C707" s="140" t="s">
        <v>156</v>
      </c>
      <c r="D707" s="140" t="s">
        <v>113</v>
      </c>
      <c r="E707" s="140" t="s">
        <v>162</v>
      </c>
      <c r="F707" s="140">
        <v>2</v>
      </c>
    </row>
    <row r="708" spans="1:6" x14ac:dyDescent="0.35">
      <c r="A708" s="140">
        <v>2014</v>
      </c>
      <c r="B708" s="140" t="s">
        <v>105</v>
      </c>
      <c r="C708" s="140" t="s">
        <v>156</v>
      </c>
      <c r="D708" s="140" t="s">
        <v>116</v>
      </c>
      <c r="E708" s="140" t="s">
        <v>162</v>
      </c>
      <c r="F708" s="140">
        <v>173</v>
      </c>
    </row>
    <row r="709" spans="1:6" x14ac:dyDescent="0.35">
      <c r="A709" s="140">
        <v>2014</v>
      </c>
      <c r="B709" s="140" t="s">
        <v>105</v>
      </c>
      <c r="C709" s="140" t="s">
        <v>156</v>
      </c>
      <c r="D709" s="140" t="s">
        <v>115</v>
      </c>
      <c r="E709" s="140" t="s">
        <v>162</v>
      </c>
      <c r="F709" s="140">
        <v>19</v>
      </c>
    </row>
    <row r="710" spans="1:6" x14ac:dyDescent="0.35">
      <c r="A710" s="140">
        <v>2014</v>
      </c>
      <c r="B710" s="140" t="s">
        <v>105</v>
      </c>
      <c r="C710" s="140" t="s">
        <v>156</v>
      </c>
      <c r="D710" s="140" t="s">
        <v>118</v>
      </c>
      <c r="E710" s="140" t="s">
        <v>162</v>
      </c>
      <c r="F710" s="140">
        <v>281</v>
      </c>
    </row>
    <row r="711" spans="1:6" x14ac:dyDescent="0.35">
      <c r="A711" s="140">
        <v>2014</v>
      </c>
      <c r="B711" s="140" t="s">
        <v>105</v>
      </c>
      <c r="C711" s="140" t="s">
        <v>156</v>
      </c>
      <c r="D711" s="140" t="s">
        <v>108</v>
      </c>
      <c r="E711" s="140" t="s">
        <v>162</v>
      </c>
      <c r="F711" s="140">
        <v>441</v>
      </c>
    </row>
    <row r="712" spans="1:6" x14ac:dyDescent="0.35">
      <c r="A712" s="140">
        <v>2014</v>
      </c>
      <c r="B712" s="140" t="s">
        <v>105</v>
      </c>
      <c r="C712" s="140" t="s">
        <v>156</v>
      </c>
      <c r="D712" s="140" t="s">
        <v>114</v>
      </c>
      <c r="E712" s="140" t="s">
        <v>162</v>
      </c>
      <c r="F712" s="140">
        <v>1</v>
      </c>
    </row>
    <row r="713" spans="1:6" x14ac:dyDescent="0.35">
      <c r="A713" s="140">
        <v>2014</v>
      </c>
      <c r="B713" s="140" t="s">
        <v>105</v>
      </c>
      <c r="C713" s="140" t="s">
        <v>157</v>
      </c>
      <c r="D713" s="140" t="s">
        <v>110</v>
      </c>
      <c r="E713" s="140" t="s">
        <v>162</v>
      </c>
      <c r="F713" s="140">
        <v>29</v>
      </c>
    </row>
    <row r="714" spans="1:6" x14ac:dyDescent="0.35">
      <c r="A714" s="140">
        <v>2014</v>
      </c>
      <c r="B714" s="140" t="s">
        <v>105</v>
      </c>
      <c r="C714" s="140" t="s">
        <v>157</v>
      </c>
      <c r="D714" s="140" t="s">
        <v>109</v>
      </c>
      <c r="E714" s="140" t="s">
        <v>162</v>
      </c>
      <c r="F714" s="140">
        <v>1237</v>
      </c>
    </row>
    <row r="715" spans="1:6" x14ac:dyDescent="0.35">
      <c r="A715" s="140">
        <v>2014</v>
      </c>
      <c r="B715" s="140" t="s">
        <v>105</v>
      </c>
      <c r="C715" s="140" t="s">
        <v>157</v>
      </c>
      <c r="D715" s="140" t="s">
        <v>111</v>
      </c>
      <c r="E715" s="140" t="s">
        <v>162</v>
      </c>
      <c r="F715" s="140">
        <v>2</v>
      </c>
    </row>
    <row r="716" spans="1:6" x14ac:dyDescent="0.35">
      <c r="A716" s="140">
        <v>2014</v>
      </c>
      <c r="B716" s="140" t="s">
        <v>105</v>
      </c>
      <c r="C716" s="140" t="s">
        <v>157</v>
      </c>
      <c r="D716" s="140" t="s">
        <v>112</v>
      </c>
      <c r="E716" s="140" t="s">
        <v>162</v>
      </c>
      <c r="F716" s="140">
        <v>3</v>
      </c>
    </row>
    <row r="717" spans="1:6" x14ac:dyDescent="0.35">
      <c r="A717" s="140">
        <v>2014</v>
      </c>
      <c r="B717" s="140" t="s">
        <v>105</v>
      </c>
      <c r="C717" s="140" t="s">
        <v>157</v>
      </c>
      <c r="D717" s="140" t="s">
        <v>113</v>
      </c>
      <c r="E717" s="140" t="s">
        <v>162</v>
      </c>
      <c r="F717" s="140">
        <v>11</v>
      </c>
    </row>
    <row r="718" spans="1:6" x14ac:dyDescent="0.35">
      <c r="A718" s="140">
        <v>2014</v>
      </c>
      <c r="B718" s="140" t="s">
        <v>105</v>
      </c>
      <c r="C718" s="140" t="s">
        <v>157</v>
      </c>
      <c r="D718" s="140" t="s">
        <v>116</v>
      </c>
      <c r="E718" s="140" t="s">
        <v>162</v>
      </c>
      <c r="F718" s="140">
        <v>522</v>
      </c>
    </row>
    <row r="719" spans="1:6" x14ac:dyDescent="0.35">
      <c r="A719" s="140">
        <v>2014</v>
      </c>
      <c r="B719" s="140" t="s">
        <v>105</v>
      </c>
      <c r="C719" s="140" t="s">
        <v>157</v>
      </c>
      <c r="D719" s="140" t="s">
        <v>115</v>
      </c>
      <c r="E719" s="140" t="s">
        <v>162</v>
      </c>
      <c r="F719" s="140">
        <v>77</v>
      </c>
    </row>
    <row r="720" spans="1:6" x14ac:dyDescent="0.35">
      <c r="A720" s="140">
        <v>2014</v>
      </c>
      <c r="B720" s="140" t="s">
        <v>105</v>
      </c>
      <c r="C720" s="140" t="s">
        <v>157</v>
      </c>
      <c r="D720" s="140" t="s">
        <v>118</v>
      </c>
      <c r="E720" s="140" t="s">
        <v>162</v>
      </c>
      <c r="F720" s="140">
        <v>670</v>
      </c>
    </row>
    <row r="721" spans="1:6" x14ac:dyDescent="0.35">
      <c r="A721" s="140">
        <v>2014</v>
      </c>
      <c r="B721" s="140" t="s">
        <v>105</v>
      </c>
      <c r="C721" s="140" t="s">
        <v>157</v>
      </c>
      <c r="D721" s="140" t="s">
        <v>108</v>
      </c>
      <c r="E721" s="140" t="s">
        <v>162</v>
      </c>
      <c r="F721" s="140">
        <v>1546</v>
      </c>
    </row>
    <row r="722" spans="1:6" x14ac:dyDescent="0.35">
      <c r="A722" s="140">
        <v>2014</v>
      </c>
      <c r="B722" s="140" t="s">
        <v>105</v>
      </c>
      <c r="C722" s="140" t="s">
        <v>157</v>
      </c>
      <c r="D722" s="140" t="s">
        <v>114</v>
      </c>
      <c r="E722" s="140" t="s">
        <v>162</v>
      </c>
      <c r="F722" s="140">
        <v>5</v>
      </c>
    </row>
    <row r="723" spans="1:6" x14ac:dyDescent="0.35">
      <c r="A723" s="140">
        <v>2015</v>
      </c>
      <c r="B723" s="140" t="s">
        <v>127</v>
      </c>
      <c r="C723" s="140" t="s">
        <v>153</v>
      </c>
      <c r="D723" s="140" t="s">
        <v>110</v>
      </c>
      <c r="E723" s="140" t="s">
        <v>162</v>
      </c>
      <c r="F723" s="140">
        <v>0</v>
      </c>
    </row>
    <row r="724" spans="1:6" x14ac:dyDescent="0.35">
      <c r="A724" s="140">
        <v>2015</v>
      </c>
      <c r="B724" s="140" t="s">
        <v>127</v>
      </c>
      <c r="C724" s="140" t="s">
        <v>153</v>
      </c>
      <c r="D724" s="140" t="s">
        <v>109</v>
      </c>
      <c r="E724" s="140" t="s">
        <v>162</v>
      </c>
      <c r="F724" s="140">
        <v>77</v>
      </c>
    </row>
    <row r="725" spans="1:6" x14ac:dyDescent="0.35">
      <c r="A725" s="140">
        <v>2015</v>
      </c>
      <c r="B725" s="140" t="s">
        <v>127</v>
      </c>
      <c r="C725" s="140" t="s">
        <v>153</v>
      </c>
      <c r="D725" s="140" t="s">
        <v>111</v>
      </c>
      <c r="E725" s="140" t="s">
        <v>162</v>
      </c>
      <c r="F725" s="140">
        <v>0</v>
      </c>
    </row>
    <row r="726" spans="1:6" x14ac:dyDescent="0.35">
      <c r="A726" s="140">
        <v>2015</v>
      </c>
      <c r="B726" s="140" t="s">
        <v>127</v>
      </c>
      <c r="C726" s="140" t="s">
        <v>153</v>
      </c>
      <c r="D726" s="140" t="s">
        <v>112</v>
      </c>
      <c r="E726" s="140" t="s">
        <v>162</v>
      </c>
      <c r="F726" s="140">
        <v>0</v>
      </c>
    </row>
    <row r="727" spans="1:6" x14ac:dyDescent="0.35">
      <c r="A727" s="140">
        <v>2015</v>
      </c>
      <c r="B727" s="140" t="s">
        <v>127</v>
      </c>
      <c r="C727" s="140" t="s">
        <v>153</v>
      </c>
      <c r="D727" s="140" t="s">
        <v>113</v>
      </c>
      <c r="E727" s="140" t="s">
        <v>162</v>
      </c>
      <c r="F727" s="140">
        <v>0</v>
      </c>
    </row>
    <row r="728" spans="1:6" x14ac:dyDescent="0.35">
      <c r="A728" s="140">
        <v>2015</v>
      </c>
      <c r="B728" s="140" t="s">
        <v>127</v>
      </c>
      <c r="C728" s="140" t="s">
        <v>153</v>
      </c>
      <c r="D728" s="140" t="s">
        <v>116</v>
      </c>
      <c r="E728" s="140" t="s">
        <v>162</v>
      </c>
      <c r="F728" s="140">
        <v>36</v>
      </c>
    </row>
    <row r="729" spans="1:6" x14ac:dyDescent="0.35">
      <c r="A729" s="140">
        <v>2015</v>
      </c>
      <c r="B729" s="140" t="s">
        <v>127</v>
      </c>
      <c r="C729" s="140" t="s">
        <v>153</v>
      </c>
      <c r="D729" s="140" t="s">
        <v>115</v>
      </c>
      <c r="E729" s="140" t="s">
        <v>162</v>
      </c>
      <c r="F729" s="140">
        <v>4</v>
      </c>
    </row>
    <row r="730" spans="1:6" x14ac:dyDescent="0.35">
      <c r="A730" s="140">
        <v>2015</v>
      </c>
      <c r="B730" s="140" t="s">
        <v>127</v>
      </c>
      <c r="C730" s="140" t="s">
        <v>153</v>
      </c>
      <c r="D730" s="140" t="s">
        <v>118</v>
      </c>
      <c r="E730" s="140" t="s">
        <v>162</v>
      </c>
      <c r="F730" s="140">
        <v>59</v>
      </c>
    </row>
    <row r="731" spans="1:6" x14ac:dyDescent="0.35">
      <c r="A731" s="140">
        <v>2015</v>
      </c>
      <c r="B731" s="140" t="s">
        <v>127</v>
      </c>
      <c r="C731" s="140" t="s">
        <v>153</v>
      </c>
      <c r="D731" s="140" t="s">
        <v>108</v>
      </c>
      <c r="E731" s="140" t="s">
        <v>162</v>
      </c>
      <c r="F731" s="140">
        <v>82</v>
      </c>
    </row>
    <row r="732" spans="1:6" x14ac:dyDescent="0.35">
      <c r="A732" s="140">
        <v>2015</v>
      </c>
      <c r="B732" s="140" t="s">
        <v>127</v>
      </c>
      <c r="C732" s="140" t="s">
        <v>153</v>
      </c>
      <c r="D732" s="140" t="s">
        <v>114</v>
      </c>
      <c r="E732" s="140" t="s">
        <v>162</v>
      </c>
      <c r="F732" s="140">
        <v>1</v>
      </c>
    </row>
    <row r="733" spans="1:6" x14ac:dyDescent="0.35">
      <c r="A733" s="140">
        <v>2015</v>
      </c>
      <c r="B733" s="140" t="s">
        <v>127</v>
      </c>
      <c r="C733" s="140" t="s">
        <v>154</v>
      </c>
      <c r="D733" s="140" t="s">
        <v>110</v>
      </c>
      <c r="E733" s="140" t="s">
        <v>162</v>
      </c>
      <c r="F733" s="140">
        <v>0</v>
      </c>
    </row>
    <row r="734" spans="1:6" x14ac:dyDescent="0.35">
      <c r="A734" s="140">
        <v>2015</v>
      </c>
      <c r="B734" s="140" t="s">
        <v>127</v>
      </c>
      <c r="C734" s="140" t="s">
        <v>154</v>
      </c>
      <c r="D734" s="140" t="s">
        <v>109</v>
      </c>
      <c r="E734" s="140" t="s">
        <v>162</v>
      </c>
      <c r="F734" s="140">
        <v>220</v>
      </c>
    </row>
    <row r="735" spans="1:6" x14ac:dyDescent="0.35">
      <c r="A735" s="140">
        <v>2015</v>
      </c>
      <c r="B735" s="140" t="s">
        <v>127</v>
      </c>
      <c r="C735" s="140" t="s">
        <v>154</v>
      </c>
      <c r="D735" s="140" t="s">
        <v>111</v>
      </c>
      <c r="E735" s="140" t="s">
        <v>162</v>
      </c>
      <c r="F735" s="140">
        <v>0</v>
      </c>
    </row>
    <row r="736" spans="1:6" x14ac:dyDescent="0.35">
      <c r="A736" s="140">
        <v>2015</v>
      </c>
      <c r="B736" s="140" t="s">
        <v>127</v>
      </c>
      <c r="C736" s="140" t="s">
        <v>154</v>
      </c>
      <c r="D736" s="140" t="s">
        <v>112</v>
      </c>
      <c r="E736" s="140" t="s">
        <v>162</v>
      </c>
      <c r="F736" s="140">
        <v>0</v>
      </c>
    </row>
    <row r="737" spans="1:6" x14ac:dyDescent="0.35">
      <c r="A737" s="140">
        <v>2015</v>
      </c>
      <c r="B737" s="140" t="s">
        <v>127</v>
      </c>
      <c r="C737" s="140" t="s">
        <v>154</v>
      </c>
      <c r="D737" s="140" t="s">
        <v>113</v>
      </c>
      <c r="E737" s="140" t="s">
        <v>162</v>
      </c>
      <c r="F737" s="140">
        <v>1</v>
      </c>
    </row>
    <row r="738" spans="1:6" x14ac:dyDescent="0.35">
      <c r="A738" s="140">
        <v>2015</v>
      </c>
      <c r="B738" s="140" t="s">
        <v>127</v>
      </c>
      <c r="C738" s="140" t="s">
        <v>154</v>
      </c>
      <c r="D738" s="140" t="s">
        <v>116</v>
      </c>
      <c r="E738" s="140" t="s">
        <v>162</v>
      </c>
      <c r="F738" s="140">
        <v>77</v>
      </c>
    </row>
    <row r="739" spans="1:6" x14ac:dyDescent="0.35">
      <c r="A739" s="140">
        <v>2015</v>
      </c>
      <c r="B739" s="140" t="s">
        <v>127</v>
      </c>
      <c r="C739" s="140" t="s">
        <v>154</v>
      </c>
      <c r="D739" s="140" t="s">
        <v>115</v>
      </c>
      <c r="E739" s="140" t="s">
        <v>162</v>
      </c>
      <c r="F739" s="140">
        <v>14</v>
      </c>
    </row>
    <row r="740" spans="1:6" x14ac:dyDescent="0.35">
      <c r="A740" s="140">
        <v>2015</v>
      </c>
      <c r="B740" s="140" t="s">
        <v>127</v>
      </c>
      <c r="C740" s="140" t="s">
        <v>154</v>
      </c>
      <c r="D740" s="140" t="s">
        <v>118</v>
      </c>
      <c r="E740" s="140" t="s">
        <v>162</v>
      </c>
      <c r="F740" s="140">
        <v>118</v>
      </c>
    </row>
    <row r="741" spans="1:6" x14ac:dyDescent="0.35">
      <c r="A741" s="140">
        <v>2015</v>
      </c>
      <c r="B741" s="140" t="s">
        <v>127</v>
      </c>
      <c r="C741" s="140" t="s">
        <v>154</v>
      </c>
      <c r="D741" s="140" t="s">
        <v>108</v>
      </c>
      <c r="E741" s="140" t="s">
        <v>162</v>
      </c>
      <c r="F741" s="140">
        <v>212</v>
      </c>
    </row>
    <row r="742" spans="1:6" x14ac:dyDescent="0.35">
      <c r="A742" s="140">
        <v>2015</v>
      </c>
      <c r="B742" s="140" t="s">
        <v>127</v>
      </c>
      <c r="C742" s="140" t="s">
        <v>154</v>
      </c>
      <c r="D742" s="140" t="s">
        <v>114</v>
      </c>
      <c r="E742" s="140" t="s">
        <v>162</v>
      </c>
      <c r="F742" s="140">
        <v>1</v>
      </c>
    </row>
    <row r="743" spans="1:6" x14ac:dyDescent="0.35">
      <c r="A743" s="140">
        <v>2015</v>
      </c>
      <c r="B743" s="140" t="s">
        <v>127</v>
      </c>
      <c r="C743" s="140" t="s">
        <v>155</v>
      </c>
      <c r="D743" s="140" t="s">
        <v>110</v>
      </c>
      <c r="E743" s="140" t="s">
        <v>162</v>
      </c>
      <c r="F743" s="140">
        <v>0</v>
      </c>
    </row>
    <row r="744" spans="1:6" x14ac:dyDescent="0.35">
      <c r="A744" s="140">
        <v>2015</v>
      </c>
      <c r="B744" s="140" t="s">
        <v>127</v>
      </c>
      <c r="C744" s="140" t="s">
        <v>155</v>
      </c>
      <c r="D744" s="140" t="s">
        <v>109</v>
      </c>
      <c r="E744" s="140" t="s">
        <v>162</v>
      </c>
      <c r="F744" s="140">
        <v>7</v>
      </c>
    </row>
    <row r="745" spans="1:6" x14ac:dyDescent="0.35">
      <c r="A745" s="140">
        <v>2015</v>
      </c>
      <c r="B745" s="140" t="s">
        <v>127</v>
      </c>
      <c r="C745" s="140" t="s">
        <v>155</v>
      </c>
      <c r="D745" s="140" t="s">
        <v>111</v>
      </c>
      <c r="E745" s="140" t="s">
        <v>162</v>
      </c>
      <c r="F745" s="140">
        <v>0</v>
      </c>
    </row>
    <row r="746" spans="1:6" x14ac:dyDescent="0.35">
      <c r="A746" s="140">
        <v>2015</v>
      </c>
      <c r="B746" s="140" t="s">
        <v>127</v>
      </c>
      <c r="C746" s="140" t="s">
        <v>155</v>
      </c>
      <c r="D746" s="140" t="s">
        <v>112</v>
      </c>
      <c r="E746" s="140" t="s">
        <v>162</v>
      </c>
      <c r="F746" s="140">
        <v>0</v>
      </c>
    </row>
    <row r="747" spans="1:6" x14ac:dyDescent="0.35">
      <c r="A747" s="140">
        <v>2015</v>
      </c>
      <c r="B747" s="140" t="s">
        <v>127</v>
      </c>
      <c r="C747" s="140" t="s">
        <v>155</v>
      </c>
      <c r="D747" s="140" t="s">
        <v>113</v>
      </c>
      <c r="E747" s="140" t="s">
        <v>162</v>
      </c>
      <c r="F747" s="140">
        <v>0</v>
      </c>
    </row>
    <row r="748" spans="1:6" x14ac:dyDescent="0.35">
      <c r="A748" s="140">
        <v>2015</v>
      </c>
      <c r="B748" s="140" t="s">
        <v>127</v>
      </c>
      <c r="C748" s="140" t="s">
        <v>155</v>
      </c>
      <c r="D748" s="140" t="s">
        <v>116</v>
      </c>
      <c r="E748" s="140" t="s">
        <v>162</v>
      </c>
      <c r="F748" s="140">
        <v>2</v>
      </c>
    </row>
    <row r="749" spans="1:6" x14ac:dyDescent="0.35">
      <c r="A749" s="140">
        <v>2015</v>
      </c>
      <c r="B749" s="140" t="s">
        <v>127</v>
      </c>
      <c r="C749" s="140" t="s">
        <v>155</v>
      </c>
      <c r="D749" s="140" t="s">
        <v>115</v>
      </c>
      <c r="E749" s="140" t="s">
        <v>162</v>
      </c>
      <c r="F749" s="140">
        <v>0</v>
      </c>
    </row>
    <row r="750" spans="1:6" x14ac:dyDescent="0.35">
      <c r="A750" s="140">
        <v>2015</v>
      </c>
      <c r="B750" s="140" t="s">
        <v>127</v>
      </c>
      <c r="C750" s="140" t="s">
        <v>155</v>
      </c>
      <c r="D750" s="140" t="s">
        <v>118</v>
      </c>
      <c r="E750" s="140" t="s">
        <v>162</v>
      </c>
      <c r="F750" s="140">
        <v>3</v>
      </c>
    </row>
    <row r="751" spans="1:6" x14ac:dyDescent="0.35">
      <c r="A751" s="140">
        <v>2015</v>
      </c>
      <c r="B751" s="140" t="s">
        <v>127</v>
      </c>
      <c r="C751" s="140" t="s">
        <v>155</v>
      </c>
      <c r="D751" s="140" t="s">
        <v>108</v>
      </c>
      <c r="E751" s="140" t="s">
        <v>162</v>
      </c>
      <c r="F751" s="140">
        <v>6</v>
      </c>
    </row>
    <row r="752" spans="1:6" x14ac:dyDescent="0.35">
      <c r="A752" s="140">
        <v>2015</v>
      </c>
      <c r="B752" s="140" t="s">
        <v>127</v>
      </c>
      <c r="C752" s="140" t="s">
        <v>155</v>
      </c>
      <c r="D752" s="140" t="s">
        <v>114</v>
      </c>
      <c r="E752" s="140" t="s">
        <v>162</v>
      </c>
      <c r="F752" s="140">
        <v>0</v>
      </c>
    </row>
    <row r="753" spans="1:6" x14ac:dyDescent="0.35">
      <c r="A753" s="140">
        <v>2015</v>
      </c>
      <c r="B753" s="140" t="s">
        <v>127</v>
      </c>
      <c r="C753" s="140" t="s">
        <v>156</v>
      </c>
      <c r="D753" s="140" t="s">
        <v>110</v>
      </c>
      <c r="E753" s="140" t="s">
        <v>162</v>
      </c>
      <c r="F753" s="140">
        <v>0</v>
      </c>
    </row>
    <row r="754" spans="1:6" x14ac:dyDescent="0.35">
      <c r="A754" s="140">
        <v>2015</v>
      </c>
      <c r="B754" s="140" t="s">
        <v>127</v>
      </c>
      <c r="C754" s="140" t="s">
        <v>156</v>
      </c>
      <c r="D754" s="140" t="s">
        <v>109</v>
      </c>
      <c r="E754" s="140" t="s">
        <v>162</v>
      </c>
      <c r="F754" s="140">
        <v>23</v>
      </c>
    </row>
    <row r="755" spans="1:6" x14ac:dyDescent="0.35">
      <c r="A755" s="140">
        <v>2015</v>
      </c>
      <c r="B755" s="140" t="s">
        <v>127</v>
      </c>
      <c r="C755" s="140" t="s">
        <v>156</v>
      </c>
      <c r="D755" s="140" t="s">
        <v>111</v>
      </c>
      <c r="E755" s="140" t="s">
        <v>162</v>
      </c>
      <c r="F755" s="140">
        <v>0</v>
      </c>
    </row>
    <row r="756" spans="1:6" x14ac:dyDescent="0.35">
      <c r="A756" s="140">
        <v>2015</v>
      </c>
      <c r="B756" s="140" t="s">
        <v>127</v>
      </c>
      <c r="C756" s="140" t="s">
        <v>156</v>
      </c>
      <c r="D756" s="140" t="s">
        <v>112</v>
      </c>
      <c r="E756" s="140" t="s">
        <v>162</v>
      </c>
      <c r="F756" s="140">
        <v>0</v>
      </c>
    </row>
    <row r="757" spans="1:6" x14ac:dyDescent="0.35">
      <c r="A757" s="140">
        <v>2015</v>
      </c>
      <c r="B757" s="140" t="s">
        <v>127</v>
      </c>
      <c r="C757" s="140" t="s">
        <v>156</v>
      </c>
      <c r="D757" s="140" t="s">
        <v>113</v>
      </c>
      <c r="E757" s="140" t="s">
        <v>162</v>
      </c>
      <c r="F757" s="140">
        <v>0</v>
      </c>
    </row>
    <row r="758" spans="1:6" x14ac:dyDescent="0.35">
      <c r="A758" s="140">
        <v>2015</v>
      </c>
      <c r="B758" s="140" t="s">
        <v>127</v>
      </c>
      <c r="C758" s="140" t="s">
        <v>156</v>
      </c>
      <c r="D758" s="140" t="s">
        <v>116</v>
      </c>
      <c r="E758" s="140" t="s">
        <v>162</v>
      </c>
      <c r="F758" s="140">
        <v>8</v>
      </c>
    </row>
    <row r="759" spans="1:6" x14ac:dyDescent="0.35">
      <c r="A759" s="140">
        <v>2015</v>
      </c>
      <c r="B759" s="140" t="s">
        <v>127</v>
      </c>
      <c r="C759" s="140" t="s">
        <v>156</v>
      </c>
      <c r="D759" s="140" t="s">
        <v>115</v>
      </c>
      <c r="E759" s="140" t="s">
        <v>162</v>
      </c>
      <c r="F759" s="140">
        <v>0</v>
      </c>
    </row>
    <row r="760" spans="1:6" x14ac:dyDescent="0.35">
      <c r="A760" s="140">
        <v>2015</v>
      </c>
      <c r="B760" s="140" t="s">
        <v>127</v>
      </c>
      <c r="C760" s="140" t="s">
        <v>156</v>
      </c>
      <c r="D760" s="140" t="s">
        <v>118</v>
      </c>
      <c r="E760" s="140" t="s">
        <v>162</v>
      </c>
      <c r="F760" s="140">
        <v>13</v>
      </c>
    </row>
    <row r="761" spans="1:6" x14ac:dyDescent="0.35">
      <c r="A761" s="140">
        <v>2015</v>
      </c>
      <c r="B761" s="140" t="s">
        <v>127</v>
      </c>
      <c r="C761" s="140" t="s">
        <v>156</v>
      </c>
      <c r="D761" s="140" t="s">
        <v>108</v>
      </c>
      <c r="E761" s="140" t="s">
        <v>162</v>
      </c>
      <c r="F761" s="140">
        <v>14</v>
      </c>
    </row>
    <row r="762" spans="1:6" x14ac:dyDescent="0.35">
      <c r="A762" s="140">
        <v>2015</v>
      </c>
      <c r="B762" s="140" t="s">
        <v>127</v>
      </c>
      <c r="C762" s="140" t="s">
        <v>156</v>
      </c>
      <c r="D762" s="140" t="s">
        <v>114</v>
      </c>
      <c r="E762" s="140" t="s">
        <v>162</v>
      </c>
      <c r="F762" s="140">
        <v>0</v>
      </c>
    </row>
    <row r="763" spans="1:6" x14ac:dyDescent="0.35">
      <c r="A763" s="140">
        <v>2015</v>
      </c>
      <c r="B763" s="140" t="s">
        <v>127</v>
      </c>
      <c r="C763" s="140" t="s">
        <v>157</v>
      </c>
      <c r="D763" s="140" t="s">
        <v>110</v>
      </c>
      <c r="E763" s="140" t="s">
        <v>162</v>
      </c>
      <c r="F763" s="140">
        <v>0</v>
      </c>
    </row>
    <row r="764" spans="1:6" x14ac:dyDescent="0.35">
      <c r="A764" s="140">
        <v>2015</v>
      </c>
      <c r="B764" s="140" t="s">
        <v>127</v>
      </c>
      <c r="C764" s="140" t="s">
        <v>157</v>
      </c>
      <c r="D764" s="140" t="s">
        <v>109</v>
      </c>
      <c r="E764" s="140" t="s">
        <v>162</v>
      </c>
      <c r="F764" s="140">
        <v>78</v>
      </c>
    </row>
    <row r="765" spans="1:6" x14ac:dyDescent="0.35">
      <c r="A765" s="140">
        <v>2015</v>
      </c>
      <c r="B765" s="140" t="s">
        <v>127</v>
      </c>
      <c r="C765" s="140" t="s">
        <v>157</v>
      </c>
      <c r="D765" s="140" t="s">
        <v>111</v>
      </c>
      <c r="E765" s="140" t="s">
        <v>162</v>
      </c>
      <c r="F765" s="140">
        <v>0</v>
      </c>
    </row>
    <row r="766" spans="1:6" x14ac:dyDescent="0.35">
      <c r="A766" s="140">
        <v>2015</v>
      </c>
      <c r="B766" s="140" t="s">
        <v>127</v>
      </c>
      <c r="C766" s="140" t="s">
        <v>157</v>
      </c>
      <c r="D766" s="140" t="s">
        <v>112</v>
      </c>
      <c r="E766" s="140" t="s">
        <v>162</v>
      </c>
      <c r="F766" s="140">
        <v>0</v>
      </c>
    </row>
    <row r="767" spans="1:6" x14ac:dyDescent="0.35">
      <c r="A767" s="140">
        <v>2015</v>
      </c>
      <c r="B767" s="140" t="s">
        <v>127</v>
      </c>
      <c r="C767" s="140" t="s">
        <v>157</v>
      </c>
      <c r="D767" s="140" t="s">
        <v>113</v>
      </c>
      <c r="E767" s="140" t="s">
        <v>162</v>
      </c>
      <c r="F767" s="140">
        <v>0</v>
      </c>
    </row>
    <row r="768" spans="1:6" x14ac:dyDescent="0.35">
      <c r="A768" s="140">
        <v>2015</v>
      </c>
      <c r="B768" s="140" t="s">
        <v>127</v>
      </c>
      <c r="C768" s="140" t="s">
        <v>157</v>
      </c>
      <c r="D768" s="140" t="s">
        <v>116</v>
      </c>
      <c r="E768" s="140" t="s">
        <v>162</v>
      </c>
      <c r="F768" s="140">
        <v>23</v>
      </c>
    </row>
    <row r="769" spans="1:6" x14ac:dyDescent="0.35">
      <c r="A769" s="140">
        <v>2015</v>
      </c>
      <c r="B769" s="140" t="s">
        <v>127</v>
      </c>
      <c r="C769" s="140" t="s">
        <v>157</v>
      </c>
      <c r="D769" s="140" t="s">
        <v>115</v>
      </c>
      <c r="E769" s="140" t="s">
        <v>162</v>
      </c>
      <c r="F769" s="140">
        <v>6</v>
      </c>
    </row>
    <row r="770" spans="1:6" x14ac:dyDescent="0.35">
      <c r="A770" s="140">
        <v>2015</v>
      </c>
      <c r="B770" s="140" t="s">
        <v>127</v>
      </c>
      <c r="C770" s="140" t="s">
        <v>157</v>
      </c>
      <c r="D770" s="140" t="s">
        <v>118</v>
      </c>
      <c r="E770" s="140" t="s">
        <v>162</v>
      </c>
      <c r="F770" s="140">
        <v>44</v>
      </c>
    </row>
    <row r="771" spans="1:6" x14ac:dyDescent="0.35">
      <c r="A771" s="140">
        <v>2015</v>
      </c>
      <c r="B771" s="140" t="s">
        <v>127</v>
      </c>
      <c r="C771" s="140" t="s">
        <v>157</v>
      </c>
      <c r="D771" s="140" t="s">
        <v>108</v>
      </c>
      <c r="E771" s="140" t="s">
        <v>162</v>
      </c>
      <c r="F771" s="140">
        <v>70</v>
      </c>
    </row>
    <row r="772" spans="1:6" x14ac:dyDescent="0.35">
      <c r="A772" s="140">
        <v>2015</v>
      </c>
      <c r="B772" s="140" t="s">
        <v>127</v>
      </c>
      <c r="C772" s="140" t="s">
        <v>157</v>
      </c>
      <c r="D772" s="140" t="s">
        <v>114</v>
      </c>
      <c r="E772" s="140" t="s">
        <v>162</v>
      </c>
      <c r="F772" s="140">
        <v>0</v>
      </c>
    </row>
    <row r="773" spans="1:6" x14ac:dyDescent="0.35">
      <c r="A773" s="140">
        <v>2015</v>
      </c>
      <c r="B773" s="140" t="s">
        <v>158</v>
      </c>
      <c r="C773" s="140" t="s">
        <v>153</v>
      </c>
      <c r="D773" s="140" t="s">
        <v>110</v>
      </c>
      <c r="E773" s="140" t="s">
        <v>162</v>
      </c>
      <c r="F773" s="140">
        <v>4</v>
      </c>
    </row>
    <row r="774" spans="1:6" x14ac:dyDescent="0.35">
      <c r="A774" s="140">
        <v>2015</v>
      </c>
      <c r="B774" s="140" t="s">
        <v>158</v>
      </c>
      <c r="C774" s="140" t="s">
        <v>153</v>
      </c>
      <c r="D774" s="140" t="s">
        <v>109</v>
      </c>
      <c r="E774" s="140" t="s">
        <v>162</v>
      </c>
      <c r="F774" s="140">
        <v>583</v>
      </c>
    </row>
    <row r="775" spans="1:6" x14ac:dyDescent="0.35">
      <c r="A775" s="140">
        <v>2015</v>
      </c>
      <c r="B775" s="140" t="s">
        <v>158</v>
      </c>
      <c r="C775" s="140" t="s">
        <v>153</v>
      </c>
      <c r="D775" s="140" t="s">
        <v>111</v>
      </c>
      <c r="E775" s="140" t="s">
        <v>162</v>
      </c>
      <c r="F775" s="140">
        <v>0</v>
      </c>
    </row>
    <row r="776" spans="1:6" x14ac:dyDescent="0.35">
      <c r="A776" s="140">
        <v>2015</v>
      </c>
      <c r="B776" s="140" t="s">
        <v>158</v>
      </c>
      <c r="C776" s="140" t="s">
        <v>153</v>
      </c>
      <c r="D776" s="140" t="s">
        <v>112</v>
      </c>
      <c r="E776" s="140" t="s">
        <v>162</v>
      </c>
      <c r="F776" s="140">
        <v>0</v>
      </c>
    </row>
    <row r="777" spans="1:6" x14ac:dyDescent="0.35">
      <c r="A777" s="140">
        <v>2015</v>
      </c>
      <c r="B777" s="140" t="s">
        <v>158</v>
      </c>
      <c r="C777" s="140" t="s">
        <v>153</v>
      </c>
      <c r="D777" s="140" t="s">
        <v>113</v>
      </c>
      <c r="E777" s="140" t="s">
        <v>162</v>
      </c>
      <c r="F777" s="140">
        <v>2</v>
      </c>
    </row>
    <row r="778" spans="1:6" x14ac:dyDescent="0.35">
      <c r="A778" s="140">
        <v>2015</v>
      </c>
      <c r="B778" s="140" t="s">
        <v>158</v>
      </c>
      <c r="C778" s="140" t="s">
        <v>153</v>
      </c>
      <c r="D778" s="140" t="s">
        <v>116</v>
      </c>
      <c r="E778" s="140" t="s">
        <v>162</v>
      </c>
      <c r="F778" s="140">
        <v>346</v>
      </c>
    </row>
    <row r="779" spans="1:6" x14ac:dyDescent="0.35">
      <c r="A779" s="140">
        <v>2015</v>
      </c>
      <c r="B779" s="140" t="s">
        <v>158</v>
      </c>
      <c r="C779" s="140" t="s">
        <v>153</v>
      </c>
      <c r="D779" s="140" t="s">
        <v>115</v>
      </c>
      <c r="E779" s="140" t="s">
        <v>162</v>
      </c>
      <c r="F779" s="140">
        <v>21</v>
      </c>
    </row>
    <row r="780" spans="1:6" x14ac:dyDescent="0.35">
      <c r="A780" s="140">
        <v>2015</v>
      </c>
      <c r="B780" s="140" t="s">
        <v>158</v>
      </c>
      <c r="C780" s="140" t="s">
        <v>153</v>
      </c>
      <c r="D780" s="140" t="s">
        <v>118</v>
      </c>
      <c r="E780" s="140" t="s">
        <v>162</v>
      </c>
      <c r="F780" s="140">
        <v>371</v>
      </c>
    </row>
    <row r="781" spans="1:6" x14ac:dyDescent="0.35">
      <c r="A781" s="140">
        <v>2015</v>
      </c>
      <c r="B781" s="140" t="s">
        <v>158</v>
      </c>
      <c r="C781" s="140" t="s">
        <v>153</v>
      </c>
      <c r="D781" s="140" t="s">
        <v>108</v>
      </c>
      <c r="E781" s="140" t="s">
        <v>162</v>
      </c>
      <c r="F781" s="140">
        <v>938</v>
      </c>
    </row>
    <row r="782" spans="1:6" x14ac:dyDescent="0.35">
      <c r="A782" s="140">
        <v>2015</v>
      </c>
      <c r="B782" s="140" t="s">
        <v>158</v>
      </c>
      <c r="C782" s="140" t="s">
        <v>153</v>
      </c>
      <c r="D782" s="140" t="s">
        <v>114</v>
      </c>
      <c r="E782" s="140" t="s">
        <v>162</v>
      </c>
      <c r="F782" s="140">
        <v>0</v>
      </c>
    </row>
    <row r="783" spans="1:6" x14ac:dyDescent="0.35">
      <c r="A783" s="140">
        <v>2015</v>
      </c>
      <c r="B783" s="140" t="s">
        <v>158</v>
      </c>
      <c r="C783" s="140" t="s">
        <v>154</v>
      </c>
      <c r="D783" s="140" t="s">
        <v>110</v>
      </c>
      <c r="E783" s="140" t="s">
        <v>162</v>
      </c>
      <c r="F783" s="140">
        <v>12</v>
      </c>
    </row>
    <row r="784" spans="1:6" x14ac:dyDescent="0.35">
      <c r="A784" s="140">
        <v>2015</v>
      </c>
      <c r="B784" s="140" t="s">
        <v>158</v>
      </c>
      <c r="C784" s="140" t="s">
        <v>154</v>
      </c>
      <c r="D784" s="140" t="s">
        <v>109</v>
      </c>
      <c r="E784" s="140" t="s">
        <v>162</v>
      </c>
      <c r="F784" s="140">
        <v>2108</v>
      </c>
    </row>
    <row r="785" spans="1:6" x14ac:dyDescent="0.35">
      <c r="A785" s="140">
        <v>2015</v>
      </c>
      <c r="B785" s="140" t="s">
        <v>158</v>
      </c>
      <c r="C785" s="140" t="s">
        <v>154</v>
      </c>
      <c r="D785" s="140" t="s">
        <v>111</v>
      </c>
      <c r="E785" s="140" t="s">
        <v>162</v>
      </c>
      <c r="F785" s="140">
        <v>1</v>
      </c>
    </row>
    <row r="786" spans="1:6" x14ac:dyDescent="0.35">
      <c r="A786" s="140">
        <v>2015</v>
      </c>
      <c r="B786" s="140" t="s">
        <v>158</v>
      </c>
      <c r="C786" s="140" t="s">
        <v>154</v>
      </c>
      <c r="D786" s="140" t="s">
        <v>112</v>
      </c>
      <c r="E786" s="140" t="s">
        <v>162</v>
      </c>
      <c r="F786" s="140">
        <v>4</v>
      </c>
    </row>
    <row r="787" spans="1:6" x14ac:dyDescent="0.35">
      <c r="A787" s="140">
        <v>2015</v>
      </c>
      <c r="B787" s="140" t="s">
        <v>158</v>
      </c>
      <c r="C787" s="140" t="s">
        <v>154</v>
      </c>
      <c r="D787" s="140" t="s">
        <v>113</v>
      </c>
      <c r="E787" s="140" t="s">
        <v>162</v>
      </c>
      <c r="F787" s="140">
        <v>9</v>
      </c>
    </row>
    <row r="788" spans="1:6" x14ac:dyDescent="0.35">
      <c r="A788" s="140">
        <v>2015</v>
      </c>
      <c r="B788" s="140" t="s">
        <v>158</v>
      </c>
      <c r="C788" s="140" t="s">
        <v>154</v>
      </c>
      <c r="D788" s="140" t="s">
        <v>116</v>
      </c>
      <c r="E788" s="140" t="s">
        <v>162</v>
      </c>
      <c r="F788" s="140">
        <v>1801</v>
      </c>
    </row>
    <row r="789" spans="1:6" x14ac:dyDescent="0.35">
      <c r="A789" s="140">
        <v>2015</v>
      </c>
      <c r="B789" s="140" t="s">
        <v>158</v>
      </c>
      <c r="C789" s="140" t="s">
        <v>154</v>
      </c>
      <c r="D789" s="140" t="s">
        <v>115</v>
      </c>
      <c r="E789" s="140" t="s">
        <v>162</v>
      </c>
      <c r="F789" s="140">
        <v>107</v>
      </c>
    </row>
    <row r="790" spans="1:6" x14ac:dyDescent="0.35">
      <c r="A790" s="140">
        <v>2015</v>
      </c>
      <c r="B790" s="140" t="s">
        <v>158</v>
      </c>
      <c r="C790" s="140" t="s">
        <v>154</v>
      </c>
      <c r="D790" s="140" t="s">
        <v>118</v>
      </c>
      <c r="E790" s="140" t="s">
        <v>162</v>
      </c>
      <c r="F790" s="140">
        <v>1838</v>
      </c>
    </row>
    <row r="791" spans="1:6" x14ac:dyDescent="0.35">
      <c r="A791" s="140">
        <v>2015</v>
      </c>
      <c r="B791" s="140" t="s">
        <v>158</v>
      </c>
      <c r="C791" s="140" t="s">
        <v>154</v>
      </c>
      <c r="D791" s="140" t="s">
        <v>108</v>
      </c>
      <c r="E791" s="140" t="s">
        <v>162</v>
      </c>
      <c r="F791" s="140">
        <v>3657</v>
      </c>
    </row>
    <row r="792" spans="1:6" x14ac:dyDescent="0.35">
      <c r="A792" s="140">
        <v>2015</v>
      </c>
      <c r="B792" s="140" t="s">
        <v>158</v>
      </c>
      <c r="C792" s="140" t="s">
        <v>154</v>
      </c>
      <c r="D792" s="140" t="s">
        <v>114</v>
      </c>
      <c r="E792" s="140" t="s">
        <v>162</v>
      </c>
      <c r="F792" s="140">
        <v>2</v>
      </c>
    </row>
    <row r="793" spans="1:6" x14ac:dyDescent="0.35">
      <c r="A793" s="140">
        <v>2015</v>
      </c>
      <c r="B793" s="140" t="s">
        <v>158</v>
      </c>
      <c r="C793" s="140" t="s">
        <v>155</v>
      </c>
      <c r="D793" s="140" t="s">
        <v>110</v>
      </c>
      <c r="E793" s="140" t="s">
        <v>162</v>
      </c>
      <c r="F793" s="140">
        <v>0</v>
      </c>
    </row>
    <row r="794" spans="1:6" x14ac:dyDescent="0.35">
      <c r="A794" s="140">
        <v>2015</v>
      </c>
      <c r="B794" s="140" t="s">
        <v>158</v>
      </c>
      <c r="C794" s="140" t="s">
        <v>155</v>
      </c>
      <c r="D794" s="140" t="s">
        <v>109</v>
      </c>
      <c r="E794" s="140" t="s">
        <v>162</v>
      </c>
      <c r="F794" s="140">
        <v>0</v>
      </c>
    </row>
    <row r="795" spans="1:6" x14ac:dyDescent="0.35">
      <c r="A795" s="140">
        <v>2015</v>
      </c>
      <c r="B795" s="140" t="s">
        <v>158</v>
      </c>
      <c r="C795" s="140" t="s">
        <v>155</v>
      </c>
      <c r="D795" s="140" t="s">
        <v>111</v>
      </c>
      <c r="E795" s="140" t="s">
        <v>162</v>
      </c>
      <c r="F795" s="140">
        <v>0</v>
      </c>
    </row>
    <row r="796" spans="1:6" x14ac:dyDescent="0.35">
      <c r="A796" s="140">
        <v>2015</v>
      </c>
      <c r="B796" s="140" t="s">
        <v>158</v>
      </c>
      <c r="C796" s="140" t="s">
        <v>155</v>
      </c>
      <c r="D796" s="140" t="s">
        <v>112</v>
      </c>
      <c r="E796" s="140" t="s">
        <v>162</v>
      </c>
      <c r="F796" s="140">
        <v>0</v>
      </c>
    </row>
    <row r="797" spans="1:6" x14ac:dyDescent="0.35">
      <c r="A797" s="140">
        <v>2015</v>
      </c>
      <c r="B797" s="140" t="s">
        <v>158</v>
      </c>
      <c r="C797" s="140" t="s">
        <v>155</v>
      </c>
      <c r="D797" s="140" t="s">
        <v>113</v>
      </c>
      <c r="E797" s="140" t="s">
        <v>162</v>
      </c>
      <c r="F797" s="140">
        <v>0</v>
      </c>
    </row>
    <row r="798" spans="1:6" x14ac:dyDescent="0.35">
      <c r="A798" s="140">
        <v>2015</v>
      </c>
      <c r="B798" s="140" t="s">
        <v>158</v>
      </c>
      <c r="C798" s="140" t="s">
        <v>155</v>
      </c>
      <c r="D798" s="140" t="s">
        <v>116</v>
      </c>
      <c r="E798" s="140" t="s">
        <v>162</v>
      </c>
      <c r="F798" s="140">
        <v>0</v>
      </c>
    </row>
    <row r="799" spans="1:6" x14ac:dyDescent="0.35">
      <c r="A799" s="140">
        <v>2015</v>
      </c>
      <c r="B799" s="140" t="s">
        <v>158</v>
      </c>
      <c r="C799" s="140" t="s">
        <v>155</v>
      </c>
      <c r="D799" s="140" t="s">
        <v>115</v>
      </c>
      <c r="E799" s="140" t="s">
        <v>162</v>
      </c>
      <c r="F799" s="140">
        <v>0</v>
      </c>
    </row>
    <row r="800" spans="1:6" x14ac:dyDescent="0.35">
      <c r="A800" s="140">
        <v>2015</v>
      </c>
      <c r="B800" s="140" t="s">
        <v>158</v>
      </c>
      <c r="C800" s="140" t="s">
        <v>155</v>
      </c>
      <c r="D800" s="140" t="s">
        <v>118</v>
      </c>
      <c r="E800" s="140" t="s">
        <v>162</v>
      </c>
      <c r="F800" s="140">
        <v>0</v>
      </c>
    </row>
    <row r="801" spans="1:6" x14ac:dyDescent="0.35">
      <c r="A801" s="140">
        <v>2015</v>
      </c>
      <c r="B801" s="140" t="s">
        <v>158</v>
      </c>
      <c r="C801" s="140" t="s">
        <v>155</v>
      </c>
      <c r="D801" s="140" t="s">
        <v>108</v>
      </c>
      <c r="E801" s="140" t="s">
        <v>162</v>
      </c>
      <c r="F801" s="140">
        <v>0</v>
      </c>
    </row>
    <row r="802" spans="1:6" x14ac:dyDescent="0.35">
      <c r="A802" s="140">
        <v>2015</v>
      </c>
      <c r="B802" s="140" t="s">
        <v>158</v>
      </c>
      <c r="C802" s="140" t="s">
        <v>155</v>
      </c>
      <c r="D802" s="140" t="s">
        <v>114</v>
      </c>
      <c r="E802" s="140" t="s">
        <v>162</v>
      </c>
      <c r="F802" s="140">
        <v>0</v>
      </c>
    </row>
    <row r="803" spans="1:6" x14ac:dyDescent="0.35">
      <c r="A803" s="140">
        <v>2015</v>
      </c>
      <c r="B803" s="140" t="s">
        <v>158</v>
      </c>
      <c r="C803" s="140" t="s">
        <v>156</v>
      </c>
      <c r="D803" s="140" t="s">
        <v>110</v>
      </c>
      <c r="E803" s="140" t="s">
        <v>162</v>
      </c>
      <c r="F803" s="140">
        <v>0</v>
      </c>
    </row>
    <row r="804" spans="1:6" x14ac:dyDescent="0.35">
      <c r="A804" s="140">
        <v>2015</v>
      </c>
      <c r="B804" s="140" t="s">
        <v>158</v>
      </c>
      <c r="C804" s="140" t="s">
        <v>156</v>
      </c>
      <c r="D804" s="140" t="s">
        <v>109</v>
      </c>
      <c r="E804" s="140" t="s">
        <v>162</v>
      </c>
      <c r="F804" s="140">
        <v>2</v>
      </c>
    </row>
    <row r="805" spans="1:6" x14ac:dyDescent="0.35">
      <c r="A805" s="140">
        <v>2015</v>
      </c>
      <c r="B805" s="140" t="s">
        <v>158</v>
      </c>
      <c r="C805" s="140" t="s">
        <v>156</v>
      </c>
      <c r="D805" s="140" t="s">
        <v>111</v>
      </c>
      <c r="E805" s="140" t="s">
        <v>162</v>
      </c>
      <c r="F805" s="140">
        <v>0</v>
      </c>
    </row>
    <row r="806" spans="1:6" x14ac:dyDescent="0.35">
      <c r="A806" s="140">
        <v>2015</v>
      </c>
      <c r="B806" s="140" t="s">
        <v>158</v>
      </c>
      <c r="C806" s="140" t="s">
        <v>156</v>
      </c>
      <c r="D806" s="140" t="s">
        <v>112</v>
      </c>
      <c r="E806" s="140" t="s">
        <v>162</v>
      </c>
      <c r="F806" s="140">
        <v>0</v>
      </c>
    </row>
    <row r="807" spans="1:6" x14ac:dyDescent="0.35">
      <c r="A807" s="140">
        <v>2015</v>
      </c>
      <c r="B807" s="140" t="s">
        <v>158</v>
      </c>
      <c r="C807" s="140" t="s">
        <v>156</v>
      </c>
      <c r="D807" s="140" t="s">
        <v>113</v>
      </c>
      <c r="E807" s="140" t="s">
        <v>162</v>
      </c>
      <c r="F807" s="140">
        <v>0</v>
      </c>
    </row>
    <row r="808" spans="1:6" x14ac:dyDescent="0.35">
      <c r="A808" s="140">
        <v>2015</v>
      </c>
      <c r="B808" s="140" t="s">
        <v>158</v>
      </c>
      <c r="C808" s="140" t="s">
        <v>156</v>
      </c>
      <c r="D808" s="140" t="s">
        <v>116</v>
      </c>
      <c r="E808" s="140" t="s">
        <v>162</v>
      </c>
      <c r="F808" s="140">
        <v>0</v>
      </c>
    </row>
    <row r="809" spans="1:6" x14ac:dyDescent="0.35">
      <c r="A809" s="140">
        <v>2015</v>
      </c>
      <c r="B809" s="140" t="s">
        <v>158</v>
      </c>
      <c r="C809" s="140" t="s">
        <v>156</v>
      </c>
      <c r="D809" s="140" t="s">
        <v>115</v>
      </c>
      <c r="E809" s="140" t="s">
        <v>162</v>
      </c>
      <c r="F809" s="140">
        <v>0</v>
      </c>
    </row>
    <row r="810" spans="1:6" x14ac:dyDescent="0.35">
      <c r="A810" s="140">
        <v>2015</v>
      </c>
      <c r="B810" s="140" t="s">
        <v>158</v>
      </c>
      <c r="C810" s="140" t="s">
        <v>156</v>
      </c>
      <c r="D810" s="140" t="s">
        <v>118</v>
      </c>
      <c r="E810" s="140" t="s">
        <v>162</v>
      </c>
      <c r="F810" s="140">
        <v>4</v>
      </c>
    </row>
    <row r="811" spans="1:6" x14ac:dyDescent="0.35">
      <c r="A811" s="140">
        <v>2015</v>
      </c>
      <c r="B811" s="140" t="s">
        <v>158</v>
      </c>
      <c r="C811" s="140" t="s">
        <v>156</v>
      </c>
      <c r="D811" s="140" t="s">
        <v>108</v>
      </c>
      <c r="E811" s="140" t="s">
        <v>162</v>
      </c>
      <c r="F811" s="140">
        <v>32</v>
      </c>
    </row>
    <row r="812" spans="1:6" x14ac:dyDescent="0.35">
      <c r="A812" s="140">
        <v>2015</v>
      </c>
      <c r="B812" s="140" t="s">
        <v>158</v>
      </c>
      <c r="C812" s="140" t="s">
        <v>156</v>
      </c>
      <c r="D812" s="140" t="s">
        <v>114</v>
      </c>
      <c r="E812" s="140" t="s">
        <v>162</v>
      </c>
      <c r="F812" s="140">
        <v>0</v>
      </c>
    </row>
    <row r="813" spans="1:6" x14ac:dyDescent="0.35">
      <c r="A813" s="140">
        <v>2015</v>
      </c>
      <c r="B813" s="140" t="s">
        <v>158</v>
      </c>
      <c r="C813" s="140" t="s">
        <v>157</v>
      </c>
      <c r="D813" s="140" t="s">
        <v>110</v>
      </c>
      <c r="E813" s="140" t="s">
        <v>162</v>
      </c>
      <c r="F813" s="140">
        <v>0</v>
      </c>
    </row>
    <row r="814" spans="1:6" x14ac:dyDescent="0.35">
      <c r="A814" s="140">
        <v>2015</v>
      </c>
      <c r="B814" s="140" t="s">
        <v>158</v>
      </c>
      <c r="C814" s="140" t="s">
        <v>157</v>
      </c>
      <c r="D814" s="140" t="s">
        <v>109</v>
      </c>
      <c r="E814" s="140" t="s">
        <v>162</v>
      </c>
      <c r="F814" s="140">
        <v>283</v>
      </c>
    </row>
    <row r="815" spans="1:6" x14ac:dyDescent="0.35">
      <c r="A815" s="140">
        <v>2015</v>
      </c>
      <c r="B815" s="140" t="s">
        <v>158</v>
      </c>
      <c r="C815" s="140" t="s">
        <v>157</v>
      </c>
      <c r="D815" s="140" t="s">
        <v>111</v>
      </c>
      <c r="E815" s="140" t="s">
        <v>162</v>
      </c>
      <c r="F815" s="140">
        <v>1</v>
      </c>
    </row>
    <row r="816" spans="1:6" x14ac:dyDescent="0.35">
      <c r="A816" s="140">
        <v>2015</v>
      </c>
      <c r="B816" s="140" t="s">
        <v>158</v>
      </c>
      <c r="C816" s="140" t="s">
        <v>157</v>
      </c>
      <c r="D816" s="140" t="s">
        <v>112</v>
      </c>
      <c r="E816" s="140" t="s">
        <v>162</v>
      </c>
      <c r="F816" s="140">
        <v>1</v>
      </c>
    </row>
    <row r="817" spans="1:6" x14ac:dyDescent="0.35">
      <c r="A817" s="140">
        <v>2015</v>
      </c>
      <c r="B817" s="140" t="s">
        <v>158</v>
      </c>
      <c r="C817" s="140" t="s">
        <v>157</v>
      </c>
      <c r="D817" s="140" t="s">
        <v>113</v>
      </c>
      <c r="E817" s="140" t="s">
        <v>162</v>
      </c>
      <c r="F817" s="140">
        <v>0</v>
      </c>
    </row>
    <row r="818" spans="1:6" x14ac:dyDescent="0.35">
      <c r="A818" s="140">
        <v>2015</v>
      </c>
      <c r="B818" s="140" t="s">
        <v>158</v>
      </c>
      <c r="C818" s="140" t="s">
        <v>157</v>
      </c>
      <c r="D818" s="140" t="s">
        <v>116</v>
      </c>
      <c r="E818" s="140" t="s">
        <v>162</v>
      </c>
      <c r="F818" s="140">
        <v>145</v>
      </c>
    </row>
    <row r="819" spans="1:6" x14ac:dyDescent="0.35">
      <c r="A819" s="140">
        <v>2015</v>
      </c>
      <c r="B819" s="140" t="s">
        <v>158</v>
      </c>
      <c r="C819" s="140" t="s">
        <v>157</v>
      </c>
      <c r="D819" s="140" t="s">
        <v>115</v>
      </c>
      <c r="E819" s="140" t="s">
        <v>162</v>
      </c>
      <c r="F819" s="140">
        <v>7</v>
      </c>
    </row>
    <row r="820" spans="1:6" x14ac:dyDescent="0.35">
      <c r="A820" s="140">
        <v>2015</v>
      </c>
      <c r="B820" s="140" t="s">
        <v>158</v>
      </c>
      <c r="C820" s="140" t="s">
        <v>157</v>
      </c>
      <c r="D820" s="140" t="s">
        <v>118</v>
      </c>
      <c r="E820" s="140" t="s">
        <v>162</v>
      </c>
      <c r="F820" s="140">
        <v>178</v>
      </c>
    </row>
    <row r="821" spans="1:6" x14ac:dyDescent="0.35">
      <c r="A821" s="140">
        <v>2015</v>
      </c>
      <c r="B821" s="140" t="s">
        <v>158</v>
      </c>
      <c r="C821" s="140" t="s">
        <v>157</v>
      </c>
      <c r="D821" s="140" t="s">
        <v>108</v>
      </c>
      <c r="E821" s="140" t="s">
        <v>162</v>
      </c>
      <c r="F821" s="140">
        <v>379</v>
      </c>
    </row>
    <row r="822" spans="1:6" x14ac:dyDescent="0.35">
      <c r="A822" s="140">
        <v>2015</v>
      </c>
      <c r="B822" s="140" t="s">
        <v>158</v>
      </c>
      <c r="C822" s="140" t="s">
        <v>157</v>
      </c>
      <c r="D822" s="140" t="s">
        <v>114</v>
      </c>
      <c r="E822" s="140" t="s">
        <v>162</v>
      </c>
      <c r="F822" s="140">
        <v>1</v>
      </c>
    </row>
    <row r="823" spans="1:6" x14ac:dyDescent="0.35">
      <c r="A823" s="140">
        <v>2015</v>
      </c>
      <c r="B823" s="140" t="s">
        <v>128</v>
      </c>
      <c r="C823" s="140" t="s">
        <v>101</v>
      </c>
      <c r="D823" s="140" t="s">
        <v>110</v>
      </c>
      <c r="E823" s="140" t="s">
        <v>162</v>
      </c>
      <c r="F823" s="140">
        <v>15</v>
      </c>
    </row>
    <row r="824" spans="1:6" x14ac:dyDescent="0.35">
      <c r="A824" s="140">
        <v>2015</v>
      </c>
      <c r="B824" s="140" t="s">
        <v>128</v>
      </c>
      <c r="C824" s="140" t="s">
        <v>101</v>
      </c>
      <c r="D824" s="140" t="s">
        <v>109</v>
      </c>
      <c r="E824" s="140" t="s">
        <v>162</v>
      </c>
      <c r="F824" s="140">
        <v>2644</v>
      </c>
    </row>
    <row r="825" spans="1:6" x14ac:dyDescent="0.35">
      <c r="A825" s="140">
        <v>2015</v>
      </c>
      <c r="B825" s="140" t="s">
        <v>128</v>
      </c>
      <c r="C825" s="140" t="s">
        <v>101</v>
      </c>
      <c r="D825" s="140" t="s">
        <v>111</v>
      </c>
      <c r="E825" s="140" t="s">
        <v>162</v>
      </c>
      <c r="F825" s="140">
        <v>46</v>
      </c>
    </row>
    <row r="826" spans="1:6" x14ac:dyDescent="0.35">
      <c r="A826" s="140">
        <v>2015</v>
      </c>
      <c r="B826" s="140" t="s">
        <v>128</v>
      </c>
      <c r="C826" s="140" t="s">
        <v>101</v>
      </c>
      <c r="D826" s="140" t="s">
        <v>112</v>
      </c>
      <c r="E826" s="140" t="s">
        <v>162</v>
      </c>
      <c r="F826" s="140">
        <v>7</v>
      </c>
    </row>
    <row r="827" spans="1:6" x14ac:dyDescent="0.35">
      <c r="A827" s="140">
        <v>2015</v>
      </c>
      <c r="B827" s="140" t="s">
        <v>128</v>
      </c>
      <c r="C827" s="140" t="s">
        <v>101</v>
      </c>
      <c r="D827" s="140" t="s">
        <v>113</v>
      </c>
      <c r="E827" s="140" t="s">
        <v>162</v>
      </c>
      <c r="F827" s="140">
        <v>67</v>
      </c>
    </row>
    <row r="828" spans="1:6" x14ac:dyDescent="0.35">
      <c r="A828" s="140">
        <v>2015</v>
      </c>
      <c r="B828" s="140" t="s">
        <v>128</v>
      </c>
      <c r="C828" s="140" t="s">
        <v>101</v>
      </c>
      <c r="D828" s="140" t="s">
        <v>116</v>
      </c>
      <c r="E828" s="140" t="s">
        <v>162</v>
      </c>
      <c r="F828" s="140">
        <v>1119</v>
      </c>
    </row>
    <row r="829" spans="1:6" x14ac:dyDescent="0.35">
      <c r="A829" s="140">
        <v>2015</v>
      </c>
      <c r="B829" s="140" t="s">
        <v>128</v>
      </c>
      <c r="C829" s="140" t="s">
        <v>101</v>
      </c>
      <c r="D829" s="140" t="s">
        <v>115</v>
      </c>
      <c r="E829" s="140" t="s">
        <v>162</v>
      </c>
      <c r="F829" s="140">
        <v>140</v>
      </c>
    </row>
    <row r="830" spans="1:6" x14ac:dyDescent="0.35">
      <c r="A830" s="140">
        <v>2015</v>
      </c>
      <c r="B830" s="140" t="s">
        <v>100</v>
      </c>
      <c r="C830" s="140" t="s">
        <v>101</v>
      </c>
      <c r="D830" s="140" t="s">
        <v>118</v>
      </c>
      <c r="E830" s="140" t="s">
        <v>162</v>
      </c>
      <c r="F830" s="140">
        <v>1287</v>
      </c>
    </row>
    <row r="831" spans="1:6" x14ac:dyDescent="0.35">
      <c r="A831" s="140">
        <v>2015</v>
      </c>
      <c r="B831" s="140" t="s">
        <v>100</v>
      </c>
      <c r="C831" s="140" t="s">
        <v>101</v>
      </c>
      <c r="D831" s="140" t="s">
        <v>108</v>
      </c>
      <c r="E831" s="140" t="s">
        <v>162</v>
      </c>
      <c r="F831" s="140">
        <v>2479</v>
      </c>
    </row>
    <row r="832" spans="1:6" x14ac:dyDescent="0.35">
      <c r="A832" s="140">
        <v>2015</v>
      </c>
      <c r="B832" s="140" t="s">
        <v>128</v>
      </c>
      <c r="C832" s="140" t="s">
        <v>101</v>
      </c>
      <c r="D832" s="140" t="s">
        <v>114</v>
      </c>
      <c r="E832" s="140" t="s">
        <v>162</v>
      </c>
      <c r="F832" s="140">
        <v>30</v>
      </c>
    </row>
    <row r="833" spans="1:6" x14ac:dyDescent="0.35">
      <c r="A833" s="140">
        <v>2015</v>
      </c>
      <c r="B833" s="140" t="s">
        <v>105</v>
      </c>
      <c r="C833" s="140" t="s">
        <v>159</v>
      </c>
      <c r="D833" s="140" t="s">
        <v>110</v>
      </c>
      <c r="E833" s="140" t="s">
        <v>162</v>
      </c>
      <c r="F833" s="140">
        <v>1</v>
      </c>
    </row>
    <row r="834" spans="1:6" x14ac:dyDescent="0.35">
      <c r="A834" s="140">
        <v>2015</v>
      </c>
      <c r="B834" s="140" t="s">
        <v>105</v>
      </c>
      <c r="C834" s="140" t="s">
        <v>159</v>
      </c>
      <c r="D834" s="140" t="s">
        <v>109</v>
      </c>
      <c r="E834" s="140" t="s">
        <v>162</v>
      </c>
      <c r="F834" s="140">
        <v>76</v>
      </c>
    </row>
    <row r="835" spans="1:6" x14ac:dyDescent="0.35">
      <c r="A835" s="140">
        <v>2015</v>
      </c>
      <c r="B835" s="140" t="s">
        <v>105</v>
      </c>
      <c r="C835" s="140" t="s">
        <v>159</v>
      </c>
      <c r="D835" s="140" t="s">
        <v>111</v>
      </c>
      <c r="E835" s="140" t="s">
        <v>162</v>
      </c>
      <c r="F835" s="140">
        <v>0</v>
      </c>
    </row>
    <row r="836" spans="1:6" x14ac:dyDescent="0.35">
      <c r="A836" s="140">
        <v>2015</v>
      </c>
      <c r="B836" s="140" t="s">
        <v>105</v>
      </c>
      <c r="C836" s="140" t="s">
        <v>159</v>
      </c>
      <c r="D836" s="140" t="s">
        <v>112</v>
      </c>
      <c r="E836" s="140" t="s">
        <v>162</v>
      </c>
      <c r="F836" s="140">
        <v>1</v>
      </c>
    </row>
    <row r="837" spans="1:6" x14ac:dyDescent="0.35">
      <c r="A837" s="140">
        <v>2015</v>
      </c>
      <c r="B837" s="140" t="s">
        <v>105</v>
      </c>
      <c r="C837" s="140" t="s">
        <v>159</v>
      </c>
      <c r="D837" s="140" t="s">
        <v>113</v>
      </c>
      <c r="E837" s="140" t="s">
        <v>162</v>
      </c>
      <c r="F837" s="140">
        <v>0</v>
      </c>
    </row>
    <row r="838" spans="1:6" x14ac:dyDescent="0.35">
      <c r="A838" s="140">
        <v>2015</v>
      </c>
      <c r="B838" s="140" t="s">
        <v>105</v>
      </c>
      <c r="C838" s="140" t="s">
        <v>159</v>
      </c>
      <c r="D838" s="140" t="s">
        <v>116</v>
      </c>
      <c r="E838" s="140" t="s">
        <v>162</v>
      </c>
      <c r="F838" s="140">
        <v>24</v>
      </c>
    </row>
    <row r="839" spans="1:6" x14ac:dyDescent="0.35">
      <c r="A839" s="140">
        <v>2015</v>
      </c>
      <c r="B839" s="140" t="s">
        <v>105</v>
      </c>
      <c r="C839" s="140" t="s">
        <v>159</v>
      </c>
      <c r="D839" s="140" t="s">
        <v>115</v>
      </c>
      <c r="E839" s="140" t="s">
        <v>162</v>
      </c>
      <c r="F839" s="140">
        <v>2</v>
      </c>
    </row>
    <row r="840" spans="1:6" x14ac:dyDescent="0.35">
      <c r="A840" s="140">
        <v>2015</v>
      </c>
      <c r="B840" s="140" t="s">
        <v>105</v>
      </c>
      <c r="C840" s="140" t="s">
        <v>159</v>
      </c>
      <c r="D840" s="140" t="s">
        <v>118</v>
      </c>
      <c r="E840" s="140" t="s">
        <v>162</v>
      </c>
      <c r="F840" s="140">
        <v>31</v>
      </c>
    </row>
    <row r="841" spans="1:6" x14ac:dyDescent="0.35">
      <c r="A841" s="140">
        <v>2015</v>
      </c>
      <c r="B841" s="140" t="s">
        <v>105</v>
      </c>
      <c r="C841" s="140" t="s">
        <v>159</v>
      </c>
      <c r="D841" s="140" t="s">
        <v>108</v>
      </c>
      <c r="E841" s="140" t="s">
        <v>162</v>
      </c>
      <c r="F841" s="140">
        <v>47</v>
      </c>
    </row>
    <row r="842" spans="1:6" x14ac:dyDescent="0.35">
      <c r="A842" s="140">
        <v>2015</v>
      </c>
      <c r="B842" s="140" t="s">
        <v>105</v>
      </c>
      <c r="C842" s="140" t="s">
        <v>159</v>
      </c>
      <c r="D842" s="140" t="s">
        <v>114</v>
      </c>
      <c r="E842" s="140" t="s">
        <v>162</v>
      </c>
      <c r="F842" s="140">
        <v>1</v>
      </c>
    </row>
    <row r="843" spans="1:6" x14ac:dyDescent="0.35">
      <c r="A843" s="140">
        <v>2015</v>
      </c>
      <c r="B843" s="140" t="s">
        <v>105</v>
      </c>
      <c r="C843" s="140" t="s">
        <v>160</v>
      </c>
      <c r="D843" s="140" t="s">
        <v>110</v>
      </c>
      <c r="E843" s="140" t="s">
        <v>162</v>
      </c>
      <c r="F843" s="140">
        <v>1</v>
      </c>
    </row>
    <row r="844" spans="1:6" x14ac:dyDescent="0.35">
      <c r="A844" s="140">
        <v>2015</v>
      </c>
      <c r="B844" s="140" t="s">
        <v>105</v>
      </c>
      <c r="C844" s="140" t="s">
        <v>160</v>
      </c>
      <c r="D844" s="140" t="s">
        <v>109</v>
      </c>
      <c r="E844" s="140" t="s">
        <v>162</v>
      </c>
      <c r="F844" s="140">
        <v>48</v>
      </c>
    </row>
    <row r="845" spans="1:6" x14ac:dyDescent="0.35">
      <c r="A845" s="140">
        <v>2015</v>
      </c>
      <c r="B845" s="140" t="s">
        <v>105</v>
      </c>
      <c r="C845" s="140" t="s">
        <v>160</v>
      </c>
      <c r="D845" s="140" t="s">
        <v>111</v>
      </c>
      <c r="E845" s="140" t="s">
        <v>162</v>
      </c>
      <c r="F845" s="140">
        <v>0</v>
      </c>
    </row>
    <row r="846" spans="1:6" x14ac:dyDescent="0.35">
      <c r="A846" s="140">
        <v>2015</v>
      </c>
      <c r="B846" s="140" t="s">
        <v>105</v>
      </c>
      <c r="C846" s="140" t="s">
        <v>160</v>
      </c>
      <c r="D846" s="140" t="s">
        <v>112</v>
      </c>
      <c r="E846" s="140" t="s">
        <v>162</v>
      </c>
      <c r="F846" s="140">
        <v>0</v>
      </c>
    </row>
    <row r="847" spans="1:6" x14ac:dyDescent="0.35">
      <c r="A847" s="140">
        <v>2015</v>
      </c>
      <c r="B847" s="140" t="s">
        <v>105</v>
      </c>
      <c r="C847" s="140" t="s">
        <v>160</v>
      </c>
      <c r="D847" s="140" t="s">
        <v>113</v>
      </c>
      <c r="E847" s="140" t="s">
        <v>162</v>
      </c>
      <c r="F847" s="140">
        <v>0</v>
      </c>
    </row>
    <row r="848" spans="1:6" x14ac:dyDescent="0.35">
      <c r="A848" s="140">
        <v>2015</v>
      </c>
      <c r="B848" s="140" t="s">
        <v>105</v>
      </c>
      <c r="C848" s="140" t="s">
        <v>160</v>
      </c>
      <c r="D848" s="140" t="s">
        <v>116</v>
      </c>
      <c r="E848" s="140" t="s">
        <v>162</v>
      </c>
      <c r="F848" s="140">
        <v>24</v>
      </c>
    </row>
    <row r="849" spans="1:6" x14ac:dyDescent="0.35">
      <c r="A849" s="140">
        <v>2015</v>
      </c>
      <c r="B849" s="140" t="s">
        <v>105</v>
      </c>
      <c r="C849" s="140" t="s">
        <v>160</v>
      </c>
      <c r="D849" s="140" t="s">
        <v>115</v>
      </c>
      <c r="E849" s="140" t="s">
        <v>162</v>
      </c>
      <c r="F849" s="140">
        <v>4</v>
      </c>
    </row>
    <row r="850" spans="1:6" x14ac:dyDescent="0.35">
      <c r="A850" s="140">
        <v>2015</v>
      </c>
      <c r="B850" s="140" t="s">
        <v>105</v>
      </c>
      <c r="C850" s="140" t="s">
        <v>160</v>
      </c>
      <c r="D850" s="140" t="s">
        <v>118</v>
      </c>
      <c r="E850" s="140" t="s">
        <v>162</v>
      </c>
      <c r="F850" s="140">
        <v>26</v>
      </c>
    </row>
    <row r="851" spans="1:6" x14ac:dyDescent="0.35">
      <c r="A851" s="140">
        <v>2015</v>
      </c>
      <c r="B851" s="140" t="s">
        <v>105</v>
      </c>
      <c r="C851" s="140" t="s">
        <v>160</v>
      </c>
      <c r="D851" s="140" t="s">
        <v>108</v>
      </c>
      <c r="E851" s="140" t="s">
        <v>162</v>
      </c>
      <c r="F851" s="140">
        <v>30</v>
      </c>
    </row>
    <row r="852" spans="1:6" x14ac:dyDescent="0.35">
      <c r="A852" s="140">
        <v>2015</v>
      </c>
      <c r="B852" s="140" t="s">
        <v>105</v>
      </c>
      <c r="C852" s="140" t="s">
        <v>160</v>
      </c>
      <c r="D852" s="140" t="s">
        <v>114</v>
      </c>
      <c r="E852" s="140" t="s">
        <v>162</v>
      </c>
      <c r="F852" s="140">
        <v>0</v>
      </c>
    </row>
    <row r="853" spans="1:6" x14ac:dyDescent="0.35">
      <c r="A853" s="140">
        <v>2015</v>
      </c>
      <c r="B853" s="140" t="s">
        <v>105</v>
      </c>
      <c r="C853" s="140" t="s">
        <v>153</v>
      </c>
      <c r="D853" s="140" t="s">
        <v>110</v>
      </c>
      <c r="E853" s="140" t="s">
        <v>162</v>
      </c>
      <c r="F853" s="140">
        <v>39</v>
      </c>
    </row>
    <row r="854" spans="1:6" x14ac:dyDescent="0.35">
      <c r="A854" s="140">
        <v>2015</v>
      </c>
      <c r="B854" s="140" t="s">
        <v>105</v>
      </c>
      <c r="C854" s="140" t="s">
        <v>153</v>
      </c>
      <c r="D854" s="140" t="s">
        <v>109</v>
      </c>
      <c r="E854" s="140" t="s">
        <v>162</v>
      </c>
      <c r="F854" s="140">
        <v>962</v>
      </c>
    </row>
    <row r="855" spans="1:6" x14ac:dyDescent="0.35">
      <c r="A855" s="140">
        <v>2015</v>
      </c>
      <c r="B855" s="140" t="s">
        <v>105</v>
      </c>
      <c r="C855" s="140" t="s">
        <v>153</v>
      </c>
      <c r="D855" s="140" t="s">
        <v>111</v>
      </c>
      <c r="E855" s="140" t="s">
        <v>162</v>
      </c>
      <c r="F855" s="140">
        <v>2</v>
      </c>
    </row>
    <row r="856" spans="1:6" x14ac:dyDescent="0.35">
      <c r="A856" s="140">
        <v>2015</v>
      </c>
      <c r="B856" s="140" t="s">
        <v>105</v>
      </c>
      <c r="C856" s="140" t="s">
        <v>153</v>
      </c>
      <c r="D856" s="140" t="s">
        <v>112</v>
      </c>
      <c r="E856" s="140" t="s">
        <v>162</v>
      </c>
      <c r="F856" s="140">
        <v>3</v>
      </c>
    </row>
    <row r="857" spans="1:6" x14ac:dyDescent="0.35">
      <c r="A857" s="140">
        <v>2015</v>
      </c>
      <c r="B857" s="140" t="s">
        <v>105</v>
      </c>
      <c r="C857" s="140" t="s">
        <v>153</v>
      </c>
      <c r="D857" s="140" t="s">
        <v>113</v>
      </c>
      <c r="E857" s="140" t="s">
        <v>162</v>
      </c>
      <c r="F857" s="140">
        <v>6</v>
      </c>
    </row>
    <row r="858" spans="1:6" x14ac:dyDescent="0.35">
      <c r="A858" s="140">
        <v>2015</v>
      </c>
      <c r="B858" s="140" t="s">
        <v>105</v>
      </c>
      <c r="C858" s="140" t="s">
        <v>153</v>
      </c>
      <c r="D858" s="140" t="s">
        <v>116</v>
      </c>
      <c r="E858" s="140" t="s">
        <v>162</v>
      </c>
      <c r="F858" s="140">
        <v>433</v>
      </c>
    </row>
    <row r="859" spans="1:6" x14ac:dyDescent="0.35">
      <c r="A859" s="140">
        <v>2015</v>
      </c>
      <c r="B859" s="140" t="s">
        <v>105</v>
      </c>
      <c r="C859" s="140" t="s">
        <v>153</v>
      </c>
      <c r="D859" s="140" t="s">
        <v>115</v>
      </c>
      <c r="E859" s="140" t="s">
        <v>162</v>
      </c>
      <c r="F859" s="140">
        <v>87</v>
      </c>
    </row>
    <row r="860" spans="1:6" x14ac:dyDescent="0.35">
      <c r="A860" s="140">
        <v>2015</v>
      </c>
      <c r="B860" s="140" t="s">
        <v>105</v>
      </c>
      <c r="C860" s="140" t="s">
        <v>153</v>
      </c>
      <c r="D860" s="140" t="s">
        <v>118</v>
      </c>
      <c r="E860" s="140" t="s">
        <v>162</v>
      </c>
      <c r="F860" s="140">
        <v>677</v>
      </c>
    </row>
    <row r="861" spans="1:6" x14ac:dyDescent="0.35">
      <c r="A861" s="140">
        <v>2015</v>
      </c>
      <c r="B861" s="140" t="s">
        <v>105</v>
      </c>
      <c r="C861" s="140" t="s">
        <v>153</v>
      </c>
      <c r="D861" s="140" t="s">
        <v>108</v>
      </c>
      <c r="E861" s="140" t="s">
        <v>162</v>
      </c>
      <c r="F861" s="140">
        <v>1370</v>
      </c>
    </row>
    <row r="862" spans="1:6" x14ac:dyDescent="0.35">
      <c r="A862" s="140">
        <v>2015</v>
      </c>
      <c r="B862" s="140" t="s">
        <v>105</v>
      </c>
      <c r="C862" s="140" t="s">
        <v>153</v>
      </c>
      <c r="D862" s="140" t="s">
        <v>114</v>
      </c>
      <c r="E862" s="140" t="s">
        <v>162</v>
      </c>
      <c r="F862" s="140">
        <v>2</v>
      </c>
    </row>
    <row r="863" spans="1:6" x14ac:dyDescent="0.35">
      <c r="A863" s="140">
        <v>2015</v>
      </c>
      <c r="B863" s="140" t="s">
        <v>105</v>
      </c>
      <c r="C863" s="140" t="s">
        <v>154</v>
      </c>
      <c r="D863" s="140" t="s">
        <v>110</v>
      </c>
      <c r="E863" s="140" t="s">
        <v>162</v>
      </c>
      <c r="F863" s="140">
        <v>129</v>
      </c>
    </row>
    <row r="864" spans="1:6" x14ac:dyDescent="0.35">
      <c r="A864" s="140">
        <v>2015</v>
      </c>
      <c r="B864" s="140" t="s">
        <v>105</v>
      </c>
      <c r="C864" s="140" t="s">
        <v>154</v>
      </c>
      <c r="D864" s="140" t="s">
        <v>109</v>
      </c>
      <c r="E864" s="140" t="s">
        <v>162</v>
      </c>
      <c r="F864" s="140">
        <v>3787</v>
      </c>
    </row>
    <row r="865" spans="1:6" x14ac:dyDescent="0.35">
      <c r="A865" s="140">
        <v>2015</v>
      </c>
      <c r="B865" s="140" t="s">
        <v>105</v>
      </c>
      <c r="C865" s="140" t="s">
        <v>154</v>
      </c>
      <c r="D865" s="140" t="s">
        <v>111</v>
      </c>
      <c r="E865" s="140" t="s">
        <v>162</v>
      </c>
      <c r="F865" s="140">
        <v>20</v>
      </c>
    </row>
    <row r="866" spans="1:6" x14ac:dyDescent="0.35">
      <c r="A866" s="140">
        <v>2015</v>
      </c>
      <c r="B866" s="140" t="s">
        <v>105</v>
      </c>
      <c r="C866" s="140" t="s">
        <v>154</v>
      </c>
      <c r="D866" s="140" t="s">
        <v>112</v>
      </c>
      <c r="E866" s="140" t="s">
        <v>162</v>
      </c>
      <c r="F866" s="140">
        <v>16</v>
      </c>
    </row>
    <row r="867" spans="1:6" x14ac:dyDescent="0.35">
      <c r="A867" s="140">
        <v>2015</v>
      </c>
      <c r="B867" s="140" t="s">
        <v>105</v>
      </c>
      <c r="C867" s="140" t="s">
        <v>154</v>
      </c>
      <c r="D867" s="140" t="s">
        <v>113</v>
      </c>
      <c r="E867" s="140" t="s">
        <v>162</v>
      </c>
      <c r="F867" s="140">
        <v>67</v>
      </c>
    </row>
    <row r="868" spans="1:6" x14ac:dyDescent="0.35">
      <c r="A868" s="140">
        <v>2015</v>
      </c>
      <c r="B868" s="140" t="s">
        <v>105</v>
      </c>
      <c r="C868" s="140" t="s">
        <v>154</v>
      </c>
      <c r="D868" s="140" t="s">
        <v>116</v>
      </c>
      <c r="E868" s="140" t="s">
        <v>162</v>
      </c>
      <c r="F868" s="140">
        <v>2273</v>
      </c>
    </row>
    <row r="869" spans="1:6" x14ac:dyDescent="0.35">
      <c r="A869" s="140">
        <v>2015</v>
      </c>
      <c r="B869" s="140" t="s">
        <v>105</v>
      </c>
      <c r="C869" s="140" t="s">
        <v>154</v>
      </c>
      <c r="D869" s="140" t="s">
        <v>115</v>
      </c>
      <c r="E869" s="140" t="s">
        <v>162</v>
      </c>
      <c r="F869" s="140">
        <v>353</v>
      </c>
    </row>
    <row r="870" spans="1:6" x14ac:dyDescent="0.35">
      <c r="A870" s="140">
        <v>2015</v>
      </c>
      <c r="B870" s="140" t="s">
        <v>105</v>
      </c>
      <c r="C870" s="140" t="s">
        <v>154</v>
      </c>
      <c r="D870" s="140" t="s">
        <v>118</v>
      </c>
      <c r="E870" s="140" t="s">
        <v>162</v>
      </c>
      <c r="F870" s="140">
        <v>2574</v>
      </c>
    </row>
    <row r="871" spans="1:6" x14ac:dyDescent="0.35">
      <c r="A871" s="140">
        <v>2015</v>
      </c>
      <c r="B871" s="140" t="s">
        <v>105</v>
      </c>
      <c r="C871" s="140" t="s">
        <v>154</v>
      </c>
      <c r="D871" s="140" t="s">
        <v>108</v>
      </c>
      <c r="E871" s="140" t="s">
        <v>162</v>
      </c>
      <c r="F871" s="140">
        <v>6313</v>
      </c>
    </row>
    <row r="872" spans="1:6" x14ac:dyDescent="0.35">
      <c r="A872" s="140">
        <v>2015</v>
      </c>
      <c r="B872" s="140" t="s">
        <v>105</v>
      </c>
      <c r="C872" s="140" t="s">
        <v>154</v>
      </c>
      <c r="D872" s="140" t="s">
        <v>114</v>
      </c>
      <c r="E872" s="140" t="s">
        <v>162</v>
      </c>
      <c r="F872" s="140">
        <v>21</v>
      </c>
    </row>
    <row r="873" spans="1:6" x14ac:dyDescent="0.35">
      <c r="A873" s="140">
        <v>2015</v>
      </c>
      <c r="B873" s="140" t="s">
        <v>105</v>
      </c>
      <c r="C873" s="140" t="s">
        <v>155</v>
      </c>
      <c r="D873" s="140" t="s">
        <v>110</v>
      </c>
      <c r="E873" s="140" t="s">
        <v>162</v>
      </c>
      <c r="F873" s="140">
        <v>5</v>
      </c>
    </row>
    <row r="874" spans="1:6" x14ac:dyDescent="0.35">
      <c r="A874" s="140">
        <v>2015</v>
      </c>
      <c r="B874" s="140" t="s">
        <v>105</v>
      </c>
      <c r="C874" s="140" t="s">
        <v>155</v>
      </c>
      <c r="D874" s="140" t="s">
        <v>109</v>
      </c>
      <c r="E874" s="140" t="s">
        <v>162</v>
      </c>
      <c r="F874" s="140">
        <v>197</v>
      </c>
    </row>
    <row r="875" spans="1:6" x14ac:dyDescent="0.35">
      <c r="A875" s="140">
        <v>2015</v>
      </c>
      <c r="B875" s="140" t="s">
        <v>105</v>
      </c>
      <c r="C875" s="140" t="s">
        <v>155</v>
      </c>
      <c r="D875" s="140" t="s">
        <v>111</v>
      </c>
      <c r="E875" s="140" t="s">
        <v>162</v>
      </c>
      <c r="F875" s="140">
        <v>0</v>
      </c>
    </row>
    <row r="876" spans="1:6" x14ac:dyDescent="0.35">
      <c r="A876" s="140">
        <v>2015</v>
      </c>
      <c r="B876" s="140" t="s">
        <v>105</v>
      </c>
      <c r="C876" s="140" t="s">
        <v>155</v>
      </c>
      <c r="D876" s="140" t="s">
        <v>112</v>
      </c>
      <c r="E876" s="140" t="s">
        <v>162</v>
      </c>
      <c r="F876" s="140">
        <v>1</v>
      </c>
    </row>
    <row r="877" spans="1:6" x14ac:dyDescent="0.35">
      <c r="A877" s="140">
        <v>2015</v>
      </c>
      <c r="B877" s="140" t="s">
        <v>105</v>
      </c>
      <c r="C877" s="140" t="s">
        <v>155</v>
      </c>
      <c r="D877" s="140" t="s">
        <v>113</v>
      </c>
      <c r="E877" s="140" t="s">
        <v>162</v>
      </c>
      <c r="F877" s="140">
        <v>0</v>
      </c>
    </row>
    <row r="878" spans="1:6" x14ac:dyDescent="0.35">
      <c r="A878" s="140">
        <v>2015</v>
      </c>
      <c r="B878" s="140" t="s">
        <v>105</v>
      </c>
      <c r="C878" s="140" t="s">
        <v>155</v>
      </c>
      <c r="D878" s="140" t="s">
        <v>116</v>
      </c>
      <c r="E878" s="140" t="s">
        <v>162</v>
      </c>
      <c r="F878" s="140">
        <v>69</v>
      </c>
    </row>
    <row r="879" spans="1:6" x14ac:dyDescent="0.35">
      <c r="A879" s="140">
        <v>2015</v>
      </c>
      <c r="B879" s="140" t="s">
        <v>105</v>
      </c>
      <c r="C879" s="140" t="s">
        <v>155</v>
      </c>
      <c r="D879" s="140" t="s">
        <v>115</v>
      </c>
      <c r="E879" s="140" t="s">
        <v>162</v>
      </c>
      <c r="F879" s="140">
        <v>8</v>
      </c>
    </row>
    <row r="880" spans="1:6" x14ac:dyDescent="0.35">
      <c r="A880" s="140">
        <v>2015</v>
      </c>
      <c r="B880" s="140" t="s">
        <v>105</v>
      </c>
      <c r="C880" s="140" t="s">
        <v>155</v>
      </c>
      <c r="D880" s="140" t="s">
        <v>118</v>
      </c>
      <c r="E880" s="140" t="s">
        <v>162</v>
      </c>
      <c r="F880" s="140">
        <v>87</v>
      </c>
    </row>
    <row r="881" spans="1:6" x14ac:dyDescent="0.35">
      <c r="A881" s="140">
        <v>2015</v>
      </c>
      <c r="B881" s="140" t="s">
        <v>105</v>
      </c>
      <c r="C881" s="140" t="s">
        <v>155</v>
      </c>
      <c r="D881" s="140" t="s">
        <v>108</v>
      </c>
      <c r="E881" s="140" t="s">
        <v>162</v>
      </c>
      <c r="F881" s="140">
        <v>143</v>
      </c>
    </row>
    <row r="882" spans="1:6" x14ac:dyDescent="0.35">
      <c r="A882" s="140">
        <v>2015</v>
      </c>
      <c r="B882" s="140" t="s">
        <v>105</v>
      </c>
      <c r="C882" s="140" t="s">
        <v>155</v>
      </c>
      <c r="D882" s="140" t="s">
        <v>114</v>
      </c>
      <c r="E882" s="140" t="s">
        <v>162</v>
      </c>
      <c r="F882" s="140">
        <v>0</v>
      </c>
    </row>
    <row r="883" spans="1:6" x14ac:dyDescent="0.35">
      <c r="A883" s="140">
        <v>2015</v>
      </c>
      <c r="B883" s="140" t="s">
        <v>105</v>
      </c>
      <c r="C883" s="140" t="s">
        <v>156</v>
      </c>
      <c r="D883" s="140" t="s">
        <v>110</v>
      </c>
      <c r="E883" s="140" t="s">
        <v>162</v>
      </c>
      <c r="F883" s="140">
        <v>11</v>
      </c>
    </row>
    <row r="884" spans="1:6" x14ac:dyDescent="0.35">
      <c r="A884" s="140">
        <v>2015</v>
      </c>
      <c r="B884" s="140" t="s">
        <v>105</v>
      </c>
      <c r="C884" s="140" t="s">
        <v>156</v>
      </c>
      <c r="D884" s="140" t="s">
        <v>109</v>
      </c>
      <c r="E884" s="140" t="s">
        <v>162</v>
      </c>
      <c r="F884" s="140">
        <v>461</v>
      </c>
    </row>
    <row r="885" spans="1:6" x14ac:dyDescent="0.35">
      <c r="A885" s="140">
        <v>2015</v>
      </c>
      <c r="B885" s="140" t="s">
        <v>105</v>
      </c>
      <c r="C885" s="140" t="s">
        <v>156</v>
      </c>
      <c r="D885" s="140" t="s">
        <v>111</v>
      </c>
      <c r="E885" s="140" t="s">
        <v>162</v>
      </c>
      <c r="F885" s="140">
        <v>1</v>
      </c>
    </row>
    <row r="886" spans="1:6" x14ac:dyDescent="0.35">
      <c r="A886" s="140">
        <v>2015</v>
      </c>
      <c r="B886" s="140" t="s">
        <v>105</v>
      </c>
      <c r="C886" s="140" t="s">
        <v>156</v>
      </c>
      <c r="D886" s="140" t="s">
        <v>112</v>
      </c>
      <c r="E886" s="140" t="s">
        <v>162</v>
      </c>
      <c r="F886" s="140">
        <v>0</v>
      </c>
    </row>
    <row r="887" spans="1:6" x14ac:dyDescent="0.35">
      <c r="A887" s="140">
        <v>2015</v>
      </c>
      <c r="B887" s="140" t="s">
        <v>105</v>
      </c>
      <c r="C887" s="140" t="s">
        <v>156</v>
      </c>
      <c r="D887" s="140" t="s">
        <v>113</v>
      </c>
      <c r="E887" s="140" t="s">
        <v>162</v>
      </c>
      <c r="F887" s="140">
        <v>4</v>
      </c>
    </row>
    <row r="888" spans="1:6" x14ac:dyDescent="0.35">
      <c r="A888" s="140">
        <v>2015</v>
      </c>
      <c r="B888" s="140" t="s">
        <v>105</v>
      </c>
      <c r="C888" s="140" t="s">
        <v>156</v>
      </c>
      <c r="D888" s="140" t="s">
        <v>116</v>
      </c>
      <c r="E888" s="140" t="s">
        <v>162</v>
      </c>
      <c r="F888" s="140">
        <v>172</v>
      </c>
    </row>
    <row r="889" spans="1:6" x14ac:dyDescent="0.35">
      <c r="A889" s="140">
        <v>2015</v>
      </c>
      <c r="B889" s="140" t="s">
        <v>105</v>
      </c>
      <c r="C889" s="140" t="s">
        <v>156</v>
      </c>
      <c r="D889" s="140" t="s">
        <v>115</v>
      </c>
      <c r="E889" s="140" t="s">
        <v>162</v>
      </c>
      <c r="F889" s="140">
        <v>20</v>
      </c>
    </row>
    <row r="890" spans="1:6" x14ac:dyDescent="0.35">
      <c r="A890" s="140">
        <v>2015</v>
      </c>
      <c r="B890" s="140" t="s">
        <v>105</v>
      </c>
      <c r="C890" s="140" t="s">
        <v>156</v>
      </c>
      <c r="D890" s="140" t="s">
        <v>118</v>
      </c>
      <c r="E890" s="140" t="s">
        <v>162</v>
      </c>
      <c r="F890" s="140">
        <v>289</v>
      </c>
    </row>
    <row r="891" spans="1:6" x14ac:dyDescent="0.35">
      <c r="A891" s="140">
        <v>2015</v>
      </c>
      <c r="B891" s="140" t="s">
        <v>105</v>
      </c>
      <c r="C891" s="140" t="s">
        <v>156</v>
      </c>
      <c r="D891" s="140" t="s">
        <v>108</v>
      </c>
      <c r="E891" s="140" t="s">
        <v>162</v>
      </c>
      <c r="F891" s="140">
        <v>395</v>
      </c>
    </row>
    <row r="892" spans="1:6" x14ac:dyDescent="0.35">
      <c r="A892" s="140">
        <v>2015</v>
      </c>
      <c r="B892" s="140" t="s">
        <v>105</v>
      </c>
      <c r="C892" s="140" t="s">
        <v>156</v>
      </c>
      <c r="D892" s="140" t="s">
        <v>114</v>
      </c>
      <c r="E892" s="140" t="s">
        <v>162</v>
      </c>
      <c r="F892" s="140">
        <v>2</v>
      </c>
    </row>
    <row r="893" spans="1:6" x14ac:dyDescent="0.35">
      <c r="A893" s="140">
        <v>2015</v>
      </c>
      <c r="B893" s="140" t="s">
        <v>105</v>
      </c>
      <c r="C893" s="140" t="s">
        <v>157</v>
      </c>
      <c r="D893" s="140" t="s">
        <v>110</v>
      </c>
      <c r="E893" s="140" t="s">
        <v>162</v>
      </c>
      <c r="F893" s="140">
        <v>40</v>
      </c>
    </row>
    <row r="894" spans="1:6" x14ac:dyDescent="0.35">
      <c r="A894" s="140">
        <v>2015</v>
      </c>
      <c r="B894" s="140" t="s">
        <v>105</v>
      </c>
      <c r="C894" s="140" t="s">
        <v>157</v>
      </c>
      <c r="D894" s="140" t="s">
        <v>109</v>
      </c>
      <c r="E894" s="140" t="s">
        <v>162</v>
      </c>
      <c r="F894" s="140">
        <v>1157</v>
      </c>
    </row>
    <row r="895" spans="1:6" x14ac:dyDescent="0.35">
      <c r="A895" s="140">
        <v>2015</v>
      </c>
      <c r="B895" s="140" t="s">
        <v>105</v>
      </c>
      <c r="C895" s="140" t="s">
        <v>157</v>
      </c>
      <c r="D895" s="140" t="s">
        <v>111</v>
      </c>
      <c r="E895" s="140" t="s">
        <v>162</v>
      </c>
      <c r="F895" s="140">
        <v>2</v>
      </c>
    </row>
    <row r="896" spans="1:6" x14ac:dyDescent="0.35">
      <c r="A896" s="140">
        <v>2015</v>
      </c>
      <c r="B896" s="140" t="s">
        <v>105</v>
      </c>
      <c r="C896" s="140" t="s">
        <v>157</v>
      </c>
      <c r="D896" s="140" t="s">
        <v>112</v>
      </c>
      <c r="E896" s="140" t="s">
        <v>162</v>
      </c>
      <c r="F896" s="140">
        <v>3</v>
      </c>
    </row>
    <row r="897" spans="1:6" x14ac:dyDescent="0.35">
      <c r="A897" s="140">
        <v>2015</v>
      </c>
      <c r="B897" s="140" t="s">
        <v>105</v>
      </c>
      <c r="C897" s="140" t="s">
        <v>157</v>
      </c>
      <c r="D897" s="140" t="s">
        <v>113</v>
      </c>
      <c r="E897" s="140" t="s">
        <v>162</v>
      </c>
      <c r="F897" s="140">
        <v>10</v>
      </c>
    </row>
    <row r="898" spans="1:6" x14ac:dyDescent="0.35">
      <c r="A898" s="140">
        <v>2015</v>
      </c>
      <c r="B898" s="140" t="s">
        <v>105</v>
      </c>
      <c r="C898" s="140" t="s">
        <v>157</v>
      </c>
      <c r="D898" s="140" t="s">
        <v>116</v>
      </c>
      <c r="E898" s="140" t="s">
        <v>162</v>
      </c>
      <c r="F898" s="140">
        <v>482</v>
      </c>
    </row>
    <row r="899" spans="1:6" x14ac:dyDescent="0.35">
      <c r="A899" s="140">
        <v>2015</v>
      </c>
      <c r="B899" s="140" t="s">
        <v>105</v>
      </c>
      <c r="C899" s="140" t="s">
        <v>157</v>
      </c>
      <c r="D899" s="140" t="s">
        <v>115</v>
      </c>
      <c r="E899" s="140" t="s">
        <v>162</v>
      </c>
      <c r="F899" s="140">
        <v>74</v>
      </c>
    </row>
    <row r="900" spans="1:6" x14ac:dyDescent="0.35">
      <c r="A900" s="140">
        <v>2015</v>
      </c>
      <c r="B900" s="140" t="s">
        <v>105</v>
      </c>
      <c r="C900" s="140" t="s">
        <v>157</v>
      </c>
      <c r="D900" s="140" t="s">
        <v>118</v>
      </c>
      <c r="E900" s="140" t="s">
        <v>162</v>
      </c>
      <c r="F900" s="140">
        <v>642</v>
      </c>
    </row>
    <row r="901" spans="1:6" x14ac:dyDescent="0.35">
      <c r="A901" s="140">
        <v>2015</v>
      </c>
      <c r="B901" s="140" t="s">
        <v>105</v>
      </c>
      <c r="C901" s="140" t="s">
        <v>157</v>
      </c>
      <c r="D901" s="140" t="s">
        <v>108</v>
      </c>
      <c r="E901" s="140" t="s">
        <v>162</v>
      </c>
      <c r="F901" s="140">
        <v>1489</v>
      </c>
    </row>
    <row r="902" spans="1:6" x14ac:dyDescent="0.35">
      <c r="A902" s="140">
        <v>2015</v>
      </c>
      <c r="B902" s="140" t="s">
        <v>105</v>
      </c>
      <c r="C902" s="140" t="s">
        <v>157</v>
      </c>
      <c r="D902" s="140" t="s">
        <v>114</v>
      </c>
      <c r="E902" s="140" t="s">
        <v>162</v>
      </c>
      <c r="F902" s="140">
        <v>6</v>
      </c>
    </row>
    <row r="903" spans="1:6" x14ac:dyDescent="0.35">
      <c r="A903" s="140">
        <v>2016</v>
      </c>
      <c r="B903" s="140" t="s">
        <v>127</v>
      </c>
      <c r="C903" s="140" t="s">
        <v>153</v>
      </c>
      <c r="D903" s="140" t="s">
        <v>110</v>
      </c>
      <c r="E903" s="140" t="s">
        <v>162</v>
      </c>
      <c r="F903" s="140">
        <v>0</v>
      </c>
    </row>
    <row r="904" spans="1:6" x14ac:dyDescent="0.35">
      <c r="A904" s="140">
        <v>2016</v>
      </c>
      <c r="B904" s="140" t="s">
        <v>127</v>
      </c>
      <c r="C904" s="140" t="s">
        <v>153</v>
      </c>
      <c r="D904" s="140" t="s">
        <v>109</v>
      </c>
      <c r="E904" s="140" t="s">
        <v>162</v>
      </c>
      <c r="F904" s="140">
        <v>83</v>
      </c>
    </row>
    <row r="905" spans="1:6" x14ac:dyDescent="0.35">
      <c r="A905" s="140">
        <v>2016</v>
      </c>
      <c r="B905" s="140" t="s">
        <v>127</v>
      </c>
      <c r="C905" s="140" t="s">
        <v>153</v>
      </c>
      <c r="D905" s="140" t="s">
        <v>111</v>
      </c>
      <c r="E905" s="140" t="s">
        <v>162</v>
      </c>
      <c r="F905" s="140">
        <v>0</v>
      </c>
    </row>
    <row r="906" spans="1:6" x14ac:dyDescent="0.35">
      <c r="A906" s="140">
        <v>2016</v>
      </c>
      <c r="B906" s="140" t="s">
        <v>127</v>
      </c>
      <c r="C906" s="140" t="s">
        <v>153</v>
      </c>
      <c r="D906" s="140" t="s">
        <v>112</v>
      </c>
      <c r="E906" s="140" t="s">
        <v>162</v>
      </c>
      <c r="F906" s="140">
        <v>0</v>
      </c>
    </row>
    <row r="907" spans="1:6" x14ac:dyDescent="0.35">
      <c r="A907" s="140">
        <v>2016</v>
      </c>
      <c r="B907" s="140" t="s">
        <v>127</v>
      </c>
      <c r="C907" s="140" t="s">
        <v>153</v>
      </c>
      <c r="D907" s="140" t="s">
        <v>113</v>
      </c>
      <c r="E907" s="140" t="s">
        <v>162</v>
      </c>
      <c r="F907" s="140">
        <v>0</v>
      </c>
    </row>
    <row r="908" spans="1:6" x14ac:dyDescent="0.35">
      <c r="A908" s="140">
        <v>2016</v>
      </c>
      <c r="B908" s="140" t="s">
        <v>127</v>
      </c>
      <c r="C908" s="140" t="s">
        <v>153</v>
      </c>
      <c r="D908" s="140" t="s">
        <v>116</v>
      </c>
      <c r="E908" s="140" t="s">
        <v>162</v>
      </c>
      <c r="F908" s="140">
        <v>45</v>
      </c>
    </row>
    <row r="909" spans="1:6" x14ac:dyDescent="0.35">
      <c r="A909" s="140">
        <v>2016</v>
      </c>
      <c r="B909" s="140" t="s">
        <v>127</v>
      </c>
      <c r="C909" s="140" t="s">
        <v>153</v>
      </c>
      <c r="D909" s="140" t="s">
        <v>115</v>
      </c>
      <c r="E909" s="140" t="s">
        <v>162</v>
      </c>
      <c r="F909" s="140">
        <v>4</v>
      </c>
    </row>
    <row r="910" spans="1:6" x14ac:dyDescent="0.35">
      <c r="A910" s="140">
        <v>2016</v>
      </c>
      <c r="B910" s="140" t="s">
        <v>127</v>
      </c>
      <c r="C910" s="140" t="s">
        <v>153</v>
      </c>
      <c r="D910" s="140" t="s">
        <v>118</v>
      </c>
      <c r="E910" s="140" t="s">
        <v>162</v>
      </c>
      <c r="F910" s="140">
        <v>46</v>
      </c>
    </row>
    <row r="911" spans="1:6" x14ac:dyDescent="0.35">
      <c r="A911" s="140">
        <v>2016</v>
      </c>
      <c r="B911" s="140" t="s">
        <v>127</v>
      </c>
      <c r="C911" s="140" t="s">
        <v>153</v>
      </c>
      <c r="D911" s="140" t="s">
        <v>108</v>
      </c>
      <c r="E911" s="140" t="s">
        <v>162</v>
      </c>
      <c r="F911" s="140">
        <v>72</v>
      </c>
    </row>
    <row r="912" spans="1:6" x14ac:dyDescent="0.35">
      <c r="A912" s="140">
        <v>2016</v>
      </c>
      <c r="B912" s="140" t="s">
        <v>127</v>
      </c>
      <c r="C912" s="140" t="s">
        <v>153</v>
      </c>
      <c r="D912" s="140" t="s">
        <v>114</v>
      </c>
      <c r="E912" s="140" t="s">
        <v>162</v>
      </c>
      <c r="F912" s="140">
        <v>1</v>
      </c>
    </row>
    <row r="913" spans="1:6" x14ac:dyDescent="0.35">
      <c r="A913" s="140">
        <v>2016</v>
      </c>
      <c r="B913" s="140" t="s">
        <v>127</v>
      </c>
      <c r="C913" s="140" t="s">
        <v>154</v>
      </c>
      <c r="D913" s="140" t="s">
        <v>110</v>
      </c>
      <c r="E913" s="140" t="s">
        <v>162</v>
      </c>
      <c r="F913" s="140">
        <v>1</v>
      </c>
    </row>
    <row r="914" spans="1:6" x14ac:dyDescent="0.35">
      <c r="A914" s="140">
        <v>2016</v>
      </c>
      <c r="B914" s="140" t="s">
        <v>127</v>
      </c>
      <c r="C914" s="140" t="s">
        <v>154</v>
      </c>
      <c r="D914" s="140" t="s">
        <v>109</v>
      </c>
      <c r="E914" s="140" t="s">
        <v>162</v>
      </c>
      <c r="F914" s="140">
        <v>213</v>
      </c>
    </row>
    <row r="915" spans="1:6" x14ac:dyDescent="0.35">
      <c r="A915" s="140">
        <v>2016</v>
      </c>
      <c r="B915" s="140" t="s">
        <v>127</v>
      </c>
      <c r="C915" s="140" t="s">
        <v>154</v>
      </c>
      <c r="D915" s="140" t="s">
        <v>111</v>
      </c>
      <c r="E915" s="140" t="s">
        <v>162</v>
      </c>
      <c r="F915" s="140">
        <v>0</v>
      </c>
    </row>
    <row r="916" spans="1:6" x14ac:dyDescent="0.35">
      <c r="A916" s="140">
        <v>2016</v>
      </c>
      <c r="B916" s="140" t="s">
        <v>127</v>
      </c>
      <c r="C916" s="140" t="s">
        <v>154</v>
      </c>
      <c r="D916" s="140" t="s">
        <v>112</v>
      </c>
      <c r="E916" s="140" t="s">
        <v>162</v>
      </c>
      <c r="F916" s="140">
        <v>0</v>
      </c>
    </row>
    <row r="917" spans="1:6" x14ac:dyDescent="0.35">
      <c r="A917" s="140">
        <v>2016</v>
      </c>
      <c r="B917" s="140" t="s">
        <v>127</v>
      </c>
      <c r="C917" s="140" t="s">
        <v>154</v>
      </c>
      <c r="D917" s="140" t="s">
        <v>113</v>
      </c>
      <c r="E917" s="140" t="s">
        <v>162</v>
      </c>
      <c r="F917" s="140">
        <v>1</v>
      </c>
    </row>
    <row r="918" spans="1:6" x14ac:dyDescent="0.35">
      <c r="A918" s="140">
        <v>2016</v>
      </c>
      <c r="B918" s="140" t="s">
        <v>127</v>
      </c>
      <c r="C918" s="140" t="s">
        <v>154</v>
      </c>
      <c r="D918" s="140" t="s">
        <v>116</v>
      </c>
      <c r="E918" s="140" t="s">
        <v>162</v>
      </c>
      <c r="F918" s="140">
        <v>86</v>
      </c>
    </row>
    <row r="919" spans="1:6" x14ac:dyDescent="0.35">
      <c r="A919" s="140">
        <v>2016</v>
      </c>
      <c r="B919" s="140" t="s">
        <v>127</v>
      </c>
      <c r="C919" s="140" t="s">
        <v>154</v>
      </c>
      <c r="D919" s="140" t="s">
        <v>115</v>
      </c>
      <c r="E919" s="140" t="s">
        <v>162</v>
      </c>
      <c r="F919" s="140">
        <v>11</v>
      </c>
    </row>
    <row r="920" spans="1:6" x14ac:dyDescent="0.35">
      <c r="A920" s="140">
        <v>2016</v>
      </c>
      <c r="B920" s="140" t="s">
        <v>127</v>
      </c>
      <c r="C920" s="140" t="s">
        <v>154</v>
      </c>
      <c r="D920" s="140" t="s">
        <v>118</v>
      </c>
      <c r="E920" s="140" t="s">
        <v>162</v>
      </c>
      <c r="F920" s="140">
        <v>78</v>
      </c>
    </row>
    <row r="921" spans="1:6" x14ac:dyDescent="0.35">
      <c r="A921" s="140">
        <v>2016</v>
      </c>
      <c r="B921" s="140" t="s">
        <v>127</v>
      </c>
      <c r="C921" s="140" t="s">
        <v>154</v>
      </c>
      <c r="D921" s="140" t="s">
        <v>108</v>
      </c>
      <c r="E921" s="140" t="s">
        <v>162</v>
      </c>
      <c r="F921" s="140">
        <v>200</v>
      </c>
    </row>
    <row r="922" spans="1:6" x14ac:dyDescent="0.35">
      <c r="A922" s="140">
        <v>2016</v>
      </c>
      <c r="B922" s="140" t="s">
        <v>127</v>
      </c>
      <c r="C922" s="140" t="s">
        <v>154</v>
      </c>
      <c r="D922" s="140" t="s">
        <v>114</v>
      </c>
      <c r="E922" s="140" t="s">
        <v>162</v>
      </c>
      <c r="F922" s="140">
        <v>1</v>
      </c>
    </row>
    <row r="923" spans="1:6" x14ac:dyDescent="0.35">
      <c r="A923" s="140">
        <v>2016</v>
      </c>
      <c r="B923" s="140" t="s">
        <v>127</v>
      </c>
      <c r="C923" s="140" t="s">
        <v>155</v>
      </c>
      <c r="D923" s="140" t="s">
        <v>110</v>
      </c>
      <c r="E923" s="140" t="s">
        <v>162</v>
      </c>
      <c r="F923" s="140">
        <v>0</v>
      </c>
    </row>
    <row r="924" spans="1:6" x14ac:dyDescent="0.35">
      <c r="A924" s="140">
        <v>2016</v>
      </c>
      <c r="B924" s="140" t="s">
        <v>127</v>
      </c>
      <c r="C924" s="140" t="s">
        <v>155</v>
      </c>
      <c r="D924" s="140" t="s">
        <v>109</v>
      </c>
      <c r="E924" s="140" t="s">
        <v>162</v>
      </c>
      <c r="F924" s="140">
        <v>10</v>
      </c>
    </row>
    <row r="925" spans="1:6" x14ac:dyDescent="0.35">
      <c r="A925" s="140">
        <v>2016</v>
      </c>
      <c r="B925" s="140" t="s">
        <v>127</v>
      </c>
      <c r="C925" s="140" t="s">
        <v>155</v>
      </c>
      <c r="D925" s="140" t="s">
        <v>111</v>
      </c>
      <c r="E925" s="140" t="s">
        <v>162</v>
      </c>
      <c r="F925" s="140">
        <v>0</v>
      </c>
    </row>
    <row r="926" spans="1:6" x14ac:dyDescent="0.35">
      <c r="A926" s="140">
        <v>2016</v>
      </c>
      <c r="B926" s="140" t="s">
        <v>127</v>
      </c>
      <c r="C926" s="140" t="s">
        <v>155</v>
      </c>
      <c r="D926" s="140" t="s">
        <v>112</v>
      </c>
      <c r="E926" s="140" t="s">
        <v>162</v>
      </c>
      <c r="F926" s="140">
        <v>0</v>
      </c>
    </row>
    <row r="927" spans="1:6" x14ac:dyDescent="0.35">
      <c r="A927" s="140">
        <v>2016</v>
      </c>
      <c r="B927" s="140" t="s">
        <v>127</v>
      </c>
      <c r="C927" s="140" t="s">
        <v>155</v>
      </c>
      <c r="D927" s="140" t="s">
        <v>113</v>
      </c>
      <c r="E927" s="140" t="s">
        <v>162</v>
      </c>
      <c r="F927" s="140">
        <v>0</v>
      </c>
    </row>
    <row r="928" spans="1:6" x14ac:dyDescent="0.35">
      <c r="A928" s="140">
        <v>2016</v>
      </c>
      <c r="B928" s="140" t="s">
        <v>127</v>
      </c>
      <c r="C928" s="140" t="s">
        <v>155</v>
      </c>
      <c r="D928" s="140" t="s">
        <v>116</v>
      </c>
      <c r="E928" s="140" t="s">
        <v>162</v>
      </c>
      <c r="F928" s="140">
        <v>2</v>
      </c>
    </row>
    <row r="929" spans="1:6" x14ac:dyDescent="0.35">
      <c r="A929" s="140">
        <v>2016</v>
      </c>
      <c r="B929" s="140" t="s">
        <v>127</v>
      </c>
      <c r="C929" s="140" t="s">
        <v>155</v>
      </c>
      <c r="D929" s="140" t="s">
        <v>115</v>
      </c>
      <c r="E929" s="140" t="s">
        <v>162</v>
      </c>
      <c r="F929" s="140">
        <v>0</v>
      </c>
    </row>
    <row r="930" spans="1:6" x14ac:dyDescent="0.35">
      <c r="A930" s="140">
        <v>2016</v>
      </c>
      <c r="B930" s="140" t="s">
        <v>127</v>
      </c>
      <c r="C930" s="140" t="s">
        <v>155</v>
      </c>
      <c r="D930" s="140" t="s">
        <v>118</v>
      </c>
      <c r="E930" s="140" t="s">
        <v>162</v>
      </c>
      <c r="F930" s="140">
        <v>0</v>
      </c>
    </row>
    <row r="931" spans="1:6" x14ac:dyDescent="0.35">
      <c r="A931" s="140">
        <v>2016</v>
      </c>
      <c r="B931" s="140" t="s">
        <v>127</v>
      </c>
      <c r="C931" s="140" t="s">
        <v>155</v>
      </c>
      <c r="D931" s="140" t="s">
        <v>108</v>
      </c>
      <c r="E931" s="140" t="s">
        <v>162</v>
      </c>
      <c r="F931" s="140">
        <v>4</v>
      </c>
    </row>
    <row r="932" spans="1:6" x14ac:dyDescent="0.35">
      <c r="A932" s="140">
        <v>2016</v>
      </c>
      <c r="B932" s="140" t="s">
        <v>127</v>
      </c>
      <c r="C932" s="140" t="s">
        <v>155</v>
      </c>
      <c r="D932" s="140" t="s">
        <v>114</v>
      </c>
      <c r="E932" s="140" t="s">
        <v>162</v>
      </c>
      <c r="F932" s="140">
        <v>0</v>
      </c>
    </row>
    <row r="933" spans="1:6" x14ac:dyDescent="0.35">
      <c r="A933" s="140">
        <v>2016</v>
      </c>
      <c r="B933" s="140" t="s">
        <v>127</v>
      </c>
      <c r="C933" s="140" t="s">
        <v>156</v>
      </c>
      <c r="D933" s="140" t="s">
        <v>110</v>
      </c>
      <c r="E933" s="140" t="s">
        <v>162</v>
      </c>
      <c r="F933" s="140">
        <v>0</v>
      </c>
    </row>
    <row r="934" spans="1:6" x14ac:dyDescent="0.35">
      <c r="A934" s="140">
        <v>2016</v>
      </c>
      <c r="B934" s="140" t="s">
        <v>127</v>
      </c>
      <c r="C934" s="140" t="s">
        <v>156</v>
      </c>
      <c r="D934" s="140" t="s">
        <v>109</v>
      </c>
      <c r="E934" s="140" t="s">
        <v>162</v>
      </c>
      <c r="F934" s="140">
        <v>28</v>
      </c>
    </row>
    <row r="935" spans="1:6" x14ac:dyDescent="0.35">
      <c r="A935" s="140">
        <v>2016</v>
      </c>
      <c r="B935" s="140" t="s">
        <v>127</v>
      </c>
      <c r="C935" s="140" t="s">
        <v>156</v>
      </c>
      <c r="D935" s="140" t="s">
        <v>111</v>
      </c>
      <c r="E935" s="140" t="s">
        <v>162</v>
      </c>
      <c r="F935" s="140">
        <v>0</v>
      </c>
    </row>
    <row r="936" spans="1:6" x14ac:dyDescent="0.35">
      <c r="A936" s="140">
        <v>2016</v>
      </c>
      <c r="B936" s="140" t="s">
        <v>127</v>
      </c>
      <c r="C936" s="140" t="s">
        <v>156</v>
      </c>
      <c r="D936" s="140" t="s">
        <v>112</v>
      </c>
      <c r="E936" s="140" t="s">
        <v>162</v>
      </c>
      <c r="F936" s="140">
        <v>0</v>
      </c>
    </row>
    <row r="937" spans="1:6" x14ac:dyDescent="0.35">
      <c r="A937" s="140">
        <v>2016</v>
      </c>
      <c r="B937" s="140" t="s">
        <v>127</v>
      </c>
      <c r="C937" s="140" t="s">
        <v>156</v>
      </c>
      <c r="D937" s="140" t="s">
        <v>113</v>
      </c>
      <c r="E937" s="140" t="s">
        <v>162</v>
      </c>
      <c r="F937" s="140">
        <v>0</v>
      </c>
    </row>
    <row r="938" spans="1:6" x14ac:dyDescent="0.35">
      <c r="A938" s="140">
        <v>2016</v>
      </c>
      <c r="B938" s="140" t="s">
        <v>127</v>
      </c>
      <c r="C938" s="140" t="s">
        <v>156</v>
      </c>
      <c r="D938" s="140" t="s">
        <v>116</v>
      </c>
      <c r="E938" s="140" t="s">
        <v>162</v>
      </c>
      <c r="F938" s="140">
        <v>11</v>
      </c>
    </row>
    <row r="939" spans="1:6" x14ac:dyDescent="0.35">
      <c r="A939" s="140">
        <v>2016</v>
      </c>
      <c r="B939" s="140" t="s">
        <v>127</v>
      </c>
      <c r="C939" s="140" t="s">
        <v>156</v>
      </c>
      <c r="D939" s="140" t="s">
        <v>115</v>
      </c>
      <c r="E939" s="140" t="s">
        <v>162</v>
      </c>
      <c r="F939" s="140">
        <v>0</v>
      </c>
    </row>
    <row r="940" spans="1:6" x14ac:dyDescent="0.35">
      <c r="A940" s="140">
        <v>2016</v>
      </c>
      <c r="B940" s="140" t="s">
        <v>127</v>
      </c>
      <c r="C940" s="140" t="s">
        <v>156</v>
      </c>
      <c r="D940" s="140" t="s">
        <v>118</v>
      </c>
      <c r="E940" s="140" t="s">
        <v>162</v>
      </c>
      <c r="F940" s="140">
        <v>5</v>
      </c>
    </row>
    <row r="941" spans="1:6" x14ac:dyDescent="0.35">
      <c r="A941" s="140">
        <v>2016</v>
      </c>
      <c r="B941" s="140" t="s">
        <v>127</v>
      </c>
      <c r="C941" s="140" t="s">
        <v>156</v>
      </c>
      <c r="D941" s="140" t="s">
        <v>108</v>
      </c>
      <c r="E941" s="140" t="s">
        <v>162</v>
      </c>
      <c r="F941" s="140">
        <v>14</v>
      </c>
    </row>
    <row r="942" spans="1:6" x14ac:dyDescent="0.35">
      <c r="A942" s="140">
        <v>2016</v>
      </c>
      <c r="B942" s="140" t="s">
        <v>127</v>
      </c>
      <c r="C942" s="140" t="s">
        <v>156</v>
      </c>
      <c r="D942" s="140" t="s">
        <v>114</v>
      </c>
      <c r="E942" s="140" t="s">
        <v>162</v>
      </c>
      <c r="F942" s="140">
        <v>0</v>
      </c>
    </row>
    <row r="943" spans="1:6" x14ac:dyDescent="0.35">
      <c r="A943" s="140">
        <v>2016</v>
      </c>
      <c r="B943" s="140" t="s">
        <v>127</v>
      </c>
      <c r="C943" s="140" t="s">
        <v>157</v>
      </c>
      <c r="D943" s="140" t="s">
        <v>110</v>
      </c>
      <c r="E943" s="140" t="s">
        <v>162</v>
      </c>
      <c r="F943" s="140">
        <v>0</v>
      </c>
    </row>
    <row r="944" spans="1:6" x14ac:dyDescent="0.35">
      <c r="A944" s="140">
        <v>2016</v>
      </c>
      <c r="B944" s="140" t="s">
        <v>127</v>
      </c>
      <c r="C944" s="140" t="s">
        <v>157</v>
      </c>
      <c r="D944" s="140" t="s">
        <v>109</v>
      </c>
      <c r="E944" s="140" t="s">
        <v>162</v>
      </c>
      <c r="F944" s="140">
        <v>85</v>
      </c>
    </row>
    <row r="945" spans="1:6" x14ac:dyDescent="0.35">
      <c r="A945" s="140">
        <v>2016</v>
      </c>
      <c r="B945" s="140" t="s">
        <v>127</v>
      </c>
      <c r="C945" s="140" t="s">
        <v>157</v>
      </c>
      <c r="D945" s="140" t="s">
        <v>111</v>
      </c>
      <c r="E945" s="140" t="s">
        <v>162</v>
      </c>
      <c r="F945" s="140">
        <v>0</v>
      </c>
    </row>
    <row r="946" spans="1:6" x14ac:dyDescent="0.35">
      <c r="A946" s="140">
        <v>2016</v>
      </c>
      <c r="B946" s="140" t="s">
        <v>127</v>
      </c>
      <c r="C946" s="140" t="s">
        <v>157</v>
      </c>
      <c r="D946" s="140" t="s">
        <v>112</v>
      </c>
      <c r="E946" s="140" t="s">
        <v>162</v>
      </c>
      <c r="F946" s="140">
        <v>0</v>
      </c>
    </row>
    <row r="947" spans="1:6" x14ac:dyDescent="0.35">
      <c r="A947" s="140">
        <v>2016</v>
      </c>
      <c r="B947" s="140" t="s">
        <v>127</v>
      </c>
      <c r="C947" s="140" t="s">
        <v>157</v>
      </c>
      <c r="D947" s="140" t="s">
        <v>113</v>
      </c>
      <c r="E947" s="140" t="s">
        <v>162</v>
      </c>
      <c r="F947" s="140">
        <v>0</v>
      </c>
    </row>
    <row r="948" spans="1:6" x14ac:dyDescent="0.35">
      <c r="A948" s="140">
        <v>2016</v>
      </c>
      <c r="B948" s="140" t="s">
        <v>127</v>
      </c>
      <c r="C948" s="140" t="s">
        <v>157</v>
      </c>
      <c r="D948" s="140" t="s">
        <v>116</v>
      </c>
      <c r="E948" s="140" t="s">
        <v>162</v>
      </c>
      <c r="F948" s="140">
        <v>31</v>
      </c>
    </row>
    <row r="949" spans="1:6" x14ac:dyDescent="0.35">
      <c r="A949" s="140">
        <v>2016</v>
      </c>
      <c r="B949" s="140" t="s">
        <v>127</v>
      </c>
      <c r="C949" s="140" t="s">
        <v>157</v>
      </c>
      <c r="D949" s="140" t="s">
        <v>115</v>
      </c>
      <c r="E949" s="140" t="s">
        <v>162</v>
      </c>
      <c r="F949" s="140">
        <v>6</v>
      </c>
    </row>
    <row r="950" spans="1:6" x14ac:dyDescent="0.35">
      <c r="A950" s="140">
        <v>2016</v>
      </c>
      <c r="B950" s="140" t="s">
        <v>127</v>
      </c>
      <c r="C950" s="140" t="s">
        <v>157</v>
      </c>
      <c r="D950" s="140" t="s">
        <v>118</v>
      </c>
      <c r="E950" s="140" t="s">
        <v>162</v>
      </c>
      <c r="F950" s="140">
        <v>31</v>
      </c>
    </row>
    <row r="951" spans="1:6" x14ac:dyDescent="0.35">
      <c r="A951" s="140">
        <v>2016</v>
      </c>
      <c r="B951" s="140" t="s">
        <v>127</v>
      </c>
      <c r="C951" s="140" t="s">
        <v>157</v>
      </c>
      <c r="D951" s="140" t="s">
        <v>108</v>
      </c>
      <c r="E951" s="140" t="s">
        <v>162</v>
      </c>
      <c r="F951" s="140">
        <v>55</v>
      </c>
    </row>
    <row r="952" spans="1:6" x14ac:dyDescent="0.35">
      <c r="A952" s="140">
        <v>2016</v>
      </c>
      <c r="B952" s="140" t="s">
        <v>127</v>
      </c>
      <c r="C952" s="140" t="s">
        <v>157</v>
      </c>
      <c r="D952" s="140" t="s">
        <v>114</v>
      </c>
      <c r="E952" s="140" t="s">
        <v>162</v>
      </c>
      <c r="F952" s="140">
        <v>0</v>
      </c>
    </row>
    <row r="953" spans="1:6" x14ac:dyDescent="0.35">
      <c r="A953" s="140">
        <v>2016</v>
      </c>
      <c r="B953" s="140" t="s">
        <v>158</v>
      </c>
      <c r="C953" s="140" t="s">
        <v>153</v>
      </c>
      <c r="D953" s="140" t="s">
        <v>110</v>
      </c>
      <c r="E953" s="140" t="s">
        <v>162</v>
      </c>
      <c r="F953" s="140">
        <v>5</v>
      </c>
    </row>
    <row r="954" spans="1:6" x14ac:dyDescent="0.35">
      <c r="A954" s="140">
        <v>2016</v>
      </c>
      <c r="B954" s="140" t="s">
        <v>158</v>
      </c>
      <c r="C954" s="140" t="s">
        <v>153</v>
      </c>
      <c r="D954" s="140" t="s">
        <v>109</v>
      </c>
      <c r="E954" s="140" t="s">
        <v>162</v>
      </c>
      <c r="F954" s="140">
        <v>673</v>
      </c>
    </row>
    <row r="955" spans="1:6" x14ac:dyDescent="0.35">
      <c r="A955" s="140">
        <v>2016</v>
      </c>
      <c r="B955" s="140" t="s">
        <v>158</v>
      </c>
      <c r="C955" s="140" t="s">
        <v>153</v>
      </c>
      <c r="D955" s="140" t="s">
        <v>111</v>
      </c>
      <c r="E955" s="140" t="s">
        <v>162</v>
      </c>
      <c r="F955" s="140">
        <v>0</v>
      </c>
    </row>
    <row r="956" spans="1:6" x14ac:dyDescent="0.35">
      <c r="A956" s="140">
        <v>2016</v>
      </c>
      <c r="B956" s="140" t="s">
        <v>158</v>
      </c>
      <c r="C956" s="140" t="s">
        <v>153</v>
      </c>
      <c r="D956" s="140" t="s">
        <v>112</v>
      </c>
      <c r="E956" s="140" t="s">
        <v>162</v>
      </c>
      <c r="F956" s="140">
        <v>0</v>
      </c>
    </row>
    <row r="957" spans="1:6" x14ac:dyDescent="0.35">
      <c r="A957" s="140">
        <v>2016</v>
      </c>
      <c r="B957" s="140" t="s">
        <v>158</v>
      </c>
      <c r="C957" s="140" t="s">
        <v>153</v>
      </c>
      <c r="D957" s="140" t="s">
        <v>113</v>
      </c>
      <c r="E957" s="140" t="s">
        <v>162</v>
      </c>
      <c r="F957" s="140">
        <v>2</v>
      </c>
    </row>
    <row r="958" spans="1:6" x14ac:dyDescent="0.35">
      <c r="A958" s="140">
        <v>2016</v>
      </c>
      <c r="B958" s="140" t="s">
        <v>158</v>
      </c>
      <c r="C958" s="140" t="s">
        <v>153</v>
      </c>
      <c r="D958" s="140" t="s">
        <v>116</v>
      </c>
      <c r="E958" s="140" t="s">
        <v>162</v>
      </c>
      <c r="F958" s="140">
        <v>406</v>
      </c>
    </row>
    <row r="959" spans="1:6" x14ac:dyDescent="0.35">
      <c r="A959" s="140">
        <v>2016</v>
      </c>
      <c r="B959" s="140" t="s">
        <v>158</v>
      </c>
      <c r="C959" s="140" t="s">
        <v>153</v>
      </c>
      <c r="D959" s="140" t="s">
        <v>115</v>
      </c>
      <c r="E959" s="140" t="s">
        <v>162</v>
      </c>
      <c r="F959" s="140">
        <v>23</v>
      </c>
    </row>
    <row r="960" spans="1:6" x14ac:dyDescent="0.35">
      <c r="A960" s="140">
        <v>2016</v>
      </c>
      <c r="B960" s="140" t="s">
        <v>158</v>
      </c>
      <c r="C960" s="140" t="s">
        <v>153</v>
      </c>
      <c r="D960" s="140" t="s">
        <v>118</v>
      </c>
      <c r="E960" s="140" t="s">
        <v>162</v>
      </c>
      <c r="F960" s="140">
        <v>187</v>
      </c>
    </row>
    <row r="961" spans="1:6" x14ac:dyDescent="0.35">
      <c r="A961" s="140">
        <v>2016</v>
      </c>
      <c r="B961" s="140" t="s">
        <v>158</v>
      </c>
      <c r="C961" s="140" t="s">
        <v>153</v>
      </c>
      <c r="D961" s="140" t="s">
        <v>108</v>
      </c>
      <c r="E961" s="140" t="s">
        <v>162</v>
      </c>
      <c r="F961" s="140">
        <v>918</v>
      </c>
    </row>
    <row r="962" spans="1:6" x14ac:dyDescent="0.35">
      <c r="A962" s="140">
        <v>2016</v>
      </c>
      <c r="B962" s="140" t="s">
        <v>158</v>
      </c>
      <c r="C962" s="140" t="s">
        <v>153</v>
      </c>
      <c r="D962" s="140" t="s">
        <v>114</v>
      </c>
      <c r="E962" s="140" t="s">
        <v>162</v>
      </c>
      <c r="F962" s="140">
        <v>0</v>
      </c>
    </row>
    <row r="963" spans="1:6" x14ac:dyDescent="0.35">
      <c r="A963" s="140">
        <v>2016</v>
      </c>
      <c r="B963" s="140" t="s">
        <v>158</v>
      </c>
      <c r="C963" s="140" t="s">
        <v>154</v>
      </c>
      <c r="D963" s="140" t="s">
        <v>110</v>
      </c>
      <c r="E963" s="140" t="s">
        <v>162</v>
      </c>
      <c r="F963" s="140">
        <v>16</v>
      </c>
    </row>
    <row r="964" spans="1:6" x14ac:dyDescent="0.35">
      <c r="A964" s="140">
        <v>2016</v>
      </c>
      <c r="B964" s="140" t="s">
        <v>158</v>
      </c>
      <c r="C964" s="140" t="s">
        <v>154</v>
      </c>
      <c r="D964" s="140" t="s">
        <v>109</v>
      </c>
      <c r="E964" s="140" t="s">
        <v>162</v>
      </c>
      <c r="F964" s="140">
        <v>2383</v>
      </c>
    </row>
    <row r="965" spans="1:6" x14ac:dyDescent="0.35">
      <c r="A965" s="140">
        <v>2016</v>
      </c>
      <c r="B965" s="140" t="s">
        <v>158</v>
      </c>
      <c r="C965" s="140" t="s">
        <v>154</v>
      </c>
      <c r="D965" s="140" t="s">
        <v>111</v>
      </c>
      <c r="E965" s="140" t="s">
        <v>162</v>
      </c>
      <c r="F965" s="140">
        <v>3</v>
      </c>
    </row>
    <row r="966" spans="1:6" x14ac:dyDescent="0.35">
      <c r="A966" s="140">
        <v>2016</v>
      </c>
      <c r="B966" s="140" t="s">
        <v>158</v>
      </c>
      <c r="C966" s="140" t="s">
        <v>154</v>
      </c>
      <c r="D966" s="140" t="s">
        <v>112</v>
      </c>
      <c r="E966" s="140" t="s">
        <v>162</v>
      </c>
      <c r="F966" s="140">
        <v>4</v>
      </c>
    </row>
    <row r="967" spans="1:6" x14ac:dyDescent="0.35">
      <c r="A967" s="140">
        <v>2016</v>
      </c>
      <c r="B967" s="140" t="s">
        <v>158</v>
      </c>
      <c r="C967" s="140" t="s">
        <v>154</v>
      </c>
      <c r="D967" s="140" t="s">
        <v>113</v>
      </c>
      <c r="E967" s="140" t="s">
        <v>162</v>
      </c>
      <c r="F967" s="140">
        <v>10</v>
      </c>
    </row>
    <row r="968" spans="1:6" x14ac:dyDescent="0.35">
      <c r="A968" s="140">
        <v>2016</v>
      </c>
      <c r="B968" s="140" t="s">
        <v>158</v>
      </c>
      <c r="C968" s="140" t="s">
        <v>154</v>
      </c>
      <c r="D968" s="140" t="s">
        <v>116</v>
      </c>
      <c r="E968" s="140" t="s">
        <v>162</v>
      </c>
      <c r="F968" s="140">
        <v>1967</v>
      </c>
    </row>
    <row r="969" spans="1:6" x14ac:dyDescent="0.35">
      <c r="A969" s="140">
        <v>2016</v>
      </c>
      <c r="B969" s="140" t="s">
        <v>158</v>
      </c>
      <c r="C969" s="140" t="s">
        <v>154</v>
      </c>
      <c r="D969" s="140" t="s">
        <v>115</v>
      </c>
      <c r="E969" s="140" t="s">
        <v>162</v>
      </c>
      <c r="F969" s="140">
        <v>118</v>
      </c>
    </row>
    <row r="970" spans="1:6" x14ac:dyDescent="0.35">
      <c r="A970" s="140">
        <v>2016</v>
      </c>
      <c r="B970" s="140" t="s">
        <v>158</v>
      </c>
      <c r="C970" s="140" t="s">
        <v>154</v>
      </c>
      <c r="D970" s="140" t="s">
        <v>118</v>
      </c>
      <c r="E970" s="140" t="s">
        <v>162</v>
      </c>
      <c r="F970" s="140">
        <v>864</v>
      </c>
    </row>
    <row r="971" spans="1:6" x14ac:dyDescent="0.35">
      <c r="A971" s="140">
        <v>2016</v>
      </c>
      <c r="B971" s="140" t="s">
        <v>158</v>
      </c>
      <c r="C971" s="140" t="s">
        <v>154</v>
      </c>
      <c r="D971" s="140" t="s">
        <v>108</v>
      </c>
      <c r="E971" s="140" t="s">
        <v>162</v>
      </c>
      <c r="F971" s="140">
        <v>3957</v>
      </c>
    </row>
    <row r="972" spans="1:6" x14ac:dyDescent="0.35">
      <c r="A972" s="140">
        <v>2016</v>
      </c>
      <c r="B972" s="140" t="s">
        <v>158</v>
      </c>
      <c r="C972" s="140" t="s">
        <v>154</v>
      </c>
      <c r="D972" s="140" t="s">
        <v>114</v>
      </c>
      <c r="E972" s="140" t="s">
        <v>162</v>
      </c>
      <c r="F972" s="140">
        <v>2</v>
      </c>
    </row>
    <row r="973" spans="1:6" x14ac:dyDescent="0.35">
      <c r="A973" s="140">
        <v>2016</v>
      </c>
      <c r="B973" s="140" t="s">
        <v>158</v>
      </c>
      <c r="C973" s="140" t="s">
        <v>155</v>
      </c>
      <c r="D973" s="140" t="s">
        <v>110</v>
      </c>
      <c r="E973" s="140" t="s">
        <v>162</v>
      </c>
      <c r="F973" s="140">
        <v>0</v>
      </c>
    </row>
    <row r="974" spans="1:6" x14ac:dyDescent="0.35">
      <c r="A974" s="140">
        <v>2016</v>
      </c>
      <c r="B974" s="140" t="s">
        <v>158</v>
      </c>
      <c r="C974" s="140" t="s">
        <v>155</v>
      </c>
      <c r="D974" s="140" t="s">
        <v>109</v>
      </c>
      <c r="E974" s="140" t="s">
        <v>162</v>
      </c>
      <c r="F974" s="140">
        <v>0</v>
      </c>
    </row>
    <row r="975" spans="1:6" x14ac:dyDescent="0.35">
      <c r="A975" s="140">
        <v>2016</v>
      </c>
      <c r="B975" s="140" t="s">
        <v>158</v>
      </c>
      <c r="C975" s="140" t="s">
        <v>155</v>
      </c>
      <c r="D975" s="140" t="s">
        <v>111</v>
      </c>
      <c r="E975" s="140" t="s">
        <v>162</v>
      </c>
      <c r="F975" s="140">
        <v>0</v>
      </c>
    </row>
    <row r="976" spans="1:6" x14ac:dyDescent="0.35">
      <c r="A976" s="140">
        <v>2016</v>
      </c>
      <c r="B976" s="140" t="s">
        <v>158</v>
      </c>
      <c r="C976" s="140" t="s">
        <v>155</v>
      </c>
      <c r="D976" s="140" t="s">
        <v>112</v>
      </c>
      <c r="E976" s="140" t="s">
        <v>162</v>
      </c>
      <c r="F976" s="140">
        <v>0</v>
      </c>
    </row>
    <row r="977" spans="1:6" x14ac:dyDescent="0.35">
      <c r="A977" s="140">
        <v>2016</v>
      </c>
      <c r="B977" s="140" t="s">
        <v>158</v>
      </c>
      <c r="C977" s="140" t="s">
        <v>155</v>
      </c>
      <c r="D977" s="140" t="s">
        <v>113</v>
      </c>
      <c r="E977" s="140" t="s">
        <v>162</v>
      </c>
      <c r="F977" s="140">
        <v>0</v>
      </c>
    </row>
    <row r="978" spans="1:6" x14ac:dyDescent="0.35">
      <c r="A978" s="140">
        <v>2016</v>
      </c>
      <c r="B978" s="140" t="s">
        <v>158</v>
      </c>
      <c r="C978" s="140" t="s">
        <v>155</v>
      </c>
      <c r="D978" s="140" t="s">
        <v>116</v>
      </c>
      <c r="E978" s="140" t="s">
        <v>162</v>
      </c>
      <c r="F978" s="140">
        <v>0</v>
      </c>
    </row>
    <row r="979" spans="1:6" x14ac:dyDescent="0.35">
      <c r="A979" s="140">
        <v>2016</v>
      </c>
      <c r="B979" s="140" t="s">
        <v>158</v>
      </c>
      <c r="C979" s="140" t="s">
        <v>155</v>
      </c>
      <c r="D979" s="140" t="s">
        <v>115</v>
      </c>
      <c r="E979" s="140" t="s">
        <v>162</v>
      </c>
      <c r="F979" s="140">
        <v>0</v>
      </c>
    </row>
    <row r="980" spans="1:6" x14ac:dyDescent="0.35">
      <c r="A980" s="140">
        <v>2016</v>
      </c>
      <c r="B980" s="140" t="s">
        <v>158</v>
      </c>
      <c r="C980" s="140" t="s">
        <v>155</v>
      </c>
      <c r="D980" s="140" t="s">
        <v>118</v>
      </c>
      <c r="E980" s="140" t="s">
        <v>162</v>
      </c>
      <c r="F980" s="140">
        <v>0</v>
      </c>
    </row>
    <row r="981" spans="1:6" x14ac:dyDescent="0.35">
      <c r="A981" s="140">
        <v>2016</v>
      </c>
      <c r="B981" s="140" t="s">
        <v>158</v>
      </c>
      <c r="C981" s="140" t="s">
        <v>155</v>
      </c>
      <c r="D981" s="140" t="s">
        <v>108</v>
      </c>
      <c r="E981" s="140" t="s">
        <v>162</v>
      </c>
      <c r="F981" s="140">
        <v>0</v>
      </c>
    </row>
    <row r="982" spans="1:6" x14ac:dyDescent="0.35">
      <c r="A982" s="140">
        <v>2016</v>
      </c>
      <c r="B982" s="140" t="s">
        <v>158</v>
      </c>
      <c r="C982" s="140" t="s">
        <v>155</v>
      </c>
      <c r="D982" s="140" t="s">
        <v>114</v>
      </c>
      <c r="E982" s="140" t="s">
        <v>162</v>
      </c>
      <c r="F982" s="140">
        <v>0</v>
      </c>
    </row>
    <row r="983" spans="1:6" x14ac:dyDescent="0.35">
      <c r="A983" s="140">
        <v>2016</v>
      </c>
      <c r="B983" s="140" t="s">
        <v>158</v>
      </c>
      <c r="C983" s="140" t="s">
        <v>156</v>
      </c>
      <c r="D983" s="140" t="s">
        <v>110</v>
      </c>
      <c r="E983" s="140" t="s">
        <v>162</v>
      </c>
      <c r="F983" s="140">
        <v>0</v>
      </c>
    </row>
    <row r="984" spans="1:6" x14ac:dyDescent="0.35">
      <c r="A984" s="140">
        <v>2016</v>
      </c>
      <c r="B984" s="140" t="s">
        <v>158</v>
      </c>
      <c r="C984" s="140" t="s">
        <v>156</v>
      </c>
      <c r="D984" s="140" t="s">
        <v>109</v>
      </c>
      <c r="E984" s="140" t="s">
        <v>162</v>
      </c>
      <c r="F984" s="140">
        <v>15</v>
      </c>
    </row>
    <row r="985" spans="1:6" x14ac:dyDescent="0.35">
      <c r="A985" s="140">
        <v>2016</v>
      </c>
      <c r="B985" s="140" t="s">
        <v>158</v>
      </c>
      <c r="C985" s="140" t="s">
        <v>156</v>
      </c>
      <c r="D985" s="140" t="s">
        <v>111</v>
      </c>
      <c r="E985" s="140" t="s">
        <v>162</v>
      </c>
      <c r="F985" s="140">
        <v>0</v>
      </c>
    </row>
    <row r="986" spans="1:6" x14ac:dyDescent="0.35">
      <c r="A986" s="140">
        <v>2016</v>
      </c>
      <c r="B986" s="140" t="s">
        <v>158</v>
      </c>
      <c r="C986" s="140" t="s">
        <v>156</v>
      </c>
      <c r="D986" s="140" t="s">
        <v>112</v>
      </c>
      <c r="E986" s="140" t="s">
        <v>162</v>
      </c>
      <c r="F986" s="140">
        <v>0</v>
      </c>
    </row>
    <row r="987" spans="1:6" x14ac:dyDescent="0.35">
      <c r="A987" s="140">
        <v>2016</v>
      </c>
      <c r="B987" s="140" t="s">
        <v>158</v>
      </c>
      <c r="C987" s="140" t="s">
        <v>156</v>
      </c>
      <c r="D987" s="140" t="s">
        <v>113</v>
      </c>
      <c r="E987" s="140" t="s">
        <v>162</v>
      </c>
      <c r="F987" s="140">
        <v>0</v>
      </c>
    </row>
    <row r="988" spans="1:6" x14ac:dyDescent="0.35">
      <c r="A988" s="140">
        <v>2016</v>
      </c>
      <c r="B988" s="140" t="s">
        <v>158</v>
      </c>
      <c r="C988" s="140" t="s">
        <v>156</v>
      </c>
      <c r="D988" s="140" t="s">
        <v>116</v>
      </c>
      <c r="E988" s="140" t="s">
        <v>162</v>
      </c>
      <c r="F988" s="140">
        <v>7</v>
      </c>
    </row>
    <row r="989" spans="1:6" x14ac:dyDescent="0.35">
      <c r="A989" s="140">
        <v>2016</v>
      </c>
      <c r="B989" s="140" t="s">
        <v>158</v>
      </c>
      <c r="C989" s="140" t="s">
        <v>156</v>
      </c>
      <c r="D989" s="140" t="s">
        <v>115</v>
      </c>
      <c r="E989" s="140" t="s">
        <v>162</v>
      </c>
      <c r="F989" s="140">
        <v>0</v>
      </c>
    </row>
    <row r="990" spans="1:6" x14ac:dyDescent="0.35">
      <c r="A990" s="140">
        <v>2016</v>
      </c>
      <c r="B990" s="140" t="s">
        <v>158</v>
      </c>
      <c r="C990" s="140" t="s">
        <v>156</v>
      </c>
      <c r="D990" s="140" t="s">
        <v>118</v>
      </c>
      <c r="E990" s="140" t="s">
        <v>162</v>
      </c>
      <c r="F990" s="140">
        <v>4</v>
      </c>
    </row>
    <row r="991" spans="1:6" x14ac:dyDescent="0.35">
      <c r="A991" s="140">
        <v>2016</v>
      </c>
      <c r="B991" s="140" t="s">
        <v>158</v>
      </c>
      <c r="C991" s="140" t="s">
        <v>156</v>
      </c>
      <c r="D991" s="140" t="s">
        <v>108</v>
      </c>
      <c r="E991" s="140" t="s">
        <v>162</v>
      </c>
      <c r="F991" s="140">
        <v>13</v>
      </c>
    </row>
    <row r="992" spans="1:6" x14ac:dyDescent="0.35">
      <c r="A992" s="140">
        <v>2016</v>
      </c>
      <c r="B992" s="140" t="s">
        <v>158</v>
      </c>
      <c r="C992" s="140" t="s">
        <v>156</v>
      </c>
      <c r="D992" s="140" t="s">
        <v>114</v>
      </c>
      <c r="E992" s="140" t="s">
        <v>162</v>
      </c>
      <c r="F992" s="140">
        <v>0</v>
      </c>
    </row>
    <row r="993" spans="1:6" x14ac:dyDescent="0.35">
      <c r="A993" s="140">
        <v>2016</v>
      </c>
      <c r="B993" s="140" t="s">
        <v>158</v>
      </c>
      <c r="C993" s="140" t="s">
        <v>157</v>
      </c>
      <c r="D993" s="140" t="s">
        <v>110</v>
      </c>
      <c r="E993" s="140" t="s">
        <v>162</v>
      </c>
      <c r="F993" s="140">
        <v>0</v>
      </c>
    </row>
    <row r="994" spans="1:6" x14ac:dyDescent="0.35">
      <c r="A994" s="140">
        <v>2016</v>
      </c>
      <c r="B994" s="140" t="s">
        <v>158</v>
      </c>
      <c r="C994" s="140" t="s">
        <v>157</v>
      </c>
      <c r="D994" s="140" t="s">
        <v>109</v>
      </c>
      <c r="E994" s="140" t="s">
        <v>162</v>
      </c>
      <c r="F994" s="140">
        <v>353</v>
      </c>
    </row>
    <row r="995" spans="1:6" x14ac:dyDescent="0.35">
      <c r="A995" s="140">
        <v>2016</v>
      </c>
      <c r="B995" s="140" t="s">
        <v>158</v>
      </c>
      <c r="C995" s="140" t="s">
        <v>157</v>
      </c>
      <c r="D995" s="140" t="s">
        <v>111</v>
      </c>
      <c r="E995" s="140" t="s">
        <v>162</v>
      </c>
      <c r="F995" s="140">
        <v>1</v>
      </c>
    </row>
    <row r="996" spans="1:6" x14ac:dyDescent="0.35">
      <c r="A996" s="140">
        <v>2016</v>
      </c>
      <c r="B996" s="140" t="s">
        <v>158</v>
      </c>
      <c r="C996" s="140" t="s">
        <v>157</v>
      </c>
      <c r="D996" s="140" t="s">
        <v>112</v>
      </c>
      <c r="E996" s="140" t="s">
        <v>162</v>
      </c>
      <c r="F996" s="140">
        <v>1</v>
      </c>
    </row>
    <row r="997" spans="1:6" x14ac:dyDescent="0.35">
      <c r="A997" s="140">
        <v>2016</v>
      </c>
      <c r="B997" s="140" t="s">
        <v>158</v>
      </c>
      <c r="C997" s="140" t="s">
        <v>157</v>
      </c>
      <c r="D997" s="140" t="s">
        <v>113</v>
      </c>
      <c r="E997" s="140" t="s">
        <v>162</v>
      </c>
      <c r="F997" s="140">
        <v>0</v>
      </c>
    </row>
    <row r="998" spans="1:6" x14ac:dyDescent="0.35">
      <c r="A998" s="140">
        <v>2016</v>
      </c>
      <c r="B998" s="140" t="s">
        <v>158</v>
      </c>
      <c r="C998" s="140" t="s">
        <v>157</v>
      </c>
      <c r="D998" s="140" t="s">
        <v>116</v>
      </c>
      <c r="E998" s="140" t="s">
        <v>162</v>
      </c>
      <c r="F998" s="140">
        <v>163</v>
      </c>
    </row>
    <row r="999" spans="1:6" x14ac:dyDescent="0.35">
      <c r="A999" s="140">
        <v>2016</v>
      </c>
      <c r="B999" s="140" t="s">
        <v>158</v>
      </c>
      <c r="C999" s="140" t="s">
        <v>157</v>
      </c>
      <c r="D999" s="140" t="s">
        <v>115</v>
      </c>
      <c r="E999" s="140" t="s">
        <v>162</v>
      </c>
      <c r="F999" s="140">
        <v>11</v>
      </c>
    </row>
    <row r="1000" spans="1:6" x14ac:dyDescent="0.35">
      <c r="A1000" s="140">
        <v>2016</v>
      </c>
      <c r="B1000" s="140" t="s">
        <v>158</v>
      </c>
      <c r="C1000" s="140" t="s">
        <v>157</v>
      </c>
      <c r="D1000" s="140" t="s">
        <v>118</v>
      </c>
      <c r="E1000" s="140" t="s">
        <v>162</v>
      </c>
      <c r="F1000" s="140">
        <v>95</v>
      </c>
    </row>
    <row r="1001" spans="1:6" x14ac:dyDescent="0.35">
      <c r="A1001" s="140">
        <v>2016</v>
      </c>
      <c r="B1001" s="140" t="s">
        <v>158</v>
      </c>
      <c r="C1001" s="140" t="s">
        <v>157</v>
      </c>
      <c r="D1001" s="140" t="s">
        <v>108</v>
      </c>
      <c r="E1001" s="140" t="s">
        <v>162</v>
      </c>
      <c r="F1001" s="140">
        <v>380</v>
      </c>
    </row>
    <row r="1002" spans="1:6" x14ac:dyDescent="0.35">
      <c r="A1002" s="140">
        <v>2016</v>
      </c>
      <c r="B1002" s="140" t="s">
        <v>158</v>
      </c>
      <c r="C1002" s="140" t="s">
        <v>157</v>
      </c>
      <c r="D1002" s="140" t="s">
        <v>114</v>
      </c>
      <c r="E1002" s="140" t="s">
        <v>162</v>
      </c>
      <c r="F1002" s="140">
        <v>0</v>
      </c>
    </row>
    <row r="1003" spans="1:6" x14ac:dyDescent="0.35">
      <c r="A1003" s="140">
        <v>2016</v>
      </c>
      <c r="B1003" s="140" t="s">
        <v>128</v>
      </c>
      <c r="C1003" s="140" t="s">
        <v>101</v>
      </c>
      <c r="D1003" s="140" t="s">
        <v>110</v>
      </c>
      <c r="E1003" s="140" t="s">
        <v>162</v>
      </c>
      <c r="F1003" s="140">
        <v>18</v>
      </c>
    </row>
    <row r="1004" spans="1:6" x14ac:dyDescent="0.35">
      <c r="A1004" s="140">
        <v>2016</v>
      </c>
      <c r="B1004" s="140" t="s">
        <v>128</v>
      </c>
      <c r="C1004" s="140" t="s">
        <v>101</v>
      </c>
      <c r="D1004" s="140" t="s">
        <v>109</v>
      </c>
      <c r="E1004" s="140" t="s">
        <v>162</v>
      </c>
      <c r="F1004" s="140">
        <v>2801</v>
      </c>
    </row>
    <row r="1005" spans="1:6" x14ac:dyDescent="0.35">
      <c r="A1005" s="140">
        <v>2016</v>
      </c>
      <c r="B1005" s="140" t="s">
        <v>128</v>
      </c>
      <c r="C1005" s="140" t="s">
        <v>101</v>
      </c>
      <c r="D1005" s="140" t="s">
        <v>111</v>
      </c>
      <c r="E1005" s="140" t="s">
        <v>162</v>
      </c>
      <c r="F1005" s="140">
        <v>45</v>
      </c>
    </row>
    <row r="1006" spans="1:6" x14ac:dyDescent="0.35">
      <c r="A1006" s="140">
        <v>2016</v>
      </c>
      <c r="B1006" s="140" t="s">
        <v>128</v>
      </c>
      <c r="C1006" s="140" t="s">
        <v>101</v>
      </c>
      <c r="D1006" s="140" t="s">
        <v>112</v>
      </c>
      <c r="E1006" s="140" t="s">
        <v>162</v>
      </c>
      <c r="F1006" s="140">
        <v>7</v>
      </c>
    </row>
    <row r="1007" spans="1:6" x14ac:dyDescent="0.35">
      <c r="A1007" s="140">
        <v>2016</v>
      </c>
      <c r="B1007" s="140" t="s">
        <v>128</v>
      </c>
      <c r="C1007" s="140" t="s">
        <v>101</v>
      </c>
      <c r="D1007" s="140" t="s">
        <v>113</v>
      </c>
      <c r="E1007" s="140" t="s">
        <v>162</v>
      </c>
      <c r="F1007" s="140">
        <v>74</v>
      </c>
    </row>
    <row r="1008" spans="1:6" x14ac:dyDescent="0.35">
      <c r="A1008" s="140">
        <v>2016</v>
      </c>
      <c r="B1008" s="140" t="s">
        <v>128</v>
      </c>
      <c r="C1008" s="140" t="s">
        <v>101</v>
      </c>
      <c r="D1008" s="140" t="s">
        <v>116</v>
      </c>
      <c r="E1008" s="140" t="s">
        <v>162</v>
      </c>
      <c r="F1008" s="140">
        <v>1324</v>
      </c>
    </row>
    <row r="1009" spans="1:6" x14ac:dyDescent="0.35">
      <c r="A1009" s="140">
        <v>2016</v>
      </c>
      <c r="B1009" s="140" t="s">
        <v>128</v>
      </c>
      <c r="C1009" s="140" t="s">
        <v>101</v>
      </c>
      <c r="D1009" s="140" t="s">
        <v>115</v>
      </c>
      <c r="E1009" s="140" t="s">
        <v>162</v>
      </c>
      <c r="F1009" s="140">
        <v>141</v>
      </c>
    </row>
    <row r="1010" spans="1:6" x14ac:dyDescent="0.35">
      <c r="A1010" s="140">
        <v>2016</v>
      </c>
      <c r="B1010" s="140" t="s">
        <v>100</v>
      </c>
      <c r="C1010" s="140" t="s">
        <v>101</v>
      </c>
      <c r="D1010" s="140" t="s">
        <v>118</v>
      </c>
      <c r="E1010" s="140" t="s">
        <v>162</v>
      </c>
      <c r="F1010" s="140">
        <v>725</v>
      </c>
    </row>
    <row r="1011" spans="1:6" x14ac:dyDescent="0.35">
      <c r="A1011" s="140">
        <v>2016</v>
      </c>
      <c r="B1011" s="140" t="s">
        <v>100</v>
      </c>
      <c r="C1011" s="140" t="s">
        <v>101</v>
      </c>
      <c r="D1011" s="140" t="s">
        <v>108</v>
      </c>
      <c r="E1011" s="140" t="s">
        <v>162</v>
      </c>
      <c r="F1011" s="140">
        <v>2484</v>
      </c>
    </row>
    <row r="1012" spans="1:6" x14ac:dyDescent="0.35">
      <c r="A1012" s="140">
        <v>2016</v>
      </c>
      <c r="B1012" s="140" t="s">
        <v>128</v>
      </c>
      <c r="C1012" s="140" t="s">
        <v>101</v>
      </c>
      <c r="D1012" s="140" t="s">
        <v>114</v>
      </c>
      <c r="E1012" s="140" t="s">
        <v>162</v>
      </c>
      <c r="F1012" s="140">
        <v>40</v>
      </c>
    </row>
    <row r="1013" spans="1:6" x14ac:dyDescent="0.35">
      <c r="A1013" s="140">
        <v>2016</v>
      </c>
      <c r="B1013" s="140" t="s">
        <v>105</v>
      </c>
      <c r="C1013" s="140" t="s">
        <v>159</v>
      </c>
      <c r="D1013" s="140" t="s">
        <v>110</v>
      </c>
      <c r="E1013" s="140" t="s">
        <v>162</v>
      </c>
      <c r="F1013" s="140">
        <v>1</v>
      </c>
    </row>
    <row r="1014" spans="1:6" x14ac:dyDescent="0.35">
      <c r="A1014" s="140">
        <v>2016</v>
      </c>
      <c r="B1014" s="140" t="s">
        <v>105</v>
      </c>
      <c r="C1014" s="140" t="s">
        <v>159</v>
      </c>
      <c r="D1014" s="140" t="s">
        <v>109</v>
      </c>
      <c r="E1014" s="140" t="s">
        <v>162</v>
      </c>
      <c r="F1014" s="140">
        <v>82</v>
      </c>
    </row>
    <row r="1015" spans="1:6" x14ac:dyDescent="0.35">
      <c r="A1015" s="140">
        <v>2016</v>
      </c>
      <c r="B1015" s="140" t="s">
        <v>105</v>
      </c>
      <c r="C1015" s="140" t="s">
        <v>159</v>
      </c>
      <c r="D1015" s="140" t="s">
        <v>111</v>
      </c>
      <c r="E1015" s="140" t="s">
        <v>162</v>
      </c>
      <c r="F1015" s="140">
        <v>0</v>
      </c>
    </row>
    <row r="1016" spans="1:6" x14ac:dyDescent="0.35">
      <c r="A1016" s="140">
        <v>2016</v>
      </c>
      <c r="B1016" s="140" t="s">
        <v>105</v>
      </c>
      <c r="C1016" s="140" t="s">
        <v>159</v>
      </c>
      <c r="D1016" s="140" t="s">
        <v>112</v>
      </c>
      <c r="E1016" s="140" t="s">
        <v>162</v>
      </c>
      <c r="F1016" s="140">
        <v>1</v>
      </c>
    </row>
    <row r="1017" spans="1:6" x14ac:dyDescent="0.35">
      <c r="A1017" s="140">
        <v>2016</v>
      </c>
      <c r="B1017" s="140" t="s">
        <v>105</v>
      </c>
      <c r="C1017" s="140" t="s">
        <v>159</v>
      </c>
      <c r="D1017" s="140" t="s">
        <v>113</v>
      </c>
      <c r="E1017" s="140" t="s">
        <v>162</v>
      </c>
      <c r="F1017" s="140">
        <v>0</v>
      </c>
    </row>
    <row r="1018" spans="1:6" x14ac:dyDescent="0.35">
      <c r="A1018" s="140">
        <v>2016</v>
      </c>
      <c r="B1018" s="140" t="s">
        <v>105</v>
      </c>
      <c r="C1018" s="140" t="s">
        <v>159</v>
      </c>
      <c r="D1018" s="140" t="s">
        <v>116</v>
      </c>
      <c r="E1018" s="140" t="s">
        <v>162</v>
      </c>
      <c r="F1018" s="140">
        <v>19</v>
      </c>
    </row>
    <row r="1019" spans="1:6" x14ac:dyDescent="0.35">
      <c r="A1019" s="140">
        <v>2016</v>
      </c>
      <c r="B1019" s="140" t="s">
        <v>105</v>
      </c>
      <c r="C1019" s="140" t="s">
        <v>159</v>
      </c>
      <c r="D1019" s="140" t="s">
        <v>115</v>
      </c>
      <c r="E1019" s="140" t="s">
        <v>162</v>
      </c>
      <c r="F1019" s="140">
        <v>2</v>
      </c>
    </row>
    <row r="1020" spans="1:6" x14ac:dyDescent="0.35">
      <c r="A1020" s="140">
        <v>2016</v>
      </c>
      <c r="B1020" s="140" t="s">
        <v>105</v>
      </c>
      <c r="C1020" s="140" t="s">
        <v>159</v>
      </c>
      <c r="D1020" s="140" t="s">
        <v>118</v>
      </c>
      <c r="E1020" s="140" t="s">
        <v>162</v>
      </c>
      <c r="F1020" s="140">
        <v>21</v>
      </c>
    </row>
    <row r="1021" spans="1:6" x14ac:dyDescent="0.35">
      <c r="A1021" s="140">
        <v>2016</v>
      </c>
      <c r="B1021" s="140" t="s">
        <v>105</v>
      </c>
      <c r="C1021" s="140" t="s">
        <v>159</v>
      </c>
      <c r="D1021" s="140" t="s">
        <v>108</v>
      </c>
      <c r="E1021" s="140" t="s">
        <v>162</v>
      </c>
      <c r="F1021" s="140">
        <v>47</v>
      </c>
    </row>
    <row r="1022" spans="1:6" x14ac:dyDescent="0.35">
      <c r="A1022" s="140">
        <v>2016</v>
      </c>
      <c r="B1022" s="140" t="s">
        <v>105</v>
      </c>
      <c r="C1022" s="140" t="s">
        <v>159</v>
      </c>
      <c r="D1022" s="140" t="s">
        <v>114</v>
      </c>
      <c r="E1022" s="140" t="s">
        <v>162</v>
      </c>
      <c r="F1022" s="140">
        <v>0</v>
      </c>
    </row>
    <row r="1023" spans="1:6" x14ac:dyDescent="0.35">
      <c r="A1023" s="140">
        <v>2016</v>
      </c>
      <c r="B1023" s="140" t="s">
        <v>105</v>
      </c>
      <c r="C1023" s="140" t="s">
        <v>160</v>
      </c>
      <c r="D1023" s="140" t="s">
        <v>110</v>
      </c>
      <c r="E1023" s="140" t="s">
        <v>162</v>
      </c>
      <c r="F1023" s="140">
        <v>0</v>
      </c>
    </row>
    <row r="1024" spans="1:6" x14ac:dyDescent="0.35">
      <c r="A1024" s="140">
        <v>2016</v>
      </c>
      <c r="B1024" s="140" t="s">
        <v>105</v>
      </c>
      <c r="C1024" s="140" t="s">
        <v>160</v>
      </c>
      <c r="D1024" s="140" t="s">
        <v>109</v>
      </c>
      <c r="E1024" s="140" t="s">
        <v>162</v>
      </c>
      <c r="F1024" s="140">
        <v>53</v>
      </c>
    </row>
    <row r="1025" spans="1:6" x14ac:dyDescent="0.35">
      <c r="A1025" s="140">
        <v>2016</v>
      </c>
      <c r="B1025" s="140" t="s">
        <v>105</v>
      </c>
      <c r="C1025" s="140" t="s">
        <v>160</v>
      </c>
      <c r="D1025" s="140" t="s">
        <v>111</v>
      </c>
      <c r="E1025" s="140" t="s">
        <v>162</v>
      </c>
      <c r="F1025" s="140">
        <v>0</v>
      </c>
    </row>
    <row r="1026" spans="1:6" x14ac:dyDescent="0.35">
      <c r="A1026" s="140">
        <v>2016</v>
      </c>
      <c r="B1026" s="140" t="s">
        <v>105</v>
      </c>
      <c r="C1026" s="140" t="s">
        <v>160</v>
      </c>
      <c r="D1026" s="140" t="s">
        <v>112</v>
      </c>
      <c r="E1026" s="140" t="s">
        <v>162</v>
      </c>
      <c r="F1026" s="140">
        <v>0</v>
      </c>
    </row>
    <row r="1027" spans="1:6" x14ac:dyDescent="0.35">
      <c r="A1027" s="140">
        <v>2016</v>
      </c>
      <c r="B1027" s="140" t="s">
        <v>105</v>
      </c>
      <c r="C1027" s="140" t="s">
        <v>160</v>
      </c>
      <c r="D1027" s="140" t="s">
        <v>113</v>
      </c>
      <c r="E1027" s="140" t="s">
        <v>162</v>
      </c>
      <c r="F1027" s="140">
        <v>0</v>
      </c>
    </row>
    <row r="1028" spans="1:6" x14ac:dyDescent="0.35">
      <c r="A1028" s="140">
        <v>2016</v>
      </c>
      <c r="B1028" s="140" t="s">
        <v>105</v>
      </c>
      <c r="C1028" s="140" t="s">
        <v>160</v>
      </c>
      <c r="D1028" s="140" t="s">
        <v>116</v>
      </c>
      <c r="E1028" s="140" t="s">
        <v>162</v>
      </c>
      <c r="F1028" s="140">
        <v>26</v>
      </c>
    </row>
    <row r="1029" spans="1:6" x14ac:dyDescent="0.35">
      <c r="A1029" s="140">
        <v>2016</v>
      </c>
      <c r="B1029" s="140" t="s">
        <v>105</v>
      </c>
      <c r="C1029" s="140" t="s">
        <v>160</v>
      </c>
      <c r="D1029" s="140" t="s">
        <v>115</v>
      </c>
      <c r="E1029" s="140" t="s">
        <v>162</v>
      </c>
      <c r="F1029" s="140">
        <v>3</v>
      </c>
    </row>
    <row r="1030" spans="1:6" x14ac:dyDescent="0.35">
      <c r="A1030" s="140">
        <v>2016</v>
      </c>
      <c r="B1030" s="140" t="s">
        <v>105</v>
      </c>
      <c r="C1030" s="140" t="s">
        <v>160</v>
      </c>
      <c r="D1030" s="140" t="s">
        <v>118</v>
      </c>
      <c r="E1030" s="140" t="s">
        <v>162</v>
      </c>
      <c r="F1030" s="140">
        <v>13</v>
      </c>
    </row>
    <row r="1031" spans="1:6" x14ac:dyDescent="0.35">
      <c r="A1031" s="140">
        <v>2016</v>
      </c>
      <c r="B1031" s="140" t="s">
        <v>105</v>
      </c>
      <c r="C1031" s="140" t="s">
        <v>160</v>
      </c>
      <c r="D1031" s="140" t="s">
        <v>108</v>
      </c>
      <c r="E1031" s="140" t="s">
        <v>162</v>
      </c>
      <c r="F1031" s="140">
        <v>33</v>
      </c>
    </row>
    <row r="1032" spans="1:6" x14ac:dyDescent="0.35">
      <c r="A1032" s="140">
        <v>2016</v>
      </c>
      <c r="B1032" s="140" t="s">
        <v>105</v>
      </c>
      <c r="C1032" s="140" t="s">
        <v>160</v>
      </c>
      <c r="D1032" s="140" t="s">
        <v>114</v>
      </c>
      <c r="E1032" s="140" t="s">
        <v>162</v>
      </c>
      <c r="F1032" s="140">
        <v>0</v>
      </c>
    </row>
    <row r="1033" spans="1:6" x14ac:dyDescent="0.35">
      <c r="A1033" s="140">
        <v>2016</v>
      </c>
      <c r="B1033" s="140" t="s">
        <v>105</v>
      </c>
      <c r="C1033" s="140" t="s">
        <v>153</v>
      </c>
      <c r="D1033" s="140" t="s">
        <v>110</v>
      </c>
      <c r="E1033" s="140" t="s">
        <v>162</v>
      </c>
      <c r="F1033" s="140">
        <v>17</v>
      </c>
    </row>
    <row r="1034" spans="1:6" x14ac:dyDescent="0.35">
      <c r="A1034" s="140">
        <v>2016</v>
      </c>
      <c r="B1034" s="140" t="s">
        <v>105</v>
      </c>
      <c r="C1034" s="140" t="s">
        <v>153</v>
      </c>
      <c r="D1034" s="140" t="s">
        <v>109</v>
      </c>
      <c r="E1034" s="140" t="s">
        <v>162</v>
      </c>
      <c r="F1034" s="140">
        <v>1058</v>
      </c>
    </row>
    <row r="1035" spans="1:6" x14ac:dyDescent="0.35">
      <c r="A1035" s="140">
        <v>2016</v>
      </c>
      <c r="B1035" s="140" t="s">
        <v>105</v>
      </c>
      <c r="C1035" s="140" t="s">
        <v>153</v>
      </c>
      <c r="D1035" s="140" t="s">
        <v>111</v>
      </c>
      <c r="E1035" s="140" t="s">
        <v>162</v>
      </c>
      <c r="F1035" s="140">
        <v>1</v>
      </c>
    </row>
    <row r="1036" spans="1:6" x14ac:dyDescent="0.35">
      <c r="A1036" s="140">
        <v>2016</v>
      </c>
      <c r="B1036" s="140" t="s">
        <v>105</v>
      </c>
      <c r="C1036" s="140" t="s">
        <v>153</v>
      </c>
      <c r="D1036" s="140" t="s">
        <v>112</v>
      </c>
      <c r="E1036" s="140" t="s">
        <v>162</v>
      </c>
      <c r="F1036" s="140">
        <v>3</v>
      </c>
    </row>
    <row r="1037" spans="1:6" x14ac:dyDescent="0.35">
      <c r="A1037" s="140">
        <v>2016</v>
      </c>
      <c r="B1037" s="140" t="s">
        <v>105</v>
      </c>
      <c r="C1037" s="140" t="s">
        <v>153</v>
      </c>
      <c r="D1037" s="140" t="s">
        <v>113</v>
      </c>
      <c r="E1037" s="140" t="s">
        <v>162</v>
      </c>
      <c r="F1037" s="140">
        <v>8</v>
      </c>
    </row>
    <row r="1038" spans="1:6" x14ac:dyDescent="0.35">
      <c r="A1038" s="140">
        <v>2016</v>
      </c>
      <c r="B1038" s="140" t="s">
        <v>105</v>
      </c>
      <c r="C1038" s="140" t="s">
        <v>153</v>
      </c>
      <c r="D1038" s="140" t="s">
        <v>116</v>
      </c>
      <c r="E1038" s="140" t="s">
        <v>162</v>
      </c>
      <c r="F1038" s="140">
        <v>569</v>
      </c>
    </row>
    <row r="1039" spans="1:6" x14ac:dyDescent="0.35">
      <c r="A1039" s="140">
        <v>2016</v>
      </c>
      <c r="B1039" s="140" t="s">
        <v>105</v>
      </c>
      <c r="C1039" s="140" t="s">
        <v>153</v>
      </c>
      <c r="D1039" s="140" t="s">
        <v>115</v>
      </c>
      <c r="E1039" s="140" t="s">
        <v>162</v>
      </c>
      <c r="F1039" s="140">
        <v>95</v>
      </c>
    </row>
    <row r="1040" spans="1:6" x14ac:dyDescent="0.35">
      <c r="A1040" s="140">
        <v>2016</v>
      </c>
      <c r="B1040" s="140" t="s">
        <v>105</v>
      </c>
      <c r="C1040" s="140" t="s">
        <v>153</v>
      </c>
      <c r="D1040" s="140" t="s">
        <v>118</v>
      </c>
      <c r="E1040" s="140" t="s">
        <v>162</v>
      </c>
      <c r="F1040" s="140">
        <v>409</v>
      </c>
    </row>
    <row r="1041" spans="1:6" x14ac:dyDescent="0.35">
      <c r="A1041" s="140">
        <v>2016</v>
      </c>
      <c r="B1041" s="140" t="s">
        <v>105</v>
      </c>
      <c r="C1041" s="140" t="s">
        <v>153</v>
      </c>
      <c r="D1041" s="140" t="s">
        <v>108</v>
      </c>
      <c r="E1041" s="140" t="s">
        <v>162</v>
      </c>
      <c r="F1041" s="140">
        <v>1271</v>
      </c>
    </row>
    <row r="1042" spans="1:6" x14ac:dyDescent="0.35">
      <c r="A1042" s="140">
        <v>2016</v>
      </c>
      <c r="B1042" s="140" t="s">
        <v>105</v>
      </c>
      <c r="C1042" s="140" t="s">
        <v>153</v>
      </c>
      <c r="D1042" s="140" t="s">
        <v>114</v>
      </c>
      <c r="E1042" s="140" t="s">
        <v>162</v>
      </c>
      <c r="F1042" s="140">
        <v>2</v>
      </c>
    </row>
    <row r="1043" spans="1:6" x14ac:dyDescent="0.35">
      <c r="A1043" s="140">
        <v>2016</v>
      </c>
      <c r="B1043" s="140" t="s">
        <v>105</v>
      </c>
      <c r="C1043" s="140" t="s">
        <v>154</v>
      </c>
      <c r="D1043" s="140" t="s">
        <v>110</v>
      </c>
      <c r="E1043" s="140" t="s">
        <v>162</v>
      </c>
      <c r="F1043" s="140">
        <v>64</v>
      </c>
    </row>
    <row r="1044" spans="1:6" x14ac:dyDescent="0.35">
      <c r="A1044" s="140">
        <v>2016</v>
      </c>
      <c r="B1044" s="140" t="s">
        <v>105</v>
      </c>
      <c r="C1044" s="140" t="s">
        <v>154</v>
      </c>
      <c r="D1044" s="140" t="s">
        <v>109</v>
      </c>
      <c r="E1044" s="140" t="s">
        <v>162</v>
      </c>
      <c r="F1044" s="140">
        <v>3909</v>
      </c>
    </row>
    <row r="1045" spans="1:6" x14ac:dyDescent="0.35">
      <c r="A1045" s="140">
        <v>2016</v>
      </c>
      <c r="B1045" s="140" t="s">
        <v>105</v>
      </c>
      <c r="C1045" s="140" t="s">
        <v>154</v>
      </c>
      <c r="D1045" s="140" t="s">
        <v>111</v>
      </c>
      <c r="E1045" s="140" t="s">
        <v>162</v>
      </c>
      <c r="F1045" s="140">
        <v>22</v>
      </c>
    </row>
    <row r="1046" spans="1:6" x14ac:dyDescent="0.35">
      <c r="A1046" s="140">
        <v>2016</v>
      </c>
      <c r="B1046" s="140" t="s">
        <v>105</v>
      </c>
      <c r="C1046" s="140" t="s">
        <v>154</v>
      </c>
      <c r="D1046" s="140" t="s">
        <v>112</v>
      </c>
      <c r="E1046" s="140" t="s">
        <v>162</v>
      </c>
      <c r="F1046" s="140">
        <v>18</v>
      </c>
    </row>
    <row r="1047" spans="1:6" x14ac:dyDescent="0.35">
      <c r="A1047" s="140">
        <v>2016</v>
      </c>
      <c r="B1047" s="140" t="s">
        <v>105</v>
      </c>
      <c r="C1047" s="140" t="s">
        <v>154</v>
      </c>
      <c r="D1047" s="140" t="s">
        <v>113</v>
      </c>
      <c r="E1047" s="140" t="s">
        <v>162</v>
      </c>
      <c r="F1047" s="140">
        <v>72</v>
      </c>
    </row>
    <row r="1048" spans="1:6" x14ac:dyDescent="0.35">
      <c r="A1048" s="140">
        <v>2016</v>
      </c>
      <c r="B1048" s="140" t="s">
        <v>105</v>
      </c>
      <c r="C1048" s="140" t="s">
        <v>154</v>
      </c>
      <c r="D1048" s="140" t="s">
        <v>116</v>
      </c>
      <c r="E1048" s="140" t="s">
        <v>162</v>
      </c>
      <c r="F1048" s="140">
        <v>2468</v>
      </c>
    </row>
    <row r="1049" spans="1:6" x14ac:dyDescent="0.35">
      <c r="A1049" s="140">
        <v>2016</v>
      </c>
      <c r="B1049" s="140" t="s">
        <v>105</v>
      </c>
      <c r="C1049" s="140" t="s">
        <v>154</v>
      </c>
      <c r="D1049" s="140" t="s">
        <v>115</v>
      </c>
      <c r="E1049" s="140" t="s">
        <v>162</v>
      </c>
      <c r="F1049" s="140">
        <v>374</v>
      </c>
    </row>
    <row r="1050" spans="1:6" x14ac:dyDescent="0.35">
      <c r="A1050" s="140">
        <v>2016</v>
      </c>
      <c r="B1050" s="140" t="s">
        <v>105</v>
      </c>
      <c r="C1050" s="140" t="s">
        <v>154</v>
      </c>
      <c r="D1050" s="140" t="s">
        <v>118</v>
      </c>
      <c r="E1050" s="140" t="s">
        <v>162</v>
      </c>
      <c r="F1050" s="140">
        <v>1487</v>
      </c>
    </row>
    <row r="1051" spans="1:6" x14ac:dyDescent="0.35">
      <c r="A1051" s="140">
        <v>2016</v>
      </c>
      <c r="B1051" s="140" t="s">
        <v>105</v>
      </c>
      <c r="C1051" s="140" t="s">
        <v>154</v>
      </c>
      <c r="D1051" s="140" t="s">
        <v>108</v>
      </c>
      <c r="E1051" s="140" t="s">
        <v>162</v>
      </c>
      <c r="F1051" s="140">
        <v>6310</v>
      </c>
    </row>
    <row r="1052" spans="1:6" x14ac:dyDescent="0.35">
      <c r="A1052" s="140">
        <v>2016</v>
      </c>
      <c r="B1052" s="140" t="s">
        <v>105</v>
      </c>
      <c r="C1052" s="140" t="s">
        <v>154</v>
      </c>
      <c r="D1052" s="140" t="s">
        <v>114</v>
      </c>
      <c r="E1052" s="140" t="s">
        <v>162</v>
      </c>
      <c r="F1052" s="140">
        <v>21</v>
      </c>
    </row>
    <row r="1053" spans="1:6" x14ac:dyDescent="0.35">
      <c r="A1053" s="140">
        <v>2016</v>
      </c>
      <c r="B1053" s="140" t="s">
        <v>105</v>
      </c>
      <c r="C1053" s="140" t="s">
        <v>155</v>
      </c>
      <c r="D1053" s="140" t="s">
        <v>110</v>
      </c>
      <c r="E1053" s="140" t="s">
        <v>162</v>
      </c>
      <c r="F1053" s="140">
        <v>2</v>
      </c>
    </row>
    <row r="1054" spans="1:6" x14ac:dyDescent="0.35">
      <c r="A1054" s="140">
        <v>2016</v>
      </c>
      <c r="B1054" s="140" t="s">
        <v>105</v>
      </c>
      <c r="C1054" s="140" t="s">
        <v>155</v>
      </c>
      <c r="D1054" s="140" t="s">
        <v>109</v>
      </c>
      <c r="E1054" s="140" t="s">
        <v>162</v>
      </c>
      <c r="F1054" s="140">
        <v>204</v>
      </c>
    </row>
    <row r="1055" spans="1:6" x14ac:dyDescent="0.35">
      <c r="A1055" s="140">
        <v>2016</v>
      </c>
      <c r="B1055" s="140" t="s">
        <v>105</v>
      </c>
      <c r="C1055" s="140" t="s">
        <v>155</v>
      </c>
      <c r="D1055" s="140" t="s">
        <v>111</v>
      </c>
      <c r="E1055" s="140" t="s">
        <v>162</v>
      </c>
      <c r="F1055" s="140">
        <v>0</v>
      </c>
    </row>
    <row r="1056" spans="1:6" x14ac:dyDescent="0.35">
      <c r="A1056" s="140">
        <v>2016</v>
      </c>
      <c r="B1056" s="140" t="s">
        <v>105</v>
      </c>
      <c r="C1056" s="140" t="s">
        <v>155</v>
      </c>
      <c r="D1056" s="140" t="s">
        <v>112</v>
      </c>
      <c r="E1056" s="140" t="s">
        <v>162</v>
      </c>
      <c r="F1056" s="140">
        <v>1</v>
      </c>
    </row>
    <row r="1057" spans="1:6" x14ac:dyDescent="0.35">
      <c r="A1057" s="140">
        <v>2016</v>
      </c>
      <c r="B1057" s="140" t="s">
        <v>105</v>
      </c>
      <c r="C1057" s="140" t="s">
        <v>155</v>
      </c>
      <c r="D1057" s="140" t="s">
        <v>113</v>
      </c>
      <c r="E1057" s="140" t="s">
        <v>162</v>
      </c>
      <c r="F1057" s="140">
        <v>0</v>
      </c>
    </row>
    <row r="1058" spans="1:6" x14ac:dyDescent="0.35">
      <c r="A1058" s="140">
        <v>2016</v>
      </c>
      <c r="B1058" s="140" t="s">
        <v>105</v>
      </c>
      <c r="C1058" s="140" t="s">
        <v>155</v>
      </c>
      <c r="D1058" s="140" t="s">
        <v>116</v>
      </c>
      <c r="E1058" s="140" t="s">
        <v>162</v>
      </c>
      <c r="F1058" s="140">
        <v>74</v>
      </c>
    </row>
    <row r="1059" spans="1:6" x14ac:dyDescent="0.35">
      <c r="A1059" s="140">
        <v>2016</v>
      </c>
      <c r="B1059" s="140" t="s">
        <v>105</v>
      </c>
      <c r="C1059" s="140" t="s">
        <v>155</v>
      </c>
      <c r="D1059" s="140" t="s">
        <v>115</v>
      </c>
      <c r="E1059" s="140" t="s">
        <v>162</v>
      </c>
      <c r="F1059" s="140">
        <v>14</v>
      </c>
    </row>
    <row r="1060" spans="1:6" x14ac:dyDescent="0.35">
      <c r="A1060" s="140">
        <v>2016</v>
      </c>
      <c r="B1060" s="140" t="s">
        <v>105</v>
      </c>
      <c r="C1060" s="140" t="s">
        <v>155</v>
      </c>
      <c r="D1060" s="140" t="s">
        <v>118</v>
      </c>
      <c r="E1060" s="140" t="s">
        <v>162</v>
      </c>
      <c r="F1060" s="140">
        <v>49</v>
      </c>
    </row>
    <row r="1061" spans="1:6" x14ac:dyDescent="0.35">
      <c r="A1061" s="140">
        <v>2016</v>
      </c>
      <c r="B1061" s="140" t="s">
        <v>105</v>
      </c>
      <c r="C1061" s="140" t="s">
        <v>155</v>
      </c>
      <c r="D1061" s="140" t="s">
        <v>108</v>
      </c>
      <c r="E1061" s="140" t="s">
        <v>162</v>
      </c>
      <c r="F1061" s="140">
        <v>141</v>
      </c>
    </row>
    <row r="1062" spans="1:6" x14ac:dyDescent="0.35">
      <c r="A1062" s="140">
        <v>2016</v>
      </c>
      <c r="B1062" s="140" t="s">
        <v>105</v>
      </c>
      <c r="C1062" s="140" t="s">
        <v>155</v>
      </c>
      <c r="D1062" s="140" t="s">
        <v>114</v>
      </c>
      <c r="E1062" s="140" t="s">
        <v>162</v>
      </c>
      <c r="F1062" s="140">
        <v>0</v>
      </c>
    </row>
    <row r="1063" spans="1:6" x14ac:dyDescent="0.35">
      <c r="A1063" s="140">
        <v>2016</v>
      </c>
      <c r="B1063" s="140" t="s">
        <v>105</v>
      </c>
      <c r="C1063" s="140" t="s">
        <v>156</v>
      </c>
      <c r="D1063" s="140" t="s">
        <v>110</v>
      </c>
      <c r="E1063" s="140" t="s">
        <v>162</v>
      </c>
      <c r="F1063" s="140">
        <v>2</v>
      </c>
    </row>
    <row r="1064" spans="1:6" x14ac:dyDescent="0.35">
      <c r="A1064" s="140">
        <v>2016</v>
      </c>
      <c r="B1064" s="140" t="s">
        <v>105</v>
      </c>
      <c r="C1064" s="140" t="s">
        <v>156</v>
      </c>
      <c r="D1064" s="140" t="s">
        <v>109</v>
      </c>
      <c r="E1064" s="140" t="s">
        <v>162</v>
      </c>
      <c r="F1064" s="140">
        <v>468</v>
      </c>
    </row>
    <row r="1065" spans="1:6" x14ac:dyDescent="0.35">
      <c r="A1065" s="140">
        <v>2016</v>
      </c>
      <c r="B1065" s="140" t="s">
        <v>105</v>
      </c>
      <c r="C1065" s="140" t="s">
        <v>156</v>
      </c>
      <c r="D1065" s="140" t="s">
        <v>111</v>
      </c>
      <c r="E1065" s="140" t="s">
        <v>162</v>
      </c>
      <c r="F1065" s="140">
        <v>1</v>
      </c>
    </row>
    <row r="1066" spans="1:6" x14ac:dyDescent="0.35">
      <c r="A1066" s="140">
        <v>2016</v>
      </c>
      <c r="B1066" s="140" t="s">
        <v>105</v>
      </c>
      <c r="C1066" s="140" t="s">
        <v>156</v>
      </c>
      <c r="D1066" s="140" t="s">
        <v>112</v>
      </c>
      <c r="E1066" s="140" t="s">
        <v>162</v>
      </c>
      <c r="F1066" s="140">
        <v>0</v>
      </c>
    </row>
    <row r="1067" spans="1:6" x14ac:dyDescent="0.35">
      <c r="A1067" s="140">
        <v>2016</v>
      </c>
      <c r="B1067" s="140" t="s">
        <v>105</v>
      </c>
      <c r="C1067" s="140" t="s">
        <v>156</v>
      </c>
      <c r="D1067" s="140" t="s">
        <v>113</v>
      </c>
      <c r="E1067" s="140" t="s">
        <v>162</v>
      </c>
      <c r="F1067" s="140">
        <v>3</v>
      </c>
    </row>
    <row r="1068" spans="1:6" x14ac:dyDescent="0.35">
      <c r="A1068" s="140">
        <v>2016</v>
      </c>
      <c r="B1068" s="140" t="s">
        <v>105</v>
      </c>
      <c r="C1068" s="140" t="s">
        <v>156</v>
      </c>
      <c r="D1068" s="140" t="s">
        <v>116</v>
      </c>
      <c r="E1068" s="140" t="s">
        <v>162</v>
      </c>
      <c r="F1068" s="140">
        <v>215</v>
      </c>
    </row>
    <row r="1069" spans="1:6" x14ac:dyDescent="0.35">
      <c r="A1069" s="140">
        <v>2016</v>
      </c>
      <c r="B1069" s="140" t="s">
        <v>105</v>
      </c>
      <c r="C1069" s="140" t="s">
        <v>156</v>
      </c>
      <c r="D1069" s="140" t="s">
        <v>115</v>
      </c>
      <c r="E1069" s="140" t="s">
        <v>162</v>
      </c>
      <c r="F1069" s="140">
        <v>32</v>
      </c>
    </row>
    <row r="1070" spans="1:6" x14ac:dyDescent="0.35">
      <c r="A1070" s="140">
        <v>2016</v>
      </c>
      <c r="B1070" s="140" t="s">
        <v>105</v>
      </c>
      <c r="C1070" s="140" t="s">
        <v>156</v>
      </c>
      <c r="D1070" s="140" t="s">
        <v>118</v>
      </c>
      <c r="E1070" s="140" t="s">
        <v>162</v>
      </c>
      <c r="F1070" s="140">
        <v>139</v>
      </c>
    </row>
    <row r="1071" spans="1:6" x14ac:dyDescent="0.35">
      <c r="A1071" s="140">
        <v>2016</v>
      </c>
      <c r="B1071" s="140" t="s">
        <v>105</v>
      </c>
      <c r="C1071" s="140" t="s">
        <v>156</v>
      </c>
      <c r="D1071" s="140" t="s">
        <v>108</v>
      </c>
      <c r="E1071" s="140" t="s">
        <v>162</v>
      </c>
      <c r="F1071" s="140">
        <v>390</v>
      </c>
    </row>
    <row r="1072" spans="1:6" x14ac:dyDescent="0.35">
      <c r="A1072" s="140">
        <v>2016</v>
      </c>
      <c r="B1072" s="140" t="s">
        <v>105</v>
      </c>
      <c r="C1072" s="140" t="s">
        <v>156</v>
      </c>
      <c r="D1072" s="140" t="s">
        <v>114</v>
      </c>
      <c r="E1072" s="140" t="s">
        <v>162</v>
      </c>
      <c r="F1072" s="140">
        <v>37</v>
      </c>
    </row>
    <row r="1073" spans="1:6" x14ac:dyDescent="0.35">
      <c r="A1073" s="140">
        <v>2016</v>
      </c>
      <c r="B1073" s="140" t="s">
        <v>105</v>
      </c>
      <c r="C1073" s="140" t="s">
        <v>157</v>
      </c>
      <c r="D1073" s="140" t="s">
        <v>110</v>
      </c>
      <c r="E1073" s="140" t="s">
        <v>162</v>
      </c>
      <c r="F1073" s="140">
        <v>29</v>
      </c>
    </row>
    <row r="1074" spans="1:6" x14ac:dyDescent="0.35">
      <c r="A1074" s="140">
        <v>2016</v>
      </c>
      <c r="B1074" s="140" t="s">
        <v>105</v>
      </c>
      <c r="C1074" s="140" t="s">
        <v>157</v>
      </c>
      <c r="D1074" s="140" t="s">
        <v>109</v>
      </c>
      <c r="E1074" s="140" t="s">
        <v>162</v>
      </c>
      <c r="F1074" s="140">
        <v>1270</v>
      </c>
    </row>
    <row r="1075" spans="1:6" x14ac:dyDescent="0.35">
      <c r="A1075" s="140">
        <v>2016</v>
      </c>
      <c r="B1075" s="140" t="s">
        <v>105</v>
      </c>
      <c r="C1075" s="140" t="s">
        <v>157</v>
      </c>
      <c r="D1075" s="140" t="s">
        <v>111</v>
      </c>
      <c r="E1075" s="140" t="s">
        <v>162</v>
      </c>
      <c r="F1075" s="140">
        <v>1</v>
      </c>
    </row>
    <row r="1076" spans="1:6" x14ac:dyDescent="0.35">
      <c r="A1076" s="140">
        <v>2016</v>
      </c>
      <c r="B1076" s="140" t="s">
        <v>105</v>
      </c>
      <c r="C1076" s="140" t="s">
        <v>157</v>
      </c>
      <c r="D1076" s="140" t="s">
        <v>112</v>
      </c>
      <c r="E1076" s="140" t="s">
        <v>162</v>
      </c>
      <c r="F1076" s="140">
        <v>3</v>
      </c>
    </row>
    <row r="1077" spans="1:6" x14ac:dyDescent="0.35">
      <c r="A1077" s="140">
        <v>2016</v>
      </c>
      <c r="B1077" s="140" t="s">
        <v>105</v>
      </c>
      <c r="C1077" s="140" t="s">
        <v>157</v>
      </c>
      <c r="D1077" s="140" t="s">
        <v>113</v>
      </c>
      <c r="E1077" s="140" t="s">
        <v>162</v>
      </c>
      <c r="F1077" s="140">
        <v>9</v>
      </c>
    </row>
    <row r="1078" spans="1:6" x14ac:dyDescent="0.35">
      <c r="A1078" s="140">
        <v>2016</v>
      </c>
      <c r="B1078" s="140" t="s">
        <v>105</v>
      </c>
      <c r="C1078" s="140" t="s">
        <v>157</v>
      </c>
      <c r="D1078" s="140" t="s">
        <v>116</v>
      </c>
      <c r="E1078" s="140" t="s">
        <v>162</v>
      </c>
      <c r="F1078" s="140">
        <v>593</v>
      </c>
    </row>
    <row r="1079" spans="1:6" x14ac:dyDescent="0.35">
      <c r="A1079" s="140">
        <v>2016</v>
      </c>
      <c r="B1079" s="140" t="s">
        <v>105</v>
      </c>
      <c r="C1079" s="140" t="s">
        <v>157</v>
      </c>
      <c r="D1079" s="140" t="s">
        <v>115</v>
      </c>
      <c r="E1079" s="140" t="s">
        <v>162</v>
      </c>
      <c r="F1079" s="140">
        <v>73</v>
      </c>
    </row>
    <row r="1080" spans="1:6" x14ac:dyDescent="0.35">
      <c r="A1080" s="140">
        <v>2016</v>
      </c>
      <c r="B1080" s="140" t="s">
        <v>105</v>
      </c>
      <c r="C1080" s="140" t="s">
        <v>157</v>
      </c>
      <c r="D1080" s="140" t="s">
        <v>118</v>
      </c>
      <c r="E1080" s="140" t="s">
        <v>162</v>
      </c>
      <c r="F1080" s="140">
        <v>383</v>
      </c>
    </row>
    <row r="1081" spans="1:6" x14ac:dyDescent="0.35">
      <c r="A1081" s="140">
        <v>2016</v>
      </c>
      <c r="B1081" s="140" t="s">
        <v>105</v>
      </c>
      <c r="C1081" s="140" t="s">
        <v>157</v>
      </c>
      <c r="D1081" s="140" t="s">
        <v>108</v>
      </c>
      <c r="E1081" s="140" t="s">
        <v>162</v>
      </c>
      <c r="F1081" s="140">
        <v>1411</v>
      </c>
    </row>
    <row r="1082" spans="1:6" x14ac:dyDescent="0.35">
      <c r="A1082" s="140">
        <v>2016</v>
      </c>
      <c r="B1082" s="140" t="s">
        <v>105</v>
      </c>
      <c r="C1082" s="140" t="s">
        <v>157</v>
      </c>
      <c r="D1082" s="140" t="s">
        <v>114</v>
      </c>
      <c r="E1082" s="140" t="s">
        <v>162</v>
      </c>
      <c r="F1082" s="140">
        <v>4</v>
      </c>
    </row>
    <row r="1083" spans="1:6" x14ac:dyDescent="0.35">
      <c r="A1083" s="140">
        <v>2017</v>
      </c>
      <c r="B1083" s="140" t="s">
        <v>127</v>
      </c>
      <c r="C1083" s="140" t="s">
        <v>153</v>
      </c>
      <c r="D1083" s="140" t="s">
        <v>110</v>
      </c>
      <c r="E1083" s="140" t="s">
        <v>162</v>
      </c>
      <c r="F1083" s="140">
        <v>0</v>
      </c>
    </row>
    <row r="1084" spans="1:6" x14ac:dyDescent="0.35">
      <c r="A1084" s="140">
        <v>2017</v>
      </c>
      <c r="B1084" s="140" t="s">
        <v>127</v>
      </c>
      <c r="C1084" s="140" t="s">
        <v>153</v>
      </c>
      <c r="D1084" s="140" t="s">
        <v>109</v>
      </c>
      <c r="E1084" s="140" t="s">
        <v>162</v>
      </c>
      <c r="F1084" s="140">
        <v>77</v>
      </c>
    </row>
    <row r="1085" spans="1:6" x14ac:dyDescent="0.35">
      <c r="A1085" s="140">
        <v>2017</v>
      </c>
      <c r="B1085" s="140" t="s">
        <v>127</v>
      </c>
      <c r="C1085" s="140" t="s">
        <v>153</v>
      </c>
      <c r="D1085" s="140" t="s">
        <v>111</v>
      </c>
      <c r="E1085" s="140" t="s">
        <v>162</v>
      </c>
      <c r="F1085" s="140">
        <v>0</v>
      </c>
    </row>
    <row r="1086" spans="1:6" x14ac:dyDescent="0.35">
      <c r="A1086" s="140">
        <v>2017</v>
      </c>
      <c r="B1086" s="140" t="s">
        <v>127</v>
      </c>
      <c r="C1086" s="140" t="s">
        <v>153</v>
      </c>
      <c r="D1086" s="140" t="s">
        <v>112</v>
      </c>
      <c r="E1086" s="140" t="s">
        <v>162</v>
      </c>
      <c r="F1086" s="140">
        <v>0</v>
      </c>
    </row>
    <row r="1087" spans="1:6" x14ac:dyDescent="0.35">
      <c r="A1087" s="140">
        <v>2017</v>
      </c>
      <c r="B1087" s="140" t="s">
        <v>127</v>
      </c>
      <c r="C1087" s="140" t="s">
        <v>153</v>
      </c>
      <c r="D1087" s="140" t="s">
        <v>113</v>
      </c>
      <c r="E1087" s="140" t="s">
        <v>162</v>
      </c>
      <c r="F1087" s="140">
        <v>0</v>
      </c>
    </row>
    <row r="1088" spans="1:6" x14ac:dyDescent="0.35">
      <c r="A1088" s="140">
        <v>2017</v>
      </c>
      <c r="B1088" s="140" t="s">
        <v>127</v>
      </c>
      <c r="C1088" s="140" t="s">
        <v>153</v>
      </c>
      <c r="D1088" s="140" t="s">
        <v>116</v>
      </c>
      <c r="E1088" s="140" t="s">
        <v>162</v>
      </c>
      <c r="F1088" s="140">
        <v>46</v>
      </c>
    </row>
    <row r="1089" spans="1:6" x14ac:dyDescent="0.35">
      <c r="A1089" s="140">
        <v>2017</v>
      </c>
      <c r="B1089" s="140" t="s">
        <v>127</v>
      </c>
      <c r="C1089" s="140" t="s">
        <v>153</v>
      </c>
      <c r="D1089" s="140" t="s">
        <v>115</v>
      </c>
      <c r="E1089" s="140" t="s">
        <v>162</v>
      </c>
      <c r="F1089" s="140">
        <v>4</v>
      </c>
    </row>
    <row r="1090" spans="1:6" x14ac:dyDescent="0.35">
      <c r="A1090" s="140">
        <v>2017</v>
      </c>
      <c r="B1090" s="140" t="s">
        <v>127</v>
      </c>
      <c r="C1090" s="140" t="s">
        <v>153</v>
      </c>
      <c r="D1090" s="140" t="s">
        <v>118</v>
      </c>
      <c r="E1090" s="140" t="s">
        <v>162</v>
      </c>
      <c r="F1090" s="140">
        <v>47</v>
      </c>
    </row>
    <row r="1091" spans="1:6" x14ac:dyDescent="0.35">
      <c r="A1091" s="140">
        <v>2017</v>
      </c>
      <c r="B1091" s="140" t="s">
        <v>127</v>
      </c>
      <c r="C1091" s="140" t="s">
        <v>153</v>
      </c>
      <c r="D1091" s="140" t="s">
        <v>108</v>
      </c>
      <c r="E1091" s="140" t="s">
        <v>162</v>
      </c>
      <c r="F1091" s="140">
        <v>74</v>
      </c>
    </row>
    <row r="1092" spans="1:6" x14ac:dyDescent="0.35">
      <c r="A1092" s="140">
        <v>2017</v>
      </c>
      <c r="B1092" s="140" t="s">
        <v>127</v>
      </c>
      <c r="C1092" s="140" t="s">
        <v>153</v>
      </c>
      <c r="D1092" s="140" t="s">
        <v>114</v>
      </c>
      <c r="E1092" s="140" t="s">
        <v>162</v>
      </c>
      <c r="F1092" s="140">
        <v>1</v>
      </c>
    </row>
    <row r="1093" spans="1:6" x14ac:dyDescent="0.35">
      <c r="A1093" s="140">
        <v>2017</v>
      </c>
      <c r="B1093" s="140" t="s">
        <v>127</v>
      </c>
      <c r="C1093" s="140" t="s">
        <v>154</v>
      </c>
      <c r="D1093" s="140" t="s">
        <v>110</v>
      </c>
      <c r="E1093" s="140" t="s">
        <v>162</v>
      </c>
      <c r="F1093" s="140">
        <v>1</v>
      </c>
    </row>
    <row r="1094" spans="1:6" x14ac:dyDescent="0.35">
      <c r="A1094" s="140">
        <v>2017</v>
      </c>
      <c r="B1094" s="140" t="s">
        <v>127</v>
      </c>
      <c r="C1094" s="140" t="s">
        <v>154</v>
      </c>
      <c r="D1094" s="140" t="s">
        <v>109</v>
      </c>
      <c r="E1094" s="140" t="s">
        <v>162</v>
      </c>
      <c r="F1094" s="140">
        <v>207</v>
      </c>
    </row>
    <row r="1095" spans="1:6" x14ac:dyDescent="0.35">
      <c r="A1095" s="140">
        <v>2017</v>
      </c>
      <c r="B1095" s="140" t="s">
        <v>127</v>
      </c>
      <c r="C1095" s="140" t="s">
        <v>154</v>
      </c>
      <c r="D1095" s="140" t="s">
        <v>111</v>
      </c>
      <c r="E1095" s="140" t="s">
        <v>162</v>
      </c>
      <c r="F1095" s="140">
        <v>0</v>
      </c>
    </row>
    <row r="1096" spans="1:6" x14ac:dyDescent="0.35">
      <c r="A1096" s="140">
        <v>2017</v>
      </c>
      <c r="B1096" s="140" t="s">
        <v>127</v>
      </c>
      <c r="C1096" s="140" t="s">
        <v>154</v>
      </c>
      <c r="D1096" s="140" t="s">
        <v>112</v>
      </c>
      <c r="E1096" s="140" t="s">
        <v>162</v>
      </c>
      <c r="F1096" s="140">
        <v>0</v>
      </c>
    </row>
    <row r="1097" spans="1:6" x14ac:dyDescent="0.35">
      <c r="A1097" s="140">
        <v>2017</v>
      </c>
      <c r="B1097" s="140" t="s">
        <v>127</v>
      </c>
      <c r="C1097" s="140" t="s">
        <v>154</v>
      </c>
      <c r="D1097" s="140" t="s">
        <v>113</v>
      </c>
      <c r="E1097" s="140" t="s">
        <v>162</v>
      </c>
      <c r="F1097" s="140">
        <v>1</v>
      </c>
    </row>
    <row r="1098" spans="1:6" x14ac:dyDescent="0.35">
      <c r="A1098" s="140">
        <v>2017</v>
      </c>
      <c r="B1098" s="140" t="s">
        <v>127</v>
      </c>
      <c r="C1098" s="140" t="s">
        <v>154</v>
      </c>
      <c r="D1098" s="140" t="s">
        <v>116</v>
      </c>
      <c r="E1098" s="140" t="s">
        <v>162</v>
      </c>
      <c r="F1098" s="140">
        <v>113</v>
      </c>
    </row>
    <row r="1099" spans="1:6" x14ac:dyDescent="0.35">
      <c r="A1099" s="140">
        <v>2017</v>
      </c>
      <c r="B1099" s="140" t="s">
        <v>127</v>
      </c>
      <c r="C1099" s="140" t="s">
        <v>154</v>
      </c>
      <c r="D1099" s="140" t="s">
        <v>115</v>
      </c>
      <c r="E1099" s="140" t="s">
        <v>162</v>
      </c>
      <c r="F1099" s="140">
        <v>10</v>
      </c>
    </row>
    <row r="1100" spans="1:6" x14ac:dyDescent="0.35">
      <c r="A1100" s="140">
        <v>2017</v>
      </c>
      <c r="B1100" s="140" t="s">
        <v>127</v>
      </c>
      <c r="C1100" s="140" t="s">
        <v>154</v>
      </c>
      <c r="D1100" s="140" t="s">
        <v>118</v>
      </c>
      <c r="E1100" s="140" t="s">
        <v>162</v>
      </c>
      <c r="F1100" s="140">
        <v>82</v>
      </c>
    </row>
    <row r="1101" spans="1:6" x14ac:dyDescent="0.35">
      <c r="A1101" s="140">
        <v>2017</v>
      </c>
      <c r="B1101" s="140" t="s">
        <v>127</v>
      </c>
      <c r="C1101" s="140" t="s">
        <v>154</v>
      </c>
      <c r="D1101" s="140" t="s">
        <v>108</v>
      </c>
      <c r="E1101" s="140" t="s">
        <v>162</v>
      </c>
      <c r="F1101" s="140">
        <v>172</v>
      </c>
    </row>
    <row r="1102" spans="1:6" x14ac:dyDescent="0.35">
      <c r="A1102" s="140">
        <v>2017</v>
      </c>
      <c r="B1102" s="140" t="s">
        <v>127</v>
      </c>
      <c r="C1102" s="140" t="s">
        <v>154</v>
      </c>
      <c r="D1102" s="140" t="s">
        <v>114</v>
      </c>
      <c r="E1102" s="140" t="s">
        <v>162</v>
      </c>
      <c r="F1102" s="140">
        <v>2</v>
      </c>
    </row>
    <row r="1103" spans="1:6" x14ac:dyDescent="0.35">
      <c r="A1103" s="140">
        <v>2017</v>
      </c>
      <c r="B1103" s="140" t="s">
        <v>127</v>
      </c>
      <c r="C1103" s="140" t="s">
        <v>155</v>
      </c>
      <c r="D1103" s="140" t="s">
        <v>110</v>
      </c>
      <c r="E1103" s="140" t="s">
        <v>162</v>
      </c>
      <c r="F1103" s="140">
        <v>0</v>
      </c>
    </row>
    <row r="1104" spans="1:6" x14ac:dyDescent="0.35">
      <c r="A1104" s="140">
        <v>2017</v>
      </c>
      <c r="B1104" s="140" t="s">
        <v>127</v>
      </c>
      <c r="C1104" s="140" t="s">
        <v>155</v>
      </c>
      <c r="D1104" s="140" t="s">
        <v>109</v>
      </c>
      <c r="E1104" s="140" t="s">
        <v>162</v>
      </c>
      <c r="F1104" s="140">
        <v>7</v>
      </c>
    </row>
    <row r="1105" spans="1:6" x14ac:dyDescent="0.35">
      <c r="A1105" s="140">
        <v>2017</v>
      </c>
      <c r="B1105" s="140" t="s">
        <v>127</v>
      </c>
      <c r="C1105" s="140" t="s">
        <v>155</v>
      </c>
      <c r="D1105" s="140" t="s">
        <v>111</v>
      </c>
      <c r="E1105" s="140" t="s">
        <v>162</v>
      </c>
      <c r="F1105" s="140">
        <v>0</v>
      </c>
    </row>
    <row r="1106" spans="1:6" x14ac:dyDescent="0.35">
      <c r="A1106" s="140">
        <v>2017</v>
      </c>
      <c r="B1106" s="140" t="s">
        <v>127</v>
      </c>
      <c r="C1106" s="140" t="s">
        <v>155</v>
      </c>
      <c r="D1106" s="140" t="s">
        <v>112</v>
      </c>
      <c r="E1106" s="140" t="s">
        <v>162</v>
      </c>
      <c r="F1106" s="140">
        <v>0</v>
      </c>
    </row>
    <row r="1107" spans="1:6" x14ac:dyDescent="0.35">
      <c r="A1107" s="140">
        <v>2017</v>
      </c>
      <c r="B1107" s="140" t="s">
        <v>127</v>
      </c>
      <c r="C1107" s="140" t="s">
        <v>155</v>
      </c>
      <c r="D1107" s="140" t="s">
        <v>113</v>
      </c>
      <c r="E1107" s="140" t="s">
        <v>162</v>
      </c>
      <c r="F1107" s="140">
        <v>0</v>
      </c>
    </row>
    <row r="1108" spans="1:6" x14ac:dyDescent="0.35">
      <c r="A1108" s="140">
        <v>2017</v>
      </c>
      <c r="B1108" s="140" t="s">
        <v>127</v>
      </c>
      <c r="C1108" s="140" t="s">
        <v>155</v>
      </c>
      <c r="D1108" s="140" t="s">
        <v>116</v>
      </c>
      <c r="E1108" s="140" t="s">
        <v>162</v>
      </c>
      <c r="F1108" s="140">
        <v>2</v>
      </c>
    </row>
    <row r="1109" spans="1:6" x14ac:dyDescent="0.35">
      <c r="A1109" s="140">
        <v>2017</v>
      </c>
      <c r="B1109" s="140" t="s">
        <v>127</v>
      </c>
      <c r="C1109" s="140" t="s">
        <v>155</v>
      </c>
      <c r="D1109" s="140" t="s">
        <v>115</v>
      </c>
      <c r="E1109" s="140" t="s">
        <v>162</v>
      </c>
      <c r="F1109" s="140">
        <v>0</v>
      </c>
    </row>
    <row r="1110" spans="1:6" x14ac:dyDescent="0.35">
      <c r="A1110" s="140">
        <v>2017</v>
      </c>
      <c r="B1110" s="140" t="s">
        <v>127</v>
      </c>
      <c r="C1110" s="140" t="s">
        <v>155</v>
      </c>
      <c r="D1110" s="140" t="s">
        <v>118</v>
      </c>
      <c r="E1110" s="140" t="s">
        <v>162</v>
      </c>
      <c r="F1110" s="140">
        <v>1</v>
      </c>
    </row>
    <row r="1111" spans="1:6" x14ac:dyDescent="0.35">
      <c r="A1111" s="140">
        <v>2017</v>
      </c>
      <c r="B1111" s="140" t="s">
        <v>127</v>
      </c>
      <c r="C1111" s="140" t="s">
        <v>155</v>
      </c>
      <c r="D1111" s="140" t="s">
        <v>108</v>
      </c>
      <c r="E1111" s="140" t="s">
        <v>162</v>
      </c>
      <c r="F1111" s="140">
        <v>2</v>
      </c>
    </row>
    <row r="1112" spans="1:6" x14ac:dyDescent="0.35">
      <c r="A1112" s="140">
        <v>2017</v>
      </c>
      <c r="B1112" s="140" t="s">
        <v>127</v>
      </c>
      <c r="C1112" s="140" t="s">
        <v>155</v>
      </c>
      <c r="D1112" s="140" t="s">
        <v>114</v>
      </c>
      <c r="E1112" s="140" t="s">
        <v>162</v>
      </c>
      <c r="F1112" s="140">
        <v>0</v>
      </c>
    </row>
    <row r="1113" spans="1:6" x14ac:dyDescent="0.35">
      <c r="A1113" s="140">
        <v>2017</v>
      </c>
      <c r="B1113" s="140" t="s">
        <v>127</v>
      </c>
      <c r="C1113" s="140" t="s">
        <v>156</v>
      </c>
      <c r="D1113" s="140" t="s">
        <v>110</v>
      </c>
      <c r="E1113" s="140" t="s">
        <v>162</v>
      </c>
      <c r="F1113" s="140">
        <v>0</v>
      </c>
    </row>
    <row r="1114" spans="1:6" x14ac:dyDescent="0.35">
      <c r="A1114" s="140">
        <v>2017</v>
      </c>
      <c r="B1114" s="140" t="s">
        <v>127</v>
      </c>
      <c r="C1114" s="140" t="s">
        <v>156</v>
      </c>
      <c r="D1114" s="140" t="s">
        <v>109</v>
      </c>
      <c r="E1114" s="140" t="s">
        <v>162</v>
      </c>
      <c r="F1114" s="140">
        <v>26</v>
      </c>
    </row>
    <row r="1115" spans="1:6" x14ac:dyDescent="0.35">
      <c r="A1115" s="140">
        <v>2017</v>
      </c>
      <c r="B1115" s="140" t="s">
        <v>127</v>
      </c>
      <c r="C1115" s="140" t="s">
        <v>156</v>
      </c>
      <c r="D1115" s="140" t="s">
        <v>111</v>
      </c>
      <c r="E1115" s="140" t="s">
        <v>162</v>
      </c>
      <c r="F1115" s="140">
        <v>0</v>
      </c>
    </row>
    <row r="1116" spans="1:6" x14ac:dyDescent="0.35">
      <c r="A1116" s="140">
        <v>2017</v>
      </c>
      <c r="B1116" s="140" t="s">
        <v>127</v>
      </c>
      <c r="C1116" s="140" t="s">
        <v>156</v>
      </c>
      <c r="D1116" s="140" t="s">
        <v>112</v>
      </c>
      <c r="E1116" s="140" t="s">
        <v>162</v>
      </c>
      <c r="F1116" s="140">
        <v>0</v>
      </c>
    </row>
    <row r="1117" spans="1:6" x14ac:dyDescent="0.35">
      <c r="A1117" s="140">
        <v>2017</v>
      </c>
      <c r="B1117" s="140" t="s">
        <v>127</v>
      </c>
      <c r="C1117" s="140" t="s">
        <v>156</v>
      </c>
      <c r="D1117" s="140" t="s">
        <v>113</v>
      </c>
      <c r="E1117" s="140" t="s">
        <v>162</v>
      </c>
      <c r="F1117" s="140">
        <v>0</v>
      </c>
    </row>
    <row r="1118" spans="1:6" x14ac:dyDescent="0.35">
      <c r="A1118" s="140">
        <v>2017</v>
      </c>
      <c r="B1118" s="140" t="s">
        <v>127</v>
      </c>
      <c r="C1118" s="140" t="s">
        <v>156</v>
      </c>
      <c r="D1118" s="140" t="s">
        <v>116</v>
      </c>
      <c r="E1118" s="140" t="s">
        <v>162</v>
      </c>
      <c r="F1118" s="140">
        <v>10</v>
      </c>
    </row>
    <row r="1119" spans="1:6" x14ac:dyDescent="0.35">
      <c r="A1119" s="140">
        <v>2017</v>
      </c>
      <c r="B1119" s="140" t="s">
        <v>127</v>
      </c>
      <c r="C1119" s="140" t="s">
        <v>156</v>
      </c>
      <c r="D1119" s="140" t="s">
        <v>115</v>
      </c>
      <c r="E1119" s="140" t="s">
        <v>162</v>
      </c>
      <c r="F1119" s="140">
        <v>1</v>
      </c>
    </row>
    <row r="1120" spans="1:6" x14ac:dyDescent="0.35">
      <c r="A1120" s="140">
        <v>2017</v>
      </c>
      <c r="B1120" s="140" t="s">
        <v>127</v>
      </c>
      <c r="C1120" s="140" t="s">
        <v>156</v>
      </c>
      <c r="D1120" s="140" t="s">
        <v>118</v>
      </c>
      <c r="E1120" s="140" t="s">
        <v>162</v>
      </c>
      <c r="F1120" s="140">
        <v>7</v>
      </c>
    </row>
    <row r="1121" spans="1:6" x14ac:dyDescent="0.35">
      <c r="A1121" s="140">
        <v>2017</v>
      </c>
      <c r="B1121" s="140" t="s">
        <v>127</v>
      </c>
      <c r="C1121" s="140" t="s">
        <v>156</v>
      </c>
      <c r="D1121" s="140" t="s">
        <v>108</v>
      </c>
      <c r="E1121" s="140" t="s">
        <v>162</v>
      </c>
      <c r="F1121" s="140">
        <v>12</v>
      </c>
    </row>
    <row r="1122" spans="1:6" x14ac:dyDescent="0.35">
      <c r="A1122" s="140">
        <v>2017</v>
      </c>
      <c r="B1122" s="140" t="s">
        <v>127</v>
      </c>
      <c r="C1122" s="140" t="s">
        <v>156</v>
      </c>
      <c r="D1122" s="140" t="s">
        <v>114</v>
      </c>
      <c r="E1122" s="140" t="s">
        <v>162</v>
      </c>
      <c r="F1122" s="140">
        <v>0</v>
      </c>
    </row>
    <row r="1123" spans="1:6" x14ac:dyDescent="0.35">
      <c r="A1123" s="140">
        <v>2017</v>
      </c>
      <c r="B1123" s="140" t="s">
        <v>127</v>
      </c>
      <c r="C1123" s="140" t="s">
        <v>157</v>
      </c>
      <c r="D1123" s="140" t="s">
        <v>110</v>
      </c>
      <c r="E1123" s="140" t="s">
        <v>162</v>
      </c>
      <c r="F1123" s="140">
        <v>0</v>
      </c>
    </row>
    <row r="1124" spans="1:6" x14ac:dyDescent="0.35">
      <c r="A1124" s="140">
        <v>2017</v>
      </c>
      <c r="B1124" s="140" t="s">
        <v>127</v>
      </c>
      <c r="C1124" s="140" t="s">
        <v>157</v>
      </c>
      <c r="D1124" s="140" t="s">
        <v>109</v>
      </c>
      <c r="E1124" s="140" t="s">
        <v>162</v>
      </c>
      <c r="F1124" s="140">
        <v>84</v>
      </c>
    </row>
    <row r="1125" spans="1:6" x14ac:dyDescent="0.35">
      <c r="A1125" s="140">
        <v>2017</v>
      </c>
      <c r="B1125" s="140" t="s">
        <v>127</v>
      </c>
      <c r="C1125" s="140" t="s">
        <v>157</v>
      </c>
      <c r="D1125" s="140" t="s">
        <v>111</v>
      </c>
      <c r="E1125" s="140" t="s">
        <v>162</v>
      </c>
      <c r="F1125" s="140">
        <v>0</v>
      </c>
    </row>
    <row r="1126" spans="1:6" x14ac:dyDescent="0.35">
      <c r="A1126" s="140">
        <v>2017</v>
      </c>
      <c r="B1126" s="140" t="s">
        <v>127</v>
      </c>
      <c r="C1126" s="140" t="s">
        <v>157</v>
      </c>
      <c r="D1126" s="140" t="s">
        <v>112</v>
      </c>
      <c r="E1126" s="140" t="s">
        <v>162</v>
      </c>
      <c r="F1126" s="140">
        <v>0</v>
      </c>
    </row>
    <row r="1127" spans="1:6" x14ac:dyDescent="0.35">
      <c r="A1127" s="140">
        <v>2017</v>
      </c>
      <c r="B1127" s="140" t="s">
        <v>127</v>
      </c>
      <c r="C1127" s="140" t="s">
        <v>157</v>
      </c>
      <c r="D1127" s="140" t="s">
        <v>113</v>
      </c>
      <c r="E1127" s="140" t="s">
        <v>162</v>
      </c>
      <c r="F1127" s="140">
        <v>0</v>
      </c>
    </row>
    <row r="1128" spans="1:6" x14ac:dyDescent="0.35">
      <c r="A1128" s="140">
        <v>2017</v>
      </c>
      <c r="B1128" s="140" t="s">
        <v>127</v>
      </c>
      <c r="C1128" s="140" t="s">
        <v>157</v>
      </c>
      <c r="D1128" s="140" t="s">
        <v>116</v>
      </c>
      <c r="E1128" s="140" t="s">
        <v>162</v>
      </c>
      <c r="F1128" s="140">
        <v>32</v>
      </c>
    </row>
    <row r="1129" spans="1:6" x14ac:dyDescent="0.35">
      <c r="A1129" s="140">
        <v>2017</v>
      </c>
      <c r="B1129" s="140" t="s">
        <v>127</v>
      </c>
      <c r="C1129" s="140" t="s">
        <v>157</v>
      </c>
      <c r="D1129" s="140" t="s">
        <v>115</v>
      </c>
      <c r="E1129" s="140" t="s">
        <v>162</v>
      </c>
      <c r="F1129" s="140">
        <v>5</v>
      </c>
    </row>
    <row r="1130" spans="1:6" x14ac:dyDescent="0.35">
      <c r="A1130" s="140">
        <v>2017</v>
      </c>
      <c r="B1130" s="140" t="s">
        <v>127</v>
      </c>
      <c r="C1130" s="140" t="s">
        <v>157</v>
      </c>
      <c r="D1130" s="140" t="s">
        <v>118</v>
      </c>
      <c r="E1130" s="140" t="s">
        <v>162</v>
      </c>
      <c r="F1130" s="140">
        <v>28</v>
      </c>
    </row>
    <row r="1131" spans="1:6" x14ac:dyDescent="0.35">
      <c r="A1131" s="140">
        <v>2017</v>
      </c>
      <c r="B1131" s="140" t="s">
        <v>127</v>
      </c>
      <c r="C1131" s="140" t="s">
        <v>157</v>
      </c>
      <c r="D1131" s="140" t="s">
        <v>108</v>
      </c>
      <c r="E1131" s="140" t="s">
        <v>162</v>
      </c>
      <c r="F1131" s="140">
        <v>65</v>
      </c>
    </row>
    <row r="1132" spans="1:6" x14ac:dyDescent="0.35">
      <c r="A1132" s="140">
        <v>2017</v>
      </c>
      <c r="B1132" s="140" t="s">
        <v>127</v>
      </c>
      <c r="C1132" s="140" t="s">
        <v>157</v>
      </c>
      <c r="D1132" s="140" t="s">
        <v>114</v>
      </c>
      <c r="E1132" s="140" t="s">
        <v>162</v>
      </c>
      <c r="F1132" s="140">
        <v>0</v>
      </c>
    </row>
    <row r="1133" spans="1:6" x14ac:dyDescent="0.35">
      <c r="A1133" s="140">
        <v>2017</v>
      </c>
      <c r="B1133" s="140" t="s">
        <v>158</v>
      </c>
      <c r="C1133" s="140" t="s">
        <v>153</v>
      </c>
      <c r="D1133" s="140" t="s">
        <v>110</v>
      </c>
      <c r="E1133" s="140" t="s">
        <v>162</v>
      </c>
      <c r="F1133" s="140">
        <v>7</v>
      </c>
    </row>
    <row r="1134" spans="1:6" x14ac:dyDescent="0.35">
      <c r="A1134" s="140">
        <v>2017</v>
      </c>
      <c r="B1134" s="140" t="s">
        <v>158</v>
      </c>
      <c r="C1134" s="140" t="s">
        <v>153</v>
      </c>
      <c r="D1134" s="140" t="s">
        <v>109</v>
      </c>
      <c r="E1134" s="140" t="s">
        <v>162</v>
      </c>
      <c r="F1134" s="140">
        <v>712</v>
      </c>
    </row>
    <row r="1135" spans="1:6" x14ac:dyDescent="0.35">
      <c r="A1135" s="140">
        <v>2017</v>
      </c>
      <c r="B1135" s="140" t="s">
        <v>158</v>
      </c>
      <c r="C1135" s="140" t="s">
        <v>153</v>
      </c>
      <c r="D1135" s="140" t="s">
        <v>111</v>
      </c>
      <c r="E1135" s="140" t="s">
        <v>162</v>
      </c>
      <c r="F1135" s="140">
        <v>0</v>
      </c>
    </row>
    <row r="1136" spans="1:6" x14ac:dyDescent="0.35">
      <c r="A1136" s="140">
        <v>2017</v>
      </c>
      <c r="B1136" s="140" t="s">
        <v>158</v>
      </c>
      <c r="C1136" s="140" t="s">
        <v>153</v>
      </c>
      <c r="D1136" s="140" t="s">
        <v>112</v>
      </c>
      <c r="E1136" s="140" t="s">
        <v>162</v>
      </c>
      <c r="F1136" s="140">
        <v>0</v>
      </c>
    </row>
    <row r="1137" spans="1:6" x14ac:dyDescent="0.35">
      <c r="A1137" s="140">
        <v>2017</v>
      </c>
      <c r="B1137" s="140" t="s">
        <v>158</v>
      </c>
      <c r="C1137" s="140" t="s">
        <v>153</v>
      </c>
      <c r="D1137" s="140" t="s">
        <v>113</v>
      </c>
      <c r="E1137" s="140" t="s">
        <v>162</v>
      </c>
      <c r="F1137" s="140">
        <v>2</v>
      </c>
    </row>
    <row r="1138" spans="1:6" x14ac:dyDescent="0.35">
      <c r="A1138" s="140">
        <v>2017</v>
      </c>
      <c r="B1138" s="140" t="s">
        <v>158</v>
      </c>
      <c r="C1138" s="140" t="s">
        <v>153</v>
      </c>
      <c r="D1138" s="140" t="s">
        <v>116</v>
      </c>
      <c r="E1138" s="140" t="s">
        <v>162</v>
      </c>
      <c r="F1138" s="140">
        <v>447</v>
      </c>
    </row>
    <row r="1139" spans="1:6" x14ac:dyDescent="0.35">
      <c r="A1139" s="140">
        <v>2017</v>
      </c>
      <c r="B1139" s="140" t="s">
        <v>158</v>
      </c>
      <c r="C1139" s="140" t="s">
        <v>153</v>
      </c>
      <c r="D1139" s="140" t="s">
        <v>115</v>
      </c>
      <c r="E1139" s="140" t="s">
        <v>162</v>
      </c>
      <c r="F1139" s="140">
        <v>28</v>
      </c>
    </row>
    <row r="1140" spans="1:6" x14ac:dyDescent="0.35">
      <c r="A1140" s="140">
        <v>2017</v>
      </c>
      <c r="B1140" s="140" t="s">
        <v>158</v>
      </c>
      <c r="C1140" s="140" t="s">
        <v>153</v>
      </c>
      <c r="D1140" s="140" t="s">
        <v>118</v>
      </c>
      <c r="E1140" s="140" t="s">
        <v>162</v>
      </c>
      <c r="F1140" s="140">
        <v>264</v>
      </c>
    </row>
    <row r="1141" spans="1:6" x14ac:dyDescent="0.35">
      <c r="A1141" s="140">
        <v>2017</v>
      </c>
      <c r="B1141" s="140" t="s">
        <v>158</v>
      </c>
      <c r="C1141" s="140" t="s">
        <v>153</v>
      </c>
      <c r="D1141" s="140" t="s">
        <v>108</v>
      </c>
      <c r="E1141" s="140" t="s">
        <v>162</v>
      </c>
      <c r="F1141" s="140">
        <v>791</v>
      </c>
    </row>
    <row r="1142" spans="1:6" x14ac:dyDescent="0.35">
      <c r="A1142" s="140">
        <v>2017</v>
      </c>
      <c r="B1142" s="140" t="s">
        <v>158</v>
      </c>
      <c r="C1142" s="140" t="s">
        <v>153</v>
      </c>
      <c r="D1142" s="140" t="s">
        <v>114</v>
      </c>
      <c r="E1142" s="140" t="s">
        <v>162</v>
      </c>
      <c r="F1142" s="140">
        <v>0</v>
      </c>
    </row>
    <row r="1143" spans="1:6" x14ac:dyDescent="0.35">
      <c r="A1143" s="140">
        <v>2017</v>
      </c>
      <c r="B1143" s="140" t="s">
        <v>158</v>
      </c>
      <c r="C1143" s="140" t="s">
        <v>154</v>
      </c>
      <c r="D1143" s="140" t="s">
        <v>110</v>
      </c>
      <c r="E1143" s="140" t="s">
        <v>162</v>
      </c>
      <c r="F1143" s="140">
        <v>14</v>
      </c>
    </row>
    <row r="1144" spans="1:6" x14ac:dyDescent="0.35">
      <c r="A1144" s="140">
        <v>2017</v>
      </c>
      <c r="B1144" s="140" t="s">
        <v>158</v>
      </c>
      <c r="C1144" s="140" t="s">
        <v>154</v>
      </c>
      <c r="D1144" s="140" t="s">
        <v>109</v>
      </c>
      <c r="E1144" s="140" t="s">
        <v>162</v>
      </c>
      <c r="F1144" s="140">
        <v>2414</v>
      </c>
    </row>
    <row r="1145" spans="1:6" x14ac:dyDescent="0.35">
      <c r="A1145" s="140">
        <v>2017</v>
      </c>
      <c r="B1145" s="140" t="s">
        <v>158</v>
      </c>
      <c r="C1145" s="140" t="s">
        <v>154</v>
      </c>
      <c r="D1145" s="140" t="s">
        <v>111</v>
      </c>
      <c r="E1145" s="140" t="s">
        <v>162</v>
      </c>
      <c r="F1145" s="140">
        <v>1</v>
      </c>
    </row>
    <row r="1146" spans="1:6" x14ac:dyDescent="0.35">
      <c r="A1146" s="140">
        <v>2017</v>
      </c>
      <c r="B1146" s="140" t="s">
        <v>158</v>
      </c>
      <c r="C1146" s="140" t="s">
        <v>154</v>
      </c>
      <c r="D1146" s="140" t="s">
        <v>112</v>
      </c>
      <c r="E1146" s="140" t="s">
        <v>162</v>
      </c>
      <c r="F1146" s="140">
        <v>3</v>
      </c>
    </row>
    <row r="1147" spans="1:6" x14ac:dyDescent="0.35">
      <c r="A1147" s="140">
        <v>2017</v>
      </c>
      <c r="B1147" s="140" t="s">
        <v>158</v>
      </c>
      <c r="C1147" s="140" t="s">
        <v>154</v>
      </c>
      <c r="D1147" s="140" t="s">
        <v>113</v>
      </c>
      <c r="E1147" s="140" t="s">
        <v>162</v>
      </c>
      <c r="F1147" s="140">
        <v>10</v>
      </c>
    </row>
    <row r="1148" spans="1:6" x14ac:dyDescent="0.35">
      <c r="A1148" s="140">
        <v>2017</v>
      </c>
      <c r="B1148" s="140" t="s">
        <v>158</v>
      </c>
      <c r="C1148" s="140" t="s">
        <v>154</v>
      </c>
      <c r="D1148" s="140" t="s">
        <v>116</v>
      </c>
      <c r="E1148" s="140" t="s">
        <v>162</v>
      </c>
      <c r="F1148" s="140">
        <v>2250</v>
      </c>
    </row>
    <row r="1149" spans="1:6" x14ac:dyDescent="0.35">
      <c r="A1149" s="140">
        <v>2017</v>
      </c>
      <c r="B1149" s="140" t="s">
        <v>158</v>
      </c>
      <c r="C1149" s="140" t="s">
        <v>154</v>
      </c>
      <c r="D1149" s="140" t="s">
        <v>115</v>
      </c>
      <c r="E1149" s="140" t="s">
        <v>162</v>
      </c>
      <c r="F1149" s="140">
        <v>104</v>
      </c>
    </row>
    <row r="1150" spans="1:6" x14ac:dyDescent="0.35">
      <c r="A1150" s="140">
        <v>2017</v>
      </c>
      <c r="B1150" s="140" t="s">
        <v>158</v>
      </c>
      <c r="C1150" s="140" t="s">
        <v>154</v>
      </c>
      <c r="D1150" s="140" t="s">
        <v>118</v>
      </c>
      <c r="E1150" s="140" t="s">
        <v>162</v>
      </c>
      <c r="F1150" s="140">
        <v>1133</v>
      </c>
    </row>
    <row r="1151" spans="1:6" x14ac:dyDescent="0.35">
      <c r="A1151" s="140">
        <v>2017</v>
      </c>
      <c r="B1151" s="140" t="s">
        <v>158</v>
      </c>
      <c r="C1151" s="140" t="s">
        <v>154</v>
      </c>
      <c r="D1151" s="140" t="s">
        <v>108</v>
      </c>
      <c r="E1151" s="140" t="s">
        <v>162</v>
      </c>
      <c r="F1151" s="140">
        <v>3199</v>
      </c>
    </row>
    <row r="1152" spans="1:6" x14ac:dyDescent="0.35">
      <c r="A1152" s="140">
        <v>2017</v>
      </c>
      <c r="B1152" s="140" t="s">
        <v>158</v>
      </c>
      <c r="C1152" s="140" t="s">
        <v>154</v>
      </c>
      <c r="D1152" s="140" t="s">
        <v>114</v>
      </c>
      <c r="E1152" s="140" t="s">
        <v>162</v>
      </c>
      <c r="F1152" s="140">
        <v>3</v>
      </c>
    </row>
    <row r="1153" spans="1:6" x14ac:dyDescent="0.35">
      <c r="A1153" s="140">
        <v>2017</v>
      </c>
      <c r="B1153" s="140" t="s">
        <v>158</v>
      </c>
      <c r="C1153" s="140" t="s">
        <v>155</v>
      </c>
      <c r="D1153" s="140" t="s">
        <v>110</v>
      </c>
      <c r="E1153" s="140" t="s">
        <v>162</v>
      </c>
      <c r="F1153" s="140">
        <v>0</v>
      </c>
    </row>
    <row r="1154" spans="1:6" x14ac:dyDescent="0.35">
      <c r="A1154" s="140">
        <v>2017</v>
      </c>
      <c r="B1154" s="140" t="s">
        <v>158</v>
      </c>
      <c r="C1154" s="140" t="s">
        <v>155</v>
      </c>
      <c r="D1154" s="140" t="s">
        <v>109</v>
      </c>
      <c r="E1154" s="140" t="s">
        <v>162</v>
      </c>
      <c r="F1154" s="140">
        <v>0</v>
      </c>
    </row>
    <row r="1155" spans="1:6" x14ac:dyDescent="0.35">
      <c r="A1155" s="140">
        <v>2017</v>
      </c>
      <c r="B1155" s="140" t="s">
        <v>158</v>
      </c>
      <c r="C1155" s="140" t="s">
        <v>155</v>
      </c>
      <c r="D1155" s="140" t="s">
        <v>111</v>
      </c>
      <c r="E1155" s="140" t="s">
        <v>162</v>
      </c>
      <c r="F1155" s="140">
        <v>0</v>
      </c>
    </row>
    <row r="1156" spans="1:6" x14ac:dyDescent="0.35">
      <c r="A1156" s="140">
        <v>2017</v>
      </c>
      <c r="B1156" s="140" t="s">
        <v>158</v>
      </c>
      <c r="C1156" s="140" t="s">
        <v>155</v>
      </c>
      <c r="D1156" s="140" t="s">
        <v>112</v>
      </c>
      <c r="E1156" s="140" t="s">
        <v>162</v>
      </c>
      <c r="F1156" s="140">
        <v>0</v>
      </c>
    </row>
    <row r="1157" spans="1:6" x14ac:dyDescent="0.35">
      <c r="A1157" s="140">
        <v>2017</v>
      </c>
      <c r="B1157" s="140" t="s">
        <v>158</v>
      </c>
      <c r="C1157" s="140" t="s">
        <v>155</v>
      </c>
      <c r="D1157" s="140" t="s">
        <v>113</v>
      </c>
      <c r="E1157" s="140" t="s">
        <v>162</v>
      </c>
      <c r="F1157" s="140">
        <v>0</v>
      </c>
    </row>
    <row r="1158" spans="1:6" x14ac:dyDescent="0.35">
      <c r="A1158" s="140">
        <v>2017</v>
      </c>
      <c r="B1158" s="140" t="s">
        <v>158</v>
      </c>
      <c r="C1158" s="140" t="s">
        <v>155</v>
      </c>
      <c r="D1158" s="140" t="s">
        <v>116</v>
      </c>
      <c r="E1158" s="140" t="s">
        <v>162</v>
      </c>
      <c r="F1158" s="140">
        <v>0</v>
      </c>
    </row>
    <row r="1159" spans="1:6" x14ac:dyDescent="0.35">
      <c r="A1159" s="140">
        <v>2017</v>
      </c>
      <c r="B1159" s="140" t="s">
        <v>158</v>
      </c>
      <c r="C1159" s="140" t="s">
        <v>155</v>
      </c>
      <c r="D1159" s="140" t="s">
        <v>115</v>
      </c>
      <c r="E1159" s="140" t="s">
        <v>162</v>
      </c>
      <c r="F1159" s="140">
        <v>0</v>
      </c>
    </row>
    <row r="1160" spans="1:6" x14ac:dyDescent="0.35">
      <c r="A1160" s="140">
        <v>2017</v>
      </c>
      <c r="B1160" s="140" t="s">
        <v>158</v>
      </c>
      <c r="C1160" s="140" t="s">
        <v>155</v>
      </c>
      <c r="D1160" s="140" t="s">
        <v>118</v>
      </c>
      <c r="E1160" s="140" t="s">
        <v>162</v>
      </c>
      <c r="F1160" s="140">
        <v>0</v>
      </c>
    </row>
    <row r="1161" spans="1:6" x14ac:dyDescent="0.35">
      <c r="A1161" s="140">
        <v>2017</v>
      </c>
      <c r="B1161" s="140" t="s">
        <v>158</v>
      </c>
      <c r="C1161" s="140" t="s">
        <v>155</v>
      </c>
      <c r="D1161" s="140" t="s">
        <v>108</v>
      </c>
      <c r="E1161" s="140" t="s">
        <v>162</v>
      </c>
      <c r="F1161" s="140">
        <v>0</v>
      </c>
    </row>
    <row r="1162" spans="1:6" x14ac:dyDescent="0.35">
      <c r="A1162" s="140">
        <v>2017</v>
      </c>
      <c r="B1162" s="140" t="s">
        <v>158</v>
      </c>
      <c r="C1162" s="140" t="s">
        <v>155</v>
      </c>
      <c r="D1162" s="140" t="s">
        <v>114</v>
      </c>
      <c r="E1162" s="140" t="s">
        <v>162</v>
      </c>
      <c r="F1162" s="140">
        <v>0</v>
      </c>
    </row>
    <row r="1163" spans="1:6" x14ac:dyDescent="0.35">
      <c r="A1163" s="140">
        <v>2017</v>
      </c>
      <c r="B1163" s="140" t="s">
        <v>158</v>
      </c>
      <c r="C1163" s="140" t="s">
        <v>156</v>
      </c>
      <c r="D1163" s="140" t="s">
        <v>110</v>
      </c>
      <c r="E1163" s="140" t="s">
        <v>162</v>
      </c>
      <c r="F1163" s="140">
        <v>0</v>
      </c>
    </row>
    <row r="1164" spans="1:6" x14ac:dyDescent="0.35">
      <c r="A1164" s="140">
        <v>2017</v>
      </c>
      <c r="B1164" s="140" t="s">
        <v>158</v>
      </c>
      <c r="C1164" s="140" t="s">
        <v>156</v>
      </c>
      <c r="D1164" s="140" t="s">
        <v>109</v>
      </c>
      <c r="E1164" s="140" t="s">
        <v>162</v>
      </c>
      <c r="F1164" s="140">
        <v>15</v>
      </c>
    </row>
    <row r="1165" spans="1:6" x14ac:dyDescent="0.35">
      <c r="A1165" s="140">
        <v>2017</v>
      </c>
      <c r="B1165" s="140" t="s">
        <v>158</v>
      </c>
      <c r="C1165" s="140" t="s">
        <v>156</v>
      </c>
      <c r="D1165" s="140" t="s">
        <v>111</v>
      </c>
      <c r="E1165" s="140" t="s">
        <v>162</v>
      </c>
      <c r="F1165" s="140">
        <v>0</v>
      </c>
    </row>
    <row r="1166" spans="1:6" x14ac:dyDescent="0.35">
      <c r="A1166" s="140">
        <v>2017</v>
      </c>
      <c r="B1166" s="140" t="s">
        <v>158</v>
      </c>
      <c r="C1166" s="140" t="s">
        <v>156</v>
      </c>
      <c r="D1166" s="140" t="s">
        <v>112</v>
      </c>
      <c r="E1166" s="140" t="s">
        <v>162</v>
      </c>
      <c r="F1166" s="140">
        <v>0</v>
      </c>
    </row>
    <row r="1167" spans="1:6" x14ac:dyDescent="0.35">
      <c r="A1167" s="140">
        <v>2017</v>
      </c>
      <c r="B1167" s="140" t="s">
        <v>158</v>
      </c>
      <c r="C1167" s="140" t="s">
        <v>156</v>
      </c>
      <c r="D1167" s="140" t="s">
        <v>113</v>
      </c>
      <c r="E1167" s="140" t="s">
        <v>162</v>
      </c>
      <c r="F1167" s="140">
        <v>0</v>
      </c>
    </row>
    <row r="1168" spans="1:6" x14ac:dyDescent="0.35">
      <c r="A1168" s="140">
        <v>2017</v>
      </c>
      <c r="B1168" s="140" t="s">
        <v>158</v>
      </c>
      <c r="C1168" s="140" t="s">
        <v>156</v>
      </c>
      <c r="D1168" s="140" t="s">
        <v>116</v>
      </c>
      <c r="E1168" s="140" t="s">
        <v>162</v>
      </c>
      <c r="F1168" s="140">
        <v>8</v>
      </c>
    </row>
    <row r="1169" spans="1:6" x14ac:dyDescent="0.35">
      <c r="A1169" s="140">
        <v>2017</v>
      </c>
      <c r="B1169" s="140" t="s">
        <v>158</v>
      </c>
      <c r="C1169" s="140" t="s">
        <v>156</v>
      </c>
      <c r="D1169" s="140" t="s">
        <v>115</v>
      </c>
      <c r="E1169" s="140" t="s">
        <v>162</v>
      </c>
      <c r="F1169" s="140">
        <v>0</v>
      </c>
    </row>
    <row r="1170" spans="1:6" x14ac:dyDescent="0.35">
      <c r="A1170" s="140">
        <v>2017</v>
      </c>
      <c r="B1170" s="140" t="s">
        <v>158</v>
      </c>
      <c r="C1170" s="140" t="s">
        <v>156</v>
      </c>
      <c r="D1170" s="140" t="s">
        <v>118</v>
      </c>
      <c r="E1170" s="140" t="s">
        <v>162</v>
      </c>
      <c r="F1170" s="140">
        <v>4</v>
      </c>
    </row>
    <row r="1171" spans="1:6" x14ac:dyDescent="0.35">
      <c r="A1171" s="140">
        <v>2017</v>
      </c>
      <c r="B1171" s="140" t="s">
        <v>158</v>
      </c>
      <c r="C1171" s="140" t="s">
        <v>156</v>
      </c>
      <c r="D1171" s="140" t="s">
        <v>108</v>
      </c>
      <c r="E1171" s="140" t="s">
        <v>162</v>
      </c>
      <c r="F1171" s="140">
        <v>10</v>
      </c>
    </row>
    <row r="1172" spans="1:6" x14ac:dyDescent="0.35">
      <c r="A1172" s="140">
        <v>2017</v>
      </c>
      <c r="B1172" s="140" t="s">
        <v>158</v>
      </c>
      <c r="C1172" s="140" t="s">
        <v>156</v>
      </c>
      <c r="D1172" s="140" t="s">
        <v>114</v>
      </c>
      <c r="E1172" s="140" t="s">
        <v>162</v>
      </c>
      <c r="F1172" s="140">
        <v>0</v>
      </c>
    </row>
    <row r="1173" spans="1:6" x14ac:dyDescent="0.35">
      <c r="A1173" s="140">
        <v>2017</v>
      </c>
      <c r="B1173" s="140" t="s">
        <v>158</v>
      </c>
      <c r="C1173" s="140" t="s">
        <v>157</v>
      </c>
      <c r="D1173" s="140" t="s">
        <v>110</v>
      </c>
      <c r="E1173" s="140" t="s">
        <v>162</v>
      </c>
      <c r="F1173" s="140">
        <v>0</v>
      </c>
    </row>
    <row r="1174" spans="1:6" x14ac:dyDescent="0.35">
      <c r="A1174" s="140">
        <v>2017</v>
      </c>
      <c r="B1174" s="140" t="s">
        <v>158</v>
      </c>
      <c r="C1174" s="140" t="s">
        <v>157</v>
      </c>
      <c r="D1174" s="140" t="s">
        <v>109</v>
      </c>
      <c r="E1174" s="140" t="s">
        <v>162</v>
      </c>
      <c r="F1174" s="140">
        <v>368</v>
      </c>
    </row>
    <row r="1175" spans="1:6" x14ac:dyDescent="0.35">
      <c r="A1175" s="140">
        <v>2017</v>
      </c>
      <c r="B1175" s="140" t="s">
        <v>158</v>
      </c>
      <c r="C1175" s="140" t="s">
        <v>157</v>
      </c>
      <c r="D1175" s="140" t="s">
        <v>111</v>
      </c>
      <c r="E1175" s="140" t="s">
        <v>162</v>
      </c>
      <c r="F1175" s="140">
        <v>1</v>
      </c>
    </row>
    <row r="1176" spans="1:6" x14ac:dyDescent="0.35">
      <c r="A1176" s="140">
        <v>2017</v>
      </c>
      <c r="B1176" s="140" t="s">
        <v>158</v>
      </c>
      <c r="C1176" s="140" t="s">
        <v>157</v>
      </c>
      <c r="D1176" s="140" t="s">
        <v>112</v>
      </c>
      <c r="E1176" s="140" t="s">
        <v>162</v>
      </c>
      <c r="F1176" s="140">
        <v>1</v>
      </c>
    </row>
    <row r="1177" spans="1:6" x14ac:dyDescent="0.35">
      <c r="A1177" s="140">
        <v>2017</v>
      </c>
      <c r="B1177" s="140" t="s">
        <v>158</v>
      </c>
      <c r="C1177" s="140" t="s">
        <v>157</v>
      </c>
      <c r="D1177" s="140" t="s">
        <v>113</v>
      </c>
      <c r="E1177" s="140" t="s">
        <v>162</v>
      </c>
      <c r="F1177" s="140">
        <v>0</v>
      </c>
    </row>
    <row r="1178" spans="1:6" x14ac:dyDescent="0.35">
      <c r="A1178" s="140">
        <v>2017</v>
      </c>
      <c r="B1178" s="140" t="s">
        <v>158</v>
      </c>
      <c r="C1178" s="140" t="s">
        <v>157</v>
      </c>
      <c r="D1178" s="140" t="s">
        <v>116</v>
      </c>
      <c r="E1178" s="140" t="s">
        <v>162</v>
      </c>
      <c r="F1178" s="140">
        <v>159</v>
      </c>
    </row>
    <row r="1179" spans="1:6" x14ac:dyDescent="0.35">
      <c r="A1179" s="140">
        <v>2017</v>
      </c>
      <c r="B1179" s="140" t="s">
        <v>158</v>
      </c>
      <c r="C1179" s="140" t="s">
        <v>157</v>
      </c>
      <c r="D1179" s="140" t="s">
        <v>115</v>
      </c>
      <c r="E1179" s="140" t="s">
        <v>162</v>
      </c>
      <c r="F1179" s="140">
        <v>11</v>
      </c>
    </row>
    <row r="1180" spans="1:6" x14ac:dyDescent="0.35">
      <c r="A1180" s="140">
        <v>2017</v>
      </c>
      <c r="B1180" s="140" t="s">
        <v>158</v>
      </c>
      <c r="C1180" s="140" t="s">
        <v>157</v>
      </c>
      <c r="D1180" s="140" t="s">
        <v>118</v>
      </c>
      <c r="E1180" s="140" t="s">
        <v>162</v>
      </c>
      <c r="F1180" s="140">
        <v>121</v>
      </c>
    </row>
    <row r="1181" spans="1:6" x14ac:dyDescent="0.35">
      <c r="A1181" s="140">
        <v>2017</v>
      </c>
      <c r="B1181" s="140" t="s">
        <v>158</v>
      </c>
      <c r="C1181" s="140" t="s">
        <v>157</v>
      </c>
      <c r="D1181" s="140" t="s">
        <v>108</v>
      </c>
      <c r="E1181" s="140" t="s">
        <v>162</v>
      </c>
      <c r="F1181" s="140">
        <v>370</v>
      </c>
    </row>
    <row r="1182" spans="1:6" x14ac:dyDescent="0.35">
      <c r="A1182" s="140">
        <v>2017</v>
      </c>
      <c r="B1182" s="140" t="s">
        <v>158</v>
      </c>
      <c r="C1182" s="140" t="s">
        <v>157</v>
      </c>
      <c r="D1182" s="140" t="s">
        <v>114</v>
      </c>
      <c r="E1182" s="140" t="s">
        <v>162</v>
      </c>
      <c r="F1182" s="140">
        <v>0</v>
      </c>
    </row>
    <row r="1183" spans="1:6" x14ac:dyDescent="0.35">
      <c r="A1183" s="140">
        <v>2017</v>
      </c>
      <c r="B1183" s="140" t="s">
        <v>128</v>
      </c>
      <c r="C1183" s="140" t="s">
        <v>101</v>
      </c>
      <c r="D1183" s="140" t="s">
        <v>110</v>
      </c>
      <c r="E1183" s="140" t="s">
        <v>162</v>
      </c>
      <c r="F1183" s="140">
        <v>17</v>
      </c>
    </row>
    <row r="1184" spans="1:6" x14ac:dyDescent="0.35">
      <c r="A1184" s="140">
        <v>2017</v>
      </c>
      <c r="B1184" s="140" t="s">
        <v>128</v>
      </c>
      <c r="C1184" s="140" t="s">
        <v>101</v>
      </c>
      <c r="D1184" s="140" t="s">
        <v>109</v>
      </c>
      <c r="E1184" s="140" t="s">
        <v>162</v>
      </c>
      <c r="F1184" s="140">
        <v>2712</v>
      </c>
    </row>
    <row r="1185" spans="1:6" x14ac:dyDescent="0.35">
      <c r="A1185" s="140">
        <v>2017</v>
      </c>
      <c r="B1185" s="140" t="s">
        <v>128</v>
      </c>
      <c r="C1185" s="140" t="s">
        <v>101</v>
      </c>
      <c r="D1185" s="140" t="s">
        <v>111</v>
      </c>
      <c r="E1185" s="140" t="s">
        <v>162</v>
      </c>
      <c r="F1185" s="140">
        <v>40</v>
      </c>
    </row>
    <row r="1186" spans="1:6" x14ac:dyDescent="0.35">
      <c r="A1186" s="140">
        <v>2017</v>
      </c>
      <c r="B1186" s="140" t="s">
        <v>128</v>
      </c>
      <c r="C1186" s="140" t="s">
        <v>101</v>
      </c>
      <c r="D1186" s="140" t="s">
        <v>112</v>
      </c>
      <c r="E1186" s="140" t="s">
        <v>162</v>
      </c>
      <c r="F1186" s="140">
        <v>7</v>
      </c>
    </row>
    <row r="1187" spans="1:6" x14ac:dyDescent="0.35">
      <c r="A1187" s="140">
        <v>2017</v>
      </c>
      <c r="B1187" s="140" t="s">
        <v>128</v>
      </c>
      <c r="C1187" s="140" t="s">
        <v>101</v>
      </c>
      <c r="D1187" s="140" t="s">
        <v>113</v>
      </c>
      <c r="E1187" s="140" t="s">
        <v>162</v>
      </c>
      <c r="F1187" s="140">
        <v>71</v>
      </c>
    </row>
    <row r="1188" spans="1:6" x14ac:dyDescent="0.35">
      <c r="A1188" s="140">
        <v>2017</v>
      </c>
      <c r="B1188" s="140" t="s">
        <v>128</v>
      </c>
      <c r="C1188" s="140" t="s">
        <v>101</v>
      </c>
      <c r="D1188" s="140" t="s">
        <v>116</v>
      </c>
      <c r="E1188" s="140" t="s">
        <v>162</v>
      </c>
      <c r="F1188" s="140">
        <v>1381</v>
      </c>
    </row>
    <row r="1189" spans="1:6" x14ac:dyDescent="0.35">
      <c r="A1189" s="140">
        <v>2017</v>
      </c>
      <c r="B1189" s="140" t="s">
        <v>128</v>
      </c>
      <c r="C1189" s="140" t="s">
        <v>101</v>
      </c>
      <c r="D1189" s="140" t="s">
        <v>115</v>
      </c>
      <c r="E1189" s="140" t="s">
        <v>162</v>
      </c>
      <c r="F1189" s="140">
        <v>146</v>
      </c>
    </row>
    <row r="1190" spans="1:6" x14ac:dyDescent="0.35">
      <c r="A1190" s="140">
        <v>2017</v>
      </c>
      <c r="B1190" s="140" t="s">
        <v>100</v>
      </c>
      <c r="C1190" s="140" t="s">
        <v>101</v>
      </c>
      <c r="D1190" s="140" t="s">
        <v>118</v>
      </c>
      <c r="E1190" s="140" t="s">
        <v>162</v>
      </c>
      <c r="F1190" s="140">
        <v>983</v>
      </c>
    </row>
    <row r="1191" spans="1:6" x14ac:dyDescent="0.35">
      <c r="A1191" s="140">
        <v>2017</v>
      </c>
      <c r="B1191" s="140" t="s">
        <v>100</v>
      </c>
      <c r="C1191" s="140" t="s">
        <v>101</v>
      </c>
      <c r="D1191" s="140" t="s">
        <v>108</v>
      </c>
      <c r="E1191" s="140" t="s">
        <v>162</v>
      </c>
      <c r="F1191" s="140">
        <v>2209</v>
      </c>
    </row>
    <row r="1192" spans="1:6" x14ac:dyDescent="0.35">
      <c r="A1192" s="140">
        <v>2017</v>
      </c>
      <c r="B1192" s="140" t="s">
        <v>128</v>
      </c>
      <c r="C1192" s="140" t="s">
        <v>101</v>
      </c>
      <c r="D1192" s="140" t="s">
        <v>114</v>
      </c>
      <c r="E1192" s="140" t="s">
        <v>162</v>
      </c>
      <c r="F1192" s="140">
        <v>40</v>
      </c>
    </row>
    <row r="1193" spans="1:6" x14ac:dyDescent="0.35">
      <c r="A1193" s="140">
        <v>2017</v>
      </c>
      <c r="B1193" s="140" t="s">
        <v>105</v>
      </c>
      <c r="C1193" s="140" t="s">
        <v>159</v>
      </c>
      <c r="D1193" s="140" t="s">
        <v>110</v>
      </c>
      <c r="E1193" s="140" t="s">
        <v>162</v>
      </c>
      <c r="F1193" s="140">
        <v>0</v>
      </c>
    </row>
    <row r="1194" spans="1:6" x14ac:dyDescent="0.35">
      <c r="A1194" s="140">
        <v>2017</v>
      </c>
      <c r="B1194" s="140" t="s">
        <v>105</v>
      </c>
      <c r="C1194" s="140" t="s">
        <v>159</v>
      </c>
      <c r="D1194" s="140" t="s">
        <v>109</v>
      </c>
      <c r="E1194" s="140" t="s">
        <v>162</v>
      </c>
      <c r="F1194" s="140">
        <v>73</v>
      </c>
    </row>
    <row r="1195" spans="1:6" x14ac:dyDescent="0.35">
      <c r="A1195" s="140">
        <v>2017</v>
      </c>
      <c r="B1195" s="140" t="s">
        <v>105</v>
      </c>
      <c r="C1195" s="140" t="s">
        <v>159</v>
      </c>
      <c r="D1195" s="140" t="s">
        <v>111</v>
      </c>
      <c r="E1195" s="140" t="s">
        <v>162</v>
      </c>
      <c r="F1195" s="140">
        <v>0</v>
      </c>
    </row>
    <row r="1196" spans="1:6" x14ac:dyDescent="0.35">
      <c r="A1196" s="140">
        <v>2017</v>
      </c>
      <c r="B1196" s="140" t="s">
        <v>105</v>
      </c>
      <c r="C1196" s="140" t="s">
        <v>159</v>
      </c>
      <c r="D1196" s="140" t="s">
        <v>112</v>
      </c>
      <c r="E1196" s="140" t="s">
        <v>162</v>
      </c>
      <c r="F1196" s="140">
        <v>2</v>
      </c>
    </row>
    <row r="1197" spans="1:6" x14ac:dyDescent="0.35">
      <c r="A1197" s="140">
        <v>2017</v>
      </c>
      <c r="B1197" s="140" t="s">
        <v>105</v>
      </c>
      <c r="C1197" s="140" t="s">
        <v>159</v>
      </c>
      <c r="D1197" s="140" t="s">
        <v>113</v>
      </c>
      <c r="E1197" s="140" t="s">
        <v>162</v>
      </c>
      <c r="F1197" s="140">
        <v>0</v>
      </c>
    </row>
    <row r="1198" spans="1:6" x14ac:dyDescent="0.35">
      <c r="A1198" s="140">
        <v>2017</v>
      </c>
      <c r="B1198" s="140" t="s">
        <v>105</v>
      </c>
      <c r="C1198" s="140" t="s">
        <v>159</v>
      </c>
      <c r="D1198" s="140" t="s">
        <v>116</v>
      </c>
      <c r="E1198" s="140" t="s">
        <v>162</v>
      </c>
      <c r="F1198" s="140">
        <v>19</v>
      </c>
    </row>
    <row r="1199" spans="1:6" x14ac:dyDescent="0.35">
      <c r="A1199" s="140">
        <v>2017</v>
      </c>
      <c r="B1199" s="140" t="s">
        <v>105</v>
      </c>
      <c r="C1199" s="140" t="s">
        <v>159</v>
      </c>
      <c r="D1199" s="140" t="s">
        <v>115</v>
      </c>
      <c r="E1199" s="140" t="s">
        <v>162</v>
      </c>
      <c r="F1199" s="140">
        <v>5</v>
      </c>
    </row>
    <row r="1200" spans="1:6" x14ac:dyDescent="0.35">
      <c r="A1200" s="140">
        <v>2017</v>
      </c>
      <c r="B1200" s="140" t="s">
        <v>105</v>
      </c>
      <c r="C1200" s="140" t="s">
        <v>159</v>
      </c>
      <c r="D1200" s="140" t="s">
        <v>118</v>
      </c>
      <c r="E1200" s="140" t="s">
        <v>162</v>
      </c>
      <c r="F1200" s="140">
        <v>22</v>
      </c>
    </row>
    <row r="1201" spans="1:6" x14ac:dyDescent="0.35">
      <c r="A1201" s="140">
        <v>2017</v>
      </c>
      <c r="B1201" s="140" t="s">
        <v>105</v>
      </c>
      <c r="C1201" s="140" t="s">
        <v>159</v>
      </c>
      <c r="D1201" s="140" t="s">
        <v>108</v>
      </c>
      <c r="E1201" s="140" t="s">
        <v>162</v>
      </c>
      <c r="F1201" s="140">
        <v>47</v>
      </c>
    </row>
    <row r="1202" spans="1:6" x14ac:dyDescent="0.35">
      <c r="A1202" s="140">
        <v>2017</v>
      </c>
      <c r="B1202" s="140" t="s">
        <v>105</v>
      </c>
      <c r="C1202" s="140" t="s">
        <v>159</v>
      </c>
      <c r="D1202" s="140" t="s">
        <v>114</v>
      </c>
      <c r="E1202" s="140" t="s">
        <v>162</v>
      </c>
      <c r="F1202" s="140">
        <v>0</v>
      </c>
    </row>
    <row r="1203" spans="1:6" x14ac:dyDescent="0.35">
      <c r="A1203" s="140">
        <v>2017</v>
      </c>
      <c r="B1203" s="140" t="s">
        <v>105</v>
      </c>
      <c r="C1203" s="140" t="s">
        <v>160</v>
      </c>
      <c r="D1203" s="140" t="s">
        <v>110</v>
      </c>
      <c r="E1203" s="140" t="s">
        <v>162</v>
      </c>
      <c r="F1203" s="140">
        <v>0</v>
      </c>
    </row>
    <row r="1204" spans="1:6" x14ac:dyDescent="0.35">
      <c r="A1204" s="140">
        <v>2017</v>
      </c>
      <c r="B1204" s="140" t="s">
        <v>105</v>
      </c>
      <c r="C1204" s="140" t="s">
        <v>160</v>
      </c>
      <c r="D1204" s="140" t="s">
        <v>109</v>
      </c>
      <c r="E1204" s="140" t="s">
        <v>162</v>
      </c>
      <c r="F1204" s="140">
        <v>49</v>
      </c>
    </row>
    <row r="1205" spans="1:6" x14ac:dyDescent="0.35">
      <c r="A1205" s="140">
        <v>2017</v>
      </c>
      <c r="B1205" s="140" t="s">
        <v>105</v>
      </c>
      <c r="C1205" s="140" t="s">
        <v>160</v>
      </c>
      <c r="D1205" s="140" t="s">
        <v>111</v>
      </c>
      <c r="E1205" s="140" t="s">
        <v>162</v>
      </c>
      <c r="F1205" s="140">
        <v>0</v>
      </c>
    </row>
    <row r="1206" spans="1:6" x14ac:dyDescent="0.35">
      <c r="A1206" s="140">
        <v>2017</v>
      </c>
      <c r="B1206" s="140" t="s">
        <v>105</v>
      </c>
      <c r="C1206" s="140" t="s">
        <v>160</v>
      </c>
      <c r="D1206" s="140" t="s">
        <v>112</v>
      </c>
      <c r="E1206" s="140" t="s">
        <v>162</v>
      </c>
      <c r="F1206" s="140">
        <v>0</v>
      </c>
    </row>
    <row r="1207" spans="1:6" x14ac:dyDescent="0.35">
      <c r="A1207" s="140">
        <v>2017</v>
      </c>
      <c r="B1207" s="140" t="s">
        <v>105</v>
      </c>
      <c r="C1207" s="140" t="s">
        <v>160</v>
      </c>
      <c r="D1207" s="140" t="s">
        <v>113</v>
      </c>
      <c r="E1207" s="140" t="s">
        <v>162</v>
      </c>
      <c r="F1207" s="140">
        <v>0</v>
      </c>
    </row>
    <row r="1208" spans="1:6" x14ac:dyDescent="0.35">
      <c r="A1208" s="140">
        <v>2017</v>
      </c>
      <c r="B1208" s="140" t="s">
        <v>105</v>
      </c>
      <c r="C1208" s="140" t="s">
        <v>160</v>
      </c>
      <c r="D1208" s="140" t="s">
        <v>116</v>
      </c>
      <c r="E1208" s="140" t="s">
        <v>162</v>
      </c>
      <c r="F1208" s="140">
        <v>28</v>
      </c>
    </row>
    <row r="1209" spans="1:6" x14ac:dyDescent="0.35">
      <c r="A1209" s="140">
        <v>2017</v>
      </c>
      <c r="B1209" s="140" t="s">
        <v>105</v>
      </c>
      <c r="C1209" s="140" t="s">
        <v>160</v>
      </c>
      <c r="D1209" s="140" t="s">
        <v>115</v>
      </c>
      <c r="E1209" s="140" t="s">
        <v>162</v>
      </c>
      <c r="F1209" s="140">
        <v>2</v>
      </c>
    </row>
    <row r="1210" spans="1:6" x14ac:dyDescent="0.35">
      <c r="A1210" s="140">
        <v>2017</v>
      </c>
      <c r="B1210" s="140" t="s">
        <v>105</v>
      </c>
      <c r="C1210" s="140" t="s">
        <v>160</v>
      </c>
      <c r="D1210" s="140" t="s">
        <v>118</v>
      </c>
      <c r="E1210" s="140" t="s">
        <v>162</v>
      </c>
      <c r="F1210" s="140">
        <v>16</v>
      </c>
    </row>
    <row r="1211" spans="1:6" x14ac:dyDescent="0.35">
      <c r="A1211" s="140">
        <v>2017</v>
      </c>
      <c r="B1211" s="140" t="s">
        <v>105</v>
      </c>
      <c r="C1211" s="140" t="s">
        <v>160</v>
      </c>
      <c r="D1211" s="140" t="s">
        <v>108</v>
      </c>
      <c r="E1211" s="140" t="s">
        <v>162</v>
      </c>
      <c r="F1211" s="140">
        <v>27</v>
      </c>
    </row>
    <row r="1212" spans="1:6" x14ac:dyDescent="0.35">
      <c r="A1212" s="140">
        <v>2017</v>
      </c>
      <c r="B1212" s="140" t="s">
        <v>105</v>
      </c>
      <c r="C1212" s="140" t="s">
        <v>160</v>
      </c>
      <c r="D1212" s="140" t="s">
        <v>114</v>
      </c>
      <c r="E1212" s="140" t="s">
        <v>162</v>
      </c>
      <c r="F1212" s="140">
        <v>0</v>
      </c>
    </row>
    <row r="1213" spans="1:6" x14ac:dyDescent="0.35">
      <c r="A1213" s="140">
        <v>2017</v>
      </c>
      <c r="B1213" s="140" t="s">
        <v>105</v>
      </c>
      <c r="C1213" s="140" t="s">
        <v>153</v>
      </c>
      <c r="D1213" s="140" t="s">
        <v>110</v>
      </c>
      <c r="E1213" s="140" t="s">
        <v>162</v>
      </c>
      <c r="F1213" s="140">
        <v>12</v>
      </c>
    </row>
    <row r="1214" spans="1:6" x14ac:dyDescent="0.35">
      <c r="A1214" s="140">
        <v>2017</v>
      </c>
      <c r="B1214" s="140" t="s">
        <v>105</v>
      </c>
      <c r="C1214" s="140" t="s">
        <v>153</v>
      </c>
      <c r="D1214" s="140" t="s">
        <v>109</v>
      </c>
      <c r="E1214" s="140" t="s">
        <v>162</v>
      </c>
      <c r="F1214" s="140">
        <v>1064</v>
      </c>
    </row>
    <row r="1215" spans="1:6" x14ac:dyDescent="0.35">
      <c r="A1215" s="140">
        <v>2017</v>
      </c>
      <c r="B1215" s="140" t="s">
        <v>105</v>
      </c>
      <c r="C1215" s="140" t="s">
        <v>153</v>
      </c>
      <c r="D1215" s="140" t="s">
        <v>111</v>
      </c>
      <c r="E1215" s="140" t="s">
        <v>162</v>
      </c>
      <c r="F1215" s="140">
        <v>2</v>
      </c>
    </row>
    <row r="1216" spans="1:6" x14ac:dyDescent="0.35">
      <c r="A1216" s="140">
        <v>2017</v>
      </c>
      <c r="B1216" s="140" t="s">
        <v>105</v>
      </c>
      <c r="C1216" s="140" t="s">
        <v>153</v>
      </c>
      <c r="D1216" s="140" t="s">
        <v>112</v>
      </c>
      <c r="E1216" s="140" t="s">
        <v>162</v>
      </c>
      <c r="F1216" s="140">
        <v>4</v>
      </c>
    </row>
    <row r="1217" spans="1:6" x14ac:dyDescent="0.35">
      <c r="A1217" s="140">
        <v>2017</v>
      </c>
      <c r="B1217" s="140" t="s">
        <v>105</v>
      </c>
      <c r="C1217" s="140" t="s">
        <v>153</v>
      </c>
      <c r="D1217" s="140" t="s">
        <v>113</v>
      </c>
      <c r="E1217" s="140" t="s">
        <v>162</v>
      </c>
      <c r="F1217" s="140">
        <v>14</v>
      </c>
    </row>
    <row r="1218" spans="1:6" x14ac:dyDescent="0.35">
      <c r="A1218" s="140">
        <v>2017</v>
      </c>
      <c r="B1218" s="140" t="s">
        <v>105</v>
      </c>
      <c r="C1218" s="140" t="s">
        <v>153</v>
      </c>
      <c r="D1218" s="140" t="s">
        <v>116</v>
      </c>
      <c r="E1218" s="140" t="s">
        <v>162</v>
      </c>
      <c r="F1218" s="140">
        <v>628</v>
      </c>
    </row>
    <row r="1219" spans="1:6" x14ac:dyDescent="0.35">
      <c r="A1219" s="140">
        <v>2017</v>
      </c>
      <c r="B1219" s="140" t="s">
        <v>105</v>
      </c>
      <c r="C1219" s="140" t="s">
        <v>153</v>
      </c>
      <c r="D1219" s="140" t="s">
        <v>115</v>
      </c>
      <c r="E1219" s="140" t="s">
        <v>162</v>
      </c>
      <c r="F1219" s="140">
        <v>105</v>
      </c>
    </row>
    <row r="1220" spans="1:6" x14ac:dyDescent="0.35">
      <c r="A1220" s="140">
        <v>2017</v>
      </c>
      <c r="B1220" s="140" t="s">
        <v>105</v>
      </c>
      <c r="C1220" s="140" t="s">
        <v>153</v>
      </c>
      <c r="D1220" s="140" t="s">
        <v>118</v>
      </c>
      <c r="E1220" s="140" t="s">
        <v>162</v>
      </c>
      <c r="F1220" s="140">
        <v>456</v>
      </c>
    </row>
    <row r="1221" spans="1:6" x14ac:dyDescent="0.35">
      <c r="A1221" s="140">
        <v>2017</v>
      </c>
      <c r="B1221" s="140" t="s">
        <v>105</v>
      </c>
      <c r="C1221" s="140" t="s">
        <v>153</v>
      </c>
      <c r="D1221" s="140" t="s">
        <v>108</v>
      </c>
      <c r="E1221" s="140" t="s">
        <v>162</v>
      </c>
      <c r="F1221" s="140">
        <v>1046</v>
      </c>
    </row>
    <row r="1222" spans="1:6" x14ac:dyDescent="0.35">
      <c r="A1222" s="140">
        <v>2017</v>
      </c>
      <c r="B1222" s="140" t="s">
        <v>105</v>
      </c>
      <c r="C1222" s="140" t="s">
        <v>153</v>
      </c>
      <c r="D1222" s="140" t="s">
        <v>114</v>
      </c>
      <c r="E1222" s="140" t="s">
        <v>162</v>
      </c>
      <c r="F1222" s="140">
        <v>2</v>
      </c>
    </row>
    <row r="1223" spans="1:6" x14ac:dyDescent="0.35">
      <c r="A1223" s="140">
        <v>2017</v>
      </c>
      <c r="B1223" s="140" t="s">
        <v>105</v>
      </c>
      <c r="C1223" s="140" t="s">
        <v>154</v>
      </c>
      <c r="D1223" s="140" t="s">
        <v>110</v>
      </c>
      <c r="E1223" s="140" t="s">
        <v>162</v>
      </c>
      <c r="F1223" s="140">
        <v>66</v>
      </c>
    </row>
    <row r="1224" spans="1:6" x14ac:dyDescent="0.35">
      <c r="A1224" s="140">
        <v>2017</v>
      </c>
      <c r="B1224" s="140" t="s">
        <v>105</v>
      </c>
      <c r="C1224" s="140" t="s">
        <v>154</v>
      </c>
      <c r="D1224" s="140" t="s">
        <v>109</v>
      </c>
      <c r="E1224" s="140" t="s">
        <v>162</v>
      </c>
      <c r="F1224" s="140">
        <v>3696</v>
      </c>
    </row>
    <row r="1225" spans="1:6" x14ac:dyDescent="0.35">
      <c r="A1225" s="140">
        <v>2017</v>
      </c>
      <c r="B1225" s="140" t="s">
        <v>105</v>
      </c>
      <c r="C1225" s="140" t="s">
        <v>154</v>
      </c>
      <c r="D1225" s="140" t="s">
        <v>111</v>
      </c>
      <c r="E1225" s="140" t="s">
        <v>162</v>
      </c>
      <c r="F1225" s="140">
        <v>21</v>
      </c>
    </row>
    <row r="1226" spans="1:6" x14ac:dyDescent="0.35">
      <c r="A1226" s="140">
        <v>2017</v>
      </c>
      <c r="B1226" s="140" t="s">
        <v>105</v>
      </c>
      <c r="C1226" s="140" t="s">
        <v>154</v>
      </c>
      <c r="D1226" s="140" t="s">
        <v>112</v>
      </c>
      <c r="E1226" s="140" t="s">
        <v>162</v>
      </c>
      <c r="F1226" s="140">
        <v>15</v>
      </c>
    </row>
    <row r="1227" spans="1:6" x14ac:dyDescent="0.35">
      <c r="A1227" s="140">
        <v>2017</v>
      </c>
      <c r="B1227" s="140" t="s">
        <v>105</v>
      </c>
      <c r="C1227" s="140" t="s">
        <v>154</v>
      </c>
      <c r="D1227" s="140" t="s">
        <v>113</v>
      </c>
      <c r="E1227" s="140" t="s">
        <v>162</v>
      </c>
      <c r="F1227" s="140">
        <v>69</v>
      </c>
    </row>
    <row r="1228" spans="1:6" x14ac:dyDescent="0.35">
      <c r="A1228" s="140">
        <v>2017</v>
      </c>
      <c r="B1228" s="140" t="s">
        <v>105</v>
      </c>
      <c r="C1228" s="140" t="s">
        <v>154</v>
      </c>
      <c r="D1228" s="140" t="s">
        <v>116</v>
      </c>
      <c r="E1228" s="140" t="s">
        <v>162</v>
      </c>
      <c r="F1228" s="140">
        <v>2555</v>
      </c>
    </row>
    <row r="1229" spans="1:6" x14ac:dyDescent="0.35">
      <c r="A1229" s="140">
        <v>2017</v>
      </c>
      <c r="B1229" s="140" t="s">
        <v>105</v>
      </c>
      <c r="C1229" s="140" t="s">
        <v>154</v>
      </c>
      <c r="D1229" s="140" t="s">
        <v>115</v>
      </c>
      <c r="E1229" s="140" t="s">
        <v>162</v>
      </c>
      <c r="F1229" s="140">
        <v>354</v>
      </c>
    </row>
    <row r="1230" spans="1:6" x14ac:dyDescent="0.35">
      <c r="A1230" s="140">
        <v>2017</v>
      </c>
      <c r="B1230" s="140" t="s">
        <v>105</v>
      </c>
      <c r="C1230" s="140" t="s">
        <v>154</v>
      </c>
      <c r="D1230" s="140" t="s">
        <v>118</v>
      </c>
      <c r="E1230" s="140" t="s">
        <v>162</v>
      </c>
      <c r="F1230" s="140">
        <v>1748</v>
      </c>
    </row>
    <row r="1231" spans="1:6" x14ac:dyDescent="0.35">
      <c r="A1231" s="140">
        <v>2017</v>
      </c>
      <c r="B1231" s="140" t="s">
        <v>105</v>
      </c>
      <c r="C1231" s="140" t="s">
        <v>154</v>
      </c>
      <c r="D1231" s="140" t="s">
        <v>108</v>
      </c>
      <c r="E1231" s="140" t="s">
        <v>162</v>
      </c>
      <c r="F1231" s="140">
        <v>5414</v>
      </c>
    </row>
    <row r="1232" spans="1:6" x14ac:dyDescent="0.35">
      <c r="A1232" s="140">
        <v>2017</v>
      </c>
      <c r="B1232" s="140" t="s">
        <v>105</v>
      </c>
      <c r="C1232" s="140" t="s">
        <v>154</v>
      </c>
      <c r="D1232" s="140" t="s">
        <v>114</v>
      </c>
      <c r="E1232" s="140" t="s">
        <v>162</v>
      </c>
      <c r="F1232" s="140">
        <v>22</v>
      </c>
    </row>
    <row r="1233" spans="1:6" x14ac:dyDescent="0.35">
      <c r="A1233" s="140">
        <v>2017</v>
      </c>
      <c r="B1233" s="140" t="s">
        <v>105</v>
      </c>
      <c r="C1233" s="140" t="s">
        <v>155</v>
      </c>
      <c r="D1233" s="140" t="s">
        <v>110</v>
      </c>
      <c r="E1233" s="140" t="s">
        <v>162</v>
      </c>
      <c r="F1233" s="140">
        <v>1</v>
      </c>
    </row>
    <row r="1234" spans="1:6" x14ac:dyDescent="0.35">
      <c r="A1234" s="140">
        <v>2017</v>
      </c>
      <c r="B1234" s="140" t="s">
        <v>105</v>
      </c>
      <c r="C1234" s="140" t="s">
        <v>155</v>
      </c>
      <c r="D1234" s="140" t="s">
        <v>109</v>
      </c>
      <c r="E1234" s="140" t="s">
        <v>162</v>
      </c>
      <c r="F1234" s="140">
        <v>210</v>
      </c>
    </row>
    <row r="1235" spans="1:6" x14ac:dyDescent="0.35">
      <c r="A1235" s="140">
        <v>2017</v>
      </c>
      <c r="B1235" s="140" t="s">
        <v>105</v>
      </c>
      <c r="C1235" s="140" t="s">
        <v>155</v>
      </c>
      <c r="D1235" s="140" t="s">
        <v>111</v>
      </c>
      <c r="E1235" s="140" t="s">
        <v>162</v>
      </c>
      <c r="F1235" s="140">
        <v>0</v>
      </c>
    </row>
    <row r="1236" spans="1:6" x14ac:dyDescent="0.35">
      <c r="A1236" s="140">
        <v>2017</v>
      </c>
      <c r="B1236" s="140" t="s">
        <v>105</v>
      </c>
      <c r="C1236" s="140" t="s">
        <v>155</v>
      </c>
      <c r="D1236" s="140" t="s">
        <v>112</v>
      </c>
      <c r="E1236" s="140" t="s">
        <v>162</v>
      </c>
      <c r="F1236" s="140">
        <v>1</v>
      </c>
    </row>
    <row r="1237" spans="1:6" x14ac:dyDescent="0.35">
      <c r="A1237" s="140">
        <v>2017</v>
      </c>
      <c r="B1237" s="140" t="s">
        <v>105</v>
      </c>
      <c r="C1237" s="140" t="s">
        <v>155</v>
      </c>
      <c r="D1237" s="140" t="s">
        <v>113</v>
      </c>
      <c r="E1237" s="140" t="s">
        <v>162</v>
      </c>
      <c r="F1237" s="140">
        <v>0</v>
      </c>
    </row>
    <row r="1238" spans="1:6" x14ac:dyDescent="0.35">
      <c r="A1238" s="140">
        <v>2017</v>
      </c>
      <c r="B1238" s="140" t="s">
        <v>105</v>
      </c>
      <c r="C1238" s="140" t="s">
        <v>155</v>
      </c>
      <c r="D1238" s="140" t="s">
        <v>116</v>
      </c>
      <c r="E1238" s="140" t="s">
        <v>162</v>
      </c>
      <c r="F1238" s="140">
        <v>84</v>
      </c>
    </row>
    <row r="1239" spans="1:6" x14ac:dyDescent="0.35">
      <c r="A1239" s="140">
        <v>2017</v>
      </c>
      <c r="B1239" s="140" t="s">
        <v>105</v>
      </c>
      <c r="C1239" s="140" t="s">
        <v>155</v>
      </c>
      <c r="D1239" s="140" t="s">
        <v>115</v>
      </c>
      <c r="E1239" s="140" t="s">
        <v>162</v>
      </c>
      <c r="F1239" s="140">
        <v>9</v>
      </c>
    </row>
    <row r="1240" spans="1:6" x14ac:dyDescent="0.35">
      <c r="A1240" s="140">
        <v>2017</v>
      </c>
      <c r="B1240" s="140" t="s">
        <v>105</v>
      </c>
      <c r="C1240" s="140" t="s">
        <v>155</v>
      </c>
      <c r="D1240" s="140" t="s">
        <v>118</v>
      </c>
      <c r="E1240" s="140" t="s">
        <v>162</v>
      </c>
      <c r="F1240" s="140">
        <v>58</v>
      </c>
    </row>
    <row r="1241" spans="1:6" x14ac:dyDescent="0.35">
      <c r="A1241" s="140">
        <v>2017</v>
      </c>
      <c r="B1241" s="140" t="s">
        <v>105</v>
      </c>
      <c r="C1241" s="140" t="s">
        <v>155</v>
      </c>
      <c r="D1241" s="140" t="s">
        <v>108</v>
      </c>
      <c r="E1241" s="140" t="s">
        <v>162</v>
      </c>
      <c r="F1241" s="140">
        <v>114</v>
      </c>
    </row>
    <row r="1242" spans="1:6" x14ac:dyDescent="0.35">
      <c r="A1242" s="140">
        <v>2017</v>
      </c>
      <c r="B1242" s="140" t="s">
        <v>105</v>
      </c>
      <c r="C1242" s="140" t="s">
        <v>155</v>
      </c>
      <c r="D1242" s="140" t="s">
        <v>114</v>
      </c>
      <c r="E1242" s="140" t="s">
        <v>162</v>
      </c>
      <c r="F1242" s="140">
        <v>0</v>
      </c>
    </row>
    <row r="1243" spans="1:6" x14ac:dyDescent="0.35">
      <c r="A1243" s="140">
        <v>2017</v>
      </c>
      <c r="B1243" s="140" t="s">
        <v>105</v>
      </c>
      <c r="C1243" s="140" t="s">
        <v>156</v>
      </c>
      <c r="D1243" s="140" t="s">
        <v>110</v>
      </c>
      <c r="E1243" s="140" t="s">
        <v>162</v>
      </c>
      <c r="F1243" s="140">
        <v>4</v>
      </c>
    </row>
    <row r="1244" spans="1:6" x14ac:dyDescent="0.35">
      <c r="A1244" s="140">
        <v>2017</v>
      </c>
      <c r="B1244" s="140" t="s">
        <v>105</v>
      </c>
      <c r="C1244" s="140" t="s">
        <v>156</v>
      </c>
      <c r="D1244" s="140" t="s">
        <v>109</v>
      </c>
      <c r="E1244" s="140" t="s">
        <v>162</v>
      </c>
      <c r="F1244" s="140">
        <v>468</v>
      </c>
    </row>
    <row r="1245" spans="1:6" x14ac:dyDescent="0.35">
      <c r="A1245" s="140">
        <v>2017</v>
      </c>
      <c r="B1245" s="140" t="s">
        <v>105</v>
      </c>
      <c r="C1245" s="140" t="s">
        <v>156</v>
      </c>
      <c r="D1245" s="140" t="s">
        <v>111</v>
      </c>
      <c r="E1245" s="140" t="s">
        <v>162</v>
      </c>
      <c r="F1245" s="140">
        <v>1</v>
      </c>
    </row>
    <row r="1246" spans="1:6" x14ac:dyDescent="0.35">
      <c r="A1246" s="140">
        <v>2017</v>
      </c>
      <c r="B1246" s="140" t="s">
        <v>105</v>
      </c>
      <c r="C1246" s="140" t="s">
        <v>156</v>
      </c>
      <c r="D1246" s="140" t="s">
        <v>112</v>
      </c>
      <c r="E1246" s="140" t="s">
        <v>162</v>
      </c>
      <c r="F1246" s="140">
        <v>1</v>
      </c>
    </row>
    <row r="1247" spans="1:6" x14ac:dyDescent="0.35">
      <c r="A1247" s="140">
        <v>2017</v>
      </c>
      <c r="B1247" s="140" t="s">
        <v>105</v>
      </c>
      <c r="C1247" s="140" t="s">
        <v>156</v>
      </c>
      <c r="D1247" s="140" t="s">
        <v>113</v>
      </c>
      <c r="E1247" s="140" t="s">
        <v>162</v>
      </c>
      <c r="F1247" s="140">
        <v>3</v>
      </c>
    </row>
    <row r="1248" spans="1:6" x14ac:dyDescent="0.35">
      <c r="A1248" s="140">
        <v>2017</v>
      </c>
      <c r="B1248" s="140" t="s">
        <v>105</v>
      </c>
      <c r="C1248" s="140" t="s">
        <v>156</v>
      </c>
      <c r="D1248" s="140" t="s">
        <v>116</v>
      </c>
      <c r="E1248" s="140" t="s">
        <v>162</v>
      </c>
      <c r="F1248" s="140">
        <v>236</v>
      </c>
    </row>
    <row r="1249" spans="1:6" x14ac:dyDescent="0.35">
      <c r="A1249" s="140">
        <v>2017</v>
      </c>
      <c r="B1249" s="140" t="s">
        <v>105</v>
      </c>
      <c r="C1249" s="140" t="s">
        <v>156</v>
      </c>
      <c r="D1249" s="140" t="s">
        <v>115</v>
      </c>
      <c r="E1249" s="140" t="s">
        <v>162</v>
      </c>
      <c r="F1249" s="140">
        <v>28</v>
      </c>
    </row>
    <row r="1250" spans="1:6" x14ac:dyDescent="0.35">
      <c r="A1250" s="140">
        <v>2017</v>
      </c>
      <c r="B1250" s="140" t="s">
        <v>105</v>
      </c>
      <c r="C1250" s="140" t="s">
        <v>156</v>
      </c>
      <c r="D1250" s="140" t="s">
        <v>118</v>
      </c>
      <c r="E1250" s="140" t="s">
        <v>162</v>
      </c>
      <c r="F1250" s="140">
        <v>167</v>
      </c>
    </row>
    <row r="1251" spans="1:6" x14ac:dyDescent="0.35">
      <c r="A1251" s="140">
        <v>2017</v>
      </c>
      <c r="B1251" s="140" t="s">
        <v>105</v>
      </c>
      <c r="C1251" s="140" t="s">
        <v>156</v>
      </c>
      <c r="D1251" s="140" t="s">
        <v>108</v>
      </c>
      <c r="E1251" s="140" t="s">
        <v>162</v>
      </c>
      <c r="F1251" s="140">
        <v>346</v>
      </c>
    </row>
    <row r="1252" spans="1:6" x14ac:dyDescent="0.35">
      <c r="A1252" s="140">
        <v>2017</v>
      </c>
      <c r="B1252" s="140" t="s">
        <v>105</v>
      </c>
      <c r="C1252" s="140" t="s">
        <v>156</v>
      </c>
      <c r="D1252" s="140" t="s">
        <v>114</v>
      </c>
      <c r="E1252" s="140" t="s">
        <v>162</v>
      </c>
      <c r="F1252" s="140">
        <v>2</v>
      </c>
    </row>
    <row r="1253" spans="1:6" x14ac:dyDescent="0.35">
      <c r="A1253" s="140">
        <v>2017</v>
      </c>
      <c r="B1253" s="140" t="s">
        <v>105</v>
      </c>
      <c r="C1253" s="140" t="s">
        <v>157</v>
      </c>
      <c r="D1253" s="140" t="s">
        <v>110</v>
      </c>
      <c r="E1253" s="140" t="s">
        <v>162</v>
      </c>
      <c r="F1253" s="140">
        <v>30</v>
      </c>
    </row>
    <row r="1254" spans="1:6" x14ac:dyDescent="0.35">
      <c r="A1254" s="140">
        <v>2017</v>
      </c>
      <c r="B1254" s="140" t="s">
        <v>105</v>
      </c>
      <c r="C1254" s="140" t="s">
        <v>157</v>
      </c>
      <c r="D1254" s="140" t="s">
        <v>109</v>
      </c>
      <c r="E1254" s="140" t="s">
        <v>162</v>
      </c>
      <c r="F1254" s="140">
        <v>1249</v>
      </c>
    </row>
    <row r="1255" spans="1:6" x14ac:dyDescent="0.35">
      <c r="A1255" s="140">
        <v>2017</v>
      </c>
      <c r="B1255" s="140" t="s">
        <v>105</v>
      </c>
      <c r="C1255" s="140" t="s">
        <v>157</v>
      </c>
      <c r="D1255" s="140" t="s">
        <v>111</v>
      </c>
      <c r="E1255" s="140" t="s">
        <v>162</v>
      </c>
      <c r="F1255" s="140">
        <v>2</v>
      </c>
    </row>
    <row r="1256" spans="1:6" x14ac:dyDescent="0.35">
      <c r="A1256" s="140">
        <v>2017</v>
      </c>
      <c r="B1256" s="140" t="s">
        <v>105</v>
      </c>
      <c r="C1256" s="140" t="s">
        <v>157</v>
      </c>
      <c r="D1256" s="140" t="s">
        <v>112</v>
      </c>
      <c r="E1256" s="140" t="s">
        <v>162</v>
      </c>
      <c r="F1256" s="140">
        <v>1</v>
      </c>
    </row>
    <row r="1257" spans="1:6" x14ac:dyDescent="0.35">
      <c r="A1257" s="140">
        <v>2017</v>
      </c>
      <c r="B1257" s="140" t="s">
        <v>105</v>
      </c>
      <c r="C1257" s="140" t="s">
        <v>157</v>
      </c>
      <c r="D1257" s="140" t="s">
        <v>113</v>
      </c>
      <c r="E1257" s="140" t="s">
        <v>162</v>
      </c>
      <c r="F1257" s="140">
        <v>9</v>
      </c>
    </row>
    <row r="1258" spans="1:6" x14ac:dyDescent="0.35">
      <c r="A1258" s="140">
        <v>2017</v>
      </c>
      <c r="B1258" s="140" t="s">
        <v>105</v>
      </c>
      <c r="C1258" s="140" t="s">
        <v>157</v>
      </c>
      <c r="D1258" s="140" t="s">
        <v>116</v>
      </c>
      <c r="E1258" s="140" t="s">
        <v>162</v>
      </c>
      <c r="F1258" s="140">
        <v>653</v>
      </c>
    </row>
    <row r="1259" spans="1:6" x14ac:dyDescent="0.35">
      <c r="A1259" s="140">
        <v>2017</v>
      </c>
      <c r="B1259" s="140" t="s">
        <v>105</v>
      </c>
      <c r="C1259" s="140" t="s">
        <v>157</v>
      </c>
      <c r="D1259" s="140" t="s">
        <v>115</v>
      </c>
      <c r="E1259" s="140" t="s">
        <v>162</v>
      </c>
      <c r="F1259" s="140">
        <v>80</v>
      </c>
    </row>
    <row r="1260" spans="1:6" x14ac:dyDescent="0.35">
      <c r="A1260" s="140">
        <v>2017</v>
      </c>
      <c r="B1260" s="140" t="s">
        <v>105</v>
      </c>
      <c r="C1260" s="140" t="s">
        <v>157</v>
      </c>
      <c r="D1260" s="140" t="s">
        <v>118</v>
      </c>
      <c r="E1260" s="140" t="s">
        <v>162</v>
      </c>
      <c r="F1260" s="140">
        <v>446</v>
      </c>
    </row>
    <row r="1261" spans="1:6" x14ac:dyDescent="0.35">
      <c r="A1261" s="140">
        <v>2017</v>
      </c>
      <c r="B1261" s="140" t="s">
        <v>105</v>
      </c>
      <c r="C1261" s="140" t="s">
        <v>157</v>
      </c>
      <c r="D1261" s="140" t="s">
        <v>108</v>
      </c>
      <c r="E1261" s="140" t="s">
        <v>162</v>
      </c>
      <c r="F1261" s="140">
        <v>1265</v>
      </c>
    </row>
    <row r="1262" spans="1:6" x14ac:dyDescent="0.35">
      <c r="A1262" s="140">
        <v>2017</v>
      </c>
      <c r="B1262" s="140" t="s">
        <v>105</v>
      </c>
      <c r="C1262" s="140" t="s">
        <v>157</v>
      </c>
      <c r="D1262" s="140" t="s">
        <v>114</v>
      </c>
      <c r="E1262" s="140" t="s">
        <v>162</v>
      </c>
      <c r="F1262" s="140">
        <v>4</v>
      </c>
    </row>
    <row r="1263" spans="1:6" x14ac:dyDescent="0.35">
      <c r="A1263" s="140">
        <v>2018</v>
      </c>
      <c r="B1263" s="140" t="s">
        <v>127</v>
      </c>
      <c r="C1263" s="140" t="s">
        <v>153</v>
      </c>
      <c r="D1263" s="140" t="s">
        <v>110</v>
      </c>
      <c r="E1263" s="140" t="s">
        <v>162</v>
      </c>
      <c r="F1263" s="140">
        <v>0</v>
      </c>
    </row>
    <row r="1264" spans="1:6" x14ac:dyDescent="0.35">
      <c r="A1264" s="140">
        <v>2018</v>
      </c>
      <c r="B1264" s="140" t="s">
        <v>127</v>
      </c>
      <c r="C1264" s="140" t="s">
        <v>153</v>
      </c>
      <c r="D1264" s="140" t="s">
        <v>109</v>
      </c>
      <c r="E1264" s="140" t="s">
        <v>162</v>
      </c>
      <c r="F1264" s="140">
        <v>74</v>
      </c>
    </row>
    <row r="1265" spans="1:6" x14ac:dyDescent="0.35">
      <c r="A1265" s="140">
        <v>2018</v>
      </c>
      <c r="B1265" s="140" t="s">
        <v>127</v>
      </c>
      <c r="C1265" s="140" t="s">
        <v>153</v>
      </c>
      <c r="D1265" s="140" t="s">
        <v>111</v>
      </c>
      <c r="E1265" s="140" t="s">
        <v>162</v>
      </c>
      <c r="F1265" s="140">
        <v>0</v>
      </c>
    </row>
    <row r="1266" spans="1:6" x14ac:dyDescent="0.35">
      <c r="A1266" s="140">
        <v>2018</v>
      </c>
      <c r="B1266" s="140" t="s">
        <v>127</v>
      </c>
      <c r="C1266" s="140" t="s">
        <v>153</v>
      </c>
      <c r="D1266" s="140" t="s">
        <v>112</v>
      </c>
      <c r="E1266" s="140" t="s">
        <v>162</v>
      </c>
      <c r="F1266" s="140">
        <v>0</v>
      </c>
    </row>
    <row r="1267" spans="1:6" x14ac:dyDescent="0.35">
      <c r="A1267" s="140">
        <v>2018</v>
      </c>
      <c r="B1267" s="140" t="s">
        <v>127</v>
      </c>
      <c r="C1267" s="140" t="s">
        <v>153</v>
      </c>
      <c r="D1267" s="140" t="s">
        <v>113</v>
      </c>
      <c r="E1267" s="140" t="s">
        <v>162</v>
      </c>
      <c r="F1267" s="140">
        <v>0</v>
      </c>
    </row>
    <row r="1268" spans="1:6" x14ac:dyDescent="0.35">
      <c r="A1268" s="140">
        <v>2018</v>
      </c>
      <c r="B1268" s="140" t="s">
        <v>127</v>
      </c>
      <c r="C1268" s="140" t="s">
        <v>153</v>
      </c>
      <c r="D1268" s="140" t="s">
        <v>116</v>
      </c>
      <c r="E1268" s="140" t="s">
        <v>162</v>
      </c>
      <c r="F1268" s="140">
        <v>48</v>
      </c>
    </row>
    <row r="1269" spans="1:6" x14ac:dyDescent="0.35">
      <c r="A1269" s="140">
        <v>2018</v>
      </c>
      <c r="B1269" s="140" t="s">
        <v>127</v>
      </c>
      <c r="C1269" s="140" t="s">
        <v>153</v>
      </c>
      <c r="D1269" s="140" t="s">
        <v>115</v>
      </c>
      <c r="E1269" s="140" t="s">
        <v>162</v>
      </c>
      <c r="F1269" s="140">
        <v>4</v>
      </c>
    </row>
    <row r="1270" spans="1:6" x14ac:dyDescent="0.35">
      <c r="A1270" s="140">
        <v>2018</v>
      </c>
      <c r="B1270" s="140" t="s">
        <v>127</v>
      </c>
      <c r="C1270" s="140" t="s">
        <v>153</v>
      </c>
      <c r="D1270" s="140" t="s">
        <v>118</v>
      </c>
      <c r="E1270" s="140" t="s">
        <v>162</v>
      </c>
      <c r="F1270" s="140">
        <v>29</v>
      </c>
    </row>
    <row r="1271" spans="1:6" x14ac:dyDescent="0.35">
      <c r="A1271" s="140">
        <v>2018</v>
      </c>
      <c r="B1271" s="140" t="s">
        <v>127</v>
      </c>
      <c r="C1271" s="140" t="s">
        <v>153</v>
      </c>
      <c r="D1271" s="140" t="s">
        <v>108</v>
      </c>
      <c r="E1271" s="140" t="s">
        <v>162</v>
      </c>
      <c r="F1271" s="140">
        <v>89</v>
      </c>
    </row>
    <row r="1272" spans="1:6" x14ac:dyDescent="0.35">
      <c r="A1272" s="140">
        <v>2018</v>
      </c>
      <c r="B1272" s="140" t="s">
        <v>127</v>
      </c>
      <c r="C1272" s="140" t="s">
        <v>153</v>
      </c>
      <c r="D1272" s="140" t="s">
        <v>114</v>
      </c>
      <c r="E1272" s="140" t="s">
        <v>162</v>
      </c>
      <c r="F1272" s="140">
        <v>1</v>
      </c>
    </row>
    <row r="1273" spans="1:6" x14ac:dyDescent="0.35">
      <c r="A1273" s="140">
        <v>2018</v>
      </c>
      <c r="B1273" s="140" t="s">
        <v>127</v>
      </c>
      <c r="C1273" s="140" t="s">
        <v>154</v>
      </c>
      <c r="D1273" s="140" t="s">
        <v>110</v>
      </c>
      <c r="E1273" s="140" t="s">
        <v>162</v>
      </c>
      <c r="F1273" s="140">
        <v>0</v>
      </c>
    </row>
    <row r="1274" spans="1:6" x14ac:dyDescent="0.35">
      <c r="A1274" s="140">
        <v>2018</v>
      </c>
      <c r="B1274" s="140" t="s">
        <v>127</v>
      </c>
      <c r="C1274" s="140" t="s">
        <v>154</v>
      </c>
      <c r="D1274" s="140" t="s">
        <v>109</v>
      </c>
      <c r="E1274" s="140" t="s">
        <v>162</v>
      </c>
      <c r="F1274" s="140">
        <v>199</v>
      </c>
    </row>
    <row r="1275" spans="1:6" x14ac:dyDescent="0.35">
      <c r="A1275" s="140">
        <v>2018</v>
      </c>
      <c r="B1275" s="140" t="s">
        <v>127</v>
      </c>
      <c r="C1275" s="140" t="s">
        <v>154</v>
      </c>
      <c r="D1275" s="140" t="s">
        <v>111</v>
      </c>
      <c r="E1275" s="140" t="s">
        <v>162</v>
      </c>
      <c r="F1275" s="140">
        <v>0</v>
      </c>
    </row>
    <row r="1276" spans="1:6" x14ac:dyDescent="0.35">
      <c r="A1276" s="140">
        <v>2018</v>
      </c>
      <c r="B1276" s="140" t="s">
        <v>127</v>
      </c>
      <c r="C1276" s="140" t="s">
        <v>154</v>
      </c>
      <c r="D1276" s="140" t="s">
        <v>112</v>
      </c>
      <c r="E1276" s="140" t="s">
        <v>162</v>
      </c>
      <c r="F1276" s="140">
        <v>0</v>
      </c>
    </row>
    <row r="1277" spans="1:6" x14ac:dyDescent="0.35">
      <c r="A1277" s="140">
        <v>2018</v>
      </c>
      <c r="B1277" s="140" t="s">
        <v>127</v>
      </c>
      <c r="C1277" s="140" t="s">
        <v>154</v>
      </c>
      <c r="D1277" s="140" t="s">
        <v>113</v>
      </c>
      <c r="E1277" s="140" t="s">
        <v>162</v>
      </c>
      <c r="F1277" s="140">
        <v>1</v>
      </c>
    </row>
    <row r="1278" spans="1:6" x14ac:dyDescent="0.35">
      <c r="A1278" s="140">
        <v>2018</v>
      </c>
      <c r="B1278" s="140" t="s">
        <v>127</v>
      </c>
      <c r="C1278" s="140" t="s">
        <v>154</v>
      </c>
      <c r="D1278" s="140" t="s">
        <v>116</v>
      </c>
      <c r="E1278" s="140" t="s">
        <v>162</v>
      </c>
      <c r="F1278" s="140">
        <v>139</v>
      </c>
    </row>
    <row r="1279" spans="1:6" x14ac:dyDescent="0.35">
      <c r="A1279" s="140">
        <v>2018</v>
      </c>
      <c r="B1279" s="140" t="s">
        <v>127</v>
      </c>
      <c r="C1279" s="140" t="s">
        <v>154</v>
      </c>
      <c r="D1279" s="140" t="s">
        <v>115</v>
      </c>
      <c r="E1279" s="140" t="s">
        <v>162</v>
      </c>
      <c r="F1279" s="140">
        <v>12</v>
      </c>
    </row>
    <row r="1280" spans="1:6" x14ac:dyDescent="0.35">
      <c r="A1280" s="140">
        <v>2018</v>
      </c>
      <c r="B1280" s="140" t="s">
        <v>127</v>
      </c>
      <c r="C1280" s="140" t="s">
        <v>154</v>
      </c>
      <c r="D1280" s="140" t="s">
        <v>118</v>
      </c>
      <c r="E1280" s="140" t="s">
        <v>162</v>
      </c>
      <c r="F1280" s="140">
        <v>55</v>
      </c>
    </row>
    <row r="1281" spans="1:6" x14ac:dyDescent="0.35">
      <c r="A1281" s="140">
        <v>2018</v>
      </c>
      <c r="B1281" s="140" t="s">
        <v>127</v>
      </c>
      <c r="C1281" s="140" t="s">
        <v>154</v>
      </c>
      <c r="D1281" s="140" t="s">
        <v>108</v>
      </c>
      <c r="E1281" s="140" t="s">
        <v>162</v>
      </c>
      <c r="F1281" s="140">
        <v>202</v>
      </c>
    </row>
    <row r="1282" spans="1:6" x14ac:dyDescent="0.35">
      <c r="A1282" s="140">
        <v>2018</v>
      </c>
      <c r="B1282" s="140" t="s">
        <v>127</v>
      </c>
      <c r="C1282" s="140" t="s">
        <v>154</v>
      </c>
      <c r="D1282" s="140" t="s">
        <v>114</v>
      </c>
      <c r="E1282" s="140" t="s">
        <v>162</v>
      </c>
      <c r="F1282" s="140">
        <v>1</v>
      </c>
    </row>
    <row r="1283" spans="1:6" x14ac:dyDescent="0.35">
      <c r="A1283" s="140">
        <v>2018</v>
      </c>
      <c r="B1283" s="140" t="s">
        <v>127</v>
      </c>
      <c r="C1283" s="140" t="s">
        <v>155</v>
      </c>
      <c r="D1283" s="140" t="s">
        <v>110</v>
      </c>
      <c r="E1283" s="140" t="s">
        <v>162</v>
      </c>
      <c r="F1283" s="140">
        <v>0</v>
      </c>
    </row>
    <row r="1284" spans="1:6" x14ac:dyDescent="0.35">
      <c r="A1284" s="140">
        <v>2018</v>
      </c>
      <c r="B1284" s="140" t="s">
        <v>127</v>
      </c>
      <c r="C1284" s="140" t="s">
        <v>155</v>
      </c>
      <c r="D1284" s="140" t="s">
        <v>109</v>
      </c>
      <c r="E1284" s="140" t="s">
        <v>162</v>
      </c>
      <c r="F1284" s="140">
        <v>7</v>
      </c>
    </row>
    <row r="1285" spans="1:6" x14ac:dyDescent="0.35">
      <c r="A1285" s="140">
        <v>2018</v>
      </c>
      <c r="B1285" s="140" t="s">
        <v>127</v>
      </c>
      <c r="C1285" s="140" t="s">
        <v>155</v>
      </c>
      <c r="D1285" s="140" t="s">
        <v>111</v>
      </c>
      <c r="E1285" s="140" t="s">
        <v>162</v>
      </c>
      <c r="F1285" s="140">
        <v>0</v>
      </c>
    </row>
    <row r="1286" spans="1:6" x14ac:dyDescent="0.35">
      <c r="A1286" s="140">
        <v>2018</v>
      </c>
      <c r="B1286" s="140" t="s">
        <v>127</v>
      </c>
      <c r="C1286" s="140" t="s">
        <v>155</v>
      </c>
      <c r="D1286" s="140" t="s">
        <v>112</v>
      </c>
      <c r="E1286" s="140" t="s">
        <v>162</v>
      </c>
      <c r="F1286" s="140">
        <v>0</v>
      </c>
    </row>
    <row r="1287" spans="1:6" x14ac:dyDescent="0.35">
      <c r="A1287" s="140">
        <v>2018</v>
      </c>
      <c r="B1287" s="140" t="s">
        <v>127</v>
      </c>
      <c r="C1287" s="140" t="s">
        <v>155</v>
      </c>
      <c r="D1287" s="140" t="s">
        <v>113</v>
      </c>
      <c r="E1287" s="140" t="s">
        <v>162</v>
      </c>
      <c r="F1287" s="140">
        <v>0</v>
      </c>
    </row>
    <row r="1288" spans="1:6" x14ac:dyDescent="0.35">
      <c r="A1288" s="140">
        <v>2018</v>
      </c>
      <c r="B1288" s="140" t="s">
        <v>127</v>
      </c>
      <c r="C1288" s="140" t="s">
        <v>155</v>
      </c>
      <c r="D1288" s="140" t="s">
        <v>116</v>
      </c>
      <c r="E1288" s="140" t="s">
        <v>162</v>
      </c>
      <c r="F1288" s="140">
        <v>2</v>
      </c>
    </row>
    <row r="1289" spans="1:6" x14ac:dyDescent="0.35">
      <c r="A1289" s="140">
        <v>2018</v>
      </c>
      <c r="B1289" s="140" t="s">
        <v>127</v>
      </c>
      <c r="C1289" s="140" t="s">
        <v>155</v>
      </c>
      <c r="D1289" s="140" t="s">
        <v>115</v>
      </c>
      <c r="E1289" s="140" t="s">
        <v>162</v>
      </c>
      <c r="F1289" s="140">
        <v>0</v>
      </c>
    </row>
    <row r="1290" spans="1:6" x14ac:dyDescent="0.35">
      <c r="A1290" s="140">
        <v>2018</v>
      </c>
      <c r="B1290" s="140" t="s">
        <v>127</v>
      </c>
      <c r="C1290" s="140" t="s">
        <v>155</v>
      </c>
      <c r="D1290" s="140" t="s">
        <v>118</v>
      </c>
      <c r="E1290" s="140" t="s">
        <v>162</v>
      </c>
      <c r="F1290" s="140">
        <v>1</v>
      </c>
    </row>
    <row r="1291" spans="1:6" x14ac:dyDescent="0.35">
      <c r="A1291" s="140">
        <v>2018</v>
      </c>
      <c r="B1291" s="140" t="s">
        <v>127</v>
      </c>
      <c r="C1291" s="140" t="s">
        <v>155</v>
      </c>
      <c r="D1291" s="140" t="s">
        <v>108</v>
      </c>
      <c r="E1291" s="140" t="s">
        <v>162</v>
      </c>
      <c r="F1291" s="140">
        <v>2</v>
      </c>
    </row>
    <row r="1292" spans="1:6" x14ac:dyDescent="0.35">
      <c r="A1292" s="140">
        <v>2018</v>
      </c>
      <c r="B1292" s="140" t="s">
        <v>127</v>
      </c>
      <c r="C1292" s="140" t="s">
        <v>155</v>
      </c>
      <c r="D1292" s="140" t="s">
        <v>114</v>
      </c>
      <c r="E1292" s="140" t="s">
        <v>162</v>
      </c>
      <c r="F1292" s="140">
        <v>0</v>
      </c>
    </row>
    <row r="1293" spans="1:6" x14ac:dyDescent="0.35">
      <c r="A1293" s="140">
        <v>2018</v>
      </c>
      <c r="B1293" s="140" t="s">
        <v>127</v>
      </c>
      <c r="C1293" s="140" t="s">
        <v>156</v>
      </c>
      <c r="D1293" s="140" t="s">
        <v>110</v>
      </c>
      <c r="E1293" s="140" t="s">
        <v>162</v>
      </c>
      <c r="F1293" s="140">
        <v>0</v>
      </c>
    </row>
    <row r="1294" spans="1:6" x14ac:dyDescent="0.35">
      <c r="A1294" s="140">
        <v>2018</v>
      </c>
      <c r="B1294" s="140" t="s">
        <v>127</v>
      </c>
      <c r="C1294" s="140" t="s">
        <v>156</v>
      </c>
      <c r="D1294" s="140" t="s">
        <v>109</v>
      </c>
      <c r="E1294" s="140" t="s">
        <v>162</v>
      </c>
      <c r="F1294" s="140">
        <v>22</v>
      </c>
    </row>
    <row r="1295" spans="1:6" x14ac:dyDescent="0.35">
      <c r="A1295" s="140">
        <v>2018</v>
      </c>
      <c r="B1295" s="140" t="s">
        <v>127</v>
      </c>
      <c r="C1295" s="140" t="s">
        <v>156</v>
      </c>
      <c r="D1295" s="140" t="s">
        <v>111</v>
      </c>
      <c r="E1295" s="140" t="s">
        <v>162</v>
      </c>
      <c r="F1295" s="140">
        <v>0</v>
      </c>
    </row>
    <row r="1296" spans="1:6" x14ac:dyDescent="0.35">
      <c r="A1296" s="140">
        <v>2018</v>
      </c>
      <c r="B1296" s="140" t="s">
        <v>127</v>
      </c>
      <c r="C1296" s="140" t="s">
        <v>156</v>
      </c>
      <c r="D1296" s="140" t="s">
        <v>112</v>
      </c>
      <c r="E1296" s="140" t="s">
        <v>162</v>
      </c>
      <c r="F1296" s="140">
        <v>0</v>
      </c>
    </row>
    <row r="1297" spans="1:6" x14ac:dyDescent="0.35">
      <c r="A1297" s="140">
        <v>2018</v>
      </c>
      <c r="B1297" s="140" t="s">
        <v>127</v>
      </c>
      <c r="C1297" s="140" t="s">
        <v>156</v>
      </c>
      <c r="D1297" s="140" t="s">
        <v>113</v>
      </c>
      <c r="E1297" s="140" t="s">
        <v>162</v>
      </c>
      <c r="F1297" s="140">
        <v>0</v>
      </c>
    </row>
    <row r="1298" spans="1:6" x14ac:dyDescent="0.35">
      <c r="A1298" s="140">
        <v>2018</v>
      </c>
      <c r="B1298" s="140" t="s">
        <v>127</v>
      </c>
      <c r="C1298" s="140" t="s">
        <v>156</v>
      </c>
      <c r="D1298" s="140" t="s">
        <v>116</v>
      </c>
      <c r="E1298" s="140" t="s">
        <v>162</v>
      </c>
      <c r="F1298" s="140">
        <v>9</v>
      </c>
    </row>
    <row r="1299" spans="1:6" x14ac:dyDescent="0.35">
      <c r="A1299" s="140">
        <v>2018</v>
      </c>
      <c r="B1299" s="140" t="s">
        <v>127</v>
      </c>
      <c r="C1299" s="140" t="s">
        <v>156</v>
      </c>
      <c r="D1299" s="140" t="s">
        <v>115</v>
      </c>
      <c r="E1299" s="140" t="s">
        <v>162</v>
      </c>
      <c r="F1299" s="140">
        <v>2</v>
      </c>
    </row>
    <row r="1300" spans="1:6" x14ac:dyDescent="0.35">
      <c r="A1300" s="140">
        <v>2018</v>
      </c>
      <c r="B1300" s="140" t="s">
        <v>127</v>
      </c>
      <c r="C1300" s="140" t="s">
        <v>156</v>
      </c>
      <c r="D1300" s="140" t="s">
        <v>118</v>
      </c>
      <c r="E1300" s="140" t="s">
        <v>162</v>
      </c>
      <c r="F1300" s="140">
        <v>4</v>
      </c>
    </row>
    <row r="1301" spans="1:6" x14ac:dyDescent="0.35">
      <c r="A1301" s="140">
        <v>2018</v>
      </c>
      <c r="B1301" s="140" t="s">
        <v>127</v>
      </c>
      <c r="C1301" s="140" t="s">
        <v>156</v>
      </c>
      <c r="D1301" s="140" t="s">
        <v>108</v>
      </c>
      <c r="E1301" s="140" t="s">
        <v>162</v>
      </c>
      <c r="F1301" s="140">
        <v>9</v>
      </c>
    </row>
    <row r="1302" spans="1:6" x14ac:dyDescent="0.35">
      <c r="A1302" s="140">
        <v>2018</v>
      </c>
      <c r="B1302" s="140" t="s">
        <v>127</v>
      </c>
      <c r="C1302" s="140" t="s">
        <v>156</v>
      </c>
      <c r="D1302" s="140" t="s">
        <v>114</v>
      </c>
      <c r="E1302" s="140" t="s">
        <v>162</v>
      </c>
      <c r="F1302" s="140">
        <v>0</v>
      </c>
    </row>
    <row r="1303" spans="1:6" x14ac:dyDescent="0.35">
      <c r="A1303" s="140">
        <v>2018</v>
      </c>
      <c r="B1303" s="140" t="s">
        <v>127</v>
      </c>
      <c r="C1303" s="140" t="s">
        <v>157</v>
      </c>
      <c r="D1303" s="140" t="s">
        <v>110</v>
      </c>
      <c r="E1303" s="140" t="s">
        <v>162</v>
      </c>
      <c r="F1303" s="140">
        <v>0</v>
      </c>
    </row>
    <row r="1304" spans="1:6" x14ac:dyDescent="0.35">
      <c r="A1304" s="140">
        <v>2018</v>
      </c>
      <c r="B1304" s="140" t="s">
        <v>127</v>
      </c>
      <c r="C1304" s="140" t="s">
        <v>157</v>
      </c>
      <c r="D1304" s="140" t="s">
        <v>109</v>
      </c>
      <c r="E1304" s="140" t="s">
        <v>162</v>
      </c>
      <c r="F1304" s="140">
        <v>84</v>
      </c>
    </row>
    <row r="1305" spans="1:6" x14ac:dyDescent="0.35">
      <c r="A1305" s="140">
        <v>2018</v>
      </c>
      <c r="B1305" s="140" t="s">
        <v>127</v>
      </c>
      <c r="C1305" s="140" t="s">
        <v>157</v>
      </c>
      <c r="D1305" s="140" t="s">
        <v>111</v>
      </c>
      <c r="E1305" s="140" t="s">
        <v>162</v>
      </c>
      <c r="F1305" s="140">
        <v>0</v>
      </c>
    </row>
    <row r="1306" spans="1:6" x14ac:dyDescent="0.35">
      <c r="A1306" s="140">
        <v>2018</v>
      </c>
      <c r="B1306" s="140" t="s">
        <v>127</v>
      </c>
      <c r="C1306" s="140" t="s">
        <v>157</v>
      </c>
      <c r="D1306" s="140" t="s">
        <v>112</v>
      </c>
      <c r="E1306" s="140" t="s">
        <v>162</v>
      </c>
      <c r="F1306" s="140">
        <v>0</v>
      </c>
    </row>
    <row r="1307" spans="1:6" x14ac:dyDescent="0.35">
      <c r="A1307" s="140">
        <v>2018</v>
      </c>
      <c r="B1307" s="140" t="s">
        <v>127</v>
      </c>
      <c r="C1307" s="140" t="s">
        <v>157</v>
      </c>
      <c r="D1307" s="140" t="s">
        <v>113</v>
      </c>
      <c r="E1307" s="140" t="s">
        <v>162</v>
      </c>
      <c r="F1307" s="140">
        <v>0</v>
      </c>
    </row>
    <row r="1308" spans="1:6" x14ac:dyDescent="0.35">
      <c r="A1308" s="140">
        <v>2018</v>
      </c>
      <c r="B1308" s="140" t="s">
        <v>127</v>
      </c>
      <c r="C1308" s="140" t="s">
        <v>157</v>
      </c>
      <c r="D1308" s="140" t="s">
        <v>116</v>
      </c>
      <c r="E1308" s="140" t="s">
        <v>162</v>
      </c>
      <c r="F1308" s="140">
        <v>42</v>
      </c>
    </row>
    <row r="1309" spans="1:6" x14ac:dyDescent="0.35">
      <c r="A1309" s="140">
        <v>2018</v>
      </c>
      <c r="B1309" s="140" t="s">
        <v>127</v>
      </c>
      <c r="C1309" s="140" t="s">
        <v>157</v>
      </c>
      <c r="D1309" s="140" t="s">
        <v>115</v>
      </c>
      <c r="E1309" s="140" t="s">
        <v>162</v>
      </c>
      <c r="F1309" s="140">
        <v>3</v>
      </c>
    </row>
    <row r="1310" spans="1:6" x14ac:dyDescent="0.35">
      <c r="A1310" s="140">
        <v>2018</v>
      </c>
      <c r="B1310" s="140" t="s">
        <v>127</v>
      </c>
      <c r="C1310" s="140" t="s">
        <v>157</v>
      </c>
      <c r="D1310" s="140" t="s">
        <v>118</v>
      </c>
      <c r="E1310" s="140" t="s">
        <v>162</v>
      </c>
      <c r="F1310" s="140">
        <v>17</v>
      </c>
    </row>
    <row r="1311" spans="1:6" x14ac:dyDescent="0.35">
      <c r="A1311" s="140">
        <v>2018</v>
      </c>
      <c r="B1311" s="140" t="s">
        <v>127</v>
      </c>
      <c r="C1311" s="140" t="s">
        <v>157</v>
      </c>
      <c r="D1311" s="140" t="s">
        <v>108</v>
      </c>
      <c r="E1311" s="140" t="s">
        <v>162</v>
      </c>
      <c r="F1311" s="140">
        <v>65</v>
      </c>
    </row>
    <row r="1312" spans="1:6" x14ac:dyDescent="0.35">
      <c r="A1312" s="140">
        <v>2018</v>
      </c>
      <c r="B1312" s="140" t="s">
        <v>127</v>
      </c>
      <c r="C1312" s="140" t="s">
        <v>157</v>
      </c>
      <c r="D1312" s="140" t="s">
        <v>114</v>
      </c>
      <c r="E1312" s="140" t="s">
        <v>162</v>
      </c>
      <c r="F1312" s="140">
        <v>0</v>
      </c>
    </row>
    <row r="1313" spans="1:6" x14ac:dyDescent="0.35">
      <c r="A1313" s="140">
        <v>2018</v>
      </c>
      <c r="B1313" s="140" t="s">
        <v>158</v>
      </c>
      <c r="C1313" s="140" t="s">
        <v>153</v>
      </c>
      <c r="D1313" s="140" t="s">
        <v>110</v>
      </c>
      <c r="E1313" s="140" t="s">
        <v>162</v>
      </c>
      <c r="F1313" s="140">
        <v>9</v>
      </c>
    </row>
    <row r="1314" spans="1:6" x14ac:dyDescent="0.35">
      <c r="A1314" s="140">
        <v>2018</v>
      </c>
      <c r="B1314" s="140" t="s">
        <v>158</v>
      </c>
      <c r="C1314" s="140" t="s">
        <v>153</v>
      </c>
      <c r="D1314" s="140" t="s">
        <v>109</v>
      </c>
      <c r="E1314" s="140" t="s">
        <v>162</v>
      </c>
      <c r="F1314" s="140">
        <v>691</v>
      </c>
    </row>
    <row r="1315" spans="1:6" x14ac:dyDescent="0.35">
      <c r="A1315" s="140">
        <v>2018</v>
      </c>
      <c r="B1315" s="140" t="s">
        <v>158</v>
      </c>
      <c r="C1315" s="140" t="s">
        <v>153</v>
      </c>
      <c r="D1315" s="140" t="s">
        <v>111</v>
      </c>
      <c r="E1315" s="140" t="s">
        <v>162</v>
      </c>
      <c r="F1315" s="140">
        <v>1</v>
      </c>
    </row>
    <row r="1316" spans="1:6" x14ac:dyDescent="0.35">
      <c r="A1316" s="140">
        <v>2018</v>
      </c>
      <c r="B1316" s="140" t="s">
        <v>158</v>
      </c>
      <c r="C1316" s="140" t="s">
        <v>153</v>
      </c>
      <c r="D1316" s="140" t="s">
        <v>112</v>
      </c>
      <c r="E1316" s="140" t="s">
        <v>162</v>
      </c>
      <c r="F1316" s="140">
        <v>0</v>
      </c>
    </row>
    <row r="1317" spans="1:6" x14ac:dyDescent="0.35">
      <c r="A1317" s="140">
        <v>2018</v>
      </c>
      <c r="B1317" s="140" t="s">
        <v>158</v>
      </c>
      <c r="C1317" s="140" t="s">
        <v>153</v>
      </c>
      <c r="D1317" s="140" t="s">
        <v>113</v>
      </c>
      <c r="E1317" s="140" t="s">
        <v>162</v>
      </c>
      <c r="F1317" s="140">
        <v>2</v>
      </c>
    </row>
    <row r="1318" spans="1:6" x14ac:dyDescent="0.35">
      <c r="A1318" s="140">
        <v>2018</v>
      </c>
      <c r="B1318" s="140" t="s">
        <v>158</v>
      </c>
      <c r="C1318" s="140" t="s">
        <v>153</v>
      </c>
      <c r="D1318" s="140" t="s">
        <v>116</v>
      </c>
      <c r="E1318" s="140" t="s">
        <v>162</v>
      </c>
      <c r="F1318" s="140">
        <v>430</v>
      </c>
    </row>
    <row r="1319" spans="1:6" x14ac:dyDescent="0.35">
      <c r="A1319" s="140">
        <v>2018</v>
      </c>
      <c r="B1319" s="140" t="s">
        <v>158</v>
      </c>
      <c r="C1319" s="140" t="s">
        <v>153</v>
      </c>
      <c r="D1319" s="140" t="s">
        <v>115</v>
      </c>
      <c r="E1319" s="140" t="s">
        <v>162</v>
      </c>
      <c r="F1319" s="140">
        <v>32</v>
      </c>
    </row>
    <row r="1320" spans="1:6" x14ac:dyDescent="0.35">
      <c r="A1320" s="140">
        <v>2018</v>
      </c>
      <c r="B1320" s="140" t="s">
        <v>158</v>
      </c>
      <c r="C1320" s="140" t="s">
        <v>153</v>
      </c>
      <c r="D1320" s="140" t="s">
        <v>118</v>
      </c>
      <c r="E1320" s="140" t="s">
        <v>162</v>
      </c>
      <c r="F1320" s="140">
        <v>136</v>
      </c>
    </row>
    <row r="1321" spans="1:6" x14ac:dyDescent="0.35">
      <c r="A1321" s="140">
        <v>2018</v>
      </c>
      <c r="B1321" s="140" t="s">
        <v>158</v>
      </c>
      <c r="C1321" s="140" t="s">
        <v>153</v>
      </c>
      <c r="D1321" s="140" t="s">
        <v>108</v>
      </c>
      <c r="E1321" s="140" t="s">
        <v>162</v>
      </c>
      <c r="F1321" s="140">
        <v>922</v>
      </c>
    </row>
    <row r="1322" spans="1:6" x14ac:dyDescent="0.35">
      <c r="A1322" s="140">
        <v>2018</v>
      </c>
      <c r="B1322" s="140" t="s">
        <v>158</v>
      </c>
      <c r="C1322" s="140" t="s">
        <v>153</v>
      </c>
      <c r="D1322" s="140" t="s">
        <v>114</v>
      </c>
      <c r="E1322" s="140" t="s">
        <v>162</v>
      </c>
      <c r="F1322" s="140">
        <v>1</v>
      </c>
    </row>
    <row r="1323" spans="1:6" x14ac:dyDescent="0.35">
      <c r="A1323" s="140">
        <v>2018</v>
      </c>
      <c r="B1323" s="140" t="s">
        <v>158</v>
      </c>
      <c r="C1323" s="140" t="s">
        <v>154</v>
      </c>
      <c r="D1323" s="140" t="s">
        <v>110</v>
      </c>
      <c r="E1323" s="140" t="s">
        <v>162</v>
      </c>
      <c r="F1323" s="140">
        <v>12</v>
      </c>
    </row>
    <row r="1324" spans="1:6" x14ac:dyDescent="0.35">
      <c r="A1324" s="140">
        <v>2018</v>
      </c>
      <c r="B1324" s="140" t="s">
        <v>158</v>
      </c>
      <c r="C1324" s="140" t="s">
        <v>154</v>
      </c>
      <c r="D1324" s="140" t="s">
        <v>109</v>
      </c>
      <c r="E1324" s="140" t="s">
        <v>162</v>
      </c>
      <c r="F1324" s="140">
        <v>2380</v>
      </c>
    </row>
    <row r="1325" spans="1:6" x14ac:dyDescent="0.35">
      <c r="A1325" s="140">
        <v>2018</v>
      </c>
      <c r="B1325" s="140" t="s">
        <v>158</v>
      </c>
      <c r="C1325" s="140" t="s">
        <v>154</v>
      </c>
      <c r="D1325" s="140" t="s">
        <v>111</v>
      </c>
      <c r="E1325" s="140" t="s">
        <v>162</v>
      </c>
      <c r="F1325" s="140">
        <v>1</v>
      </c>
    </row>
    <row r="1326" spans="1:6" x14ac:dyDescent="0.35">
      <c r="A1326" s="140">
        <v>2018</v>
      </c>
      <c r="B1326" s="140" t="s">
        <v>158</v>
      </c>
      <c r="C1326" s="140" t="s">
        <v>154</v>
      </c>
      <c r="D1326" s="140" t="s">
        <v>112</v>
      </c>
      <c r="E1326" s="140" t="s">
        <v>162</v>
      </c>
      <c r="F1326" s="140">
        <v>6</v>
      </c>
    </row>
    <row r="1327" spans="1:6" x14ac:dyDescent="0.35">
      <c r="A1327" s="140">
        <v>2018</v>
      </c>
      <c r="B1327" s="140" t="s">
        <v>158</v>
      </c>
      <c r="C1327" s="140" t="s">
        <v>154</v>
      </c>
      <c r="D1327" s="140" t="s">
        <v>113</v>
      </c>
      <c r="E1327" s="140" t="s">
        <v>162</v>
      </c>
      <c r="F1327" s="140">
        <v>12</v>
      </c>
    </row>
    <row r="1328" spans="1:6" x14ac:dyDescent="0.35">
      <c r="A1328" s="140">
        <v>2018</v>
      </c>
      <c r="B1328" s="140" t="s">
        <v>158</v>
      </c>
      <c r="C1328" s="140" t="s">
        <v>154</v>
      </c>
      <c r="D1328" s="140" t="s">
        <v>116</v>
      </c>
      <c r="E1328" s="140" t="s">
        <v>162</v>
      </c>
      <c r="F1328" s="140">
        <v>2289</v>
      </c>
    </row>
    <row r="1329" spans="1:6" x14ac:dyDescent="0.35">
      <c r="A1329" s="140">
        <v>2018</v>
      </c>
      <c r="B1329" s="140" t="s">
        <v>158</v>
      </c>
      <c r="C1329" s="140" t="s">
        <v>154</v>
      </c>
      <c r="D1329" s="140" t="s">
        <v>115</v>
      </c>
      <c r="E1329" s="140" t="s">
        <v>162</v>
      </c>
      <c r="F1329" s="140">
        <v>124</v>
      </c>
    </row>
    <row r="1330" spans="1:6" x14ac:dyDescent="0.35">
      <c r="A1330" s="140">
        <v>2018</v>
      </c>
      <c r="B1330" s="140" t="s">
        <v>158</v>
      </c>
      <c r="C1330" s="140" t="s">
        <v>154</v>
      </c>
      <c r="D1330" s="140" t="s">
        <v>118</v>
      </c>
      <c r="E1330" s="140" t="s">
        <v>162</v>
      </c>
      <c r="F1330" s="140">
        <v>528</v>
      </c>
    </row>
    <row r="1331" spans="1:6" x14ac:dyDescent="0.35">
      <c r="A1331" s="140">
        <v>2018</v>
      </c>
      <c r="B1331" s="140" t="s">
        <v>158</v>
      </c>
      <c r="C1331" s="140" t="s">
        <v>154</v>
      </c>
      <c r="D1331" s="140" t="s">
        <v>108</v>
      </c>
      <c r="E1331" s="140" t="s">
        <v>162</v>
      </c>
      <c r="F1331" s="140">
        <v>3615</v>
      </c>
    </row>
    <row r="1332" spans="1:6" x14ac:dyDescent="0.35">
      <c r="A1332" s="140">
        <v>2018</v>
      </c>
      <c r="B1332" s="140" t="s">
        <v>158</v>
      </c>
      <c r="C1332" s="140" t="s">
        <v>154</v>
      </c>
      <c r="D1332" s="140" t="s">
        <v>114</v>
      </c>
      <c r="E1332" s="140" t="s">
        <v>162</v>
      </c>
      <c r="F1332" s="140">
        <v>1</v>
      </c>
    </row>
    <row r="1333" spans="1:6" x14ac:dyDescent="0.35">
      <c r="A1333" s="140">
        <v>2018</v>
      </c>
      <c r="B1333" s="140" t="s">
        <v>158</v>
      </c>
      <c r="C1333" s="140" t="s">
        <v>155</v>
      </c>
      <c r="D1333" s="140" t="s">
        <v>110</v>
      </c>
      <c r="E1333" s="140" t="s">
        <v>162</v>
      </c>
      <c r="F1333" s="140">
        <v>0</v>
      </c>
    </row>
    <row r="1334" spans="1:6" x14ac:dyDescent="0.35">
      <c r="A1334" s="140">
        <v>2018</v>
      </c>
      <c r="B1334" s="140" t="s">
        <v>158</v>
      </c>
      <c r="C1334" s="140" t="s">
        <v>155</v>
      </c>
      <c r="D1334" s="140" t="s">
        <v>109</v>
      </c>
      <c r="E1334" s="140" t="s">
        <v>162</v>
      </c>
      <c r="F1334" s="140">
        <v>0</v>
      </c>
    </row>
    <row r="1335" spans="1:6" x14ac:dyDescent="0.35">
      <c r="A1335" s="140">
        <v>2018</v>
      </c>
      <c r="B1335" s="140" t="s">
        <v>158</v>
      </c>
      <c r="C1335" s="140" t="s">
        <v>155</v>
      </c>
      <c r="D1335" s="140" t="s">
        <v>111</v>
      </c>
      <c r="E1335" s="140" t="s">
        <v>162</v>
      </c>
      <c r="F1335" s="140">
        <v>0</v>
      </c>
    </row>
    <row r="1336" spans="1:6" x14ac:dyDescent="0.35">
      <c r="A1336" s="140">
        <v>2018</v>
      </c>
      <c r="B1336" s="140" t="s">
        <v>158</v>
      </c>
      <c r="C1336" s="140" t="s">
        <v>155</v>
      </c>
      <c r="D1336" s="140" t="s">
        <v>112</v>
      </c>
      <c r="E1336" s="140" t="s">
        <v>162</v>
      </c>
      <c r="F1336" s="140">
        <v>0</v>
      </c>
    </row>
    <row r="1337" spans="1:6" x14ac:dyDescent="0.35">
      <c r="A1337" s="140">
        <v>2018</v>
      </c>
      <c r="B1337" s="140" t="s">
        <v>158</v>
      </c>
      <c r="C1337" s="140" t="s">
        <v>155</v>
      </c>
      <c r="D1337" s="140" t="s">
        <v>113</v>
      </c>
      <c r="E1337" s="140" t="s">
        <v>162</v>
      </c>
      <c r="F1337" s="140">
        <v>0</v>
      </c>
    </row>
    <row r="1338" spans="1:6" x14ac:dyDescent="0.35">
      <c r="A1338" s="140">
        <v>2018</v>
      </c>
      <c r="B1338" s="140" t="s">
        <v>158</v>
      </c>
      <c r="C1338" s="140" t="s">
        <v>155</v>
      </c>
      <c r="D1338" s="140" t="s">
        <v>116</v>
      </c>
      <c r="E1338" s="140" t="s">
        <v>162</v>
      </c>
      <c r="F1338" s="140">
        <v>0</v>
      </c>
    </row>
    <row r="1339" spans="1:6" x14ac:dyDescent="0.35">
      <c r="A1339" s="140">
        <v>2018</v>
      </c>
      <c r="B1339" s="140" t="s">
        <v>158</v>
      </c>
      <c r="C1339" s="140" t="s">
        <v>155</v>
      </c>
      <c r="D1339" s="140" t="s">
        <v>115</v>
      </c>
      <c r="E1339" s="140" t="s">
        <v>162</v>
      </c>
      <c r="F1339" s="140">
        <v>0</v>
      </c>
    </row>
    <row r="1340" spans="1:6" x14ac:dyDescent="0.35">
      <c r="A1340" s="140">
        <v>2018</v>
      </c>
      <c r="B1340" s="140" t="s">
        <v>158</v>
      </c>
      <c r="C1340" s="140" t="s">
        <v>155</v>
      </c>
      <c r="D1340" s="140" t="s">
        <v>118</v>
      </c>
      <c r="E1340" s="140" t="s">
        <v>162</v>
      </c>
      <c r="F1340" s="140">
        <v>0</v>
      </c>
    </row>
    <row r="1341" spans="1:6" x14ac:dyDescent="0.35">
      <c r="A1341" s="140">
        <v>2018</v>
      </c>
      <c r="B1341" s="140" t="s">
        <v>158</v>
      </c>
      <c r="C1341" s="140" t="s">
        <v>155</v>
      </c>
      <c r="D1341" s="140" t="s">
        <v>108</v>
      </c>
      <c r="E1341" s="140" t="s">
        <v>162</v>
      </c>
      <c r="F1341" s="140">
        <v>0</v>
      </c>
    </row>
    <row r="1342" spans="1:6" x14ac:dyDescent="0.35">
      <c r="A1342" s="140">
        <v>2018</v>
      </c>
      <c r="B1342" s="140" t="s">
        <v>158</v>
      </c>
      <c r="C1342" s="140" t="s">
        <v>155</v>
      </c>
      <c r="D1342" s="140" t="s">
        <v>114</v>
      </c>
      <c r="E1342" s="140" t="s">
        <v>162</v>
      </c>
      <c r="F1342" s="140">
        <v>0</v>
      </c>
    </row>
    <row r="1343" spans="1:6" x14ac:dyDescent="0.35">
      <c r="A1343" s="140">
        <v>2018</v>
      </c>
      <c r="B1343" s="140" t="s">
        <v>158</v>
      </c>
      <c r="C1343" s="140" t="s">
        <v>156</v>
      </c>
      <c r="D1343" s="140" t="s">
        <v>110</v>
      </c>
      <c r="E1343" s="140" t="s">
        <v>162</v>
      </c>
      <c r="F1343" s="140">
        <v>0</v>
      </c>
    </row>
    <row r="1344" spans="1:6" x14ac:dyDescent="0.35">
      <c r="A1344" s="140">
        <v>2018</v>
      </c>
      <c r="B1344" s="140" t="s">
        <v>158</v>
      </c>
      <c r="C1344" s="140" t="s">
        <v>156</v>
      </c>
      <c r="D1344" s="140" t="s">
        <v>109</v>
      </c>
      <c r="E1344" s="140" t="s">
        <v>162</v>
      </c>
      <c r="F1344" s="140">
        <v>11</v>
      </c>
    </row>
    <row r="1345" spans="1:6" x14ac:dyDescent="0.35">
      <c r="A1345" s="140">
        <v>2018</v>
      </c>
      <c r="B1345" s="140" t="s">
        <v>158</v>
      </c>
      <c r="C1345" s="140" t="s">
        <v>156</v>
      </c>
      <c r="D1345" s="140" t="s">
        <v>111</v>
      </c>
      <c r="E1345" s="140" t="s">
        <v>162</v>
      </c>
      <c r="F1345" s="140">
        <v>0</v>
      </c>
    </row>
    <row r="1346" spans="1:6" x14ac:dyDescent="0.35">
      <c r="A1346" s="140">
        <v>2018</v>
      </c>
      <c r="B1346" s="140" t="s">
        <v>158</v>
      </c>
      <c r="C1346" s="140" t="s">
        <v>156</v>
      </c>
      <c r="D1346" s="140" t="s">
        <v>112</v>
      </c>
      <c r="E1346" s="140" t="s">
        <v>162</v>
      </c>
      <c r="F1346" s="140">
        <v>0</v>
      </c>
    </row>
    <row r="1347" spans="1:6" x14ac:dyDescent="0.35">
      <c r="A1347" s="140">
        <v>2018</v>
      </c>
      <c r="B1347" s="140" t="s">
        <v>158</v>
      </c>
      <c r="C1347" s="140" t="s">
        <v>156</v>
      </c>
      <c r="D1347" s="140" t="s">
        <v>113</v>
      </c>
      <c r="E1347" s="140" t="s">
        <v>162</v>
      </c>
      <c r="F1347" s="140">
        <v>0</v>
      </c>
    </row>
    <row r="1348" spans="1:6" x14ac:dyDescent="0.35">
      <c r="A1348" s="140">
        <v>2018</v>
      </c>
      <c r="B1348" s="140" t="s">
        <v>158</v>
      </c>
      <c r="C1348" s="140" t="s">
        <v>156</v>
      </c>
      <c r="D1348" s="140" t="s">
        <v>116</v>
      </c>
      <c r="E1348" s="140" t="s">
        <v>162</v>
      </c>
      <c r="F1348" s="140">
        <v>6</v>
      </c>
    </row>
    <row r="1349" spans="1:6" x14ac:dyDescent="0.35">
      <c r="A1349" s="140">
        <v>2018</v>
      </c>
      <c r="B1349" s="140" t="s">
        <v>158</v>
      </c>
      <c r="C1349" s="140" t="s">
        <v>156</v>
      </c>
      <c r="D1349" s="140" t="s">
        <v>115</v>
      </c>
      <c r="E1349" s="140" t="s">
        <v>162</v>
      </c>
      <c r="F1349" s="140">
        <v>0</v>
      </c>
    </row>
    <row r="1350" spans="1:6" x14ac:dyDescent="0.35">
      <c r="A1350" s="140">
        <v>2018</v>
      </c>
      <c r="B1350" s="140" t="s">
        <v>158</v>
      </c>
      <c r="C1350" s="140" t="s">
        <v>156</v>
      </c>
      <c r="D1350" s="140" t="s">
        <v>118</v>
      </c>
      <c r="E1350" s="140" t="s">
        <v>162</v>
      </c>
      <c r="F1350" s="140">
        <v>1</v>
      </c>
    </row>
    <row r="1351" spans="1:6" x14ac:dyDescent="0.35">
      <c r="A1351" s="140">
        <v>2018</v>
      </c>
      <c r="B1351" s="140" t="s">
        <v>158</v>
      </c>
      <c r="C1351" s="140" t="s">
        <v>156</v>
      </c>
      <c r="D1351" s="140" t="s">
        <v>108</v>
      </c>
      <c r="E1351" s="140" t="s">
        <v>162</v>
      </c>
      <c r="F1351" s="140">
        <v>9</v>
      </c>
    </row>
    <row r="1352" spans="1:6" x14ac:dyDescent="0.35">
      <c r="A1352" s="140">
        <v>2018</v>
      </c>
      <c r="B1352" s="140" t="s">
        <v>158</v>
      </c>
      <c r="C1352" s="140" t="s">
        <v>156</v>
      </c>
      <c r="D1352" s="140" t="s">
        <v>114</v>
      </c>
      <c r="E1352" s="140" t="s">
        <v>162</v>
      </c>
      <c r="F1352" s="140">
        <v>0</v>
      </c>
    </row>
    <row r="1353" spans="1:6" x14ac:dyDescent="0.35">
      <c r="A1353" s="140">
        <v>2018</v>
      </c>
      <c r="B1353" s="140" t="s">
        <v>158</v>
      </c>
      <c r="C1353" s="140" t="s">
        <v>157</v>
      </c>
      <c r="D1353" s="140" t="s">
        <v>110</v>
      </c>
      <c r="E1353" s="140" t="s">
        <v>162</v>
      </c>
      <c r="F1353" s="140">
        <v>0</v>
      </c>
    </row>
    <row r="1354" spans="1:6" x14ac:dyDescent="0.35">
      <c r="A1354" s="140">
        <v>2018</v>
      </c>
      <c r="B1354" s="140" t="s">
        <v>158</v>
      </c>
      <c r="C1354" s="140" t="s">
        <v>157</v>
      </c>
      <c r="D1354" s="140" t="s">
        <v>109</v>
      </c>
      <c r="E1354" s="140" t="s">
        <v>162</v>
      </c>
      <c r="F1354" s="140">
        <v>348</v>
      </c>
    </row>
    <row r="1355" spans="1:6" x14ac:dyDescent="0.35">
      <c r="A1355" s="140">
        <v>2018</v>
      </c>
      <c r="B1355" s="140" t="s">
        <v>158</v>
      </c>
      <c r="C1355" s="140" t="s">
        <v>157</v>
      </c>
      <c r="D1355" s="140" t="s">
        <v>111</v>
      </c>
      <c r="E1355" s="140" t="s">
        <v>162</v>
      </c>
      <c r="F1355" s="140">
        <v>0</v>
      </c>
    </row>
    <row r="1356" spans="1:6" x14ac:dyDescent="0.35">
      <c r="A1356" s="140">
        <v>2018</v>
      </c>
      <c r="B1356" s="140" t="s">
        <v>158</v>
      </c>
      <c r="C1356" s="140" t="s">
        <v>157</v>
      </c>
      <c r="D1356" s="140" t="s">
        <v>112</v>
      </c>
      <c r="E1356" s="140" t="s">
        <v>162</v>
      </c>
      <c r="F1356" s="140">
        <v>1</v>
      </c>
    </row>
    <row r="1357" spans="1:6" x14ac:dyDescent="0.35">
      <c r="A1357" s="140">
        <v>2018</v>
      </c>
      <c r="B1357" s="140" t="s">
        <v>158</v>
      </c>
      <c r="C1357" s="140" t="s">
        <v>157</v>
      </c>
      <c r="D1357" s="140" t="s">
        <v>113</v>
      </c>
      <c r="E1357" s="140" t="s">
        <v>162</v>
      </c>
      <c r="F1357" s="140">
        <v>1</v>
      </c>
    </row>
    <row r="1358" spans="1:6" x14ac:dyDescent="0.35">
      <c r="A1358" s="140">
        <v>2018</v>
      </c>
      <c r="B1358" s="140" t="s">
        <v>158</v>
      </c>
      <c r="C1358" s="140" t="s">
        <v>157</v>
      </c>
      <c r="D1358" s="140" t="s">
        <v>116</v>
      </c>
      <c r="E1358" s="140" t="s">
        <v>162</v>
      </c>
      <c r="F1358" s="140">
        <v>175</v>
      </c>
    </row>
    <row r="1359" spans="1:6" x14ac:dyDescent="0.35">
      <c r="A1359" s="140">
        <v>2018</v>
      </c>
      <c r="B1359" s="140" t="s">
        <v>158</v>
      </c>
      <c r="C1359" s="140" t="s">
        <v>157</v>
      </c>
      <c r="D1359" s="140" t="s">
        <v>115</v>
      </c>
      <c r="E1359" s="140" t="s">
        <v>162</v>
      </c>
      <c r="F1359" s="140">
        <v>9</v>
      </c>
    </row>
    <row r="1360" spans="1:6" x14ac:dyDescent="0.35">
      <c r="A1360" s="140">
        <v>2018</v>
      </c>
      <c r="B1360" s="140" t="s">
        <v>158</v>
      </c>
      <c r="C1360" s="140" t="s">
        <v>157</v>
      </c>
      <c r="D1360" s="140" t="s">
        <v>118</v>
      </c>
      <c r="E1360" s="140" t="s">
        <v>162</v>
      </c>
      <c r="F1360" s="140">
        <v>55</v>
      </c>
    </row>
    <row r="1361" spans="1:6" x14ac:dyDescent="0.35">
      <c r="A1361" s="140">
        <v>2018</v>
      </c>
      <c r="B1361" s="140" t="s">
        <v>158</v>
      </c>
      <c r="C1361" s="140" t="s">
        <v>157</v>
      </c>
      <c r="D1361" s="140" t="s">
        <v>108</v>
      </c>
      <c r="E1361" s="140" t="s">
        <v>162</v>
      </c>
      <c r="F1361" s="140">
        <v>401</v>
      </c>
    </row>
    <row r="1362" spans="1:6" x14ac:dyDescent="0.35">
      <c r="A1362" s="140">
        <v>2018</v>
      </c>
      <c r="B1362" s="140" t="s">
        <v>158</v>
      </c>
      <c r="C1362" s="140" t="s">
        <v>157</v>
      </c>
      <c r="D1362" s="140" t="s">
        <v>114</v>
      </c>
      <c r="E1362" s="140" t="s">
        <v>162</v>
      </c>
      <c r="F1362" s="140">
        <v>0</v>
      </c>
    </row>
    <row r="1363" spans="1:6" x14ac:dyDescent="0.35">
      <c r="A1363" s="140">
        <v>2018</v>
      </c>
      <c r="B1363" s="140" t="s">
        <v>128</v>
      </c>
      <c r="C1363" s="140" t="s">
        <v>101</v>
      </c>
      <c r="D1363" s="140" t="s">
        <v>110</v>
      </c>
      <c r="E1363" s="140" t="s">
        <v>162</v>
      </c>
      <c r="F1363" s="140">
        <v>24</v>
      </c>
    </row>
    <row r="1364" spans="1:6" x14ac:dyDescent="0.35">
      <c r="A1364" s="140">
        <v>2018</v>
      </c>
      <c r="B1364" s="140" t="s">
        <v>128</v>
      </c>
      <c r="C1364" s="140" t="s">
        <v>101</v>
      </c>
      <c r="D1364" s="140" t="s">
        <v>109</v>
      </c>
      <c r="E1364" s="140" t="s">
        <v>162</v>
      </c>
      <c r="F1364" s="140">
        <v>2863</v>
      </c>
    </row>
    <row r="1365" spans="1:6" x14ac:dyDescent="0.35">
      <c r="A1365" s="140">
        <v>2018</v>
      </c>
      <c r="B1365" s="140" t="s">
        <v>128</v>
      </c>
      <c r="C1365" s="140" t="s">
        <v>101</v>
      </c>
      <c r="D1365" s="140" t="s">
        <v>111</v>
      </c>
      <c r="E1365" s="140" t="s">
        <v>162</v>
      </c>
      <c r="F1365" s="140">
        <v>42</v>
      </c>
    </row>
    <row r="1366" spans="1:6" x14ac:dyDescent="0.35">
      <c r="A1366" s="140">
        <v>2018</v>
      </c>
      <c r="B1366" s="140" t="s">
        <v>128</v>
      </c>
      <c r="C1366" s="140" t="s">
        <v>101</v>
      </c>
      <c r="D1366" s="140" t="s">
        <v>112</v>
      </c>
      <c r="E1366" s="140" t="s">
        <v>162</v>
      </c>
      <c r="F1366" s="140">
        <v>6</v>
      </c>
    </row>
    <row r="1367" spans="1:6" x14ac:dyDescent="0.35">
      <c r="A1367" s="140">
        <v>2018</v>
      </c>
      <c r="B1367" s="140" t="s">
        <v>128</v>
      </c>
      <c r="C1367" s="140" t="s">
        <v>101</v>
      </c>
      <c r="D1367" s="140" t="s">
        <v>113</v>
      </c>
      <c r="E1367" s="140" t="s">
        <v>162</v>
      </c>
      <c r="F1367" s="140">
        <v>72</v>
      </c>
    </row>
    <row r="1368" spans="1:6" x14ac:dyDescent="0.35">
      <c r="A1368" s="140">
        <v>2018</v>
      </c>
      <c r="B1368" s="140" t="s">
        <v>128</v>
      </c>
      <c r="C1368" s="140" t="s">
        <v>101</v>
      </c>
      <c r="D1368" s="140" t="s">
        <v>116</v>
      </c>
      <c r="E1368" s="140" t="s">
        <v>162</v>
      </c>
      <c r="F1368" s="140">
        <v>1729</v>
      </c>
    </row>
    <row r="1369" spans="1:6" x14ac:dyDescent="0.35">
      <c r="A1369" s="140">
        <v>2018</v>
      </c>
      <c r="B1369" s="140" t="s">
        <v>128</v>
      </c>
      <c r="C1369" s="140" t="s">
        <v>101</v>
      </c>
      <c r="D1369" s="140" t="s">
        <v>115</v>
      </c>
      <c r="E1369" s="140" t="s">
        <v>162</v>
      </c>
      <c r="F1369" s="140">
        <v>153</v>
      </c>
    </row>
    <row r="1370" spans="1:6" x14ac:dyDescent="0.35">
      <c r="A1370" s="140">
        <v>2018</v>
      </c>
      <c r="B1370" s="140" t="s">
        <v>100</v>
      </c>
      <c r="C1370" s="140" t="s">
        <v>101</v>
      </c>
      <c r="D1370" s="140" t="s">
        <v>118</v>
      </c>
      <c r="E1370" s="140" t="s">
        <v>162</v>
      </c>
      <c r="F1370" s="140">
        <v>609</v>
      </c>
    </row>
    <row r="1371" spans="1:6" x14ac:dyDescent="0.35">
      <c r="A1371" s="140">
        <v>2018</v>
      </c>
      <c r="B1371" s="140" t="s">
        <v>100</v>
      </c>
      <c r="C1371" s="140" t="s">
        <v>101</v>
      </c>
      <c r="D1371" s="140" t="s">
        <v>108</v>
      </c>
      <c r="E1371" s="140" t="s">
        <v>162</v>
      </c>
      <c r="F1371" s="140">
        <v>2366</v>
      </c>
    </row>
    <row r="1372" spans="1:6" x14ac:dyDescent="0.35">
      <c r="A1372" s="140">
        <v>2018</v>
      </c>
      <c r="B1372" s="140" t="s">
        <v>128</v>
      </c>
      <c r="C1372" s="140" t="s">
        <v>101</v>
      </c>
      <c r="D1372" s="140" t="s">
        <v>114</v>
      </c>
      <c r="E1372" s="140" t="s">
        <v>162</v>
      </c>
      <c r="F1372" s="140">
        <v>40</v>
      </c>
    </row>
    <row r="1373" spans="1:6" x14ac:dyDescent="0.35">
      <c r="A1373" s="140">
        <v>2018</v>
      </c>
      <c r="B1373" s="140" t="s">
        <v>105</v>
      </c>
      <c r="C1373" s="140" t="s">
        <v>159</v>
      </c>
      <c r="D1373" s="140" t="s">
        <v>110</v>
      </c>
      <c r="E1373" s="140" t="s">
        <v>162</v>
      </c>
      <c r="F1373" s="140">
        <v>0</v>
      </c>
    </row>
    <row r="1374" spans="1:6" x14ac:dyDescent="0.35">
      <c r="A1374" s="140">
        <v>2018</v>
      </c>
      <c r="B1374" s="140" t="s">
        <v>105</v>
      </c>
      <c r="C1374" s="140" t="s">
        <v>159</v>
      </c>
      <c r="D1374" s="140" t="s">
        <v>109</v>
      </c>
      <c r="E1374" s="140" t="s">
        <v>162</v>
      </c>
      <c r="F1374" s="140">
        <v>85</v>
      </c>
    </row>
    <row r="1375" spans="1:6" x14ac:dyDescent="0.35">
      <c r="A1375" s="140">
        <v>2018</v>
      </c>
      <c r="B1375" s="140" t="s">
        <v>105</v>
      </c>
      <c r="C1375" s="140" t="s">
        <v>159</v>
      </c>
      <c r="D1375" s="140" t="s">
        <v>111</v>
      </c>
      <c r="E1375" s="140" t="s">
        <v>162</v>
      </c>
      <c r="F1375" s="140">
        <v>0</v>
      </c>
    </row>
    <row r="1376" spans="1:6" x14ac:dyDescent="0.35">
      <c r="A1376" s="140">
        <v>2018</v>
      </c>
      <c r="B1376" s="140" t="s">
        <v>105</v>
      </c>
      <c r="C1376" s="140" t="s">
        <v>159</v>
      </c>
      <c r="D1376" s="140" t="s">
        <v>112</v>
      </c>
      <c r="E1376" s="140" t="s">
        <v>162</v>
      </c>
      <c r="F1376" s="140">
        <v>2</v>
      </c>
    </row>
    <row r="1377" spans="1:6" x14ac:dyDescent="0.35">
      <c r="A1377" s="140">
        <v>2018</v>
      </c>
      <c r="B1377" s="140" t="s">
        <v>105</v>
      </c>
      <c r="C1377" s="140" t="s">
        <v>159</v>
      </c>
      <c r="D1377" s="140" t="s">
        <v>113</v>
      </c>
      <c r="E1377" s="140" t="s">
        <v>162</v>
      </c>
      <c r="F1377" s="140">
        <v>0</v>
      </c>
    </row>
    <row r="1378" spans="1:6" x14ac:dyDescent="0.35">
      <c r="A1378" s="140">
        <v>2018</v>
      </c>
      <c r="B1378" s="140" t="s">
        <v>105</v>
      </c>
      <c r="C1378" s="140" t="s">
        <v>159</v>
      </c>
      <c r="D1378" s="140" t="s">
        <v>116</v>
      </c>
      <c r="E1378" s="140" t="s">
        <v>162</v>
      </c>
      <c r="F1378" s="140">
        <v>21</v>
      </c>
    </row>
    <row r="1379" spans="1:6" x14ac:dyDescent="0.35">
      <c r="A1379" s="140">
        <v>2018</v>
      </c>
      <c r="B1379" s="140" t="s">
        <v>105</v>
      </c>
      <c r="C1379" s="140" t="s">
        <v>159</v>
      </c>
      <c r="D1379" s="140" t="s">
        <v>115</v>
      </c>
      <c r="E1379" s="140" t="s">
        <v>162</v>
      </c>
      <c r="F1379" s="140">
        <v>5</v>
      </c>
    </row>
    <row r="1380" spans="1:6" x14ac:dyDescent="0.35">
      <c r="A1380" s="140">
        <v>2018</v>
      </c>
      <c r="B1380" s="140" t="s">
        <v>105</v>
      </c>
      <c r="C1380" s="140" t="s">
        <v>159</v>
      </c>
      <c r="D1380" s="140" t="s">
        <v>118</v>
      </c>
      <c r="E1380" s="140" t="s">
        <v>162</v>
      </c>
      <c r="F1380" s="140">
        <v>12</v>
      </c>
    </row>
    <row r="1381" spans="1:6" x14ac:dyDescent="0.35">
      <c r="A1381" s="140">
        <v>2018</v>
      </c>
      <c r="B1381" s="140" t="s">
        <v>105</v>
      </c>
      <c r="C1381" s="140" t="s">
        <v>159</v>
      </c>
      <c r="D1381" s="140" t="s">
        <v>108</v>
      </c>
      <c r="E1381" s="140" t="s">
        <v>162</v>
      </c>
      <c r="F1381" s="140">
        <v>54</v>
      </c>
    </row>
    <row r="1382" spans="1:6" x14ac:dyDescent="0.35">
      <c r="A1382" s="140">
        <v>2018</v>
      </c>
      <c r="B1382" s="140" t="s">
        <v>105</v>
      </c>
      <c r="C1382" s="140" t="s">
        <v>159</v>
      </c>
      <c r="D1382" s="140" t="s">
        <v>114</v>
      </c>
      <c r="E1382" s="140" t="s">
        <v>162</v>
      </c>
      <c r="F1382" s="140">
        <v>0</v>
      </c>
    </row>
    <row r="1383" spans="1:6" x14ac:dyDescent="0.35">
      <c r="A1383" s="140">
        <v>2018</v>
      </c>
      <c r="B1383" s="140" t="s">
        <v>105</v>
      </c>
      <c r="C1383" s="140" t="s">
        <v>160</v>
      </c>
      <c r="D1383" s="140" t="s">
        <v>110</v>
      </c>
      <c r="E1383" s="140" t="s">
        <v>162</v>
      </c>
      <c r="F1383" s="140">
        <v>0</v>
      </c>
    </row>
    <row r="1384" spans="1:6" x14ac:dyDescent="0.35">
      <c r="A1384" s="140">
        <v>2018</v>
      </c>
      <c r="B1384" s="140" t="s">
        <v>105</v>
      </c>
      <c r="C1384" s="140" t="s">
        <v>160</v>
      </c>
      <c r="D1384" s="140" t="s">
        <v>109</v>
      </c>
      <c r="E1384" s="140" t="s">
        <v>162</v>
      </c>
      <c r="F1384" s="140">
        <v>55</v>
      </c>
    </row>
    <row r="1385" spans="1:6" x14ac:dyDescent="0.35">
      <c r="A1385" s="140">
        <v>2018</v>
      </c>
      <c r="B1385" s="140" t="s">
        <v>105</v>
      </c>
      <c r="C1385" s="140" t="s">
        <v>160</v>
      </c>
      <c r="D1385" s="140" t="s">
        <v>111</v>
      </c>
      <c r="E1385" s="140" t="s">
        <v>162</v>
      </c>
      <c r="F1385" s="140">
        <v>0</v>
      </c>
    </row>
    <row r="1386" spans="1:6" x14ac:dyDescent="0.35">
      <c r="A1386" s="140">
        <v>2018</v>
      </c>
      <c r="B1386" s="140" t="s">
        <v>105</v>
      </c>
      <c r="C1386" s="140" t="s">
        <v>160</v>
      </c>
      <c r="D1386" s="140" t="s">
        <v>112</v>
      </c>
      <c r="E1386" s="140" t="s">
        <v>162</v>
      </c>
      <c r="F1386" s="140">
        <v>0</v>
      </c>
    </row>
    <row r="1387" spans="1:6" x14ac:dyDescent="0.35">
      <c r="A1387" s="140">
        <v>2018</v>
      </c>
      <c r="B1387" s="140" t="s">
        <v>105</v>
      </c>
      <c r="C1387" s="140" t="s">
        <v>160</v>
      </c>
      <c r="D1387" s="140" t="s">
        <v>113</v>
      </c>
      <c r="E1387" s="140" t="s">
        <v>162</v>
      </c>
      <c r="F1387" s="140">
        <v>0</v>
      </c>
    </row>
    <row r="1388" spans="1:6" x14ac:dyDescent="0.35">
      <c r="A1388" s="140">
        <v>2018</v>
      </c>
      <c r="B1388" s="140" t="s">
        <v>105</v>
      </c>
      <c r="C1388" s="140" t="s">
        <v>160</v>
      </c>
      <c r="D1388" s="140" t="s">
        <v>116</v>
      </c>
      <c r="E1388" s="140" t="s">
        <v>162</v>
      </c>
      <c r="F1388" s="140">
        <v>25</v>
      </c>
    </row>
    <row r="1389" spans="1:6" x14ac:dyDescent="0.35">
      <c r="A1389" s="140">
        <v>2018</v>
      </c>
      <c r="B1389" s="140" t="s">
        <v>105</v>
      </c>
      <c r="C1389" s="140" t="s">
        <v>160</v>
      </c>
      <c r="D1389" s="140" t="s">
        <v>115</v>
      </c>
      <c r="E1389" s="140" t="s">
        <v>162</v>
      </c>
      <c r="F1389" s="140">
        <v>2</v>
      </c>
    </row>
    <row r="1390" spans="1:6" x14ac:dyDescent="0.35">
      <c r="A1390" s="140">
        <v>2018</v>
      </c>
      <c r="B1390" s="140" t="s">
        <v>105</v>
      </c>
      <c r="C1390" s="140" t="s">
        <v>160</v>
      </c>
      <c r="D1390" s="140" t="s">
        <v>118</v>
      </c>
      <c r="E1390" s="140" t="s">
        <v>162</v>
      </c>
      <c r="F1390" s="140">
        <v>11</v>
      </c>
    </row>
    <row r="1391" spans="1:6" x14ac:dyDescent="0.35">
      <c r="A1391" s="140">
        <v>2018</v>
      </c>
      <c r="B1391" s="140" t="s">
        <v>105</v>
      </c>
      <c r="C1391" s="140" t="s">
        <v>160</v>
      </c>
      <c r="D1391" s="140" t="s">
        <v>108</v>
      </c>
      <c r="E1391" s="140" t="s">
        <v>162</v>
      </c>
      <c r="F1391" s="140">
        <v>31</v>
      </c>
    </row>
    <row r="1392" spans="1:6" x14ac:dyDescent="0.35">
      <c r="A1392" s="140">
        <v>2018</v>
      </c>
      <c r="B1392" s="140" t="s">
        <v>105</v>
      </c>
      <c r="C1392" s="140" t="s">
        <v>160</v>
      </c>
      <c r="D1392" s="140" t="s">
        <v>114</v>
      </c>
      <c r="E1392" s="140" t="s">
        <v>162</v>
      </c>
      <c r="F1392" s="140">
        <v>0</v>
      </c>
    </row>
    <row r="1393" spans="1:6" x14ac:dyDescent="0.35">
      <c r="A1393" s="140">
        <v>2018</v>
      </c>
      <c r="B1393" s="140" t="s">
        <v>105</v>
      </c>
      <c r="C1393" s="140" t="s">
        <v>153</v>
      </c>
      <c r="D1393" s="140" t="s">
        <v>110</v>
      </c>
      <c r="E1393" s="140" t="s">
        <v>162</v>
      </c>
      <c r="F1393" s="140">
        <v>19</v>
      </c>
    </row>
    <row r="1394" spans="1:6" x14ac:dyDescent="0.35">
      <c r="A1394" s="140">
        <v>2018</v>
      </c>
      <c r="B1394" s="140" t="s">
        <v>105</v>
      </c>
      <c r="C1394" s="140" t="s">
        <v>153</v>
      </c>
      <c r="D1394" s="140" t="s">
        <v>109</v>
      </c>
      <c r="E1394" s="140" t="s">
        <v>162</v>
      </c>
      <c r="F1394" s="140">
        <v>1066</v>
      </c>
    </row>
    <row r="1395" spans="1:6" x14ac:dyDescent="0.35">
      <c r="A1395" s="140">
        <v>2018</v>
      </c>
      <c r="B1395" s="140" t="s">
        <v>105</v>
      </c>
      <c r="C1395" s="140" t="s">
        <v>153</v>
      </c>
      <c r="D1395" s="140" t="s">
        <v>111</v>
      </c>
      <c r="E1395" s="140" t="s">
        <v>162</v>
      </c>
      <c r="F1395" s="140">
        <v>3</v>
      </c>
    </row>
    <row r="1396" spans="1:6" x14ac:dyDescent="0.35">
      <c r="A1396" s="140">
        <v>2018</v>
      </c>
      <c r="B1396" s="140" t="s">
        <v>105</v>
      </c>
      <c r="C1396" s="140" t="s">
        <v>153</v>
      </c>
      <c r="D1396" s="140" t="s">
        <v>112</v>
      </c>
      <c r="E1396" s="140" t="s">
        <v>162</v>
      </c>
      <c r="F1396" s="140">
        <v>3</v>
      </c>
    </row>
    <row r="1397" spans="1:6" x14ac:dyDescent="0.35">
      <c r="A1397" s="140">
        <v>2018</v>
      </c>
      <c r="B1397" s="140" t="s">
        <v>105</v>
      </c>
      <c r="C1397" s="140" t="s">
        <v>153</v>
      </c>
      <c r="D1397" s="140" t="s">
        <v>113</v>
      </c>
      <c r="E1397" s="140" t="s">
        <v>162</v>
      </c>
      <c r="F1397" s="140">
        <v>13</v>
      </c>
    </row>
    <row r="1398" spans="1:6" x14ac:dyDescent="0.35">
      <c r="A1398" s="140">
        <v>2018</v>
      </c>
      <c r="B1398" s="140" t="s">
        <v>105</v>
      </c>
      <c r="C1398" s="140" t="s">
        <v>153</v>
      </c>
      <c r="D1398" s="140" t="s">
        <v>116</v>
      </c>
      <c r="E1398" s="140" t="s">
        <v>162</v>
      </c>
      <c r="F1398" s="140">
        <v>713</v>
      </c>
    </row>
    <row r="1399" spans="1:6" x14ac:dyDescent="0.35">
      <c r="A1399" s="140">
        <v>2018</v>
      </c>
      <c r="B1399" s="140" t="s">
        <v>105</v>
      </c>
      <c r="C1399" s="140" t="s">
        <v>153</v>
      </c>
      <c r="D1399" s="140" t="s">
        <v>115</v>
      </c>
      <c r="E1399" s="140" t="s">
        <v>162</v>
      </c>
      <c r="F1399" s="140">
        <v>87</v>
      </c>
    </row>
    <row r="1400" spans="1:6" x14ac:dyDescent="0.35">
      <c r="A1400" s="140">
        <v>2018</v>
      </c>
      <c r="B1400" s="140" t="s">
        <v>105</v>
      </c>
      <c r="C1400" s="140" t="s">
        <v>153</v>
      </c>
      <c r="D1400" s="140" t="s">
        <v>118</v>
      </c>
      <c r="E1400" s="140" t="s">
        <v>162</v>
      </c>
      <c r="F1400" s="140">
        <v>310</v>
      </c>
    </row>
    <row r="1401" spans="1:6" x14ac:dyDescent="0.35">
      <c r="A1401" s="140">
        <v>2018</v>
      </c>
      <c r="B1401" s="140" t="s">
        <v>105</v>
      </c>
      <c r="C1401" s="140" t="s">
        <v>153</v>
      </c>
      <c r="D1401" s="140" t="s">
        <v>108</v>
      </c>
      <c r="E1401" s="140" t="s">
        <v>162</v>
      </c>
      <c r="F1401" s="140">
        <v>1105</v>
      </c>
    </row>
    <row r="1402" spans="1:6" x14ac:dyDescent="0.35">
      <c r="A1402" s="140">
        <v>2018</v>
      </c>
      <c r="B1402" s="140" t="s">
        <v>105</v>
      </c>
      <c r="C1402" s="140" t="s">
        <v>153</v>
      </c>
      <c r="D1402" s="140" t="s">
        <v>114</v>
      </c>
      <c r="E1402" s="140" t="s">
        <v>162</v>
      </c>
      <c r="F1402" s="140">
        <v>0</v>
      </c>
    </row>
    <row r="1403" spans="1:6" x14ac:dyDescent="0.35">
      <c r="A1403" s="140">
        <v>2018</v>
      </c>
      <c r="B1403" s="140" t="s">
        <v>105</v>
      </c>
      <c r="C1403" s="140" t="s">
        <v>154</v>
      </c>
      <c r="D1403" s="140" t="s">
        <v>110</v>
      </c>
      <c r="E1403" s="140" t="s">
        <v>162</v>
      </c>
      <c r="F1403" s="140">
        <v>81</v>
      </c>
    </row>
    <row r="1404" spans="1:6" x14ac:dyDescent="0.35">
      <c r="A1404" s="140">
        <v>2018</v>
      </c>
      <c r="B1404" s="140" t="s">
        <v>105</v>
      </c>
      <c r="C1404" s="140" t="s">
        <v>154</v>
      </c>
      <c r="D1404" s="140" t="s">
        <v>109</v>
      </c>
      <c r="E1404" s="140" t="s">
        <v>162</v>
      </c>
      <c r="F1404" s="140">
        <v>3824</v>
      </c>
    </row>
    <row r="1405" spans="1:6" x14ac:dyDescent="0.35">
      <c r="A1405" s="140">
        <v>2018</v>
      </c>
      <c r="B1405" s="140" t="s">
        <v>105</v>
      </c>
      <c r="C1405" s="140" t="s">
        <v>154</v>
      </c>
      <c r="D1405" s="140" t="s">
        <v>111</v>
      </c>
      <c r="E1405" s="140" t="s">
        <v>162</v>
      </c>
      <c r="F1405" s="140">
        <v>21</v>
      </c>
    </row>
    <row r="1406" spans="1:6" x14ac:dyDescent="0.35">
      <c r="A1406" s="140">
        <v>2018</v>
      </c>
      <c r="B1406" s="140" t="s">
        <v>105</v>
      </c>
      <c r="C1406" s="140" t="s">
        <v>154</v>
      </c>
      <c r="D1406" s="140" t="s">
        <v>112</v>
      </c>
      <c r="E1406" s="140" t="s">
        <v>162</v>
      </c>
      <c r="F1406" s="140">
        <v>14</v>
      </c>
    </row>
    <row r="1407" spans="1:6" x14ac:dyDescent="0.35">
      <c r="A1407" s="140">
        <v>2018</v>
      </c>
      <c r="B1407" s="140" t="s">
        <v>105</v>
      </c>
      <c r="C1407" s="140" t="s">
        <v>154</v>
      </c>
      <c r="D1407" s="140" t="s">
        <v>113</v>
      </c>
      <c r="E1407" s="140" t="s">
        <v>162</v>
      </c>
      <c r="F1407" s="140">
        <v>84</v>
      </c>
    </row>
    <row r="1408" spans="1:6" x14ac:dyDescent="0.35">
      <c r="A1408" s="140">
        <v>2018</v>
      </c>
      <c r="B1408" s="140" t="s">
        <v>105</v>
      </c>
      <c r="C1408" s="140" t="s">
        <v>154</v>
      </c>
      <c r="D1408" s="140" t="s">
        <v>116</v>
      </c>
      <c r="E1408" s="140" t="s">
        <v>162</v>
      </c>
      <c r="F1408" s="140">
        <v>3137</v>
      </c>
    </row>
    <row r="1409" spans="1:6" x14ac:dyDescent="0.35">
      <c r="A1409" s="140">
        <v>2018</v>
      </c>
      <c r="B1409" s="140" t="s">
        <v>105</v>
      </c>
      <c r="C1409" s="140" t="s">
        <v>154</v>
      </c>
      <c r="D1409" s="140" t="s">
        <v>115</v>
      </c>
      <c r="E1409" s="140" t="s">
        <v>162</v>
      </c>
      <c r="F1409" s="140">
        <v>344</v>
      </c>
    </row>
    <row r="1410" spans="1:6" x14ac:dyDescent="0.35">
      <c r="A1410" s="140">
        <v>2018</v>
      </c>
      <c r="B1410" s="140" t="s">
        <v>105</v>
      </c>
      <c r="C1410" s="140" t="s">
        <v>154</v>
      </c>
      <c r="D1410" s="140" t="s">
        <v>118</v>
      </c>
      <c r="E1410" s="140" t="s">
        <v>162</v>
      </c>
      <c r="F1410" s="140">
        <v>1051</v>
      </c>
    </row>
    <row r="1411" spans="1:6" x14ac:dyDescent="0.35">
      <c r="A1411" s="140">
        <v>2018</v>
      </c>
      <c r="B1411" s="140" t="s">
        <v>105</v>
      </c>
      <c r="C1411" s="140" t="s">
        <v>154</v>
      </c>
      <c r="D1411" s="140" t="s">
        <v>108</v>
      </c>
      <c r="E1411" s="140" t="s">
        <v>162</v>
      </c>
      <c r="F1411" s="140">
        <v>5192</v>
      </c>
    </row>
    <row r="1412" spans="1:6" x14ac:dyDescent="0.35">
      <c r="A1412" s="140">
        <v>2018</v>
      </c>
      <c r="B1412" s="140" t="s">
        <v>105</v>
      </c>
      <c r="C1412" s="140" t="s">
        <v>154</v>
      </c>
      <c r="D1412" s="140" t="s">
        <v>114</v>
      </c>
      <c r="E1412" s="140" t="s">
        <v>162</v>
      </c>
      <c r="F1412" s="140">
        <v>22</v>
      </c>
    </row>
    <row r="1413" spans="1:6" x14ac:dyDescent="0.35">
      <c r="A1413" s="140">
        <v>2018</v>
      </c>
      <c r="B1413" s="140" t="s">
        <v>105</v>
      </c>
      <c r="C1413" s="140" t="s">
        <v>155</v>
      </c>
      <c r="D1413" s="140" t="s">
        <v>110</v>
      </c>
      <c r="E1413" s="140" t="s">
        <v>162</v>
      </c>
      <c r="F1413" s="140">
        <v>1</v>
      </c>
    </row>
    <row r="1414" spans="1:6" x14ac:dyDescent="0.35">
      <c r="A1414" s="140">
        <v>2018</v>
      </c>
      <c r="B1414" s="140" t="s">
        <v>105</v>
      </c>
      <c r="C1414" s="140" t="s">
        <v>155</v>
      </c>
      <c r="D1414" s="140" t="s">
        <v>109</v>
      </c>
      <c r="E1414" s="140" t="s">
        <v>162</v>
      </c>
      <c r="F1414" s="140">
        <v>202</v>
      </c>
    </row>
    <row r="1415" spans="1:6" x14ac:dyDescent="0.35">
      <c r="A1415" s="140">
        <v>2018</v>
      </c>
      <c r="B1415" s="140" t="s">
        <v>105</v>
      </c>
      <c r="C1415" s="140" t="s">
        <v>155</v>
      </c>
      <c r="D1415" s="140" t="s">
        <v>111</v>
      </c>
      <c r="E1415" s="140" t="s">
        <v>162</v>
      </c>
      <c r="F1415" s="140">
        <v>0</v>
      </c>
    </row>
    <row r="1416" spans="1:6" x14ac:dyDescent="0.35">
      <c r="A1416" s="140">
        <v>2018</v>
      </c>
      <c r="B1416" s="140" t="s">
        <v>105</v>
      </c>
      <c r="C1416" s="140" t="s">
        <v>155</v>
      </c>
      <c r="D1416" s="140" t="s">
        <v>112</v>
      </c>
      <c r="E1416" s="140" t="s">
        <v>162</v>
      </c>
      <c r="F1416" s="140">
        <v>0</v>
      </c>
    </row>
    <row r="1417" spans="1:6" x14ac:dyDescent="0.35">
      <c r="A1417" s="140">
        <v>2018</v>
      </c>
      <c r="B1417" s="140" t="s">
        <v>105</v>
      </c>
      <c r="C1417" s="140" t="s">
        <v>155</v>
      </c>
      <c r="D1417" s="140" t="s">
        <v>113</v>
      </c>
      <c r="E1417" s="140" t="s">
        <v>162</v>
      </c>
      <c r="F1417" s="140">
        <v>0</v>
      </c>
    </row>
    <row r="1418" spans="1:6" x14ac:dyDescent="0.35">
      <c r="A1418" s="140">
        <v>2018</v>
      </c>
      <c r="B1418" s="140" t="s">
        <v>105</v>
      </c>
      <c r="C1418" s="140" t="s">
        <v>155</v>
      </c>
      <c r="D1418" s="140" t="s">
        <v>116</v>
      </c>
      <c r="E1418" s="140" t="s">
        <v>162</v>
      </c>
      <c r="F1418" s="140">
        <v>85</v>
      </c>
    </row>
    <row r="1419" spans="1:6" x14ac:dyDescent="0.35">
      <c r="A1419" s="140">
        <v>2018</v>
      </c>
      <c r="B1419" s="140" t="s">
        <v>105</v>
      </c>
      <c r="C1419" s="140" t="s">
        <v>155</v>
      </c>
      <c r="D1419" s="140" t="s">
        <v>115</v>
      </c>
      <c r="E1419" s="140" t="s">
        <v>162</v>
      </c>
      <c r="F1419" s="140">
        <v>7</v>
      </c>
    </row>
    <row r="1420" spans="1:6" x14ac:dyDescent="0.35">
      <c r="A1420" s="140">
        <v>2018</v>
      </c>
      <c r="B1420" s="140" t="s">
        <v>105</v>
      </c>
      <c r="C1420" s="140" t="s">
        <v>155</v>
      </c>
      <c r="D1420" s="140" t="s">
        <v>118</v>
      </c>
      <c r="E1420" s="140" t="s">
        <v>162</v>
      </c>
      <c r="F1420" s="140">
        <v>34</v>
      </c>
    </row>
    <row r="1421" spans="1:6" x14ac:dyDescent="0.35">
      <c r="A1421" s="140">
        <v>2018</v>
      </c>
      <c r="B1421" s="140" t="s">
        <v>105</v>
      </c>
      <c r="C1421" s="140" t="s">
        <v>155</v>
      </c>
      <c r="D1421" s="140" t="s">
        <v>108</v>
      </c>
      <c r="E1421" s="140" t="s">
        <v>162</v>
      </c>
      <c r="F1421" s="140">
        <v>129</v>
      </c>
    </row>
    <row r="1422" spans="1:6" x14ac:dyDescent="0.35">
      <c r="A1422" s="140">
        <v>2018</v>
      </c>
      <c r="B1422" s="140" t="s">
        <v>105</v>
      </c>
      <c r="C1422" s="140" t="s">
        <v>155</v>
      </c>
      <c r="D1422" s="140" t="s">
        <v>114</v>
      </c>
      <c r="E1422" s="140" t="s">
        <v>162</v>
      </c>
      <c r="F1422" s="140">
        <v>0</v>
      </c>
    </row>
    <row r="1423" spans="1:6" x14ac:dyDescent="0.35">
      <c r="A1423" s="140">
        <v>2018</v>
      </c>
      <c r="B1423" s="140" t="s">
        <v>105</v>
      </c>
      <c r="C1423" s="140" t="s">
        <v>156</v>
      </c>
      <c r="D1423" s="140" t="s">
        <v>110</v>
      </c>
      <c r="E1423" s="140" t="s">
        <v>162</v>
      </c>
      <c r="F1423" s="140">
        <v>6</v>
      </c>
    </row>
    <row r="1424" spans="1:6" x14ac:dyDescent="0.35">
      <c r="A1424" s="140">
        <v>2018</v>
      </c>
      <c r="B1424" s="140" t="s">
        <v>105</v>
      </c>
      <c r="C1424" s="140" t="s">
        <v>156</v>
      </c>
      <c r="D1424" s="140" t="s">
        <v>109</v>
      </c>
      <c r="E1424" s="140" t="s">
        <v>162</v>
      </c>
      <c r="F1424" s="140">
        <v>460</v>
      </c>
    </row>
    <row r="1425" spans="1:6" x14ac:dyDescent="0.35">
      <c r="A1425" s="140">
        <v>2018</v>
      </c>
      <c r="B1425" s="140" t="s">
        <v>105</v>
      </c>
      <c r="C1425" s="140" t="s">
        <v>156</v>
      </c>
      <c r="D1425" s="140" t="s">
        <v>111</v>
      </c>
      <c r="E1425" s="140" t="s">
        <v>162</v>
      </c>
      <c r="F1425" s="140">
        <v>1</v>
      </c>
    </row>
    <row r="1426" spans="1:6" x14ac:dyDescent="0.35">
      <c r="A1426" s="140">
        <v>2018</v>
      </c>
      <c r="B1426" s="140" t="s">
        <v>105</v>
      </c>
      <c r="C1426" s="140" t="s">
        <v>156</v>
      </c>
      <c r="D1426" s="140" t="s">
        <v>112</v>
      </c>
      <c r="E1426" s="140" t="s">
        <v>162</v>
      </c>
      <c r="F1426" s="140">
        <v>0</v>
      </c>
    </row>
    <row r="1427" spans="1:6" x14ac:dyDescent="0.35">
      <c r="A1427" s="140">
        <v>2018</v>
      </c>
      <c r="B1427" s="140" t="s">
        <v>105</v>
      </c>
      <c r="C1427" s="140" t="s">
        <v>156</v>
      </c>
      <c r="D1427" s="140" t="s">
        <v>113</v>
      </c>
      <c r="E1427" s="140" t="s">
        <v>162</v>
      </c>
      <c r="F1427" s="140">
        <v>3</v>
      </c>
    </row>
    <row r="1428" spans="1:6" x14ac:dyDescent="0.35">
      <c r="A1428" s="140">
        <v>2018</v>
      </c>
      <c r="B1428" s="140" t="s">
        <v>105</v>
      </c>
      <c r="C1428" s="140" t="s">
        <v>156</v>
      </c>
      <c r="D1428" s="140" t="s">
        <v>116</v>
      </c>
      <c r="E1428" s="140" t="s">
        <v>162</v>
      </c>
      <c r="F1428" s="140">
        <v>260</v>
      </c>
    </row>
    <row r="1429" spans="1:6" x14ac:dyDescent="0.35">
      <c r="A1429" s="140">
        <v>2018</v>
      </c>
      <c r="B1429" s="140" t="s">
        <v>105</v>
      </c>
      <c r="C1429" s="140" t="s">
        <v>156</v>
      </c>
      <c r="D1429" s="140" t="s">
        <v>115</v>
      </c>
      <c r="E1429" s="140" t="s">
        <v>162</v>
      </c>
      <c r="F1429" s="140">
        <v>29</v>
      </c>
    </row>
    <row r="1430" spans="1:6" x14ac:dyDescent="0.35">
      <c r="A1430" s="140">
        <v>2018</v>
      </c>
      <c r="B1430" s="140" t="s">
        <v>105</v>
      </c>
      <c r="C1430" s="140" t="s">
        <v>156</v>
      </c>
      <c r="D1430" s="140" t="s">
        <v>118</v>
      </c>
      <c r="E1430" s="140" t="s">
        <v>162</v>
      </c>
      <c r="F1430" s="140">
        <v>106</v>
      </c>
    </row>
    <row r="1431" spans="1:6" x14ac:dyDescent="0.35">
      <c r="A1431" s="140">
        <v>2018</v>
      </c>
      <c r="B1431" s="140" t="s">
        <v>105</v>
      </c>
      <c r="C1431" s="140" t="s">
        <v>156</v>
      </c>
      <c r="D1431" s="140" t="s">
        <v>108</v>
      </c>
      <c r="E1431" s="140" t="s">
        <v>162</v>
      </c>
      <c r="F1431" s="140">
        <v>376</v>
      </c>
    </row>
    <row r="1432" spans="1:6" x14ac:dyDescent="0.35">
      <c r="A1432" s="140">
        <v>2018</v>
      </c>
      <c r="B1432" s="140" t="s">
        <v>105</v>
      </c>
      <c r="C1432" s="140" t="s">
        <v>156</v>
      </c>
      <c r="D1432" s="140" t="s">
        <v>114</v>
      </c>
      <c r="E1432" s="140" t="s">
        <v>162</v>
      </c>
      <c r="F1432" s="140">
        <v>1</v>
      </c>
    </row>
    <row r="1433" spans="1:6" x14ac:dyDescent="0.35">
      <c r="A1433" s="140">
        <v>2018</v>
      </c>
      <c r="B1433" s="140" t="s">
        <v>105</v>
      </c>
      <c r="C1433" s="140" t="s">
        <v>157</v>
      </c>
      <c r="D1433" s="140" t="s">
        <v>110</v>
      </c>
      <c r="E1433" s="140" t="s">
        <v>162</v>
      </c>
      <c r="F1433" s="140">
        <v>31</v>
      </c>
    </row>
    <row r="1434" spans="1:6" x14ac:dyDescent="0.35">
      <c r="A1434" s="140">
        <v>2018</v>
      </c>
      <c r="B1434" s="140" t="s">
        <v>105</v>
      </c>
      <c r="C1434" s="140" t="s">
        <v>157</v>
      </c>
      <c r="D1434" s="140" t="s">
        <v>109</v>
      </c>
      <c r="E1434" s="140" t="s">
        <v>162</v>
      </c>
      <c r="F1434" s="140">
        <v>1266</v>
      </c>
    </row>
    <row r="1435" spans="1:6" x14ac:dyDescent="0.35">
      <c r="A1435" s="140">
        <v>2018</v>
      </c>
      <c r="B1435" s="140" t="s">
        <v>105</v>
      </c>
      <c r="C1435" s="140" t="s">
        <v>157</v>
      </c>
      <c r="D1435" s="140" t="s">
        <v>111</v>
      </c>
      <c r="E1435" s="140" t="s">
        <v>162</v>
      </c>
      <c r="F1435" s="140">
        <v>2</v>
      </c>
    </row>
    <row r="1436" spans="1:6" x14ac:dyDescent="0.35">
      <c r="A1436" s="140">
        <v>2018</v>
      </c>
      <c r="B1436" s="140" t="s">
        <v>105</v>
      </c>
      <c r="C1436" s="140" t="s">
        <v>157</v>
      </c>
      <c r="D1436" s="140" t="s">
        <v>112</v>
      </c>
      <c r="E1436" s="140" t="s">
        <v>162</v>
      </c>
      <c r="F1436" s="140">
        <v>4</v>
      </c>
    </row>
    <row r="1437" spans="1:6" x14ac:dyDescent="0.35">
      <c r="A1437" s="140">
        <v>2018</v>
      </c>
      <c r="B1437" s="140" t="s">
        <v>105</v>
      </c>
      <c r="C1437" s="140" t="s">
        <v>157</v>
      </c>
      <c r="D1437" s="140" t="s">
        <v>113</v>
      </c>
      <c r="E1437" s="140" t="s">
        <v>162</v>
      </c>
      <c r="F1437" s="140">
        <v>6</v>
      </c>
    </row>
    <row r="1438" spans="1:6" x14ac:dyDescent="0.35">
      <c r="A1438" s="140">
        <v>2018</v>
      </c>
      <c r="B1438" s="140" t="s">
        <v>105</v>
      </c>
      <c r="C1438" s="140" t="s">
        <v>157</v>
      </c>
      <c r="D1438" s="140" t="s">
        <v>116</v>
      </c>
      <c r="E1438" s="140" t="s">
        <v>162</v>
      </c>
      <c r="F1438" s="140">
        <v>759</v>
      </c>
    </row>
    <row r="1439" spans="1:6" x14ac:dyDescent="0.35">
      <c r="A1439" s="140">
        <v>2018</v>
      </c>
      <c r="B1439" s="140" t="s">
        <v>105</v>
      </c>
      <c r="C1439" s="140" t="s">
        <v>157</v>
      </c>
      <c r="D1439" s="140" t="s">
        <v>115</v>
      </c>
      <c r="E1439" s="140" t="s">
        <v>162</v>
      </c>
      <c r="F1439" s="140">
        <v>69</v>
      </c>
    </row>
    <row r="1440" spans="1:6" x14ac:dyDescent="0.35">
      <c r="A1440" s="140">
        <v>2018</v>
      </c>
      <c r="B1440" s="140" t="s">
        <v>105</v>
      </c>
      <c r="C1440" s="140" t="s">
        <v>157</v>
      </c>
      <c r="D1440" s="140" t="s">
        <v>118</v>
      </c>
      <c r="E1440" s="140" t="s">
        <v>162</v>
      </c>
      <c r="F1440" s="140">
        <v>313</v>
      </c>
    </row>
    <row r="1441" spans="1:6" x14ac:dyDescent="0.35">
      <c r="A1441" s="140">
        <v>2018</v>
      </c>
      <c r="B1441" s="140" t="s">
        <v>105</v>
      </c>
      <c r="C1441" s="140" t="s">
        <v>157</v>
      </c>
      <c r="D1441" s="140" t="s">
        <v>108</v>
      </c>
      <c r="E1441" s="140" t="s">
        <v>162</v>
      </c>
      <c r="F1441" s="140">
        <v>1202</v>
      </c>
    </row>
    <row r="1442" spans="1:6" x14ac:dyDescent="0.35">
      <c r="A1442" s="140">
        <v>2018</v>
      </c>
      <c r="B1442" s="140" t="s">
        <v>105</v>
      </c>
      <c r="C1442" s="140" t="s">
        <v>157</v>
      </c>
      <c r="D1442" s="140" t="s">
        <v>114</v>
      </c>
      <c r="E1442" s="140" t="s">
        <v>162</v>
      </c>
      <c r="F1442" s="140">
        <v>5</v>
      </c>
    </row>
    <row r="1443" spans="1:6" x14ac:dyDescent="0.35">
      <c r="A1443" s="140">
        <v>2019</v>
      </c>
      <c r="B1443" s="140" t="s">
        <v>127</v>
      </c>
      <c r="C1443" s="140" t="s">
        <v>153</v>
      </c>
      <c r="D1443" s="140" t="s">
        <v>110</v>
      </c>
      <c r="E1443" s="140" t="s">
        <v>162</v>
      </c>
      <c r="F1443" s="140">
        <v>0</v>
      </c>
    </row>
    <row r="1444" spans="1:6" x14ac:dyDescent="0.35">
      <c r="A1444" s="140">
        <v>2019</v>
      </c>
      <c r="B1444" s="140" t="s">
        <v>127</v>
      </c>
      <c r="C1444" s="140" t="s">
        <v>153</v>
      </c>
      <c r="D1444" s="140" t="s">
        <v>109</v>
      </c>
      <c r="E1444" s="140" t="s">
        <v>162</v>
      </c>
      <c r="F1444" s="140">
        <v>89</v>
      </c>
    </row>
    <row r="1445" spans="1:6" x14ac:dyDescent="0.35">
      <c r="A1445" s="140">
        <v>2019</v>
      </c>
      <c r="B1445" s="140" t="s">
        <v>127</v>
      </c>
      <c r="C1445" s="140" t="s">
        <v>153</v>
      </c>
      <c r="D1445" s="140" t="s">
        <v>111</v>
      </c>
      <c r="E1445" s="140" t="s">
        <v>162</v>
      </c>
      <c r="F1445" s="140">
        <v>0</v>
      </c>
    </row>
    <row r="1446" spans="1:6" x14ac:dyDescent="0.35">
      <c r="A1446" s="140">
        <v>2019</v>
      </c>
      <c r="B1446" s="140" t="s">
        <v>127</v>
      </c>
      <c r="C1446" s="140" t="s">
        <v>153</v>
      </c>
      <c r="D1446" s="140" t="s">
        <v>112</v>
      </c>
      <c r="E1446" s="140" t="s">
        <v>162</v>
      </c>
      <c r="F1446" s="140">
        <v>0</v>
      </c>
    </row>
    <row r="1447" spans="1:6" x14ac:dyDescent="0.35">
      <c r="A1447" s="140">
        <v>2019</v>
      </c>
      <c r="B1447" s="140" t="s">
        <v>127</v>
      </c>
      <c r="C1447" s="140" t="s">
        <v>153</v>
      </c>
      <c r="D1447" s="140" t="s">
        <v>113</v>
      </c>
      <c r="E1447" s="140" t="s">
        <v>162</v>
      </c>
      <c r="F1447" s="140">
        <v>0</v>
      </c>
    </row>
    <row r="1448" spans="1:6" x14ac:dyDescent="0.35">
      <c r="A1448" s="140">
        <v>2019</v>
      </c>
      <c r="B1448" s="140" t="s">
        <v>127</v>
      </c>
      <c r="C1448" s="140" t="s">
        <v>153</v>
      </c>
      <c r="D1448" s="140" t="s">
        <v>116</v>
      </c>
      <c r="E1448" s="140" t="s">
        <v>162</v>
      </c>
      <c r="F1448" s="140">
        <v>59</v>
      </c>
    </row>
    <row r="1449" spans="1:6" x14ac:dyDescent="0.35">
      <c r="A1449" s="140">
        <v>2019</v>
      </c>
      <c r="B1449" s="140" t="s">
        <v>127</v>
      </c>
      <c r="C1449" s="140" t="s">
        <v>153</v>
      </c>
      <c r="D1449" s="140" t="s">
        <v>115</v>
      </c>
      <c r="E1449" s="140" t="s">
        <v>162</v>
      </c>
      <c r="F1449" s="140">
        <v>8</v>
      </c>
    </row>
    <row r="1450" spans="1:6" x14ac:dyDescent="0.35">
      <c r="A1450" s="140">
        <v>2019</v>
      </c>
      <c r="B1450" s="140" t="s">
        <v>127</v>
      </c>
      <c r="C1450" s="140" t="s">
        <v>153</v>
      </c>
      <c r="D1450" s="140" t="s">
        <v>118</v>
      </c>
      <c r="E1450" s="140" t="s">
        <v>162</v>
      </c>
      <c r="F1450" s="140">
        <v>16</v>
      </c>
    </row>
    <row r="1451" spans="1:6" x14ac:dyDescent="0.35">
      <c r="A1451" s="140">
        <v>2019</v>
      </c>
      <c r="B1451" s="140" t="s">
        <v>127</v>
      </c>
      <c r="C1451" s="140" t="s">
        <v>153</v>
      </c>
      <c r="D1451" s="140" t="s">
        <v>108</v>
      </c>
      <c r="E1451" s="140" t="s">
        <v>162</v>
      </c>
      <c r="F1451" s="140">
        <v>79</v>
      </c>
    </row>
    <row r="1452" spans="1:6" x14ac:dyDescent="0.35">
      <c r="A1452" s="140">
        <v>2019</v>
      </c>
      <c r="B1452" s="140" t="s">
        <v>127</v>
      </c>
      <c r="C1452" s="140" t="s">
        <v>153</v>
      </c>
      <c r="D1452" s="140" t="s">
        <v>114</v>
      </c>
      <c r="E1452" s="140" t="s">
        <v>162</v>
      </c>
      <c r="F1452" s="140">
        <v>1</v>
      </c>
    </row>
    <row r="1453" spans="1:6" x14ac:dyDescent="0.35">
      <c r="A1453" s="140">
        <v>2019</v>
      </c>
      <c r="B1453" s="140" t="s">
        <v>127</v>
      </c>
      <c r="C1453" s="140" t="s">
        <v>154</v>
      </c>
      <c r="D1453" s="140" t="s">
        <v>110</v>
      </c>
      <c r="E1453" s="140" t="s">
        <v>162</v>
      </c>
      <c r="F1453" s="140">
        <v>1</v>
      </c>
    </row>
    <row r="1454" spans="1:6" x14ac:dyDescent="0.35">
      <c r="A1454" s="140">
        <v>2019</v>
      </c>
      <c r="B1454" s="140" t="s">
        <v>127</v>
      </c>
      <c r="C1454" s="140" t="s">
        <v>154</v>
      </c>
      <c r="D1454" s="140" t="s">
        <v>109</v>
      </c>
      <c r="E1454" s="140" t="s">
        <v>162</v>
      </c>
      <c r="F1454" s="140">
        <v>193</v>
      </c>
    </row>
    <row r="1455" spans="1:6" x14ac:dyDescent="0.35">
      <c r="A1455" s="140">
        <v>2019</v>
      </c>
      <c r="B1455" s="140" t="s">
        <v>127</v>
      </c>
      <c r="C1455" s="140" t="s">
        <v>154</v>
      </c>
      <c r="D1455" s="140" t="s">
        <v>111</v>
      </c>
      <c r="E1455" s="140" t="s">
        <v>162</v>
      </c>
      <c r="F1455" s="140">
        <v>0</v>
      </c>
    </row>
    <row r="1456" spans="1:6" x14ac:dyDescent="0.35">
      <c r="A1456" s="140">
        <v>2019</v>
      </c>
      <c r="B1456" s="140" t="s">
        <v>127</v>
      </c>
      <c r="C1456" s="140" t="s">
        <v>154</v>
      </c>
      <c r="D1456" s="140" t="s">
        <v>112</v>
      </c>
      <c r="E1456" s="140" t="s">
        <v>162</v>
      </c>
      <c r="F1456" s="140">
        <v>0</v>
      </c>
    </row>
    <row r="1457" spans="1:6" x14ac:dyDescent="0.35">
      <c r="A1457" s="140">
        <v>2019</v>
      </c>
      <c r="B1457" s="140" t="s">
        <v>127</v>
      </c>
      <c r="C1457" s="140" t="s">
        <v>154</v>
      </c>
      <c r="D1457" s="140" t="s">
        <v>113</v>
      </c>
      <c r="E1457" s="140" t="s">
        <v>162</v>
      </c>
      <c r="F1457" s="140">
        <v>1</v>
      </c>
    </row>
    <row r="1458" spans="1:6" x14ac:dyDescent="0.35">
      <c r="A1458" s="140">
        <v>2019</v>
      </c>
      <c r="B1458" s="140" t="s">
        <v>127</v>
      </c>
      <c r="C1458" s="140" t="s">
        <v>154</v>
      </c>
      <c r="D1458" s="140" t="s">
        <v>116</v>
      </c>
      <c r="E1458" s="140" t="s">
        <v>162</v>
      </c>
      <c r="F1458" s="140">
        <v>152</v>
      </c>
    </row>
    <row r="1459" spans="1:6" x14ac:dyDescent="0.35">
      <c r="A1459" s="140">
        <v>2019</v>
      </c>
      <c r="B1459" s="140" t="s">
        <v>127</v>
      </c>
      <c r="C1459" s="140" t="s">
        <v>154</v>
      </c>
      <c r="D1459" s="140" t="s">
        <v>115</v>
      </c>
      <c r="E1459" s="140" t="s">
        <v>162</v>
      </c>
      <c r="F1459" s="140">
        <v>20</v>
      </c>
    </row>
    <row r="1460" spans="1:6" x14ac:dyDescent="0.35">
      <c r="A1460" s="140">
        <v>2019</v>
      </c>
      <c r="B1460" s="140" t="s">
        <v>127</v>
      </c>
      <c r="C1460" s="140" t="s">
        <v>154</v>
      </c>
      <c r="D1460" s="140" t="s">
        <v>118</v>
      </c>
      <c r="E1460" s="140" t="s">
        <v>162</v>
      </c>
      <c r="F1460" s="140">
        <v>31</v>
      </c>
    </row>
    <row r="1461" spans="1:6" x14ac:dyDescent="0.35">
      <c r="A1461" s="140">
        <v>2019</v>
      </c>
      <c r="B1461" s="140" t="s">
        <v>127</v>
      </c>
      <c r="C1461" s="140" t="s">
        <v>154</v>
      </c>
      <c r="D1461" s="140" t="s">
        <v>108</v>
      </c>
      <c r="E1461" s="140" t="s">
        <v>162</v>
      </c>
      <c r="F1461" s="140">
        <v>198</v>
      </c>
    </row>
    <row r="1462" spans="1:6" x14ac:dyDescent="0.35">
      <c r="A1462" s="140">
        <v>2019</v>
      </c>
      <c r="B1462" s="140" t="s">
        <v>127</v>
      </c>
      <c r="C1462" s="140" t="s">
        <v>154</v>
      </c>
      <c r="D1462" s="140" t="s">
        <v>114</v>
      </c>
      <c r="E1462" s="140" t="s">
        <v>162</v>
      </c>
      <c r="F1462" s="140">
        <v>1</v>
      </c>
    </row>
    <row r="1463" spans="1:6" x14ac:dyDescent="0.35">
      <c r="A1463" s="140">
        <v>2019</v>
      </c>
      <c r="B1463" s="140" t="s">
        <v>127</v>
      </c>
      <c r="C1463" s="140" t="s">
        <v>155</v>
      </c>
      <c r="D1463" s="140" t="s">
        <v>110</v>
      </c>
      <c r="E1463" s="140" t="s">
        <v>162</v>
      </c>
      <c r="F1463" s="140">
        <v>0</v>
      </c>
    </row>
    <row r="1464" spans="1:6" x14ac:dyDescent="0.35">
      <c r="A1464" s="140">
        <v>2019</v>
      </c>
      <c r="B1464" s="140" t="s">
        <v>127</v>
      </c>
      <c r="C1464" s="140" t="s">
        <v>155</v>
      </c>
      <c r="D1464" s="140" t="s">
        <v>109</v>
      </c>
      <c r="E1464" s="140" t="s">
        <v>162</v>
      </c>
      <c r="F1464" s="140">
        <v>6</v>
      </c>
    </row>
    <row r="1465" spans="1:6" x14ac:dyDescent="0.35">
      <c r="A1465" s="140">
        <v>2019</v>
      </c>
      <c r="B1465" s="140" t="s">
        <v>127</v>
      </c>
      <c r="C1465" s="140" t="s">
        <v>155</v>
      </c>
      <c r="D1465" s="140" t="s">
        <v>111</v>
      </c>
      <c r="E1465" s="140" t="s">
        <v>162</v>
      </c>
      <c r="F1465" s="140">
        <v>0</v>
      </c>
    </row>
    <row r="1466" spans="1:6" x14ac:dyDescent="0.35">
      <c r="A1466" s="140">
        <v>2019</v>
      </c>
      <c r="B1466" s="140" t="s">
        <v>127</v>
      </c>
      <c r="C1466" s="140" t="s">
        <v>155</v>
      </c>
      <c r="D1466" s="140" t="s">
        <v>112</v>
      </c>
      <c r="E1466" s="140" t="s">
        <v>162</v>
      </c>
      <c r="F1466" s="140">
        <v>0</v>
      </c>
    </row>
    <row r="1467" spans="1:6" x14ac:dyDescent="0.35">
      <c r="A1467" s="140">
        <v>2019</v>
      </c>
      <c r="B1467" s="140" t="s">
        <v>127</v>
      </c>
      <c r="C1467" s="140" t="s">
        <v>155</v>
      </c>
      <c r="D1467" s="140" t="s">
        <v>113</v>
      </c>
      <c r="E1467" s="140" t="s">
        <v>162</v>
      </c>
      <c r="F1467" s="140">
        <v>0</v>
      </c>
    </row>
    <row r="1468" spans="1:6" x14ac:dyDescent="0.35">
      <c r="A1468" s="140">
        <v>2019</v>
      </c>
      <c r="B1468" s="140" t="s">
        <v>127</v>
      </c>
      <c r="C1468" s="140" t="s">
        <v>155</v>
      </c>
      <c r="D1468" s="140" t="s">
        <v>116</v>
      </c>
      <c r="E1468" s="140" t="s">
        <v>162</v>
      </c>
      <c r="F1468" s="140">
        <v>2</v>
      </c>
    </row>
    <row r="1469" spans="1:6" x14ac:dyDescent="0.35">
      <c r="A1469" s="140">
        <v>2019</v>
      </c>
      <c r="B1469" s="140" t="s">
        <v>127</v>
      </c>
      <c r="C1469" s="140" t="s">
        <v>155</v>
      </c>
      <c r="D1469" s="140" t="s">
        <v>115</v>
      </c>
      <c r="E1469" s="140" t="s">
        <v>162</v>
      </c>
      <c r="F1469" s="140">
        <v>0</v>
      </c>
    </row>
    <row r="1470" spans="1:6" x14ac:dyDescent="0.35">
      <c r="A1470" s="140">
        <v>2019</v>
      </c>
      <c r="B1470" s="140" t="s">
        <v>127</v>
      </c>
      <c r="C1470" s="140" t="s">
        <v>155</v>
      </c>
      <c r="D1470" s="140" t="s">
        <v>118</v>
      </c>
      <c r="E1470" s="140" t="s">
        <v>162</v>
      </c>
      <c r="F1470" s="140">
        <v>1</v>
      </c>
    </row>
    <row r="1471" spans="1:6" x14ac:dyDescent="0.35">
      <c r="A1471" s="140">
        <v>2019</v>
      </c>
      <c r="B1471" s="140" t="s">
        <v>127</v>
      </c>
      <c r="C1471" s="140" t="s">
        <v>155</v>
      </c>
      <c r="D1471" s="140" t="s">
        <v>108</v>
      </c>
      <c r="E1471" s="140" t="s">
        <v>162</v>
      </c>
      <c r="F1471" s="140">
        <v>2</v>
      </c>
    </row>
    <row r="1472" spans="1:6" x14ac:dyDescent="0.35">
      <c r="A1472" s="140">
        <v>2019</v>
      </c>
      <c r="B1472" s="140" t="s">
        <v>127</v>
      </c>
      <c r="C1472" s="140" t="s">
        <v>155</v>
      </c>
      <c r="D1472" s="140" t="s">
        <v>114</v>
      </c>
      <c r="E1472" s="140" t="s">
        <v>162</v>
      </c>
      <c r="F1472" s="140">
        <v>0</v>
      </c>
    </row>
    <row r="1473" spans="1:6" x14ac:dyDescent="0.35">
      <c r="A1473" s="140">
        <v>2019</v>
      </c>
      <c r="B1473" s="140" t="s">
        <v>127</v>
      </c>
      <c r="C1473" s="140" t="s">
        <v>156</v>
      </c>
      <c r="D1473" s="140" t="s">
        <v>110</v>
      </c>
      <c r="E1473" s="140" t="s">
        <v>162</v>
      </c>
      <c r="F1473" s="140">
        <v>0</v>
      </c>
    </row>
    <row r="1474" spans="1:6" x14ac:dyDescent="0.35">
      <c r="A1474" s="140">
        <v>2019</v>
      </c>
      <c r="B1474" s="140" t="s">
        <v>127</v>
      </c>
      <c r="C1474" s="140" t="s">
        <v>156</v>
      </c>
      <c r="D1474" s="140" t="s">
        <v>109</v>
      </c>
      <c r="E1474" s="140" t="s">
        <v>162</v>
      </c>
      <c r="F1474" s="140">
        <v>25</v>
      </c>
    </row>
    <row r="1475" spans="1:6" x14ac:dyDescent="0.35">
      <c r="A1475" s="140">
        <v>2019</v>
      </c>
      <c r="B1475" s="140" t="s">
        <v>127</v>
      </c>
      <c r="C1475" s="140" t="s">
        <v>156</v>
      </c>
      <c r="D1475" s="140" t="s">
        <v>111</v>
      </c>
      <c r="E1475" s="140" t="s">
        <v>162</v>
      </c>
      <c r="F1475" s="140">
        <v>0</v>
      </c>
    </row>
    <row r="1476" spans="1:6" x14ac:dyDescent="0.35">
      <c r="A1476" s="140">
        <v>2019</v>
      </c>
      <c r="B1476" s="140" t="s">
        <v>127</v>
      </c>
      <c r="C1476" s="140" t="s">
        <v>156</v>
      </c>
      <c r="D1476" s="140" t="s">
        <v>112</v>
      </c>
      <c r="E1476" s="140" t="s">
        <v>162</v>
      </c>
      <c r="F1476" s="140">
        <v>0</v>
      </c>
    </row>
    <row r="1477" spans="1:6" x14ac:dyDescent="0.35">
      <c r="A1477" s="140">
        <v>2019</v>
      </c>
      <c r="B1477" s="140" t="s">
        <v>127</v>
      </c>
      <c r="C1477" s="140" t="s">
        <v>156</v>
      </c>
      <c r="D1477" s="140" t="s">
        <v>113</v>
      </c>
      <c r="E1477" s="140" t="s">
        <v>162</v>
      </c>
      <c r="F1477" s="140">
        <v>0</v>
      </c>
    </row>
    <row r="1478" spans="1:6" x14ac:dyDescent="0.35">
      <c r="A1478" s="140">
        <v>2019</v>
      </c>
      <c r="B1478" s="140" t="s">
        <v>127</v>
      </c>
      <c r="C1478" s="140" t="s">
        <v>156</v>
      </c>
      <c r="D1478" s="140" t="s">
        <v>116</v>
      </c>
      <c r="E1478" s="140" t="s">
        <v>162</v>
      </c>
      <c r="F1478" s="140">
        <v>11</v>
      </c>
    </row>
    <row r="1479" spans="1:6" x14ac:dyDescent="0.35">
      <c r="A1479" s="140">
        <v>2019</v>
      </c>
      <c r="B1479" s="140" t="s">
        <v>127</v>
      </c>
      <c r="C1479" s="140" t="s">
        <v>156</v>
      </c>
      <c r="D1479" s="140" t="s">
        <v>115</v>
      </c>
      <c r="E1479" s="140" t="s">
        <v>162</v>
      </c>
      <c r="F1479" s="140">
        <v>1</v>
      </c>
    </row>
    <row r="1480" spans="1:6" x14ac:dyDescent="0.35">
      <c r="A1480" s="140">
        <v>2019</v>
      </c>
      <c r="B1480" s="140" t="s">
        <v>127</v>
      </c>
      <c r="C1480" s="140" t="s">
        <v>156</v>
      </c>
      <c r="D1480" s="140" t="s">
        <v>118</v>
      </c>
      <c r="E1480" s="140" t="s">
        <v>162</v>
      </c>
      <c r="F1480" s="140">
        <v>3</v>
      </c>
    </row>
    <row r="1481" spans="1:6" x14ac:dyDescent="0.35">
      <c r="A1481" s="140">
        <v>2019</v>
      </c>
      <c r="B1481" s="140" t="s">
        <v>127</v>
      </c>
      <c r="C1481" s="140" t="s">
        <v>156</v>
      </c>
      <c r="D1481" s="140" t="s">
        <v>108</v>
      </c>
      <c r="E1481" s="140" t="s">
        <v>162</v>
      </c>
      <c r="F1481" s="140">
        <v>9</v>
      </c>
    </row>
    <row r="1482" spans="1:6" x14ac:dyDescent="0.35">
      <c r="A1482" s="140">
        <v>2019</v>
      </c>
      <c r="B1482" s="140" t="s">
        <v>127</v>
      </c>
      <c r="C1482" s="140" t="s">
        <v>156</v>
      </c>
      <c r="D1482" s="140" t="s">
        <v>114</v>
      </c>
      <c r="E1482" s="140" t="s">
        <v>162</v>
      </c>
      <c r="F1482" s="140">
        <v>0</v>
      </c>
    </row>
    <row r="1483" spans="1:6" x14ac:dyDescent="0.35">
      <c r="A1483" s="140">
        <v>2019</v>
      </c>
      <c r="B1483" s="140" t="s">
        <v>127</v>
      </c>
      <c r="C1483" s="140" t="s">
        <v>157</v>
      </c>
      <c r="D1483" s="140" t="s">
        <v>110</v>
      </c>
      <c r="E1483" s="140" t="s">
        <v>162</v>
      </c>
      <c r="F1483" s="140">
        <v>0</v>
      </c>
    </row>
    <row r="1484" spans="1:6" x14ac:dyDescent="0.35">
      <c r="A1484" s="140">
        <v>2019</v>
      </c>
      <c r="B1484" s="140" t="s">
        <v>127</v>
      </c>
      <c r="C1484" s="140" t="s">
        <v>157</v>
      </c>
      <c r="D1484" s="140" t="s">
        <v>109</v>
      </c>
      <c r="E1484" s="140" t="s">
        <v>162</v>
      </c>
      <c r="F1484" s="140">
        <v>92</v>
      </c>
    </row>
    <row r="1485" spans="1:6" x14ac:dyDescent="0.35">
      <c r="A1485" s="140">
        <v>2019</v>
      </c>
      <c r="B1485" s="140" t="s">
        <v>127</v>
      </c>
      <c r="C1485" s="140" t="s">
        <v>157</v>
      </c>
      <c r="D1485" s="140" t="s">
        <v>111</v>
      </c>
      <c r="E1485" s="140" t="s">
        <v>162</v>
      </c>
      <c r="F1485" s="140">
        <v>0</v>
      </c>
    </row>
    <row r="1486" spans="1:6" x14ac:dyDescent="0.35">
      <c r="A1486" s="140">
        <v>2019</v>
      </c>
      <c r="B1486" s="140" t="s">
        <v>127</v>
      </c>
      <c r="C1486" s="140" t="s">
        <v>157</v>
      </c>
      <c r="D1486" s="140" t="s">
        <v>112</v>
      </c>
      <c r="E1486" s="140" t="s">
        <v>162</v>
      </c>
      <c r="F1486" s="140">
        <v>0</v>
      </c>
    </row>
    <row r="1487" spans="1:6" x14ac:dyDescent="0.35">
      <c r="A1487" s="140">
        <v>2019</v>
      </c>
      <c r="B1487" s="140" t="s">
        <v>127</v>
      </c>
      <c r="C1487" s="140" t="s">
        <v>157</v>
      </c>
      <c r="D1487" s="140" t="s">
        <v>113</v>
      </c>
      <c r="E1487" s="140" t="s">
        <v>162</v>
      </c>
      <c r="F1487" s="140">
        <v>0</v>
      </c>
    </row>
    <row r="1488" spans="1:6" x14ac:dyDescent="0.35">
      <c r="A1488" s="140">
        <v>2019</v>
      </c>
      <c r="B1488" s="140" t="s">
        <v>127</v>
      </c>
      <c r="C1488" s="140" t="s">
        <v>157</v>
      </c>
      <c r="D1488" s="140" t="s">
        <v>116</v>
      </c>
      <c r="E1488" s="140" t="s">
        <v>162</v>
      </c>
      <c r="F1488" s="140">
        <v>46</v>
      </c>
    </row>
    <row r="1489" spans="1:6" x14ac:dyDescent="0.35">
      <c r="A1489" s="140">
        <v>2019</v>
      </c>
      <c r="B1489" s="140" t="s">
        <v>127</v>
      </c>
      <c r="C1489" s="140" t="s">
        <v>157</v>
      </c>
      <c r="D1489" s="140" t="s">
        <v>115</v>
      </c>
      <c r="E1489" s="140" t="s">
        <v>162</v>
      </c>
      <c r="F1489" s="140">
        <v>11</v>
      </c>
    </row>
    <row r="1490" spans="1:6" x14ac:dyDescent="0.35">
      <c r="A1490" s="140">
        <v>2019</v>
      </c>
      <c r="B1490" s="140" t="s">
        <v>127</v>
      </c>
      <c r="C1490" s="140" t="s">
        <v>157</v>
      </c>
      <c r="D1490" s="140" t="s">
        <v>118</v>
      </c>
      <c r="E1490" s="140" t="s">
        <v>162</v>
      </c>
      <c r="F1490" s="140">
        <v>9</v>
      </c>
    </row>
    <row r="1491" spans="1:6" x14ac:dyDescent="0.35">
      <c r="A1491" s="140">
        <v>2019</v>
      </c>
      <c r="B1491" s="140" t="s">
        <v>127</v>
      </c>
      <c r="C1491" s="140" t="s">
        <v>157</v>
      </c>
      <c r="D1491" s="140" t="s">
        <v>108</v>
      </c>
      <c r="E1491" s="140" t="s">
        <v>162</v>
      </c>
      <c r="F1491" s="140">
        <v>67</v>
      </c>
    </row>
    <row r="1492" spans="1:6" x14ac:dyDescent="0.35">
      <c r="A1492" s="140">
        <v>2019</v>
      </c>
      <c r="B1492" s="140" t="s">
        <v>127</v>
      </c>
      <c r="C1492" s="140" t="s">
        <v>157</v>
      </c>
      <c r="D1492" s="140" t="s">
        <v>114</v>
      </c>
      <c r="E1492" s="140" t="s">
        <v>162</v>
      </c>
      <c r="F1492" s="140">
        <v>0</v>
      </c>
    </row>
    <row r="1493" spans="1:6" x14ac:dyDescent="0.35">
      <c r="A1493" s="140">
        <v>2019</v>
      </c>
      <c r="B1493" s="140" t="s">
        <v>158</v>
      </c>
      <c r="C1493" s="140" t="s">
        <v>153</v>
      </c>
      <c r="D1493" s="140" t="s">
        <v>110</v>
      </c>
      <c r="E1493" s="140" t="s">
        <v>162</v>
      </c>
      <c r="F1493" s="140">
        <v>8</v>
      </c>
    </row>
    <row r="1494" spans="1:6" x14ac:dyDescent="0.35">
      <c r="A1494" s="140">
        <v>2019</v>
      </c>
      <c r="B1494" s="140" t="s">
        <v>158</v>
      </c>
      <c r="C1494" s="140" t="s">
        <v>153</v>
      </c>
      <c r="D1494" s="140" t="s">
        <v>109</v>
      </c>
      <c r="E1494" s="140" t="s">
        <v>162</v>
      </c>
      <c r="F1494" s="140">
        <v>728</v>
      </c>
    </row>
    <row r="1495" spans="1:6" x14ac:dyDescent="0.35">
      <c r="A1495" s="140">
        <v>2019</v>
      </c>
      <c r="B1495" s="140" t="s">
        <v>158</v>
      </c>
      <c r="C1495" s="140" t="s">
        <v>153</v>
      </c>
      <c r="D1495" s="140" t="s">
        <v>111</v>
      </c>
      <c r="E1495" s="140" t="s">
        <v>162</v>
      </c>
      <c r="F1495" s="140">
        <v>0</v>
      </c>
    </row>
    <row r="1496" spans="1:6" x14ac:dyDescent="0.35">
      <c r="A1496" s="140">
        <v>2019</v>
      </c>
      <c r="B1496" s="140" t="s">
        <v>158</v>
      </c>
      <c r="C1496" s="140" t="s">
        <v>153</v>
      </c>
      <c r="D1496" s="140" t="s">
        <v>112</v>
      </c>
      <c r="E1496" s="140" t="s">
        <v>162</v>
      </c>
      <c r="F1496" s="140">
        <v>0</v>
      </c>
    </row>
    <row r="1497" spans="1:6" x14ac:dyDescent="0.35">
      <c r="A1497" s="140">
        <v>2019</v>
      </c>
      <c r="B1497" s="140" t="s">
        <v>158</v>
      </c>
      <c r="C1497" s="140" t="s">
        <v>153</v>
      </c>
      <c r="D1497" s="140" t="s">
        <v>113</v>
      </c>
      <c r="E1497" s="140" t="s">
        <v>162</v>
      </c>
      <c r="F1497" s="140">
        <v>2</v>
      </c>
    </row>
    <row r="1498" spans="1:6" x14ac:dyDescent="0.35">
      <c r="A1498" s="140">
        <v>2019</v>
      </c>
      <c r="B1498" s="140" t="s">
        <v>158</v>
      </c>
      <c r="C1498" s="140" t="s">
        <v>153</v>
      </c>
      <c r="D1498" s="140" t="s">
        <v>116</v>
      </c>
      <c r="E1498" s="140" t="s">
        <v>162</v>
      </c>
      <c r="F1498" s="140">
        <v>504</v>
      </c>
    </row>
    <row r="1499" spans="1:6" x14ac:dyDescent="0.35">
      <c r="A1499" s="140">
        <v>2019</v>
      </c>
      <c r="B1499" s="140" t="s">
        <v>158</v>
      </c>
      <c r="C1499" s="140" t="s">
        <v>153</v>
      </c>
      <c r="D1499" s="140" t="s">
        <v>115</v>
      </c>
      <c r="E1499" s="140" t="s">
        <v>162</v>
      </c>
      <c r="F1499" s="140">
        <v>57</v>
      </c>
    </row>
    <row r="1500" spans="1:6" x14ac:dyDescent="0.35">
      <c r="A1500" s="140">
        <v>2019</v>
      </c>
      <c r="B1500" s="140" t="s">
        <v>158</v>
      </c>
      <c r="C1500" s="140" t="s">
        <v>153</v>
      </c>
      <c r="D1500" s="140" t="s">
        <v>118</v>
      </c>
      <c r="E1500" s="140" t="s">
        <v>162</v>
      </c>
      <c r="F1500" s="140">
        <v>51</v>
      </c>
    </row>
    <row r="1501" spans="1:6" x14ac:dyDescent="0.35">
      <c r="A1501" s="140">
        <v>2019</v>
      </c>
      <c r="B1501" s="140" t="s">
        <v>158</v>
      </c>
      <c r="C1501" s="140" t="s">
        <v>153</v>
      </c>
      <c r="D1501" s="140" t="s">
        <v>108</v>
      </c>
      <c r="E1501" s="140" t="s">
        <v>162</v>
      </c>
      <c r="F1501" s="140">
        <v>908</v>
      </c>
    </row>
    <row r="1502" spans="1:6" x14ac:dyDescent="0.35">
      <c r="A1502" s="140">
        <v>2019</v>
      </c>
      <c r="B1502" s="140" t="s">
        <v>158</v>
      </c>
      <c r="C1502" s="140" t="s">
        <v>153</v>
      </c>
      <c r="D1502" s="140" t="s">
        <v>114</v>
      </c>
      <c r="E1502" s="140" t="s">
        <v>162</v>
      </c>
      <c r="F1502" s="140">
        <v>1</v>
      </c>
    </row>
    <row r="1503" spans="1:6" x14ac:dyDescent="0.35">
      <c r="A1503" s="140">
        <v>2019</v>
      </c>
      <c r="B1503" s="140" t="s">
        <v>158</v>
      </c>
      <c r="C1503" s="140" t="s">
        <v>154</v>
      </c>
      <c r="D1503" s="140" t="s">
        <v>110</v>
      </c>
      <c r="E1503" s="140" t="s">
        <v>162</v>
      </c>
      <c r="F1503" s="140">
        <v>17</v>
      </c>
    </row>
    <row r="1504" spans="1:6" x14ac:dyDescent="0.35">
      <c r="A1504" s="140">
        <v>2019</v>
      </c>
      <c r="B1504" s="140" t="s">
        <v>158</v>
      </c>
      <c r="C1504" s="140" t="s">
        <v>154</v>
      </c>
      <c r="D1504" s="140" t="s">
        <v>109</v>
      </c>
      <c r="E1504" s="140" t="s">
        <v>162</v>
      </c>
      <c r="F1504" s="140">
        <v>2414</v>
      </c>
    </row>
    <row r="1505" spans="1:6" x14ac:dyDescent="0.35">
      <c r="A1505" s="140">
        <v>2019</v>
      </c>
      <c r="B1505" s="140" t="s">
        <v>158</v>
      </c>
      <c r="C1505" s="140" t="s">
        <v>154</v>
      </c>
      <c r="D1505" s="140" t="s">
        <v>111</v>
      </c>
      <c r="E1505" s="140" t="s">
        <v>162</v>
      </c>
      <c r="F1505" s="140">
        <v>1</v>
      </c>
    </row>
    <row r="1506" spans="1:6" x14ac:dyDescent="0.35">
      <c r="A1506" s="140">
        <v>2019</v>
      </c>
      <c r="B1506" s="140" t="s">
        <v>158</v>
      </c>
      <c r="C1506" s="140" t="s">
        <v>154</v>
      </c>
      <c r="D1506" s="140" t="s">
        <v>112</v>
      </c>
      <c r="E1506" s="140" t="s">
        <v>162</v>
      </c>
      <c r="F1506" s="140">
        <v>5</v>
      </c>
    </row>
    <row r="1507" spans="1:6" x14ac:dyDescent="0.35">
      <c r="A1507" s="140">
        <v>2019</v>
      </c>
      <c r="B1507" s="140" t="s">
        <v>158</v>
      </c>
      <c r="C1507" s="140" t="s">
        <v>154</v>
      </c>
      <c r="D1507" s="140" t="s">
        <v>113</v>
      </c>
      <c r="E1507" s="140" t="s">
        <v>162</v>
      </c>
      <c r="F1507" s="140">
        <v>14</v>
      </c>
    </row>
    <row r="1508" spans="1:6" x14ac:dyDescent="0.35">
      <c r="A1508" s="140">
        <v>2019</v>
      </c>
      <c r="B1508" s="140" t="s">
        <v>158</v>
      </c>
      <c r="C1508" s="140" t="s">
        <v>154</v>
      </c>
      <c r="D1508" s="140" t="s">
        <v>116</v>
      </c>
      <c r="E1508" s="140" t="s">
        <v>162</v>
      </c>
      <c r="F1508" s="140">
        <v>2622</v>
      </c>
    </row>
    <row r="1509" spans="1:6" x14ac:dyDescent="0.35">
      <c r="A1509" s="140">
        <v>2019</v>
      </c>
      <c r="B1509" s="140" t="s">
        <v>158</v>
      </c>
      <c r="C1509" s="140" t="s">
        <v>154</v>
      </c>
      <c r="D1509" s="140" t="s">
        <v>115</v>
      </c>
      <c r="E1509" s="140" t="s">
        <v>162</v>
      </c>
      <c r="F1509" s="140">
        <v>191</v>
      </c>
    </row>
    <row r="1510" spans="1:6" x14ac:dyDescent="0.35">
      <c r="A1510" s="140">
        <v>2019</v>
      </c>
      <c r="B1510" s="140" t="s">
        <v>158</v>
      </c>
      <c r="C1510" s="140" t="s">
        <v>154</v>
      </c>
      <c r="D1510" s="140" t="s">
        <v>118</v>
      </c>
      <c r="E1510" s="140" t="s">
        <v>162</v>
      </c>
      <c r="F1510" s="140">
        <v>188</v>
      </c>
    </row>
    <row r="1511" spans="1:6" x14ac:dyDescent="0.35">
      <c r="A1511" s="140">
        <v>2019</v>
      </c>
      <c r="B1511" s="140" t="s">
        <v>158</v>
      </c>
      <c r="C1511" s="140" t="s">
        <v>154</v>
      </c>
      <c r="D1511" s="140" t="s">
        <v>108</v>
      </c>
      <c r="E1511" s="140" t="s">
        <v>162</v>
      </c>
      <c r="F1511" s="140">
        <v>3497</v>
      </c>
    </row>
    <row r="1512" spans="1:6" x14ac:dyDescent="0.35">
      <c r="A1512" s="140">
        <v>2019</v>
      </c>
      <c r="B1512" s="140" t="s">
        <v>158</v>
      </c>
      <c r="C1512" s="140" t="s">
        <v>154</v>
      </c>
      <c r="D1512" s="140" t="s">
        <v>114</v>
      </c>
      <c r="E1512" s="140" t="s">
        <v>162</v>
      </c>
      <c r="F1512" s="140">
        <v>5</v>
      </c>
    </row>
    <row r="1513" spans="1:6" x14ac:dyDescent="0.35">
      <c r="A1513" s="140">
        <v>2019</v>
      </c>
      <c r="B1513" s="140" t="s">
        <v>158</v>
      </c>
      <c r="C1513" s="140" t="s">
        <v>155</v>
      </c>
      <c r="D1513" s="140" t="s">
        <v>110</v>
      </c>
      <c r="E1513" s="140" t="s">
        <v>162</v>
      </c>
      <c r="F1513" s="140">
        <v>0</v>
      </c>
    </row>
    <row r="1514" spans="1:6" x14ac:dyDescent="0.35">
      <c r="A1514" s="140">
        <v>2019</v>
      </c>
      <c r="B1514" s="140" t="s">
        <v>158</v>
      </c>
      <c r="C1514" s="140" t="s">
        <v>155</v>
      </c>
      <c r="D1514" s="140" t="s">
        <v>109</v>
      </c>
      <c r="E1514" s="140" t="s">
        <v>162</v>
      </c>
      <c r="F1514" s="140">
        <v>0</v>
      </c>
    </row>
    <row r="1515" spans="1:6" x14ac:dyDescent="0.35">
      <c r="A1515" s="140">
        <v>2019</v>
      </c>
      <c r="B1515" s="140" t="s">
        <v>158</v>
      </c>
      <c r="C1515" s="140" t="s">
        <v>155</v>
      </c>
      <c r="D1515" s="140" t="s">
        <v>111</v>
      </c>
      <c r="E1515" s="140" t="s">
        <v>162</v>
      </c>
      <c r="F1515" s="140">
        <v>0</v>
      </c>
    </row>
    <row r="1516" spans="1:6" x14ac:dyDescent="0.35">
      <c r="A1516" s="140">
        <v>2019</v>
      </c>
      <c r="B1516" s="140" t="s">
        <v>158</v>
      </c>
      <c r="C1516" s="140" t="s">
        <v>155</v>
      </c>
      <c r="D1516" s="140" t="s">
        <v>112</v>
      </c>
      <c r="E1516" s="140" t="s">
        <v>162</v>
      </c>
      <c r="F1516" s="140">
        <v>0</v>
      </c>
    </row>
    <row r="1517" spans="1:6" x14ac:dyDescent="0.35">
      <c r="A1517" s="140">
        <v>2019</v>
      </c>
      <c r="B1517" s="140" t="s">
        <v>158</v>
      </c>
      <c r="C1517" s="140" t="s">
        <v>155</v>
      </c>
      <c r="D1517" s="140" t="s">
        <v>113</v>
      </c>
      <c r="E1517" s="140" t="s">
        <v>162</v>
      </c>
      <c r="F1517" s="140">
        <v>0</v>
      </c>
    </row>
    <row r="1518" spans="1:6" x14ac:dyDescent="0.35">
      <c r="A1518" s="140">
        <v>2019</v>
      </c>
      <c r="B1518" s="140" t="s">
        <v>158</v>
      </c>
      <c r="C1518" s="140" t="s">
        <v>155</v>
      </c>
      <c r="D1518" s="140" t="s">
        <v>116</v>
      </c>
      <c r="E1518" s="140" t="s">
        <v>162</v>
      </c>
      <c r="F1518" s="140">
        <v>0</v>
      </c>
    </row>
    <row r="1519" spans="1:6" x14ac:dyDescent="0.35">
      <c r="A1519" s="140">
        <v>2019</v>
      </c>
      <c r="B1519" s="140" t="s">
        <v>158</v>
      </c>
      <c r="C1519" s="140" t="s">
        <v>155</v>
      </c>
      <c r="D1519" s="140" t="s">
        <v>115</v>
      </c>
      <c r="E1519" s="140" t="s">
        <v>162</v>
      </c>
      <c r="F1519" s="140">
        <v>0</v>
      </c>
    </row>
    <row r="1520" spans="1:6" x14ac:dyDescent="0.35">
      <c r="A1520" s="140">
        <v>2019</v>
      </c>
      <c r="B1520" s="140" t="s">
        <v>158</v>
      </c>
      <c r="C1520" s="140" t="s">
        <v>155</v>
      </c>
      <c r="D1520" s="140" t="s">
        <v>118</v>
      </c>
      <c r="E1520" s="140" t="s">
        <v>162</v>
      </c>
      <c r="F1520" s="140">
        <v>0</v>
      </c>
    </row>
    <row r="1521" spans="1:6" x14ac:dyDescent="0.35">
      <c r="A1521" s="140">
        <v>2019</v>
      </c>
      <c r="B1521" s="140" t="s">
        <v>158</v>
      </c>
      <c r="C1521" s="140" t="s">
        <v>155</v>
      </c>
      <c r="D1521" s="140" t="s">
        <v>108</v>
      </c>
      <c r="E1521" s="140" t="s">
        <v>162</v>
      </c>
      <c r="F1521" s="140">
        <v>0</v>
      </c>
    </row>
    <row r="1522" spans="1:6" x14ac:dyDescent="0.35">
      <c r="A1522" s="140">
        <v>2019</v>
      </c>
      <c r="B1522" s="140" t="s">
        <v>158</v>
      </c>
      <c r="C1522" s="140" t="s">
        <v>155</v>
      </c>
      <c r="D1522" s="140" t="s">
        <v>114</v>
      </c>
      <c r="E1522" s="140" t="s">
        <v>162</v>
      </c>
      <c r="F1522" s="140">
        <v>0</v>
      </c>
    </row>
    <row r="1523" spans="1:6" x14ac:dyDescent="0.35">
      <c r="A1523" s="140">
        <v>2019</v>
      </c>
      <c r="B1523" s="140" t="s">
        <v>158</v>
      </c>
      <c r="C1523" s="140" t="s">
        <v>156</v>
      </c>
      <c r="D1523" s="140" t="s">
        <v>110</v>
      </c>
      <c r="E1523" s="140" t="s">
        <v>162</v>
      </c>
      <c r="F1523" s="140">
        <v>0</v>
      </c>
    </row>
    <row r="1524" spans="1:6" x14ac:dyDescent="0.35">
      <c r="A1524" s="140">
        <v>2019</v>
      </c>
      <c r="B1524" s="140" t="s">
        <v>158</v>
      </c>
      <c r="C1524" s="140" t="s">
        <v>156</v>
      </c>
      <c r="D1524" s="140" t="s">
        <v>109</v>
      </c>
      <c r="E1524" s="140" t="s">
        <v>162</v>
      </c>
      <c r="F1524" s="140">
        <v>11</v>
      </c>
    </row>
    <row r="1525" spans="1:6" x14ac:dyDescent="0.35">
      <c r="A1525" s="140">
        <v>2019</v>
      </c>
      <c r="B1525" s="140" t="s">
        <v>158</v>
      </c>
      <c r="C1525" s="140" t="s">
        <v>156</v>
      </c>
      <c r="D1525" s="140" t="s">
        <v>111</v>
      </c>
      <c r="E1525" s="140" t="s">
        <v>162</v>
      </c>
      <c r="F1525" s="140">
        <v>0</v>
      </c>
    </row>
    <row r="1526" spans="1:6" x14ac:dyDescent="0.35">
      <c r="A1526" s="140">
        <v>2019</v>
      </c>
      <c r="B1526" s="140" t="s">
        <v>158</v>
      </c>
      <c r="C1526" s="140" t="s">
        <v>156</v>
      </c>
      <c r="D1526" s="140" t="s">
        <v>112</v>
      </c>
      <c r="E1526" s="140" t="s">
        <v>162</v>
      </c>
      <c r="F1526" s="140">
        <v>0</v>
      </c>
    </row>
    <row r="1527" spans="1:6" x14ac:dyDescent="0.35">
      <c r="A1527" s="140">
        <v>2019</v>
      </c>
      <c r="B1527" s="140" t="s">
        <v>158</v>
      </c>
      <c r="C1527" s="140" t="s">
        <v>156</v>
      </c>
      <c r="D1527" s="140" t="s">
        <v>113</v>
      </c>
      <c r="E1527" s="140" t="s">
        <v>162</v>
      </c>
      <c r="F1527" s="140">
        <v>0</v>
      </c>
    </row>
    <row r="1528" spans="1:6" x14ac:dyDescent="0.35">
      <c r="A1528" s="140">
        <v>2019</v>
      </c>
      <c r="B1528" s="140" t="s">
        <v>158</v>
      </c>
      <c r="C1528" s="140" t="s">
        <v>156</v>
      </c>
      <c r="D1528" s="140" t="s">
        <v>116</v>
      </c>
      <c r="E1528" s="140" t="s">
        <v>162</v>
      </c>
      <c r="F1528" s="140">
        <v>5</v>
      </c>
    </row>
    <row r="1529" spans="1:6" x14ac:dyDescent="0.35">
      <c r="A1529" s="140">
        <v>2019</v>
      </c>
      <c r="B1529" s="140" t="s">
        <v>158</v>
      </c>
      <c r="C1529" s="140" t="s">
        <v>156</v>
      </c>
      <c r="D1529" s="140" t="s">
        <v>115</v>
      </c>
      <c r="E1529" s="140" t="s">
        <v>162</v>
      </c>
      <c r="F1529" s="140">
        <v>0</v>
      </c>
    </row>
    <row r="1530" spans="1:6" x14ac:dyDescent="0.35">
      <c r="A1530" s="140">
        <v>2019</v>
      </c>
      <c r="B1530" s="140" t="s">
        <v>158</v>
      </c>
      <c r="C1530" s="140" t="s">
        <v>156</v>
      </c>
      <c r="D1530" s="140" t="s">
        <v>118</v>
      </c>
      <c r="E1530" s="140" t="s">
        <v>162</v>
      </c>
      <c r="F1530" s="140">
        <v>1</v>
      </c>
    </row>
    <row r="1531" spans="1:6" x14ac:dyDescent="0.35">
      <c r="A1531" s="140">
        <v>2019</v>
      </c>
      <c r="B1531" s="140" t="s">
        <v>158</v>
      </c>
      <c r="C1531" s="140" t="s">
        <v>156</v>
      </c>
      <c r="D1531" s="140" t="s">
        <v>108</v>
      </c>
      <c r="E1531" s="140" t="s">
        <v>162</v>
      </c>
      <c r="F1531" s="140">
        <v>5</v>
      </c>
    </row>
    <row r="1532" spans="1:6" x14ac:dyDescent="0.35">
      <c r="A1532" s="140">
        <v>2019</v>
      </c>
      <c r="B1532" s="140" t="s">
        <v>158</v>
      </c>
      <c r="C1532" s="140" t="s">
        <v>156</v>
      </c>
      <c r="D1532" s="140" t="s">
        <v>114</v>
      </c>
      <c r="E1532" s="140" t="s">
        <v>162</v>
      </c>
      <c r="F1532" s="140">
        <v>0</v>
      </c>
    </row>
    <row r="1533" spans="1:6" x14ac:dyDescent="0.35">
      <c r="A1533" s="140">
        <v>2019</v>
      </c>
      <c r="B1533" s="140" t="s">
        <v>158</v>
      </c>
      <c r="C1533" s="140" t="s">
        <v>157</v>
      </c>
      <c r="D1533" s="140" t="s">
        <v>110</v>
      </c>
      <c r="E1533" s="140" t="s">
        <v>162</v>
      </c>
      <c r="F1533" s="140">
        <v>1</v>
      </c>
    </row>
    <row r="1534" spans="1:6" x14ac:dyDescent="0.35">
      <c r="A1534" s="140">
        <v>2019</v>
      </c>
      <c r="B1534" s="140" t="s">
        <v>158</v>
      </c>
      <c r="C1534" s="140" t="s">
        <v>157</v>
      </c>
      <c r="D1534" s="140" t="s">
        <v>109</v>
      </c>
      <c r="E1534" s="140" t="s">
        <v>162</v>
      </c>
      <c r="F1534" s="140">
        <v>350</v>
      </c>
    </row>
    <row r="1535" spans="1:6" x14ac:dyDescent="0.35">
      <c r="A1535" s="140">
        <v>2019</v>
      </c>
      <c r="B1535" s="140" t="s">
        <v>158</v>
      </c>
      <c r="C1535" s="140" t="s">
        <v>157</v>
      </c>
      <c r="D1535" s="140" t="s">
        <v>111</v>
      </c>
      <c r="E1535" s="140" t="s">
        <v>162</v>
      </c>
      <c r="F1535" s="140">
        <v>0</v>
      </c>
    </row>
    <row r="1536" spans="1:6" x14ac:dyDescent="0.35">
      <c r="A1536" s="140">
        <v>2019</v>
      </c>
      <c r="B1536" s="140" t="s">
        <v>158</v>
      </c>
      <c r="C1536" s="140" t="s">
        <v>157</v>
      </c>
      <c r="D1536" s="140" t="s">
        <v>112</v>
      </c>
      <c r="E1536" s="140" t="s">
        <v>162</v>
      </c>
      <c r="F1536" s="140">
        <v>0</v>
      </c>
    </row>
    <row r="1537" spans="1:6" x14ac:dyDescent="0.35">
      <c r="A1537" s="140">
        <v>2019</v>
      </c>
      <c r="B1537" s="140" t="s">
        <v>158</v>
      </c>
      <c r="C1537" s="140" t="s">
        <v>157</v>
      </c>
      <c r="D1537" s="140" t="s">
        <v>113</v>
      </c>
      <c r="E1537" s="140" t="s">
        <v>162</v>
      </c>
      <c r="F1537" s="140">
        <v>0</v>
      </c>
    </row>
    <row r="1538" spans="1:6" x14ac:dyDescent="0.35">
      <c r="A1538" s="140">
        <v>2019</v>
      </c>
      <c r="B1538" s="140" t="s">
        <v>158</v>
      </c>
      <c r="C1538" s="140" t="s">
        <v>157</v>
      </c>
      <c r="D1538" s="140" t="s">
        <v>116</v>
      </c>
      <c r="E1538" s="140" t="s">
        <v>162</v>
      </c>
      <c r="F1538" s="140">
        <v>187</v>
      </c>
    </row>
    <row r="1539" spans="1:6" x14ac:dyDescent="0.35">
      <c r="A1539" s="140">
        <v>2019</v>
      </c>
      <c r="B1539" s="140" t="s">
        <v>158</v>
      </c>
      <c r="C1539" s="140" t="s">
        <v>157</v>
      </c>
      <c r="D1539" s="140" t="s">
        <v>115</v>
      </c>
      <c r="E1539" s="140" t="s">
        <v>162</v>
      </c>
      <c r="F1539" s="140">
        <v>22</v>
      </c>
    </row>
    <row r="1540" spans="1:6" x14ac:dyDescent="0.35">
      <c r="A1540" s="140">
        <v>2019</v>
      </c>
      <c r="B1540" s="140" t="s">
        <v>158</v>
      </c>
      <c r="C1540" s="140" t="s">
        <v>157</v>
      </c>
      <c r="D1540" s="140" t="s">
        <v>118</v>
      </c>
      <c r="E1540" s="140" t="s">
        <v>162</v>
      </c>
      <c r="F1540" s="140">
        <v>24</v>
      </c>
    </row>
    <row r="1541" spans="1:6" x14ac:dyDescent="0.35">
      <c r="A1541" s="140">
        <v>2019</v>
      </c>
      <c r="B1541" s="140" t="s">
        <v>158</v>
      </c>
      <c r="C1541" s="140" t="s">
        <v>157</v>
      </c>
      <c r="D1541" s="140" t="s">
        <v>108</v>
      </c>
      <c r="E1541" s="140" t="s">
        <v>162</v>
      </c>
      <c r="F1541" s="140">
        <v>402</v>
      </c>
    </row>
    <row r="1542" spans="1:6" x14ac:dyDescent="0.35">
      <c r="A1542" s="140">
        <v>2019</v>
      </c>
      <c r="B1542" s="140" t="s">
        <v>158</v>
      </c>
      <c r="C1542" s="140" t="s">
        <v>157</v>
      </c>
      <c r="D1542" s="140" t="s">
        <v>114</v>
      </c>
      <c r="E1542" s="140" t="s">
        <v>162</v>
      </c>
      <c r="F1542" s="140">
        <v>0</v>
      </c>
    </row>
    <row r="1543" spans="1:6" x14ac:dyDescent="0.35">
      <c r="A1543" s="140">
        <v>2019</v>
      </c>
      <c r="B1543" s="140" t="s">
        <v>128</v>
      </c>
      <c r="C1543" s="140" t="s">
        <v>101</v>
      </c>
      <c r="D1543" s="140" t="s">
        <v>110</v>
      </c>
      <c r="E1543" s="140" t="s">
        <v>162</v>
      </c>
      <c r="F1543" s="140">
        <v>27</v>
      </c>
    </row>
    <row r="1544" spans="1:6" x14ac:dyDescent="0.35">
      <c r="A1544" s="140">
        <v>2019</v>
      </c>
      <c r="B1544" s="140" t="s">
        <v>128</v>
      </c>
      <c r="C1544" s="140" t="s">
        <v>101</v>
      </c>
      <c r="D1544" s="140" t="s">
        <v>109</v>
      </c>
      <c r="E1544" s="140" t="s">
        <v>162</v>
      </c>
      <c r="F1544" s="140">
        <v>2986</v>
      </c>
    </row>
    <row r="1545" spans="1:6" x14ac:dyDescent="0.35">
      <c r="A1545" s="140">
        <v>2019</v>
      </c>
      <c r="B1545" s="140" t="s">
        <v>128</v>
      </c>
      <c r="C1545" s="140" t="s">
        <v>101</v>
      </c>
      <c r="D1545" s="140" t="s">
        <v>111</v>
      </c>
      <c r="E1545" s="140" t="s">
        <v>162</v>
      </c>
      <c r="F1545" s="140">
        <v>46</v>
      </c>
    </row>
    <row r="1546" spans="1:6" x14ac:dyDescent="0.35">
      <c r="A1546" s="140">
        <v>2019</v>
      </c>
      <c r="B1546" s="140" t="s">
        <v>128</v>
      </c>
      <c r="C1546" s="140" t="s">
        <v>101</v>
      </c>
      <c r="D1546" s="140" t="s">
        <v>112</v>
      </c>
      <c r="E1546" s="140" t="s">
        <v>162</v>
      </c>
      <c r="F1546" s="140">
        <v>6</v>
      </c>
    </row>
    <row r="1547" spans="1:6" x14ac:dyDescent="0.35">
      <c r="A1547" s="140">
        <v>2019</v>
      </c>
      <c r="B1547" s="140" t="s">
        <v>128</v>
      </c>
      <c r="C1547" s="140" t="s">
        <v>101</v>
      </c>
      <c r="D1547" s="140" t="s">
        <v>113</v>
      </c>
      <c r="E1547" s="140" t="s">
        <v>162</v>
      </c>
      <c r="F1547" s="140">
        <v>84</v>
      </c>
    </row>
    <row r="1548" spans="1:6" x14ac:dyDescent="0.35">
      <c r="A1548" s="140">
        <v>2019</v>
      </c>
      <c r="B1548" s="140" t="s">
        <v>128</v>
      </c>
      <c r="C1548" s="140" t="s">
        <v>101</v>
      </c>
      <c r="D1548" s="140" t="s">
        <v>116</v>
      </c>
      <c r="E1548" s="140" t="s">
        <v>162</v>
      </c>
      <c r="F1548" s="140">
        <v>1873</v>
      </c>
    </row>
    <row r="1549" spans="1:6" x14ac:dyDescent="0.35">
      <c r="A1549" s="140">
        <v>2019</v>
      </c>
      <c r="B1549" s="140" t="s">
        <v>128</v>
      </c>
      <c r="C1549" s="140" t="s">
        <v>101</v>
      </c>
      <c r="D1549" s="140" t="s">
        <v>115</v>
      </c>
      <c r="E1549" s="140" t="s">
        <v>162</v>
      </c>
      <c r="F1549" s="140">
        <v>197</v>
      </c>
    </row>
    <row r="1550" spans="1:6" x14ac:dyDescent="0.35">
      <c r="A1550" s="140">
        <v>2019</v>
      </c>
      <c r="B1550" s="140" t="s">
        <v>100</v>
      </c>
      <c r="C1550" s="140" t="s">
        <v>101</v>
      </c>
      <c r="D1550" s="140" t="s">
        <v>118</v>
      </c>
      <c r="E1550" s="140" t="s">
        <v>162</v>
      </c>
      <c r="F1550" s="140">
        <v>221</v>
      </c>
    </row>
    <row r="1551" spans="1:6" x14ac:dyDescent="0.35">
      <c r="A1551" s="140">
        <v>2019</v>
      </c>
      <c r="B1551" s="140" t="s">
        <v>100</v>
      </c>
      <c r="C1551" s="140" t="s">
        <v>101</v>
      </c>
      <c r="D1551" s="140" t="s">
        <v>108</v>
      </c>
      <c r="E1551" s="140" t="s">
        <v>162</v>
      </c>
      <c r="F1551" s="140">
        <v>2523</v>
      </c>
    </row>
    <row r="1552" spans="1:6" x14ac:dyDescent="0.35">
      <c r="A1552" s="140">
        <v>2019</v>
      </c>
      <c r="B1552" s="140" t="s">
        <v>128</v>
      </c>
      <c r="C1552" s="140" t="s">
        <v>101</v>
      </c>
      <c r="D1552" s="140" t="s">
        <v>114</v>
      </c>
      <c r="E1552" s="140" t="s">
        <v>162</v>
      </c>
      <c r="F1552" s="140">
        <v>44</v>
      </c>
    </row>
    <row r="1553" spans="1:6" x14ac:dyDescent="0.35">
      <c r="A1553" s="140">
        <v>2019</v>
      </c>
      <c r="B1553" s="140" t="s">
        <v>105</v>
      </c>
      <c r="C1553" s="140" t="s">
        <v>159</v>
      </c>
      <c r="D1553" s="140" t="s">
        <v>110</v>
      </c>
      <c r="E1553" s="140" t="s">
        <v>162</v>
      </c>
      <c r="F1553" s="140">
        <v>0</v>
      </c>
    </row>
    <row r="1554" spans="1:6" x14ac:dyDescent="0.35">
      <c r="A1554" s="140">
        <v>2019</v>
      </c>
      <c r="B1554" s="140" t="s">
        <v>105</v>
      </c>
      <c r="C1554" s="140" t="s">
        <v>159</v>
      </c>
      <c r="D1554" s="140" t="s">
        <v>109</v>
      </c>
      <c r="E1554" s="140" t="s">
        <v>162</v>
      </c>
      <c r="F1554" s="140">
        <v>75</v>
      </c>
    </row>
    <row r="1555" spans="1:6" x14ac:dyDescent="0.35">
      <c r="A1555" s="140">
        <v>2019</v>
      </c>
      <c r="B1555" s="140" t="s">
        <v>105</v>
      </c>
      <c r="C1555" s="140" t="s">
        <v>159</v>
      </c>
      <c r="D1555" s="140" t="s">
        <v>111</v>
      </c>
      <c r="E1555" s="140" t="s">
        <v>162</v>
      </c>
      <c r="F1555" s="140">
        <v>0</v>
      </c>
    </row>
    <row r="1556" spans="1:6" x14ac:dyDescent="0.35">
      <c r="A1556" s="140">
        <v>2019</v>
      </c>
      <c r="B1556" s="140" t="s">
        <v>105</v>
      </c>
      <c r="C1556" s="140" t="s">
        <v>159</v>
      </c>
      <c r="D1556" s="140" t="s">
        <v>112</v>
      </c>
      <c r="E1556" s="140" t="s">
        <v>162</v>
      </c>
      <c r="F1556" s="140">
        <v>2</v>
      </c>
    </row>
    <row r="1557" spans="1:6" x14ac:dyDescent="0.35">
      <c r="A1557" s="140">
        <v>2019</v>
      </c>
      <c r="B1557" s="140" t="s">
        <v>105</v>
      </c>
      <c r="C1557" s="140" t="s">
        <v>159</v>
      </c>
      <c r="D1557" s="140" t="s">
        <v>113</v>
      </c>
      <c r="E1557" s="140" t="s">
        <v>162</v>
      </c>
      <c r="F1557" s="140">
        <v>0</v>
      </c>
    </row>
    <row r="1558" spans="1:6" x14ac:dyDescent="0.35">
      <c r="A1558" s="140">
        <v>2019</v>
      </c>
      <c r="B1558" s="140" t="s">
        <v>105</v>
      </c>
      <c r="C1558" s="140" t="s">
        <v>159</v>
      </c>
      <c r="D1558" s="140" t="s">
        <v>116</v>
      </c>
      <c r="E1558" s="140" t="s">
        <v>162</v>
      </c>
      <c r="F1558" s="140">
        <v>33</v>
      </c>
    </row>
    <row r="1559" spans="1:6" x14ac:dyDescent="0.35">
      <c r="A1559" s="140">
        <v>2019</v>
      </c>
      <c r="B1559" s="140" t="s">
        <v>105</v>
      </c>
      <c r="C1559" s="140" t="s">
        <v>159</v>
      </c>
      <c r="D1559" s="140" t="s">
        <v>115</v>
      </c>
      <c r="E1559" s="140" t="s">
        <v>162</v>
      </c>
      <c r="F1559" s="140">
        <v>9</v>
      </c>
    </row>
    <row r="1560" spans="1:6" x14ac:dyDescent="0.35">
      <c r="A1560" s="140">
        <v>2019</v>
      </c>
      <c r="B1560" s="140" t="s">
        <v>105</v>
      </c>
      <c r="C1560" s="140" t="s">
        <v>159</v>
      </c>
      <c r="D1560" s="140" t="s">
        <v>118</v>
      </c>
      <c r="E1560" s="140" t="s">
        <v>162</v>
      </c>
      <c r="F1560" s="140">
        <v>5</v>
      </c>
    </row>
    <row r="1561" spans="1:6" x14ac:dyDescent="0.35">
      <c r="A1561" s="140">
        <v>2019</v>
      </c>
      <c r="B1561" s="140" t="s">
        <v>105</v>
      </c>
      <c r="C1561" s="140" t="s">
        <v>159</v>
      </c>
      <c r="D1561" s="140" t="s">
        <v>108</v>
      </c>
      <c r="E1561" s="140" t="s">
        <v>162</v>
      </c>
      <c r="F1561" s="140">
        <v>48</v>
      </c>
    </row>
    <row r="1562" spans="1:6" x14ac:dyDescent="0.35">
      <c r="A1562" s="140">
        <v>2019</v>
      </c>
      <c r="B1562" s="140" t="s">
        <v>105</v>
      </c>
      <c r="C1562" s="140" t="s">
        <v>159</v>
      </c>
      <c r="D1562" s="140" t="s">
        <v>114</v>
      </c>
      <c r="E1562" s="140" t="s">
        <v>162</v>
      </c>
      <c r="F1562" s="140">
        <v>0</v>
      </c>
    </row>
    <row r="1563" spans="1:6" x14ac:dyDescent="0.35">
      <c r="A1563" s="140">
        <v>2019</v>
      </c>
      <c r="B1563" s="140" t="s">
        <v>105</v>
      </c>
      <c r="C1563" s="140" t="s">
        <v>160</v>
      </c>
      <c r="D1563" s="140" t="s">
        <v>110</v>
      </c>
      <c r="E1563" s="140" t="s">
        <v>162</v>
      </c>
      <c r="F1563" s="140">
        <v>1</v>
      </c>
    </row>
    <row r="1564" spans="1:6" x14ac:dyDescent="0.35">
      <c r="A1564" s="140">
        <v>2019</v>
      </c>
      <c r="B1564" s="140" t="s">
        <v>105</v>
      </c>
      <c r="C1564" s="140" t="s">
        <v>160</v>
      </c>
      <c r="D1564" s="140" t="s">
        <v>109</v>
      </c>
      <c r="E1564" s="140" t="s">
        <v>162</v>
      </c>
      <c r="F1564" s="140">
        <v>51</v>
      </c>
    </row>
    <row r="1565" spans="1:6" x14ac:dyDescent="0.35">
      <c r="A1565" s="140">
        <v>2019</v>
      </c>
      <c r="B1565" s="140" t="s">
        <v>105</v>
      </c>
      <c r="C1565" s="140" t="s">
        <v>160</v>
      </c>
      <c r="D1565" s="140" t="s">
        <v>111</v>
      </c>
      <c r="E1565" s="140" t="s">
        <v>162</v>
      </c>
      <c r="F1565" s="140">
        <v>0</v>
      </c>
    </row>
    <row r="1566" spans="1:6" x14ac:dyDescent="0.35">
      <c r="A1566" s="140">
        <v>2019</v>
      </c>
      <c r="B1566" s="140" t="s">
        <v>105</v>
      </c>
      <c r="C1566" s="140" t="s">
        <v>160</v>
      </c>
      <c r="D1566" s="140" t="s">
        <v>112</v>
      </c>
      <c r="E1566" s="140" t="s">
        <v>162</v>
      </c>
      <c r="F1566" s="140">
        <v>0</v>
      </c>
    </row>
    <row r="1567" spans="1:6" x14ac:dyDescent="0.35">
      <c r="A1567" s="140">
        <v>2019</v>
      </c>
      <c r="B1567" s="140" t="s">
        <v>105</v>
      </c>
      <c r="C1567" s="140" t="s">
        <v>160</v>
      </c>
      <c r="D1567" s="140" t="s">
        <v>113</v>
      </c>
      <c r="E1567" s="140" t="s">
        <v>162</v>
      </c>
      <c r="F1567" s="140">
        <v>0</v>
      </c>
    </row>
    <row r="1568" spans="1:6" x14ac:dyDescent="0.35">
      <c r="A1568" s="140">
        <v>2019</v>
      </c>
      <c r="B1568" s="140" t="s">
        <v>105</v>
      </c>
      <c r="C1568" s="140" t="s">
        <v>160</v>
      </c>
      <c r="D1568" s="140" t="s">
        <v>116</v>
      </c>
      <c r="E1568" s="140" t="s">
        <v>162</v>
      </c>
      <c r="F1568" s="140">
        <v>25</v>
      </c>
    </row>
    <row r="1569" spans="1:6" x14ac:dyDescent="0.35">
      <c r="A1569" s="140">
        <v>2019</v>
      </c>
      <c r="B1569" s="140" t="s">
        <v>105</v>
      </c>
      <c r="C1569" s="140" t="s">
        <v>160</v>
      </c>
      <c r="D1569" s="140" t="s">
        <v>115</v>
      </c>
      <c r="E1569" s="140" t="s">
        <v>162</v>
      </c>
      <c r="F1569" s="140">
        <v>3</v>
      </c>
    </row>
    <row r="1570" spans="1:6" x14ac:dyDescent="0.35">
      <c r="A1570" s="140">
        <v>2019</v>
      </c>
      <c r="B1570" s="140" t="s">
        <v>105</v>
      </c>
      <c r="C1570" s="140" t="s">
        <v>160</v>
      </c>
      <c r="D1570" s="140" t="s">
        <v>118</v>
      </c>
      <c r="E1570" s="140" t="s">
        <v>162</v>
      </c>
      <c r="F1570" s="140">
        <v>6</v>
      </c>
    </row>
    <row r="1571" spans="1:6" x14ac:dyDescent="0.35">
      <c r="A1571" s="140">
        <v>2019</v>
      </c>
      <c r="B1571" s="140" t="s">
        <v>105</v>
      </c>
      <c r="C1571" s="140" t="s">
        <v>160</v>
      </c>
      <c r="D1571" s="140" t="s">
        <v>108</v>
      </c>
      <c r="E1571" s="140" t="s">
        <v>162</v>
      </c>
      <c r="F1571" s="140">
        <v>35</v>
      </c>
    </row>
    <row r="1572" spans="1:6" x14ac:dyDescent="0.35">
      <c r="A1572" s="140">
        <v>2019</v>
      </c>
      <c r="B1572" s="140" t="s">
        <v>105</v>
      </c>
      <c r="C1572" s="140" t="s">
        <v>160</v>
      </c>
      <c r="D1572" s="140" t="s">
        <v>114</v>
      </c>
      <c r="E1572" s="140" t="s">
        <v>162</v>
      </c>
      <c r="F1572" s="140">
        <v>0</v>
      </c>
    </row>
    <row r="1573" spans="1:6" x14ac:dyDescent="0.35">
      <c r="A1573" s="140">
        <v>2019</v>
      </c>
      <c r="B1573" s="140" t="s">
        <v>105</v>
      </c>
      <c r="C1573" s="140" t="s">
        <v>153</v>
      </c>
      <c r="D1573" s="140" t="s">
        <v>110</v>
      </c>
      <c r="E1573" s="140" t="s">
        <v>162</v>
      </c>
      <c r="F1573" s="140">
        <v>20</v>
      </c>
    </row>
    <row r="1574" spans="1:6" x14ac:dyDescent="0.35">
      <c r="A1574" s="140">
        <v>2019</v>
      </c>
      <c r="B1574" s="140" t="s">
        <v>105</v>
      </c>
      <c r="C1574" s="140" t="s">
        <v>153</v>
      </c>
      <c r="D1574" s="140" t="s">
        <v>109</v>
      </c>
      <c r="E1574" s="140" t="s">
        <v>162</v>
      </c>
      <c r="F1574" s="140">
        <v>1090</v>
      </c>
    </row>
    <row r="1575" spans="1:6" x14ac:dyDescent="0.35">
      <c r="A1575" s="140">
        <v>2019</v>
      </c>
      <c r="B1575" s="140" t="s">
        <v>105</v>
      </c>
      <c r="C1575" s="140" t="s">
        <v>153</v>
      </c>
      <c r="D1575" s="140" t="s">
        <v>111</v>
      </c>
      <c r="E1575" s="140" t="s">
        <v>162</v>
      </c>
      <c r="F1575" s="140">
        <v>6</v>
      </c>
    </row>
    <row r="1576" spans="1:6" x14ac:dyDescent="0.35">
      <c r="A1576" s="140">
        <v>2019</v>
      </c>
      <c r="B1576" s="140" t="s">
        <v>105</v>
      </c>
      <c r="C1576" s="140" t="s">
        <v>153</v>
      </c>
      <c r="D1576" s="140" t="s">
        <v>112</v>
      </c>
      <c r="E1576" s="140" t="s">
        <v>162</v>
      </c>
      <c r="F1576" s="140">
        <v>2</v>
      </c>
    </row>
    <row r="1577" spans="1:6" x14ac:dyDescent="0.35">
      <c r="A1577" s="140">
        <v>2019</v>
      </c>
      <c r="B1577" s="140" t="s">
        <v>105</v>
      </c>
      <c r="C1577" s="140" t="s">
        <v>153</v>
      </c>
      <c r="D1577" s="140" t="s">
        <v>113</v>
      </c>
      <c r="E1577" s="140" t="s">
        <v>162</v>
      </c>
      <c r="F1577" s="140">
        <v>11</v>
      </c>
    </row>
    <row r="1578" spans="1:6" x14ac:dyDescent="0.35">
      <c r="A1578" s="140">
        <v>2019</v>
      </c>
      <c r="B1578" s="140" t="s">
        <v>105</v>
      </c>
      <c r="C1578" s="140" t="s">
        <v>153</v>
      </c>
      <c r="D1578" s="140" t="s">
        <v>116</v>
      </c>
      <c r="E1578" s="140" t="s">
        <v>162</v>
      </c>
      <c r="F1578" s="140">
        <v>729</v>
      </c>
    </row>
    <row r="1579" spans="1:6" x14ac:dyDescent="0.35">
      <c r="A1579" s="140">
        <v>2019</v>
      </c>
      <c r="B1579" s="140" t="s">
        <v>105</v>
      </c>
      <c r="C1579" s="140" t="s">
        <v>153</v>
      </c>
      <c r="D1579" s="140" t="s">
        <v>115</v>
      </c>
      <c r="E1579" s="140" t="s">
        <v>162</v>
      </c>
      <c r="F1579" s="140">
        <v>149</v>
      </c>
    </row>
    <row r="1580" spans="1:6" x14ac:dyDescent="0.35">
      <c r="A1580" s="140">
        <v>2019</v>
      </c>
      <c r="B1580" s="140" t="s">
        <v>105</v>
      </c>
      <c r="C1580" s="140" t="s">
        <v>153</v>
      </c>
      <c r="D1580" s="140" t="s">
        <v>118</v>
      </c>
      <c r="E1580" s="140" t="s">
        <v>162</v>
      </c>
      <c r="F1580" s="140">
        <v>109</v>
      </c>
    </row>
    <row r="1581" spans="1:6" x14ac:dyDescent="0.35">
      <c r="A1581" s="140">
        <v>2019</v>
      </c>
      <c r="B1581" s="140" t="s">
        <v>105</v>
      </c>
      <c r="C1581" s="140" t="s">
        <v>153</v>
      </c>
      <c r="D1581" s="140" t="s">
        <v>108</v>
      </c>
      <c r="E1581" s="140" t="s">
        <v>162</v>
      </c>
      <c r="F1581" s="140">
        <v>1221</v>
      </c>
    </row>
    <row r="1582" spans="1:6" x14ac:dyDescent="0.35">
      <c r="A1582" s="140">
        <v>2019</v>
      </c>
      <c r="B1582" s="140" t="s">
        <v>105</v>
      </c>
      <c r="C1582" s="140" t="s">
        <v>153</v>
      </c>
      <c r="D1582" s="140" t="s">
        <v>114</v>
      </c>
      <c r="E1582" s="140" t="s">
        <v>162</v>
      </c>
      <c r="F1582" s="140">
        <v>1</v>
      </c>
    </row>
    <row r="1583" spans="1:6" x14ac:dyDescent="0.35">
      <c r="A1583" s="140">
        <v>2019</v>
      </c>
      <c r="B1583" s="140" t="s">
        <v>105</v>
      </c>
      <c r="C1583" s="140" t="s">
        <v>154</v>
      </c>
      <c r="D1583" s="140" t="s">
        <v>110</v>
      </c>
      <c r="E1583" s="140" t="s">
        <v>162</v>
      </c>
      <c r="F1583" s="140">
        <v>88</v>
      </c>
    </row>
    <row r="1584" spans="1:6" x14ac:dyDescent="0.35">
      <c r="A1584" s="140">
        <v>2019</v>
      </c>
      <c r="B1584" s="140" t="s">
        <v>105</v>
      </c>
      <c r="C1584" s="140" t="s">
        <v>154</v>
      </c>
      <c r="D1584" s="140" t="s">
        <v>109</v>
      </c>
      <c r="E1584" s="140" t="s">
        <v>162</v>
      </c>
      <c r="F1584" s="140">
        <v>3843</v>
      </c>
    </row>
    <row r="1585" spans="1:6" x14ac:dyDescent="0.35">
      <c r="A1585" s="140">
        <v>2019</v>
      </c>
      <c r="B1585" s="140" t="s">
        <v>105</v>
      </c>
      <c r="C1585" s="140" t="s">
        <v>154</v>
      </c>
      <c r="D1585" s="140" t="s">
        <v>111</v>
      </c>
      <c r="E1585" s="140" t="s">
        <v>162</v>
      </c>
      <c r="F1585" s="140">
        <v>24</v>
      </c>
    </row>
    <row r="1586" spans="1:6" x14ac:dyDescent="0.35">
      <c r="A1586" s="140">
        <v>2019</v>
      </c>
      <c r="B1586" s="140" t="s">
        <v>105</v>
      </c>
      <c r="C1586" s="140" t="s">
        <v>154</v>
      </c>
      <c r="D1586" s="140" t="s">
        <v>112</v>
      </c>
      <c r="E1586" s="140" t="s">
        <v>162</v>
      </c>
      <c r="F1586" s="140">
        <v>14</v>
      </c>
    </row>
    <row r="1587" spans="1:6" x14ac:dyDescent="0.35">
      <c r="A1587" s="140">
        <v>2019</v>
      </c>
      <c r="B1587" s="140" t="s">
        <v>105</v>
      </c>
      <c r="C1587" s="140" t="s">
        <v>154</v>
      </c>
      <c r="D1587" s="140" t="s">
        <v>113</v>
      </c>
      <c r="E1587" s="140" t="s">
        <v>162</v>
      </c>
      <c r="F1587" s="140">
        <v>84</v>
      </c>
    </row>
    <row r="1588" spans="1:6" x14ac:dyDescent="0.35">
      <c r="A1588" s="140">
        <v>2019</v>
      </c>
      <c r="B1588" s="140" t="s">
        <v>105</v>
      </c>
      <c r="C1588" s="140" t="s">
        <v>154</v>
      </c>
      <c r="D1588" s="140" t="s">
        <v>116</v>
      </c>
      <c r="E1588" s="140" t="s">
        <v>162</v>
      </c>
      <c r="F1588" s="140">
        <v>3451</v>
      </c>
    </row>
    <row r="1589" spans="1:6" x14ac:dyDescent="0.35">
      <c r="A1589" s="140">
        <v>2019</v>
      </c>
      <c r="B1589" s="140" t="s">
        <v>105</v>
      </c>
      <c r="C1589" s="140" t="s">
        <v>154</v>
      </c>
      <c r="D1589" s="140" t="s">
        <v>115</v>
      </c>
      <c r="E1589" s="140" t="s">
        <v>162</v>
      </c>
      <c r="F1589" s="140">
        <v>544</v>
      </c>
    </row>
    <row r="1590" spans="1:6" x14ac:dyDescent="0.35">
      <c r="A1590" s="140">
        <v>2019</v>
      </c>
      <c r="B1590" s="140" t="s">
        <v>105</v>
      </c>
      <c r="C1590" s="140" t="s">
        <v>154</v>
      </c>
      <c r="D1590" s="140" t="s">
        <v>118</v>
      </c>
      <c r="E1590" s="140" t="s">
        <v>162</v>
      </c>
      <c r="F1590" s="140">
        <v>375</v>
      </c>
    </row>
    <row r="1591" spans="1:6" x14ac:dyDescent="0.35">
      <c r="A1591" s="140">
        <v>2019</v>
      </c>
      <c r="B1591" s="140" t="s">
        <v>105</v>
      </c>
      <c r="C1591" s="140" t="s">
        <v>154</v>
      </c>
      <c r="D1591" s="140" t="s">
        <v>108</v>
      </c>
      <c r="E1591" s="140" t="s">
        <v>162</v>
      </c>
      <c r="F1591" s="140">
        <v>5373</v>
      </c>
    </row>
    <row r="1592" spans="1:6" x14ac:dyDescent="0.35">
      <c r="A1592" s="140">
        <v>2019</v>
      </c>
      <c r="B1592" s="140" t="s">
        <v>105</v>
      </c>
      <c r="C1592" s="140" t="s">
        <v>154</v>
      </c>
      <c r="D1592" s="140" t="s">
        <v>114</v>
      </c>
      <c r="E1592" s="140" t="s">
        <v>162</v>
      </c>
      <c r="F1592" s="140">
        <v>27</v>
      </c>
    </row>
    <row r="1593" spans="1:6" x14ac:dyDescent="0.35">
      <c r="A1593" s="140">
        <v>2019</v>
      </c>
      <c r="B1593" s="140" t="s">
        <v>105</v>
      </c>
      <c r="C1593" s="140" t="s">
        <v>155</v>
      </c>
      <c r="D1593" s="140" t="s">
        <v>110</v>
      </c>
      <c r="E1593" s="140" t="s">
        <v>162</v>
      </c>
      <c r="F1593" s="140">
        <v>2</v>
      </c>
    </row>
    <row r="1594" spans="1:6" x14ac:dyDescent="0.35">
      <c r="A1594" s="140">
        <v>2019</v>
      </c>
      <c r="B1594" s="140" t="s">
        <v>105</v>
      </c>
      <c r="C1594" s="140" t="s">
        <v>155</v>
      </c>
      <c r="D1594" s="140" t="s">
        <v>109</v>
      </c>
      <c r="E1594" s="140" t="s">
        <v>162</v>
      </c>
      <c r="F1594" s="140">
        <v>215</v>
      </c>
    </row>
    <row r="1595" spans="1:6" x14ac:dyDescent="0.35">
      <c r="A1595" s="140">
        <v>2019</v>
      </c>
      <c r="B1595" s="140" t="s">
        <v>105</v>
      </c>
      <c r="C1595" s="140" t="s">
        <v>155</v>
      </c>
      <c r="D1595" s="140" t="s">
        <v>111</v>
      </c>
      <c r="E1595" s="140" t="s">
        <v>162</v>
      </c>
      <c r="F1595" s="140">
        <v>0</v>
      </c>
    </row>
    <row r="1596" spans="1:6" x14ac:dyDescent="0.35">
      <c r="A1596" s="140">
        <v>2019</v>
      </c>
      <c r="B1596" s="140" t="s">
        <v>105</v>
      </c>
      <c r="C1596" s="140" t="s">
        <v>155</v>
      </c>
      <c r="D1596" s="140" t="s">
        <v>112</v>
      </c>
      <c r="E1596" s="140" t="s">
        <v>162</v>
      </c>
      <c r="F1596" s="140">
        <v>0</v>
      </c>
    </row>
    <row r="1597" spans="1:6" x14ac:dyDescent="0.35">
      <c r="A1597" s="140">
        <v>2019</v>
      </c>
      <c r="B1597" s="140" t="s">
        <v>105</v>
      </c>
      <c r="C1597" s="140" t="s">
        <v>155</v>
      </c>
      <c r="D1597" s="140" t="s">
        <v>113</v>
      </c>
      <c r="E1597" s="140" t="s">
        <v>162</v>
      </c>
      <c r="F1597" s="140">
        <v>1</v>
      </c>
    </row>
    <row r="1598" spans="1:6" x14ac:dyDescent="0.35">
      <c r="A1598" s="140">
        <v>2019</v>
      </c>
      <c r="B1598" s="140" t="s">
        <v>105</v>
      </c>
      <c r="C1598" s="140" t="s">
        <v>155</v>
      </c>
      <c r="D1598" s="140" t="s">
        <v>116</v>
      </c>
      <c r="E1598" s="140" t="s">
        <v>162</v>
      </c>
      <c r="F1598" s="140">
        <v>88</v>
      </c>
    </row>
    <row r="1599" spans="1:6" x14ac:dyDescent="0.35">
      <c r="A1599" s="140">
        <v>2019</v>
      </c>
      <c r="B1599" s="140" t="s">
        <v>105</v>
      </c>
      <c r="C1599" s="140" t="s">
        <v>155</v>
      </c>
      <c r="D1599" s="140" t="s">
        <v>115</v>
      </c>
      <c r="E1599" s="140" t="s">
        <v>162</v>
      </c>
      <c r="F1599" s="140">
        <v>11</v>
      </c>
    </row>
    <row r="1600" spans="1:6" x14ac:dyDescent="0.35">
      <c r="A1600" s="140">
        <v>2019</v>
      </c>
      <c r="B1600" s="140" t="s">
        <v>105</v>
      </c>
      <c r="C1600" s="140" t="s">
        <v>155</v>
      </c>
      <c r="D1600" s="140" t="s">
        <v>118</v>
      </c>
      <c r="E1600" s="140" t="s">
        <v>162</v>
      </c>
      <c r="F1600" s="140">
        <v>13</v>
      </c>
    </row>
    <row r="1601" spans="1:6" x14ac:dyDescent="0.35">
      <c r="A1601" s="140">
        <v>2019</v>
      </c>
      <c r="B1601" s="140" t="s">
        <v>105</v>
      </c>
      <c r="C1601" s="140" t="s">
        <v>155</v>
      </c>
      <c r="D1601" s="140" t="s">
        <v>108</v>
      </c>
      <c r="E1601" s="140" t="s">
        <v>162</v>
      </c>
      <c r="F1601" s="140">
        <v>138</v>
      </c>
    </row>
    <row r="1602" spans="1:6" x14ac:dyDescent="0.35">
      <c r="A1602" s="140">
        <v>2019</v>
      </c>
      <c r="B1602" s="140" t="s">
        <v>105</v>
      </c>
      <c r="C1602" s="140" t="s">
        <v>155</v>
      </c>
      <c r="D1602" s="140" t="s">
        <v>114</v>
      </c>
      <c r="E1602" s="140" t="s">
        <v>162</v>
      </c>
      <c r="F1602" s="140">
        <v>1</v>
      </c>
    </row>
    <row r="1603" spans="1:6" x14ac:dyDescent="0.35">
      <c r="A1603" s="140">
        <v>2019</v>
      </c>
      <c r="B1603" s="140" t="s">
        <v>105</v>
      </c>
      <c r="C1603" s="140" t="s">
        <v>156</v>
      </c>
      <c r="D1603" s="140" t="s">
        <v>110</v>
      </c>
      <c r="E1603" s="140" t="s">
        <v>162</v>
      </c>
      <c r="F1603" s="140">
        <v>8</v>
      </c>
    </row>
    <row r="1604" spans="1:6" x14ac:dyDescent="0.35">
      <c r="A1604" s="140">
        <v>2019</v>
      </c>
      <c r="B1604" s="140" t="s">
        <v>105</v>
      </c>
      <c r="C1604" s="140" t="s">
        <v>156</v>
      </c>
      <c r="D1604" s="140" t="s">
        <v>109</v>
      </c>
      <c r="E1604" s="140" t="s">
        <v>162</v>
      </c>
      <c r="F1604" s="140">
        <v>456</v>
      </c>
    </row>
    <row r="1605" spans="1:6" x14ac:dyDescent="0.35">
      <c r="A1605" s="140">
        <v>2019</v>
      </c>
      <c r="B1605" s="140" t="s">
        <v>105</v>
      </c>
      <c r="C1605" s="140" t="s">
        <v>156</v>
      </c>
      <c r="D1605" s="140" t="s">
        <v>111</v>
      </c>
      <c r="E1605" s="140" t="s">
        <v>162</v>
      </c>
      <c r="F1605" s="140">
        <v>1</v>
      </c>
    </row>
    <row r="1606" spans="1:6" x14ac:dyDescent="0.35">
      <c r="A1606" s="140">
        <v>2019</v>
      </c>
      <c r="B1606" s="140" t="s">
        <v>105</v>
      </c>
      <c r="C1606" s="140" t="s">
        <v>156</v>
      </c>
      <c r="D1606" s="140" t="s">
        <v>112</v>
      </c>
      <c r="E1606" s="140" t="s">
        <v>162</v>
      </c>
      <c r="F1606" s="140">
        <v>1</v>
      </c>
    </row>
    <row r="1607" spans="1:6" x14ac:dyDescent="0.35">
      <c r="A1607" s="140">
        <v>2019</v>
      </c>
      <c r="B1607" s="140" t="s">
        <v>105</v>
      </c>
      <c r="C1607" s="140" t="s">
        <v>156</v>
      </c>
      <c r="D1607" s="140" t="s">
        <v>113</v>
      </c>
      <c r="E1607" s="140" t="s">
        <v>162</v>
      </c>
      <c r="F1607" s="140">
        <v>2</v>
      </c>
    </row>
    <row r="1608" spans="1:6" x14ac:dyDescent="0.35">
      <c r="A1608" s="140">
        <v>2019</v>
      </c>
      <c r="B1608" s="140" t="s">
        <v>105</v>
      </c>
      <c r="C1608" s="140" t="s">
        <v>156</v>
      </c>
      <c r="D1608" s="140" t="s">
        <v>116</v>
      </c>
      <c r="E1608" s="140" t="s">
        <v>162</v>
      </c>
      <c r="F1608" s="140">
        <v>269</v>
      </c>
    </row>
    <row r="1609" spans="1:6" x14ac:dyDescent="0.35">
      <c r="A1609" s="140">
        <v>2019</v>
      </c>
      <c r="B1609" s="140" t="s">
        <v>105</v>
      </c>
      <c r="C1609" s="140" t="s">
        <v>156</v>
      </c>
      <c r="D1609" s="140" t="s">
        <v>115</v>
      </c>
      <c r="E1609" s="140" t="s">
        <v>162</v>
      </c>
      <c r="F1609" s="140">
        <v>44</v>
      </c>
    </row>
    <row r="1610" spans="1:6" x14ac:dyDescent="0.35">
      <c r="A1610" s="140">
        <v>2019</v>
      </c>
      <c r="B1610" s="140" t="s">
        <v>105</v>
      </c>
      <c r="C1610" s="140" t="s">
        <v>156</v>
      </c>
      <c r="D1610" s="140" t="s">
        <v>118</v>
      </c>
      <c r="E1610" s="140" t="s">
        <v>162</v>
      </c>
      <c r="F1610" s="140">
        <v>30</v>
      </c>
    </row>
    <row r="1611" spans="1:6" x14ac:dyDescent="0.35">
      <c r="A1611" s="140">
        <v>2019</v>
      </c>
      <c r="B1611" s="140" t="s">
        <v>105</v>
      </c>
      <c r="C1611" s="140" t="s">
        <v>156</v>
      </c>
      <c r="D1611" s="140" t="s">
        <v>108</v>
      </c>
      <c r="E1611" s="140" t="s">
        <v>162</v>
      </c>
      <c r="F1611" s="140">
        <v>418</v>
      </c>
    </row>
    <row r="1612" spans="1:6" x14ac:dyDescent="0.35">
      <c r="A1612" s="140">
        <v>2019</v>
      </c>
      <c r="B1612" s="140" t="s">
        <v>105</v>
      </c>
      <c r="C1612" s="140" t="s">
        <v>156</v>
      </c>
      <c r="D1612" s="140" t="s">
        <v>114</v>
      </c>
      <c r="E1612" s="140" t="s">
        <v>162</v>
      </c>
      <c r="F1612" s="140">
        <v>0</v>
      </c>
    </row>
    <row r="1613" spans="1:6" x14ac:dyDescent="0.35">
      <c r="A1613" s="140">
        <v>2019</v>
      </c>
      <c r="B1613" s="140" t="s">
        <v>105</v>
      </c>
      <c r="C1613" s="140" t="s">
        <v>157</v>
      </c>
      <c r="D1613" s="140" t="s">
        <v>110</v>
      </c>
      <c r="E1613" s="140" t="s">
        <v>162</v>
      </c>
      <c r="F1613" s="140">
        <v>31</v>
      </c>
    </row>
    <row r="1614" spans="1:6" x14ac:dyDescent="0.35">
      <c r="A1614" s="140">
        <v>2019</v>
      </c>
      <c r="B1614" s="140" t="s">
        <v>105</v>
      </c>
      <c r="C1614" s="140" t="s">
        <v>157</v>
      </c>
      <c r="D1614" s="140" t="s">
        <v>109</v>
      </c>
      <c r="E1614" s="140" t="s">
        <v>162</v>
      </c>
      <c r="F1614" s="140">
        <v>1309</v>
      </c>
    </row>
    <row r="1615" spans="1:6" x14ac:dyDescent="0.35">
      <c r="A1615" s="140">
        <v>2019</v>
      </c>
      <c r="B1615" s="140" t="s">
        <v>105</v>
      </c>
      <c r="C1615" s="140" t="s">
        <v>157</v>
      </c>
      <c r="D1615" s="140" t="s">
        <v>111</v>
      </c>
      <c r="E1615" s="140" t="s">
        <v>162</v>
      </c>
      <c r="F1615" s="140">
        <v>1</v>
      </c>
    </row>
    <row r="1616" spans="1:6" x14ac:dyDescent="0.35">
      <c r="A1616" s="140">
        <v>2019</v>
      </c>
      <c r="B1616" s="140" t="s">
        <v>105</v>
      </c>
      <c r="C1616" s="140" t="s">
        <v>157</v>
      </c>
      <c r="D1616" s="140" t="s">
        <v>112</v>
      </c>
      <c r="E1616" s="140" t="s">
        <v>162</v>
      </c>
      <c r="F1616" s="140">
        <v>3</v>
      </c>
    </row>
    <row r="1617" spans="1:6" x14ac:dyDescent="0.35">
      <c r="A1617" s="140">
        <v>2019</v>
      </c>
      <c r="B1617" s="140" t="s">
        <v>105</v>
      </c>
      <c r="C1617" s="140" t="s">
        <v>157</v>
      </c>
      <c r="D1617" s="140" t="s">
        <v>113</v>
      </c>
      <c r="E1617" s="140" t="s">
        <v>162</v>
      </c>
      <c r="F1617" s="140">
        <v>15</v>
      </c>
    </row>
    <row r="1618" spans="1:6" x14ac:dyDescent="0.35">
      <c r="A1618" s="140">
        <v>2019</v>
      </c>
      <c r="B1618" s="140" t="s">
        <v>105</v>
      </c>
      <c r="C1618" s="140" t="s">
        <v>157</v>
      </c>
      <c r="D1618" s="140" t="s">
        <v>116</v>
      </c>
      <c r="E1618" s="140" t="s">
        <v>162</v>
      </c>
      <c r="F1618" s="140">
        <v>752</v>
      </c>
    </row>
    <row r="1619" spans="1:6" x14ac:dyDescent="0.35">
      <c r="A1619" s="140">
        <v>2019</v>
      </c>
      <c r="B1619" s="140" t="s">
        <v>105</v>
      </c>
      <c r="C1619" s="140" t="s">
        <v>157</v>
      </c>
      <c r="D1619" s="140" t="s">
        <v>115</v>
      </c>
      <c r="E1619" s="140" t="s">
        <v>162</v>
      </c>
      <c r="F1619" s="140">
        <v>118</v>
      </c>
    </row>
    <row r="1620" spans="1:6" x14ac:dyDescent="0.35">
      <c r="A1620" s="140">
        <v>2019</v>
      </c>
      <c r="B1620" s="140" t="s">
        <v>105</v>
      </c>
      <c r="C1620" s="140" t="s">
        <v>157</v>
      </c>
      <c r="D1620" s="140" t="s">
        <v>118</v>
      </c>
      <c r="E1620" s="140" t="s">
        <v>162</v>
      </c>
      <c r="F1620" s="140">
        <v>86</v>
      </c>
    </row>
    <row r="1621" spans="1:6" x14ac:dyDescent="0.35">
      <c r="A1621" s="140">
        <v>2019</v>
      </c>
      <c r="B1621" s="140" t="s">
        <v>105</v>
      </c>
      <c r="C1621" s="140" t="s">
        <v>157</v>
      </c>
      <c r="D1621" s="140" t="s">
        <v>108</v>
      </c>
      <c r="E1621" s="140" t="s">
        <v>162</v>
      </c>
      <c r="F1621" s="140">
        <v>1329</v>
      </c>
    </row>
    <row r="1622" spans="1:6" x14ac:dyDescent="0.35">
      <c r="A1622" s="140">
        <v>2019</v>
      </c>
      <c r="B1622" s="140" t="s">
        <v>105</v>
      </c>
      <c r="C1622" s="140" t="s">
        <v>157</v>
      </c>
      <c r="D1622" s="140" t="s">
        <v>114</v>
      </c>
      <c r="E1622" s="140" t="s">
        <v>162</v>
      </c>
      <c r="F1622" s="140">
        <v>5</v>
      </c>
    </row>
    <row r="1623" spans="1:6" x14ac:dyDescent="0.35">
      <c r="A1623" s="140">
        <v>2020</v>
      </c>
      <c r="B1623" s="140" t="s">
        <v>127</v>
      </c>
      <c r="C1623" s="140" t="s">
        <v>153</v>
      </c>
      <c r="D1623" s="140" t="s">
        <v>110</v>
      </c>
      <c r="E1623" s="140" t="s">
        <v>162</v>
      </c>
      <c r="F1623" s="140">
        <v>0</v>
      </c>
    </row>
    <row r="1624" spans="1:6" x14ac:dyDescent="0.35">
      <c r="A1624" s="140">
        <v>2020</v>
      </c>
      <c r="B1624" s="140" t="s">
        <v>127</v>
      </c>
      <c r="C1624" s="140" t="s">
        <v>153</v>
      </c>
      <c r="D1624" s="140" t="s">
        <v>109</v>
      </c>
      <c r="E1624" s="140" t="s">
        <v>162</v>
      </c>
      <c r="F1624" s="140">
        <v>91</v>
      </c>
    </row>
    <row r="1625" spans="1:6" x14ac:dyDescent="0.35">
      <c r="A1625" s="140">
        <v>2020</v>
      </c>
      <c r="B1625" s="140" t="s">
        <v>127</v>
      </c>
      <c r="C1625" s="140" t="s">
        <v>153</v>
      </c>
      <c r="D1625" s="140" t="s">
        <v>111</v>
      </c>
      <c r="E1625" s="140" t="s">
        <v>162</v>
      </c>
      <c r="F1625" s="140">
        <v>0</v>
      </c>
    </row>
    <row r="1626" spans="1:6" x14ac:dyDescent="0.35">
      <c r="A1626" s="140">
        <v>2020</v>
      </c>
      <c r="B1626" s="140" t="s">
        <v>127</v>
      </c>
      <c r="C1626" s="140" t="s">
        <v>153</v>
      </c>
      <c r="D1626" s="140" t="s">
        <v>112</v>
      </c>
      <c r="E1626" s="140" t="s">
        <v>162</v>
      </c>
      <c r="F1626" s="140">
        <v>0</v>
      </c>
    </row>
    <row r="1627" spans="1:6" x14ac:dyDescent="0.35">
      <c r="A1627" s="140">
        <v>2020</v>
      </c>
      <c r="B1627" s="140" t="s">
        <v>127</v>
      </c>
      <c r="C1627" s="140" t="s">
        <v>153</v>
      </c>
      <c r="D1627" s="140" t="s">
        <v>113</v>
      </c>
      <c r="E1627" s="140" t="s">
        <v>162</v>
      </c>
      <c r="F1627" s="140">
        <v>0</v>
      </c>
    </row>
    <row r="1628" spans="1:6" x14ac:dyDescent="0.35">
      <c r="A1628" s="140">
        <v>2020</v>
      </c>
      <c r="B1628" s="140" t="s">
        <v>127</v>
      </c>
      <c r="C1628" s="140" t="s">
        <v>153</v>
      </c>
      <c r="D1628" s="140" t="s">
        <v>116</v>
      </c>
      <c r="E1628" s="140" t="s">
        <v>162</v>
      </c>
      <c r="F1628" s="140">
        <v>68</v>
      </c>
    </row>
    <row r="1629" spans="1:6" x14ac:dyDescent="0.35">
      <c r="A1629" s="140">
        <v>2020</v>
      </c>
      <c r="B1629" s="140" t="s">
        <v>127</v>
      </c>
      <c r="C1629" s="140" t="s">
        <v>153</v>
      </c>
      <c r="D1629" s="140" t="s">
        <v>115</v>
      </c>
      <c r="E1629" s="140" t="s">
        <v>162</v>
      </c>
      <c r="F1629" s="140">
        <v>5</v>
      </c>
    </row>
    <row r="1630" spans="1:6" x14ac:dyDescent="0.35">
      <c r="A1630" s="140">
        <v>2020</v>
      </c>
      <c r="B1630" s="140" t="s">
        <v>127</v>
      </c>
      <c r="C1630" s="140" t="s">
        <v>153</v>
      </c>
      <c r="D1630" s="140" t="s">
        <v>118</v>
      </c>
      <c r="E1630" s="140" t="s">
        <v>162</v>
      </c>
      <c r="F1630" s="140">
        <v>15</v>
      </c>
    </row>
    <row r="1631" spans="1:6" x14ac:dyDescent="0.35">
      <c r="A1631" s="140">
        <v>2020</v>
      </c>
      <c r="B1631" s="140" t="s">
        <v>127</v>
      </c>
      <c r="C1631" s="140" t="s">
        <v>153</v>
      </c>
      <c r="D1631" s="140" t="s">
        <v>108</v>
      </c>
      <c r="E1631" s="140" t="s">
        <v>162</v>
      </c>
      <c r="F1631" s="140">
        <v>78</v>
      </c>
    </row>
    <row r="1632" spans="1:6" x14ac:dyDescent="0.35">
      <c r="A1632" s="140">
        <v>2020</v>
      </c>
      <c r="B1632" s="140" t="s">
        <v>127</v>
      </c>
      <c r="C1632" s="140" t="s">
        <v>153</v>
      </c>
      <c r="D1632" s="140" t="s">
        <v>114</v>
      </c>
      <c r="E1632" s="140" t="s">
        <v>162</v>
      </c>
      <c r="F1632" s="140">
        <v>1</v>
      </c>
    </row>
    <row r="1633" spans="1:6" x14ac:dyDescent="0.35">
      <c r="A1633" s="140">
        <v>2020</v>
      </c>
      <c r="B1633" s="140" t="s">
        <v>127</v>
      </c>
      <c r="C1633" s="140" t="s">
        <v>154</v>
      </c>
      <c r="D1633" s="140" t="s">
        <v>110</v>
      </c>
      <c r="E1633" s="140" t="s">
        <v>162</v>
      </c>
      <c r="F1633" s="140">
        <v>2</v>
      </c>
    </row>
    <row r="1634" spans="1:6" x14ac:dyDescent="0.35">
      <c r="A1634" s="140">
        <v>2020</v>
      </c>
      <c r="B1634" s="140" t="s">
        <v>127</v>
      </c>
      <c r="C1634" s="140" t="s">
        <v>154</v>
      </c>
      <c r="D1634" s="140" t="s">
        <v>109</v>
      </c>
      <c r="E1634" s="140" t="s">
        <v>162</v>
      </c>
      <c r="F1634" s="140">
        <v>203</v>
      </c>
    </row>
    <row r="1635" spans="1:6" x14ac:dyDescent="0.35">
      <c r="A1635" s="140">
        <v>2020</v>
      </c>
      <c r="B1635" s="140" t="s">
        <v>127</v>
      </c>
      <c r="C1635" s="140" t="s">
        <v>154</v>
      </c>
      <c r="D1635" s="140" t="s">
        <v>111</v>
      </c>
      <c r="E1635" s="140" t="s">
        <v>162</v>
      </c>
      <c r="F1635" s="140">
        <v>0</v>
      </c>
    </row>
    <row r="1636" spans="1:6" x14ac:dyDescent="0.35">
      <c r="A1636" s="140">
        <v>2020</v>
      </c>
      <c r="B1636" s="140" t="s">
        <v>127</v>
      </c>
      <c r="C1636" s="140" t="s">
        <v>154</v>
      </c>
      <c r="D1636" s="140" t="s">
        <v>112</v>
      </c>
      <c r="E1636" s="140" t="s">
        <v>162</v>
      </c>
      <c r="F1636" s="140">
        <v>0</v>
      </c>
    </row>
    <row r="1637" spans="1:6" x14ac:dyDescent="0.35">
      <c r="A1637" s="140">
        <v>2020</v>
      </c>
      <c r="B1637" s="140" t="s">
        <v>127</v>
      </c>
      <c r="C1637" s="140" t="s">
        <v>154</v>
      </c>
      <c r="D1637" s="140" t="s">
        <v>113</v>
      </c>
      <c r="E1637" s="140" t="s">
        <v>162</v>
      </c>
      <c r="F1637" s="140">
        <v>0</v>
      </c>
    </row>
    <row r="1638" spans="1:6" x14ac:dyDescent="0.35">
      <c r="A1638" s="140">
        <v>2020</v>
      </c>
      <c r="B1638" s="140" t="s">
        <v>127</v>
      </c>
      <c r="C1638" s="140" t="s">
        <v>154</v>
      </c>
      <c r="D1638" s="140" t="s">
        <v>116</v>
      </c>
      <c r="E1638" s="140" t="s">
        <v>162</v>
      </c>
      <c r="F1638" s="140">
        <v>190</v>
      </c>
    </row>
    <row r="1639" spans="1:6" x14ac:dyDescent="0.35">
      <c r="A1639" s="140">
        <v>2020</v>
      </c>
      <c r="B1639" s="140" t="s">
        <v>127</v>
      </c>
      <c r="C1639" s="140" t="s">
        <v>154</v>
      </c>
      <c r="D1639" s="140" t="s">
        <v>115</v>
      </c>
      <c r="E1639" s="140" t="s">
        <v>162</v>
      </c>
      <c r="F1639" s="140">
        <v>19</v>
      </c>
    </row>
    <row r="1640" spans="1:6" x14ac:dyDescent="0.35">
      <c r="A1640" s="140">
        <v>2020</v>
      </c>
      <c r="B1640" s="140" t="s">
        <v>127</v>
      </c>
      <c r="C1640" s="140" t="s">
        <v>154</v>
      </c>
      <c r="D1640" s="140" t="s">
        <v>118</v>
      </c>
      <c r="E1640" s="140" t="s">
        <v>162</v>
      </c>
      <c r="F1640" s="140">
        <v>33</v>
      </c>
    </row>
    <row r="1641" spans="1:6" x14ac:dyDescent="0.35">
      <c r="A1641" s="140">
        <v>2020</v>
      </c>
      <c r="B1641" s="140" t="s">
        <v>127</v>
      </c>
      <c r="C1641" s="140" t="s">
        <v>154</v>
      </c>
      <c r="D1641" s="140" t="s">
        <v>108</v>
      </c>
      <c r="E1641" s="140" t="s">
        <v>162</v>
      </c>
      <c r="F1641" s="140">
        <v>170</v>
      </c>
    </row>
    <row r="1642" spans="1:6" x14ac:dyDescent="0.35">
      <c r="A1642" s="140">
        <v>2020</v>
      </c>
      <c r="B1642" s="140" t="s">
        <v>127</v>
      </c>
      <c r="C1642" s="140" t="s">
        <v>154</v>
      </c>
      <c r="D1642" s="140" t="s">
        <v>114</v>
      </c>
      <c r="E1642" s="140" t="s">
        <v>162</v>
      </c>
      <c r="F1642" s="140">
        <v>0</v>
      </c>
    </row>
    <row r="1643" spans="1:6" x14ac:dyDescent="0.35">
      <c r="A1643" s="140">
        <v>2020</v>
      </c>
      <c r="B1643" s="140" t="s">
        <v>127</v>
      </c>
      <c r="C1643" s="140" t="s">
        <v>155</v>
      </c>
      <c r="D1643" s="140" t="s">
        <v>110</v>
      </c>
      <c r="E1643" s="140" t="s">
        <v>162</v>
      </c>
      <c r="F1643" s="140">
        <v>0</v>
      </c>
    </row>
    <row r="1644" spans="1:6" x14ac:dyDescent="0.35">
      <c r="A1644" s="140">
        <v>2020</v>
      </c>
      <c r="B1644" s="140" t="s">
        <v>127</v>
      </c>
      <c r="C1644" s="140" t="s">
        <v>155</v>
      </c>
      <c r="D1644" s="140" t="s">
        <v>109</v>
      </c>
      <c r="E1644" s="140" t="s">
        <v>162</v>
      </c>
      <c r="F1644" s="140">
        <v>7</v>
      </c>
    </row>
    <row r="1645" spans="1:6" x14ac:dyDescent="0.35">
      <c r="A1645" s="140">
        <v>2020</v>
      </c>
      <c r="B1645" s="140" t="s">
        <v>127</v>
      </c>
      <c r="C1645" s="140" t="s">
        <v>155</v>
      </c>
      <c r="D1645" s="140" t="s">
        <v>111</v>
      </c>
      <c r="E1645" s="140" t="s">
        <v>162</v>
      </c>
      <c r="F1645" s="140">
        <v>0</v>
      </c>
    </row>
    <row r="1646" spans="1:6" x14ac:dyDescent="0.35">
      <c r="A1646" s="140">
        <v>2020</v>
      </c>
      <c r="B1646" s="140" t="s">
        <v>127</v>
      </c>
      <c r="C1646" s="140" t="s">
        <v>155</v>
      </c>
      <c r="D1646" s="140" t="s">
        <v>112</v>
      </c>
      <c r="E1646" s="140" t="s">
        <v>162</v>
      </c>
      <c r="F1646" s="140">
        <v>0</v>
      </c>
    </row>
    <row r="1647" spans="1:6" x14ac:dyDescent="0.35">
      <c r="A1647" s="140">
        <v>2020</v>
      </c>
      <c r="B1647" s="140" t="s">
        <v>127</v>
      </c>
      <c r="C1647" s="140" t="s">
        <v>155</v>
      </c>
      <c r="D1647" s="140" t="s">
        <v>113</v>
      </c>
      <c r="E1647" s="140" t="s">
        <v>162</v>
      </c>
      <c r="F1647" s="140">
        <v>0</v>
      </c>
    </row>
    <row r="1648" spans="1:6" x14ac:dyDescent="0.35">
      <c r="A1648" s="140">
        <v>2020</v>
      </c>
      <c r="B1648" s="140" t="s">
        <v>127</v>
      </c>
      <c r="C1648" s="140" t="s">
        <v>155</v>
      </c>
      <c r="D1648" s="140" t="s">
        <v>116</v>
      </c>
      <c r="E1648" s="140" t="s">
        <v>162</v>
      </c>
      <c r="F1648" s="140">
        <v>2</v>
      </c>
    </row>
    <row r="1649" spans="1:6" x14ac:dyDescent="0.35">
      <c r="A1649" s="140">
        <v>2020</v>
      </c>
      <c r="B1649" s="140" t="s">
        <v>127</v>
      </c>
      <c r="C1649" s="140" t="s">
        <v>155</v>
      </c>
      <c r="D1649" s="140" t="s">
        <v>115</v>
      </c>
      <c r="E1649" s="140" t="s">
        <v>162</v>
      </c>
      <c r="F1649" s="140">
        <v>0</v>
      </c>
    </row>
    <row r="1650" spans="1:6" x14ac:dyDescent="0.35">
      <c r="A1650" s="140">
        <v>2020</v>
      </c>
      <c r="B1650" s="140" t="s">
        <v>127</v>
      </c>
      <c r="C1650" s="140" t="s">
        <v>155</v>
      </c>
      <c r="D1650" s="140" t="s">
        <v>118</v>
      </c>
      <c r="E1650" s="140" t="s">
        <v>162</v>
      </c>
      <c r="F1650" s="140">
        <v>1</v>
      </c>
    </row>
    <row r="1651" spans="1:6" x14ac:dyDescent="0.35">
      <c r="A1651" s="140">
        <v>2020</v>
      </c>
      <c r="B1651" s="140" t="s">
        <v>127</v>
      </c>
      <c r="C1651" s="140" t="s">
        <v>155</v>
      </c>
      <c r="D1651" s="140" t="s">
        <v>108</v>
      </c>
      <c r="E1651" s="140" t="s">
        <v>162</v>
      </c>
      <c r="F1651" s="140">
        <v>1</v>
      </c>
    </row>
    <row r="1652" spans="1:6" x14ac:dyDescent="0.35">
      <c r="A1652" s="140">
        <v>2020</v>
      </c>
      <c r="B1652" s="140" t="s">
        <v>127</v>
      </c>
      <c r="C1652" s="140" t="s">
        <v>155</v>
      </c>
      <c r="D1652" s="140" t="s">
        <v>114</v>
      </c>
      <c r="E1652" s="140" t="s">
        <v>162</v>
      </c>
      <c r="F1652" s="140">
        <v>0</v>
      </c>
    </row>
    <row r="1653" spans="1:6" x14ac:dyDescent="0.35">
      <c r="A1653" s="140">
        <v>2020</v>
      </c>
      <c r="B1653" s="140" t="s">
        <v>127</v>
      </c>
      <c r="C1653" s="140" t="s">
        <v>156</v>
      </c>
      <c r="D1653" s="140" t="s">
        <v>110</v>
      </c>
      <c r="E1653" s="140" t="s">
        <v>162</v>
      </c>
      <c r="F1653" s="140">
        <v>0</v>
      </c>
    </row>
    <row r="1654" spans="1:6" x14ac:dyDescent="0.35">
      <c r="A1654" s="140">
        <v>2020</v>
      </c>
      <c r="B1654" s="140" t="s">
        <v>127</v>
      </c>
      <c r="C1654" s="140" t="s">
        <v>156</v>
      </c>
      <c r="D1654" s="140" t="s">
        <v>109</v>
      </c>
      <c r="E1654" s="140" t="s">
        <v>162</v>
      </c>
      <c r="F1654" s="140">
        <v>26</v>
      </c>
    </row>
    <row r="1655" spans="1:6" x14ac:dyDescent="0.35">
      <c r="A1655" s="140">
        <v>2020</v>
      </c>
      <c r="B1655" s="140" t="s">
        <v>127</v>
      </c>
      <c r="C1655" s="140" t="s">
        <v>156</v>
      </c>
      <c r="D1655" s="140" t="s">
        <v>111</v>
      </c>
      <c r="E1655" s="140" t="s">
        <v>162</v>
      </c>
      <c r="F1655" s="140">
        <v>0</v>
      </c>
    </row>
    <row r="1656" spans="1:6" x14ac:dyDescent="0.35">
      <c r="A1656" s="140">
        <v>2020</v>
      </c>
      <c r="B1656" s="140" t="s">
        <v>127</v>
      </c>
      <c r="C1656" s="140" t="s">
        <v>156</v>
      </c>
      <c r="D1656" s="140" t="s">
        <v>112</v>
      </c>
      <c r="E1656" s="140" t="s">
        <v>162</v>
      </c>
      <c r="F1656" s="140">
        <v>0</v>
      </c>
    </row>
    <row r="1657" spans="1:6" x14ac:dyDescent="0.35">
      <c r="A1657" s="140">
        <v>2020</v>
      </c>
      <c r="B1657" s="140" t="s">
        <v>127</v>
      </c>
      <c r="C1657" s="140" t="s">
        <v>156</v>
      </c>
      <c r="D1657" s="140" t="s">
        <v>113</v>
      </c>
      <c r="E1657" s="140" t="s">
        <v>162</v>
      </c>
      <c r="F1657" s="140">
        <v>0</v>
      </c>
    </row>
    <row r="1658" spans="1:6" x14ac:dyDescent="0.35">
      <c r="A1658" s="140">
        <v>2020</v>
      </c>
      <c r="B1658" s="140" t="s">
        <v>127</v>
      </c>
      <c r="C1658" s="140" t="s">
        <v>156</v>
      </c>
      <c r="D1658" s="140" t="s">
        <v>116</v>
      </c>
      <c r="E1658" s="140" t="s">
        <v>162</v>
      </c>
      <c r="F1658" s="140">
        <v>20</v>
      </c>
    </row>
    <row r="1659" spans="1:6" x14ac:dyDescent="0.35">
      <c r="A1659" s="140">
        <v>2020</v>
      </c>
      <c r="B1659" s="140" t="s">
        <v>127</v>
      </c>
      <c r="C1659" s="140" t="s">
        <v>156</v>
      </c>
      <c r="D1659" s="140" t="s">
        <v>115</v>
      </c>
      <c r="E1659" s="140" t="s">
        <v>162</v>
      </c>
      <c r="F1659" s="140">
        <v>1</v>
      </c>
    </row>
    <row r="1660" spans="1:6" x14ac:dyDescent="0.35">
      <c r="A1660" s="140">
        <v>2020</v>
      </c>
      <c r="B1660" s="140" t="s">
        <v>127</v>
      </c>
      <c r="C1660" s="140" t="s">
        <v>156</v>
      </c>
      <c r="D1660" s="140" t="s">
        <v>118</v>
      </c>
      <c r="E1660" s="140" t="s">
        <v>162</v>
      </c>
      <c r="F1660" s="140">
        <v>3</v>
      </c>
    </row>
    <row r="1661" spans="1:6" x14ac:dyDescent="0.35">
      <c r="A1661" s="140">
        <v>2020</v>
      </c>
      <c r="B1661" s="140" t="s">
        <v>127</v>
      </c>
      <c r="C1661" s="140" t="s">
        <v>156</v>
      </c>
      <c r="D1661" s="140" t="s">
        <v>108</v>
      </c>
      <c r="E1661" s="140" t="s">
        <v>162</v>
      </c>
      <c r="F1661" s="140">
        <v>8</v>
      </c>
    </row>
    <row r="1662" spans="1:6" x14ac:dyDescent="0.35">
      <c r="A1662" s="140">
        <v>2020</v>
      </c>
      <c r="B1662" s="140" t="s">
        <v>127</v>
      </c>
      <c r="C1662" s="140" t="s">
        <v>156</v>
      </c>
      <c r="D1662" s="140" t="s">
        <v>114</v>
      </c>
      <c r="E1662" s="140" t="s">
        <v>162</v>
      </c>
      <c r="F1662" s="140">
        <v>0</v>
      </c>
    </row>
    <row r="1663" spans="1:6" x14ac:dyDescent="0.35">
      <c r="A1663" s="140">
        <v>2020</v>
      </c>
      <c r="B1663" s="140" t="s">
        <v>127</v>
      </c>
      <c r="C1663" s="140" t="s">
        <v>157</v>
      </c>
      <c r="D1663" s="140" t="s">
        <v>110</v>
      </c>
      <c r="E1663" s="140" t="s">
        <v>162</v>
      </c>
      <c r="F1663" s="140">
        <v>1</v>
      </c>
    </row>
    <row r="1664" spans="1:6" x14ac:dyDescent="0.35">
      <c r="A1664" s="140">
        <v>2020</v>
      </c>
      <c r="B1664" s="140" t="s">
        <v>127</v>
      </c>
      <c r="C1664" s="140" t="s">
        <v>157</v>
      </c>
      <c r="D1664" s="140" t="s">
        <v>109</v>
      </c>
      <c r="E1664" s="140" t="s">
        <v>162</v>
      </c>
      <c r="F1664" s="140">
        <v>89</v>
      </c>
    </row>
    <row r="1665" spans="1:6" x14ac:dyDescent="0.35">
      <c r="A1665" s="140">
        <v>2020</v>
      </c>
      <c r="B1665" s="140" t="s">
        <v>127</v>
      </c>
      <c r="C1665" s="140" t="s">
        <v>157</v>
      </c>
      <c r="D1665" s="140" t="s">
        <v>111</v>
      </c>
      <c r="E1665" s="140" t="s">
        <v>162</v>
      </c>
      <c r="F1665" s="140">
        <v>0</v>
      </c>
    </row>
    <row r="1666" spans="1:6" x14ac:dyDescent="0.35">
      <c r="A1666" s="140">
        <v>2020</v>
      </c>
      <c r="B1666" s="140" t="s">
        <v>127</v>
      </c>
      <c r="C1666" s="140" t="s">
        <v>157</v>
      </c>
      <c r="D1666" s="140" t="s">
        <v>112</v>
      </c>
      <c r="E1666" s="140" t="s">
        <v>162</v>
      </c>
      <c r="F1666" s="140">
        <v>0</v>
      </c>
    </row>
    <row r="1667" spans="1:6" x14ac:dyDescent="0.35">
      <c r="A1667" s="140">
        <v>2020</v>
      </c>
      <c r="B1667" s="140" t="s">
        <v>127</v>
      </c>
      <c r="C1667" s="140" t="s">
        <v>157</v>
      </c>
      <c r="D1667" s="140" t="s">
        <v>113</v>
      </c>
      <c r="E1667" s="140" t="s">
        <v>162</v>
      </c>
      <c r="F1667" s="140">
        <v>1</v>
      </c>
    </row>
    <row r="1668" spans="1:6" x14ac:dyDescent="0.35">
      <c r="A1668" s="140">
        <v>2020</v>
      </c>
      <c r="B1668" s="140" t="s">
        <v>127</v>
      </c>
      <c r="C1668" s="140" t="s">
        <v>157</v>
      </c>
      <c r="D1668" s="140" t="s">
        <v>116</v>
      </c>
      <c r="E1668" s="140" t="s">
        <v>162</v>
      </c>
      <c r="F1668" s="140">
        <v>40</v>
      </c>
    </row>
    <row r="1669" spans="1:6" x14ac:dyDescent="0.35">
      <c r="A1669" s="140">
        <v>2020</v>
      </c>
      <c r="B1669" s="140" t="s">
        <v>127</v>
      </c>
      <c r="C1669" s="140" t="s">
        <v>157</v>
      </c>
      <c r="D1669" s="140" t="s">
        <v>115</v>
      </c>
      <c r="E1669" s="140" t="s">
        <v>162</v>
      </c>
      <c r="F1669" s="140">
        <v>8</v>
      </c>
    </row>
    <row r="1670" spans="1:6" x14ac:dyDescent="0.35">
      <c r="A1670" s="140">
        <v>2020</v>
      </c>
      <c r="B1670" s="140" t="s">
        <v>127</v>
      </c>
      <c r="C1670" s="140" t="s">
        <v>157</v>
      </c>
      <c r="D1670" s="140" t="s">
        <v>118</v>
      </c>
      <c r="E1670" s="140" t="s">
        <v>162</v>
      </c>
      <c r="F1670" s="140">
        <v>11</v>
      </c>
    </row>
    <row r="1671" spans="1:6" x14ac:dyDescent="0.35">
      <c r="A1671" s="140">
        <v>2020</v>
      </c>
      <c r="B1671" s="140" t="s">
        <v>127</v>
      </c>
      <c r="C1671" s="140" t="s">
        <v>157</v>
      </c>
      <c r="D1671" s="140" t="s">
        <v>108</v>
      </c>
      <c r="E1671" s="140" t="s">
        <v>162</v>
      </c>
      <c r="F1671" s="140">
        <v>57</v>
      </c>
    </row>
    <row r="1672" spans="1:6" x14ac:dyDescent="0.35">
      <c r="A1672" s="140">
        <v>2020</v>
      </c>
      <c r="B1672" s="140" t="s">
        <v>127</v>
      </c>
      <c r="C1672" s="140" t="s">
        <v>157</v>
      </c>
      <c r="D1672" s="140" t="s">
        <v>114</v>
      </c>
      <c r="E1672" s="140" t="s">
        <v>162</v>
      </c>
      <c r="F1672" s="140">
        <v>0</v>
      </c>
    </row>
    <row r="1673" spans="1:6" x14ac:dyDescent="0.35">
      <c r="A1673" s="140">
        <v>2020</v>
      </c>
      <c r="B1673" s="140" t="s">
        <v>158</v>
      </c>
      <c r="C1673" s="140" t="s">
        <v>153</v>
      </c>
      <c r="D1673" s="140" t="s">
        <v>110</v>
      </c>
      <c r="E1673" s="140" t="s">
        <v>162</v>
      </c>
      <c r="F1673" s="140">
        <v>6</v>
      </c>
    </row>
    <row r="1674" spans="1:6" x14ac:dyDescent="0.35">
      <c r="A1674" s="140">
        <v>2020</v>
      </c>
      <c r="B1674" s="140" t="s">
        <v>158</v>
      </c>
      <c r="C1674" s="140" t="s">
        <v>153</v>
      </c>
      <c r="D1674" s="140" t="s">
        <v>109</v>
      </c>
      <c r="E1674" s="140" t="s">
        <v>162</v>
      </c>
      <c r="F1674" s="140">
        <v>748</v>
      </c>
    </row>
    <row r="1675" spans="1:6" x14ac:dyDescent="0.35">
      <c r="A1675" s="140">
        <v>2020</v>
      </c>
      <c r="B1675" s="140" t="s">
        <v>158</v>
      </c>
      <c r="C1675" s="140" t="s">
        <v>153</v>
      </c>
      <c r="D1675" s="140" t="s">
        <v>111</v>
      </c>
      <c r="E1675" s="140" t="s">
        <v>162</v>
      </c>
      <c r="F1675" s="140">
        <v>0</v>
      </c>
    </row>
    <row r="1676" spans="1:6" x14ac:dyDescent="0.35">
      <c r="A1676" s="140">
        <v>2020</v>
      </c>
      <c r="B1676" s="140" t="s">
        <v>158</v>
      </c>
      <c r="C1676" s="140" t="s">
        <v>153</v>
      </c>
      <c r="D1676" s="140" t="s">
        <v>112</v>
      </c>
      <c r="E1676" s="140" t="s">
        <v>162</v>
      </c>
      <c r="F1676" s="140">
        <v>0</v>
      </c>
    </row>
    <row r="1677" spans="1:6" x14ac:dyDescent="0.35">
      <c r="A1677" s="140">
        <v>2020</v>
      </c>
      <c r="B1677" s="140" t="s">
        <v>158</v>
      </c>
      <c r="C1677" s="140" t="s">
        <v>153</v>
      </c>
      <c r="D1677" s="140" t="s">
        <v>113</v>
      </c>
      <c r="E1677" s="140" t="s">
        <v>162</v>
      </c>
      <c r="F1677" s="140">
        <v>3</v>
      </c>
    </row>
    <row r="1678" spans="1:6" x14ac:dyDescent="0.35">
      <c r="A1678" s="140">
        <v>2020</v>
      </c>
      <c r="B1678" s="140" t="s">
        <v>158</v>
      </c>
      <c r="C1678" s="140" t="s">
        <v>153</v>
      </c>
      <c r="D1678" s="140" t="s">
        <v>116</v>
      </c>
      <c r="E1678" s="140" t="s">
        <v>162</v>
      </c>
      <c r="F1678" s="140">
        <v>540</v>
      </c>
    </row>
    <row r="1679" spans="1:6" x14ac:dyDescent="0.35">
      <c r="A1679" s="140">
        <v>2020</v>
      </c>
      <c r="B1679" s="140" t="s">
        <v>158</v>
      </c>
      <c r="C1679" s="140" t="s">
        <v>153</v>
      </c>
      <c r="D1679" s="140" t="s">
        <v>115</v>
      </c>
      <c r="E1679" s="140" t="s">
        <v>162</v>
      </c>
      <c r="F1679" s="140">
        <v>55</v>
      </c>
    </row>
    <row r="1680" spans="1:6" x14ac:dyDescent="0.35">
      <c r="A1680" s="140">
        <v>2020</v>
      </c>
      <c r="B1680" s="140" t="s">
        <v>158</v>
      </c>
      <c r="C1680" s="140" t="s">
        <v>153</v>
      </c>
      <c r="D1680" s="140" t="s">
        <v>118</v>
      </c>
      <c r="E1680" s="140" t="s">
        <v>162</v>
      </c>
      <c r="F1680" s="140">
        <v>47</v>
      </c>
    </row>
    <row r="1681" spans="1:6" x14ac:dyDescent="0.35">
      <c r="A1681" s="140">
        <v>2020</v>
      </c>
      <c r="B1681" s="140" t="s">
        <v>158</v>
      </c>
      <c r="C1681" s="140" t="s">
        <v>153</v>
      </c>
      <c r="D1681" s="140" t="s">
        <v>108</v>
      </c>
      <c r="E1681" s="140" t="s">
        <v>162</v>
      </c>
      <c r="F1681" s="140">
        <v>901</v>
      </c>
    </row>
    <row r="1682" spans="1:6" x14ac:dyDescent="0.35">
      <c r="A1682" s="140">
        <v>2020</v>
      </c>
      <c r="B1682" s="140" t="s">
        <v>158</v>
      </c>
      <c r="C1682" s="140" t="s">
        <v>153</v>
      </c>
      <c r="D1682" s="140" t="s">
        <v>114</v>
      </c>
      <c r="E1682" s="140" t="s">
        <v>162</v>
      </c>
      <c r="F1682" s="140">
        <v>0</v>
      </c>
    </row>
    <row r="1683" spans="1:6" x14ac:dyDescent="0.35">
      <c r="A1683" s="140">
        <v>2020</v>
      </c>
      <c r="B1683" s="140" t="s">
        <v>158</v>
      </c>
      <c r="C1683" s="140" t="s">
        <v>154</v>
      </c>
      <c r="D1683" s="140" t="s">
        <v>110</v>
      </c>
      <c r="E1683" s="140" t="s">
        <v>162</v>
      </c>
      <c r="F1683" s="140">
        <v>16</v>
      </c>
    </row>
    <row r="1684" spans="1:6" x14ac:dyDescent="0.35">
      <c r="A1684" s="140">
        <v>2020</v>
      </c>
      <c r="B1684" s="140" t="s">
        <v>158</v>
      </c>
      <c r="C1684" s="140" t="s">
        <v>154</v>
      </c>
      <c r="D1684" s="140" t="s">
        <v>109</v>
      </c>
      <c r="E1684" s="140" t="s">
        <v>162</v>
      </c>
      <c r="F1684" s="140">
        <v>2410</v>
      </c>
    </row>
    <row r="1685" spans="1:6" x14ac:dyDescent="0.35">
      <c r="A1685" s="140">
        <v>2020</v>
      </c>
      <c r="B1685" s="140" t="s">
        <v>158</v>
      </c>
      <c r="C1685" s="140" t="s">
        <v>154</v>
      </c>
      <c r="D1685" s="140" t="s">
        <v>111</v>
      </c>
      <c r="E1685" s="140" t="s">
        <v>162</v>
      </c>
      <c r="F1685" s="140">
        <v>3</v>
      </c>
    </row>
    <row r="1686" spans="1:6" x14ac:dyDescent="0.35">
      <c r="A1686" s="140">
        <v>2020</v>
      </c>
      <c r="B1686" s="140" t="s">
        <v>158</v>
      </c>
      <c r="C1686" s="140" t="s">
        <v>154</v>
      </c>
      <c r="D1686" s="140" t="s">
        <v>112</v>
      </c>
      <c r="E1686" s="140" t="s">
        <v>162</v>
      </c>
      <c r="F1686" s="140">
        <v>5</v>
      </c>
    </row>
    <row r="1687" spans="1:6" x14ac:dyDescent="0.35">
      <c r="A1687" s="140">
        <v>2020</v>
      </c>
      <c r="B1687" s="140" t="s">
        <v>158</v>
      </c>
      <c r="C1687" s="140" t="s">
        <v>154</v>
      </c>
      <c r="D1687" s="140" t="s">
        <v>113</v>
      </c>
      <c r="E1687" s="140" t="s">
        <v>162</v>
      </c>
      <c r="F1687" s="140">
        <v>12</v>
      </c>
    </row>
    <row r="1688" spans="1:6" x14ac:dyDescent="0.35">
      <c r="A1688" s="140">
        <v>2020</v>
      </c>
      <c r="B1688" s="140" t="s">
        <v>158</v>
      </c>
      <c r="C1688" s="140" t="s">
        <v>154</v>
      </c>
      <c r="D1688" s="140" t="s">
        <v>116</v>
      </c>
      <c r="E1688" s="140" t="s">
        <v>162</v>
      </c>
      <c r="F1688" s="140">
        <v>2778</v>
      </c>
    </row>
    <row r="1689" spans="1:6" x14ac:dyDescent="0.35">
      <c r="A1689" s="140">
        <v>2020</v>
      </c>
      <c r="B1689" s="140" t="s">
        <v>158</v>
      </c>
      <c r="C1689" s="140" t="s">
        <v>154</v>
      </c>
      <c r="D1689" s="140" t="s">
        <v>115</v>
      </c>
      <c r="E1689" s="140" t="s">
        <v>162</v>
      </c>
      <c r="F1689" s="140">
        <v>193</v>
      </c>
    </row>
    <row r="1690" spans="1:6" x14ac:dyDescent="0.35">
      <c r="A1690" s="140">
        <v>2020</v>
      </c>
      <c r="B1690" s="140" t="s">
        <v>158</v>
      </c>
      <c r="C1690" s="140" t="s">
        <v>154</v>
      </c>
      <c r="D1690" s="140" t="s">
        <v>118</v>
      </c>
      <c r="E1690" s="140" t="s">
        <v>162</v>
      </c>
      <c r="F1690" s="140">
        <v>194</v>
      </c>
    </row>
    <row r="1691" spans="1:6" x14ac:dyDescent="0.35">
      <c r="A1691" s="140">
        <v>2020</v>
      </c>
      <c r="B1691" s="140" t="s">
        <v>158</v>
      </c>
      <c r="C1691" s="140" t="s">
        <v>154</v>
      </c>
      <c r="D1691" s="140" t="s">
        <v>108</v>
      </c>
      <c r="E1691" s="140" t="s">
        <v>162</v>
      </c>
      <c r="F1691" s="140">
        <v>3552</v>
      </c>
    </row>
    <row r="1692" spans="1:6" x14ac:dyDescent="0.35">
      <c r="A1692" s="140">
        <v>2020</v>
      </c>
      <c r="B1692" s="140" t="s">
        <v>158</v>
      </c>
      <c r="C1692" s="140" t="s">
        <v>154</v>
      </c>
      <c r="D1692" s="140" t="s">
        <v>114</v>
      </c>
      <c r="E1692" s="140" t="s">
        <v>162</v>
      </c>
      <c r="F1692" s="140">
        <v>4</v>
      </c>
    </row>
    <row r="1693" spans="1:6" x14ac:dyDescent="0.35">
      <c r="A1693" s="140">
        <v>2020</v>
      </c>
      <c r="B1693" s="140" t="s">
        <v>158</v>
      </c>
      <c r="C1693" s="140" t="s">
        <v>155</v>
      </c>
      <c r="D1693" s="140" t="s">
        <v>110</v>
      </c>
      <c r="E1693" s="140" t="s">
        <v>162</v>
      </c>
      <c r="F1693" s="140">
        <v>0</v>
      </c>
    </row>
    <row r="1694" spans="1:6" x14ac:dyDescent="0.35">
      <c r="A1694" s="140">
        <v>2020</v>
      </c>
      <c r="B1694" s="140" t="s">
        <v>158</v>
      </c>
      <c r="C1694" s="140" t="s">
        <v>155</v>
      </c>
      <c r="D1694" s="140" t="s">
        <v>109</v>
      </c>
      <c r="E1694" s="140" t="s">
        <v>162</v>
      </c>
      <c r="F1694" s="140">
        <v>0</v>
      </c>
    </row>
    <row r="1695" spans="1:6" x14ac:dyDescent="0.35">
      <c r="A1695" s="140">
        <v>2020</v>
      </c>
      <c r="B1695" s="140" t="s">
        <v>158</v>
      </c>
      <c r="C1695" s="140" t="s">
        <v>155</v>
      </c>
      <c r="D1695" s="140" t="s">
        <v>111</v>
      </c>
      <c r="E1695" s="140" t="s">
        <v>162</v>
      </c>
      <c r="F1695" s="140">
        <v>0</v>
      </c>
    </row>
    <row r="1696" spans="1:6" x14ac:dyDescent="0.35">
      <c r="A1696" s="140">
        <v>2020</v>
      </c>
      <c r="B1696" s="140" t="s">
        <v>158</v>
      </c>
      <c r="C1696" s="140" t="s">
        <v>155</v>
      </c>
      <c r="D1696" s="140" t="s">
        <v>112</v>
      </c>
      <c r="E1696" s="140" t="s">
        <v>162</v>
      </c>
      <c r="F1696" s="140">
        <v>0</v>
      </c>
    </row>
    <row r="1697" spans="1:6" x14ac:dyDescent="0.35">
      <c r="A1697" s="140">
        <v>2020</v>
      </c>
      <c r="B1697" s="140" t="s">
        <v>158</v>
      </c>
      <c r="C1697" s="140" t="s">
        <v>155</v>
      </c>
      <c r="D1697" s="140" t="s">
        <v>113</v>
      </c>
      <c r="E1697" s="140" t="s">
        <v>162</v>
      </c>
      <c r="F1697" s="140">
        <v>0</v>
      </c>
    </row>
    <row r="1698" spans="1:6" x14ac:dyDescent="0.35">
      <c r="A1698" s="140">
        <v>2020</v>
      </c>
      <c r="B1698" s="140" t="s">
        <v>158</v>
      </c>
      <c r="C1698" s="140" t="s">
        <v>155</v>
      </c>
      <c r="D1698" s="140" t="s">
        <v>116</v>
      </c>
      <c r="E1698" s="140" t="s">
        <v>162</v>
      </c>
      <c r="F1698" s="140">
        <v>0</v>
      </c>
    </row>
    <row r="1699" spans="1:6" x14ac:dyDescent="0.35">
      <c r="A1699" s="140">
        <v>2020</v>
      </c>
      <c r="B1699" s="140" t="s">
        <v>158</v>
      </c>
      <c r="C1699" s="140" t="s">
        <v>155</v>
      </c>
      <c r="D1699" s="140" t="s">
        <v>115</v>
      </c>
      <c r="E1699" s="140" t="s">
        <v>162</v>
      </c>
      <c r="F1699" s="140">
        <v>0</v>
      </c>
    </row>
    <row r="1700" spans="1:6" x14ac:dyDescent="0.35">
      <c r="A1700" s="140">
        <v>2020</v>
      </c>
      <c r="B1700" s="140" t="s">
        <v>158</v>
      </c>
      <c r="C1700" s="140" t="s">
        <v>155</v>
      </c>
      <c r="D1700" s="140" t="s">
        <v>118</v>
      </c>
      <c r="E1700" s="140" t="s">
        <v>162</v>
      </c>
      <c r="F1700" s="140">
        <v>0</v>
      </c>
    </row>
    <row r="1701" spans="1:6" x14ac:dyDescent="0.35">
      <c r="A1701" s="140">
        <v>2020</v>
      </c>
      <c r="B1701" s="140" t="s">
        <v>158</v>
      </c>
      <c r="C1701" s="140" t="s">
        <v>155</v>
      </c>
      <c r="D1701" s="140" t="s">
        <v>108</v>
      </c>
      <c r="E1701" s="140" t="s">
        <v>162</v>
      </c>
      <c r="F1701" s="140">
        <v>0</v>
      </c>
    </row>
    <row r="1702" spans="1:6" x14ac:dyDescent="0.35">
      <c r="A1702" s="140">
        <v>2020</v>
      </c>
      <c r="B1702" s="140" t="s">
        <v>158</v>
      </c>
      <c r="C1702" s="140" t="s">
        <v>155</v>
      </c>
      <c r="D1702" s="140" t="s">
        <v>114</v>
      </c>
      <c r="E1702" s="140" t="s">
        <v>162</v>
      </c>
      <c r="F1702" s="140">
        <v>0</v>
      </c>
    </row>
    <row r="1703" spans="1:6" x14ac:dyDescent="0.35">
      <c r="A1703" s="140">
        <v>2020</v>
      </c>
      <c r="B1703" s="140" t="s">
        <v>158</v>
      </c>
      <c r="C1703" s="140" t="s">
        <v>156</v>
      </c>
      <c r="D1703" s="140" t="s">
        <v>110</v>
      </c>
      <c r="E1703" s="140" t="s">
        <v>162</v>
      </c>
      <c r="F1703" s="140">
        <v>0</v>
      </c>
    </row>
    <row r="1704" spans="1:6" x14ac:dyDescent="0.35">
      <c r="A1704" s="140">
        <v>2020</v>
      </c>
      <c r="B1704" s="140" t="s">
        <v>158</v>
      </c>
      <c r="C1704" s="140" t="s">
        <v>156</v>
      </c>
      <c r="D1704" s="140" t="s">
        <v>109</v>
      </c>
      <c r="E1704" s="140" t="s">
        <v>162</v>
      </c>
      <c r="F1704" s="140">
        <v>6</v>
      </c>
    </row>
    <row r="1705" spans="1:6" x14ac:dyDescent="0.35">
      <c r="A1705" s="140">
        <v>2020</v>
      </c>
      <c r="B1705" s="140" t="s">
        <v>158</v>
      </c>
      <c r="C1705" s="140" t="s">
        <v>156</v>
      </c>
      <c r="D1705" s="140" t="s">
        <v>111</v>
      </c>
      <c r="E1705" s="140" t="s">
        <v>162</v>
      </c>
      <c r="F1705" s="140">
        <v>0</v>
      </c>
    </row>
    <row r="1706" spans="1:6" x14ac:dyDescent="0.35">
      <c r="A1706" s="140">
        <v>2020</v>
      </c>
      <c r="B1706" s="140" t="s">
        <v>158</v>
      </c>
      <c r="C1706" s="140" t="s">
        <v>156</v>
      </c>
      <c r="D1706" s="140" t="s">
        <v>112</v>
      </c>
      <c r="E1706" s="140" t="s">
        <v>162</v>
      </c>
      <c r="F1706" s="140">
        <v>0</v>
      </c>
    </row>
    <row r="1707" spans="1:6" x14ac:dyDescent="0.35">
      <c r="A1707" s="140">
        <v>2020</v>
      </c>
      <c r="B1707" s="140" t="s">
        <v>158</v>
      </c>
      <c r="C1707" s="140" t="s">
        <v>156</v>
      </c>
      <c r="D1707" s="140" t="s">
        <v>113</v>
      </c>
      <c r="E1707" s="140" t="s">
        <v>162</v>
      </c>
      <c r="F1707" s="140">
        <v>0</v>
      </c>
    </row>
    <row r="1708" spans="1:6" x14ac:dyDescent="0.35">
      <c r="A1708" s="140">
        <v>2020</v>
      </c>
      <c r="B1708" s="140" t="s">
        <v>158</v>
      </c>
      <c r="C1708" s="140" t="s">
        <v>156</v>
      </c>
      <c r="D1708" s="140" t="s">
        <v>116</v>
      </c>
      <c r="E1708" s="140" t="s">
        <v>162</v>
      </c>
      <c r="F1708" s="140">
        <v>4</v>
      </c>
    </row>
    <row r="1709" spans="1:6" x14ac:dyDescent="0.35">
      <c r="A1709" s="140">
        <v>2020</v>
      </c>
      <c r="B1709" s="140" t="s">
        <v>158</v>
      </c>
      <c r="C1709" s="140" t="s">
        <v>156</v>
      </c>
      <c r="D1709" s="140" t="s">
        <v>115</v>
      </c>
      <c r="E1709" s="140" t="s">
        <v>162</v>
      </c>
      <c r="F1709" s="140">
        <v>0</v>
      </c>
    </row>
    <row r="1710" spans="1:6" x14ac:dyDescent="0.35">
      <c r="A1710" s="140">
        <v>2020</v>
      </c>
      <c r="B1710" s="140" t="s">
        <v>158</v>
      </c>
      <c r="C1710" s="140" t="s">
        <v>156</v>
      </c>
      <c r="D1710" s="140" t="s">
        <v>118</v>
      </c>
      <c r="E1710" s="140" t="s">
        <v>162</v>
      </c>
      <c r="F1710" s="140">
        <v>1</v>
      </c>
    </row>
    <row r="1711" spans="1:6" x14ac:dyDescent="0.35">
      <c r="A1711" s="140">
        <v>2020</v>
      </c>
      <c r="B1711" s="140" t="s">
        <v>158</v>
      </c>
      <c r="C1711" s="140" t="s">
        <v>156</v>
      </c>
      <c r="D1711" s="140" t="s">
        <v>108</v>
      </c>
      <c r="E1711" s="140" t="s">
        <v>162</v>
      </c>
      <c r="F1711" s="140">
        <v>19</v>
      </c>
    </row>
    <row r="1712" spans="1:6" x14ac:dyDescent="0.35">
      <c r="A1712" s="140">
        <v>2020</v>
      </c>
      <c r="B1712" s="140" t="s">
        <v>158</v>
      </c>
      <c r="C1712" s="140" t="s">
        <v>156</v>
      </c>
      <c r="D1712" s="140" t="s">
        <v>114</v>
      </c>
      <c r="E1712" s="140" t="s">
        <v>162</v>
      </c>
      <c r="F1712" s="140">
        <v>0</v>
      </c>
    </row>
    <row r="1713" spans="1:6" x14ac:dyDescent="0.35">
      <c r="A1713" s="140">
        <v>2020</v>
      </c>
      <c r="B1713" s="140" t="s">
        <v>158</v>
      </c>
      <c r="C1713" s="140" t="s">
        <v>157</v>
      </c>
      <c r="D1713" s="140" t="s">
        <v>110</v>
      </c>
      <c r="E1713" s="140" t="s">
        <v>162</v>
      </c>
      <c r="F1713" s="140">
        <v>3</v>
      </c>
    </row>
    <row r="1714" spans="1:6" x14ac:dyDescent="0.35">
      <c r="A1714" s="140">
        <v>2020</v>
      </c>
      <c r="B1714" s="140" t="s">
        <v>158</v>
      </c>
      <c r="C1714" s="140" t="s">
        <v>157</v>
      </c>
      <c r="D1714" s="140" t="s">
        <v>109</v>
      </c>
      <c r="E1714" s="140" t="s">
        <v>162</v>
      </c>
      <c r="F1714" s="140">
        <v>378</v>
      </c>
    </row>
    <row r="1715" spans="1:6" x14ac:dyDescent="0.35">
      <c r="A1715" s="140">
        <v>2020</v>
      </c>
      <c r="B1715" s="140" t="s">
        <v>158</v>
      </c>
      <c r="C1715" s="140" t="s">
        <v>157</v>
      </c>
      <c r="D1715" s="140" t="s">
        <v>111</v>
      </c>
      <c r="E1715" s="140" t="s">
        <v>162</v>
      </c>
      <c r="F1715" s="140">
        <v>0</v>
      </c>
    </row>
    <row r="1716" spans="1:6" x14ac:dyDescent="0.35">
      <c r="A1716" s="140">
        <v>2020</v>
      </c>
      <c r="B1716" s="140" t="s">
        <v>158</v>
      </c>
      <c r="C1716" s="140" t="s">
        <v>157</v>
      </c>
      <c r="D1716" s="140" t="s">
        <v>112</v>
      </c>
      <c r="E1716" s="140" t="s">
        <v>162</v>
      </c>
      <c r="F1716" s="140">
        <v>0</v>
      </c>
    </row>
    <row r="1717" spans="1:6" x14ac:dyDescent="0.35">
      <c r="A1717" s="140">
        <v>2020</v>
      </c>
      <c r="B1717" s="140" t="s">
        <v>158</v>
      </c>
      <c r="C1717" s="140" t="s">
        <v>157</v>
      </c>
      <c r="D1717" s="140" t="s">
        <v>113</v>
      </c>
      <c r="E1717" s="140" t="s">
        <v>162</v>
      </c>
      <c r="F1717" s="140">
        <v>0</v>
      </c>
    </row>
    <row r="1718" spans="1:6" x14ac:dyDescent="0.35">
      <c r="A1718" s="140">
        <v>2020</v>
      </c>
      <c r="B1718" s="140" t="s">
        <v>158</v>
      </c>
      <c r="C1718" s="140" t="s">
        <v>157</v>
      </c>
      <c r="D1718" s="140" t="s">
        <v>116</v>
      </c>
      <c r="E1718" s="140" t="s">
        <v>162</v>
      </c>
      <c r="F1718" s="140">
        <v>172</v>
      </c>
    </row>
    <row r="1719" spans="1:6" x14ac:dyDescent="0.35">
      <c r="A1719" s="140">
        <v>2020</v>
      </c>
      <c r="B1719" s="140" t="s">
        <v>158</v>
      </c>
      <c r="C1719" s="140" t="s">
        <v>157</v>
      </c>
      <c r="D1719" s="140" t="s">
        <v>115</v>
      </c>
      <c r="E1719" s="140" t="s">
        <v>162</v>
      </c>
      <c r="F1719" s="140">
        <v>26</v>
      </c>
    </row>
    <row r="1720" spans="1:6" x14ac:dyDescent="0.35">
      <c r="A1720" s="140">
        <v>2020</v>
      </c>
      <c r="B1720" s="140" t="s">
        <v>158</v>
      </c>
      <c r="C1720" s="140" t="s">
        <v>157</v>
      </c>
      <c r="D1720" s="140" t="s">
        <v>118</v>
      </c>
      <c r="E1720" s="140" t="s">
        <v>162</v>
      </c>
      <c r="F1720" s="140">
        <v>23</v>
      </c>
    </row>
    <row r="1721" spans="1:6" x14ac:dyDescent="0.35">
      <c r="A1721" s="140">
        <v>2020</v>
      </c>
      <c r="B1721" s="140" t="s">
        <v>158</v>
      </c>
      <c r="C1721" s="140" t="s">
        <v>157</v>
      </c>
      <c r="D1721" s="140" t="s">
        <v>108</v>
      </c>
      <c r="E1721" s="140" t="s">
        <v>162</v>
      </c>
      <c r="F1721" s="140">
        <v>398</v>
      </c>
    </row>
    <row r="1722" spans="1:6" x14ac:dyDescent="0.35">
      <c r="A1722" s="140">
        <v>2020</v>
      </c>
      <c r="B1722" s="140" t="s">
        <v>158</v>
      </c>
      <c r="C1722" s="140" t="s">
        <v>157</v>
      </c>
      <c r="D1722" s="140" t="s">
        <v>114</v>
      </c>
      <c r="E1722" s="140" t="s">
        <v>162</v>
      </c>
      <c r="F1722" s="140">
        <v>0</v>
      </c>
    </row>
    <row r="1723" spans="1:6" x14ac:dyDescent="0.35">
      <c r="A1723" s="140">
        <v>2020</v>
      </c>
      <c r="B1723" s="140" t="s">
        <v>128</v>
      </c>
      <c r="C1723" s="140" t="s">
        <v>101</v>
      </c>
      <c r="D1723" s="140" t="s">
        <v>110</v>
      </c>
      <c r="E1723" s="140" t="s">
        <v>162</v>
      </c>
      <c r="F1723" s="140">
        <v>27</v>
      </c>
    </row>
    <row r="1724" spans="1:6" x14ac:dyDescent="0.35">
      <c r="A1724" s="140">
        <v>2020</v>
      </c>
      <c r="B1724" s="140" t="s">
        <v>128</v>
      </c>
      <c r="C1724" s="140" t="s">
        <v>101</v>
      </c>
      <c r="D1724" s="140" t="s">
        <v>109</v>
      </c>
      <c r="E1724" s="140" t="s">
        <v>162</v>
      </c>
      <c r="F1724" s="140">
        <v>3010</v>
      </c>
    </row>
    <row r="1725" spans="1:6" x14ac:dyDescent="0.35">
      <c r="A1725" s="140">
        <v>2020</v>
      </c>
      <c r="B1725" s="140" t="s">
        <v>128</v>
      </c>
      <c r="C1725" s="140" t="s">
        <v>101</v>
      </c>
      <c r="D1725" s="140" t="s">
        <v>111</v>
      </c>
      <c r="E1725" s="140" t="s">
        <v>162</v>
      </c>
      <c r="F1725" s="140">
        <v>48</v>
      </c>
    </row>
    <row r="1726" spans="1:6" x14ac:dyDescent="0.35">
      <c r="A1726" s="140">
        <v>2020</v>
      </c>
      <c r="B1726" s="140" t="s">
        <v>128</v>
      </c>
      <c r="C1726" s="140" t="s">
        <v>101</v>
      </c>
      <c r="D1726" s="140" t="s">
        <v>112</v>
      </c>
      <c r="E1726" s="140" t="s">
        <v>162</v>
      </c>
      <c r="F1726" s="140">
        <v>7</v>
      </c>
    </row>
    <row r="1727" spans="1:6" x14ac:dyDescent="0.35">
      <c r="A1727" s="140">
        <v>2020</v>
      </c>
      <c r="B1727" s="140" t="s">
        <v>128</v>
      </c>
      <c r="C1727" s="140" t="s">
        <v>101</v>
      </c>
      <c r="D1727" s="140" t="s">
        <v>113</v>
      </c>
      <c r="E1727" s="140" t="s">
        <v>162</v>
      </c>
      <c r="F1727" s="140">
        <v>82</v>
      </c>
    </row>
    <row r="1728" spans="1:6" x14ac:dyDescent="0.35">
      <c r="A1728" s="140">
        <v>2020</v>
      </c>
      <c r="B1728" s="140" t="s">
        <v>128</v>
      </c>
      <c r="C1728" s="140" t="s">
        <v>101</v>
      </c>
      <c r="D1728" s="140" t="s">
        <v>116</v>
      </c>
      <c r="E1728" s="140" t="s">
        <v>162</v>
      </c>
      <c r="F1728" s="140">
        <v>2051</v>
      </c>
    </row>
    <row r="1729" spans="1:6" x14ac:dyDescent="0.35">
      <c r="A1729" s="140">
        <v>2020</v>
      </c>
      <c r="B1729" s="140" t="s">
        <v>128</v>
      </c>
      <c r="C1729" s="140" t="s">
        <v>101</v>
      </c>
      <c r="D1729" s="140" t="s">
        <v>115</v>
      </c>
      <c r="E1729" s="140" t="s">
        <v>162</v>
      </c>
      <c r="F1729" s="140">
        <v>216</v>
      </c>
    </row>
    <row r="1730" spans="1:6" x14ac:dyDescent="0.35">
      <c r="A1730" s="140">
        <v>2020</v>
      </c>
      <c r="B1730" s="140" t="s">
        <v>100</v>
      </c>
      <c r="C1730" s="140" t="s">
        <v>101</v>
      </c>
      <c r="D1730" s="140" t="s">
        <v>118</v>
      </c>
      <c r="E1730" s="140" t="s">
        <v>162</v>
      </c>
      <c r="F1730" s="140">
        <v>237</v>
      </c>
    </row>
    <row r="1731" spans="1:6" x14ac:dyDescent="0.35">
      <c r="A1731" s="140">
        <v>2020</v>
      </c>
      <c r="B1731" s="140" t="s">
        <v>100</v>
      </c>
      <c r="C1731" s="140" t="s">
        <v>101</v>
      </c>
      <c r="D1731" s="140" t="s">
        <v>108</v>
      </c>
      <c r="E1731" s="140" t="s">
        <v>162</v>
      </c>
      <c r="F1731" s="140">
        <v>2360</v>
      </c>
    </row>
    <row r="1732" spans="1:6" x14ac:dyDescent="0.35">
      <c r="A1732" s="140">
        <v>2020</v>
      </c>
      <c r="B1732" s="140" t="s">
        <v>128</v>
      </c>
      <c r="C1732" s="140" t="s">
        <v>101</v>
      </c>
      <c r="D1732" s="140" t="s">
        <v>114</v>
      </c>
      <c r="E1732" s="140" t="s">
        <v>162</v>
      </c>
      <c r="F1732" s="140">
        <v>38</v>
      </c>
    </row>
    <row r="1733" spans="1:6" x14ac:dyDescent="0.35">
      <c r="A1733" s="140">
        <v>2020</v>
      </c>
      <c r="B1733" s="140" t="s">
        <v>105</v>
      </c>
      <c r="C1733" s="140" t="s">
        <v>159</v>
      </c>
      <c r="D1733" s="140" t="s">
        <v>110</v>
      </c>
      <c r="E1733" s="140" t="s">
        <v>162</v>
      </c>
      <c r="F1733" s="140">
        <v>0</v>
      </c>
    </row>
    <row r="1734" spans="1:6" x14ac:dyDescent="0.35">
      <c r="A1734" s="140">
        <v>2020</v>
      </c>
      <c r="B1734" s="140" t="s">
        <v>105</v>
      </c>
      <c r="C1734" s="140" t="s">
        <v>159</v>
      </c>
      <c r="D1734" s="140" t="s">
        <v>109</v>
      </c>
      <c r="E1734" s="140" t="s">
        <v>162</v>
      </c>
      <c r="F1734" s="140">
        <v>80</v>
      </c>
    </row>
    <row r="1735" spans="1:6" x14ac:dyDescent="0.35">
      <c r="A1735" s="140">
        <v>2020</v>
      </c>
      <c r="B1735" s="140" t="s">
        <v>105</v>
      </c>
      <c r="C1735" s="140" t="s">
        <v>159</v>
      </c>
      <c r="D1735" s="140" t="s">
        <v>111</v>
      </c>
      <c r="E1735" s="140" t="s">
        <v>162</v>
      </c>
      <c r="F1735" s="140">
        <v>0</v>
      </c>
    </row>
    <row r="1736" spans="1:6" x14ac:dyDescent="0.35">
      <c r="A1736" s="140">
        <v>2020</v>
      </c>
      <c r="B1736" s="140" t="s">
        <v>105</v>
      </c>
      <c r="C1736" s="140" t="s">
        <v>159</v>
      </c>
      <c r="D1736" s="140" t="s">
        <v>112</v>
      </c>
      <c r="E1736" s="140" t="s">
        <v>162</v>
      </c>
      <c r="F1736" s="140">
        <v>1</v>
      </c>
    </row>
    <row r="1737" spans="1:6" x14ac:dyDescent="0.35">
      <c r="A1737" s="140">
        <v>2020</v>
      </c>
      <c r="B1737" s="140" t="s">
        <v>105</v>
      </c>
      <c r="C1737" s="140" t="s">
        <v>159</v>
      </c>
      <c r="D1737" s="140" t="s">
        <v>113</v>
      </c>
      <c r="E1737" s="140" t="s">
        <v>162</v>
      </c>
      <c r="F1737" s="140">
        <v>0</v>
      </c>
    </row>
    <row r="1738" spans="1:6" x14ac:dyDescent="0.35">
      <c r="A1738" s="140">
        <v>2020</v>
      </c>
      <c r="B1738" s="140" t="s">
        <v>105</v>
      </c>
      <c r="C1738" s="140" t="s">
        <v>159</v>
      </c>
      <c r="D1738" s="140" t="s">
        <v>116</v>
      </c>
      <c r="E1738" s="140" t="s">
        <v>162</v>
      </c>
      <c r="F1738" s="140">
        <v>35</v>
      </c>
    </row>
    <row r="1739" spans="1:6" x14ac:dyDescent="0.35">
      <c r="A1739" s="140">
        <v>2020</v>
      </c>
      <c r="B1739" s="140" t="s">
        <v>105</v>
      </c>
      <c r="C1739" s="140" t="s">
        <v>159</v>
      </c>
      <c r="D1739" s="140" t="s">
        <v>115</v>
      </c>
      <c r="E1739" s="140" t="s">
        <v>162</v>
      </c>
      <c r="F1739" s="140">
        <v>5</v>
      </c>
    </row>
    <row r="1740" spans="1:6" x14ac:dyDescent="0.35">
      <c r="A1740" s="140">
        <v>2020</v>
      </c>
      <c r="B1740" s="140" t="s">
        <v>105</v>
      </c>
      <c r="C1740" s="140" t="s">
        <v>159</v>
      </c>
      <c r="D1740" s="140" t="s">
        <v>118</v>
      </c>
      <c r="E1740" s="140" t="s">
        <v>162</v>
      </c>
      <c r="F1740" s="140">
        <v>7</v>
      </c>
    </row>
    <row r="1741" spans="1:6" x14ac:dyDescent="0.35">
      <c r="A1741" s="140">
        <v>2020</v>
      </c>
      <c r="B1741" s="140" t="s">
        <v>105</v>
      </c>
      <c r="C1741" s="140" t="s">
        <v>159</v>
      </c>
      <c r="D1741" s="140" t="s">
        <v>108</v>
      </c>
      <c r="E1741" s="140" t="s">
        <v>162</v>
      </c>
      <c r="F1741" s="140">
        <v>45</v>
      </c>
    </row>
    <row r="1742" spans="1:6" x14ac:dyDescent="0.35">
      <c r="A1742" s="140">
        <v>2020</v>
      </c>
      <c r="B1742" s="140" t="s">
        <v>105</v>
      </c>
      <c r="C1742" s="140" t="s">
        <v>159</v>
      </c>
      <c r="D1742" s="140" t="s">
        <v>114</v>
      </c>
      <c r="E1742" s="140" t="s">
        <v>162</v>
      </c>
      <c r="F1742" s="140">
        <v>0</v>
      </c>
    </row>
    <row r="1743" spans="1:6" x14ac:dyDescent="0.35">
      <c r="A1743" s="140">
        <v>2020</v>
      </c>
      <c r="B1743" s="140" t="s">
        <v>105</v>
      </c>
      <c r="C1743" s="140" t="s">
        <v>160</v>
      </c>
      <c r="D1743" s="140" t="s">
        <v>110</v>
      </c>
      <c r="E1743" s="140" t="s">
        <v>162</v>
      </c>
      <c r="F1743" s="140">
        <v>1</v>
      </c>
    </row>
    <row r="1744" spans="1:6" x14ac:dyDescent="0.35">
      <c r="A1744" s="140">
        <v>2020</v>
      </c>
      <c r="B1744" s="140" t="s">
        <v>105</v>
      </c>
      <c r="C1744" s="140" t="s">
        <v>160</v>
      </c>
      <c r="D1744" s="140" t="s">
        <v>109</v>
      </c>
      <c r="E1744" s="140" t="s">
        <v>162</v>
      </c>
      <c r="F1744" s="140">
        <v>59</v>
      </c>
    </row>
    <row r="1745" spans="1:6" x14ac:dyDescent="0.35">
      <c r="A1745" s="140">
        <v>2020</v>
      </c>
      <c r="B1745" s="140" t="s">
        <v>105</v>
      </c>
      <c r="C1745" s="140" t="s">
        <v>160</v>
      </c>
      <c r="D1745" s="140" t="s">
        <v>111</v>
      </c>
      <c r="E1745" s="140" t="s">
        <v>162</v>
      </c>
      <c r="F1745" s="140">
        <v>0</v>
      </c>
    </row>
    <row r="1746" spans="1:6" x14ac:dyDescent="0.35">
      <c r="A1746" s="140">
        <v>2020</v>
      </c>
      <c r="B1746" s="140" t="s">
        <v>105</v>
      </c>
      <c r="C1746" s="140" t="s">
        <v>160</v>
      </c>
      <c r="D1746" s="140" t="s">
        <v>112</v>
      </c>
      <c r="E1746" s="140" t="s">
        <v>162</v>
      </c>
      <c r="F1746" s="140">
        <v>0</v>
      </c>
    </row>
    <row r="1747" spans="1:6" x14ac:dyDescent="0.35">
      <c r="A1747" s="140">
        <v>2020</v>
      </c>
      <c r="B1747" s="140" t="s">
        <v>105</v>
      </c>
      <c r="C1747" s="140" t="s">
        <v>160</v>
      </c>
      <c r="D1747" s="140" t="s">
        <v>113</v>
      </c>
      <c r="E1747" s="140" t="s">
        <v>162</v>
      </c>
      <c r="F1747" s="140">
        <v>0</v>
      </c>
    </row>
    <row r="1748" spans="1:6" x14ac:dyDescent="0.35">
      <c r="A1748" s="140">
        <v>2020</v>
      </c>
      <c r="B1748" s="140" t="s">
        <v>105</v>
      </c>
      <c r="C1748" s="140" t="s">
        <v>160</v>
      </c>
      <c r="D1748" s="140" t="s">
        <v>116</v>
      </c>
      <c r="E1748" s="140" t="s">
        <v>162</v>
      </c>
      <c r="F1748" s="140">
        <v>25</v>
      </c>
    </row>
    <row r="1749" spans="1:6" x14ac:dyDescent="0.35">
      <c r="A1749" s="140">
        <v>2020</v>
      </c>
      <c r="B1749" s="140" t="s">
        <v>105</v>
      </c>
      <c r="C1749" s="140" t="s">
        <v>160</v>
      </c>
      <c r="D1749" s="140" t="s">
        <v>115</v>
      </c>
      <c r="E1749" s="140" t="s">
        <v>162</v>
      </c>
      <c r="F1749" s="140">
        <v>3</v>
      </c>
    </row>
    <row r="1750" spans="1:6" x14ac:dyDescent="0.35">
      <c r="A1750" s="140">
        <v>2020</v>
      </c>
      <c r="B1750" s="140" t="s">
        <v>105</v>
      </c>
      <c r="C1750" s="140" t="s">
        <v>160</v>
      </c>
      <c r="D1750" s="140" t="s">
        <v>118</v>
      </c>
      <c r="E1750" s="140" t="s">
        <v>162</v>
      </c>
      <c r="F1750" s="140">
        <v>6</v>
      </c>
    </row>
    <row r="1751" spans="1:6" x14ac:dyDescent="0.35">
      <c r="A1751" s="140">
        <v>2020</v>
      </c>
      <c r="B1751" s="140" t="s">
        <v>105</v>
      </c>
      <c r="C1751" s="140" t="s">
        <v>160</v>
      </c>
      <c r="D1751" s="140" t="s">
        <v>108</v>
      </c>
      <c r="E1751" s="140" t="s">
        <v>162</v>
      </c>
      <c r="F1751" s="140">
        <v>31</v>
      </c>
    </row>
    <row r="1752" spans="1:6" x14ac:dyDescent="0.35">
      <c r="A1752" s="140">
        <v>2020</v>
      </c>
      <c r="B1752" s="140" t="s">
        <v>105</v>
      </c>
      <c r="C1752" s="140" t="s">
        <v>160</v>
      </c>
      <c r="D1752" s="140" t="s">
        <v>114</v>
      </c>
      <c r="E1752" s="140" t="s">
        <v>162</v>
      </c>
      <c r="F1752" s="140">
        <v>0</v>
      </c>
    </row>
    <row r="1753" spans="1:6" x14ac:dyDescent="0.35">
      <c r="A1753" s="140">
        <v>2020</v>
      </c>
      <c r="B1753" s="140" t="s">
        <v>105</v>
      </c>
      <c r="C1753" s="140" t="s">
        <v>153</v>
      </c>
      <c r="D1753" s="140" t="s">
        <v>110</v>
      </c>
      <c r="E1753" s="140" t="s">
        <v>162</v>
      </c>
      <c r="F1753" s="140">
        <v>17</v>
      </c>
    </row>
    <row r="1754" spans="1:6" x14ac:dyDescent="0.35">
      <c r="A1754" s="140">
        <v>2020</v>
      </c>
      <c r="B1754" s="140" t="s">
        <v>105</v>
      </c>
      <c r="C1754" s="140" t="s">
        <v>153</v>
      </c>
      <c r="D1754" s="140" t="s">
        <v>109</v>
      </c>
      <c r="E1754" s="140" t="s">
        <v>162</v>
      </c>
      <c r="F1754" s="140">
        <v>1068</v>
      </c>
    </row>
    <row r="1755" spans="1:6" x14ac:dyDescent="0.35">
      <c r="A1755" s="140">
        <v>2020</v>
      </c>
      <c r="B1755" s="140" t="s">
        <v>105</v>
      </c>
      <c r="C1755" s="140" t="s">
        <v>153</v>
      </c>
      <c r="D1755" s="140" t="s">
        <v>111</v>
      </c>
      <c r="E1755" s="140" t="s">
        <v>162</v>
      </c>
      <c r="F1755" s="140">
        <v>6</v>
      </c>
    </row>
    <row r="1756" spans="1:6" x14ac:dyDescent="0.35">
      <c r="A1756" s="140">
        <v>2020</v>
      </c>
      <c r="B1756" s="140" t="s">
        <v>105</v>
      </c>
      <c r="C1756" s="140" t="s">
        <v>153</v>
      </c>
      <c r="D1756" s="140" t="s">
        <v>112</v>
      </c>
      <c r="E1756" s="140" t="s">
        <v>162</v>
      </c>
      <c r="F1756" s="140">
        <v>1</v>
      </c>
    </row>
    <row r="1757" spans="1:6" x14ac:dyDescent="0.35">
      <c r="A1757" s="140">
        <v>2020</v>
      </c>
      <c r="B1757" s="140" t="s">
        <v>105</v>
      </c>
      <c r="C1757" s="140" t="s">
        <v>153</v>
      </c>
      <c r="D1757" s="140" t="s">
        <v>113</v>
      </c>
      <c r="E1757" s="140" t="s">
        <v>162</v>
      </c>
      <c r="F1757" s="140">
        <v>18</v>
      </c>
    </row>
    <row r="1758" spans="1:6" x14ac:dyDescent="0.35">
      <c r="A1758" s="140">
        <v>2020</v>
      </c>
      <c r="B1758" s="140" t="s">
        <v>105</v>
      </c>
      <c r="C1758" s="140" t="s">
        <v>153</v>
      </c>
      <c r="D1758" s="140" t="s">
        <v>116</v>
      </c>
      <c r="E1758" s="140" t="s">
        <v>162</v>
      </c>
      <c r="F1758" s="140">
        <v>738</v>
      </c>
    </row>
    <row r="1759" spans="1:6" x14ac:dyDescent="0.35">
      <c r="A1759" s="140">
        <v>2020</v>
      </c>
      <c r="B1759" s="140" t="s">
        <v>105</v>
      </c>
      <c r="C1759" s="140" t="s">
        <v>153</v>
      </c>
      <c r="D1759" s="140" t="s">
        <v>115</v>
      </c>
      <c r="E1759" s="140" t="s">
        <v>162</v>
      </c>
      <c r="F1759" s="140">
        <v>159</v>
      </c>
    </row>
    <row r="1760" spans="1:6" x14ac:dyDescent="0.35">
      <c r="A1760" s="140">
        <v>2020</v>
      </c>
      <c r="B1760" s="140" t="s">
        <v>105</v>
      </c>
      <c r="C1760" s="140" t="s">
        <v>153</v>
      </c>
      <c r="D1760" s="140" t="s">
        <v>118</v>
      </c>
      <c r="E1760" s="140" t="s">
        <v>162</v>
      </c>
      <c r="F1760" s="140">
        <v>115</v>
      </c>
    </row>
    <row r="1761" spans="1:6" x14ac:dyDescent="0.35">
      <c r="A1761" s="140">
        <v>2020</v>
      </c>
      <c r="B1761" s="140" t="s">
        <v>105</v>
      </c>
      <c r="C1761" s="140" t="s">
        <v>153</v>
      </c>
      <c r="D1761" s="140" t="s">
        <v>108</v>
      </c>
      <c r="E1761" s="140" t="s">
        <v>162</v>
      </c>
      <c r="F1761" s="140">
        <v>1166</v>
      </c>
    </row>
    <row r="1762" spans="1:6" x14ac:dyDescent="0.35">
      <c r="A1762" s="140">
        <v>2020</v>
      </c>
      <c r="B1762" s="140" t="s">
        <v>105</v>
      </c>
      <c r="C1762" s="140" t="s">
        <v>153</v>
      </c>
      <c r="D1762" s="140" t="s">
        <v>114</v>
      </c>
      <c r="E1762" s="140" t="s">
        <v>162</v>
      </c>
      <c r="F1762" s="140">
        <v>2</v>
      </c>
    </row>
    <row r="1763" spans="1:6" x14ac:dyDescent="0.35">
      <c r="A1763" s="140">
        <v>2020</v>
      </c>
      <c r="B1763" s="140" t="s">
        <v>105</v>
      </c>
      <c r="C1763" s="140" t="s">
        <v>154</v>
      </c>
      <c r="D1763" s="140" t="s">
        <v>110</v>
      </c>
      <c r="E1763" s="140" t="s">
        <v>162</v>
      </c>
      <c r="F1763" s="140">
        <v>81</v>
      </c>
    </row>
    <row r="1764" spans="1:6" x14ac:dyDescent="0.35">
      <c r="A1764" s="140">
        <v>2020</v>
      </c>
      <c r="B1764" s="140" t="s">
        <v>105</v>
      </c>
      <c r="C1764" s="140" t="s">
        <v>154</v>
      </c>
      <c r="D1764" s="140" t="s">
        <v>109</v>
      </c>
      <c r="E1764" s="140" t="s">
        <v>162</v>
      </c>
      <c r="F1764" s="140">
        <v>3803</v>
      </c>
    </row>
    <row r="1765" spans="1:6" x14ac:dyDescent="0.35">
      <c r="A1765" s="140">
        <v>2020</v>
      </c>
      <c r="B1765" s="140" t="s">
        <v>105</v>
      </c>
      <c r="C1765" s="140" t="s">
        <v>154</v>
      </c>
      <c r="D1765" s="140" t="s">
        <v>111</v>
      </c>
      <c r="E1765" s="140" t="s">
        <v>162</v>
      </c>
      <c r="F1765" s="140">
        <v>20</v>
      </c>
    </row>
    <row r="1766" spans="1:6" x14ac:dyDescent="0.35">
      <c r="A1766" s="140">
        <v>2020</v>
      </c>
      <c r="B1766" s="140" t="s">
        <v>105</v>
      </c>
      <c r="C1766" s="140" t="s">
        <v>154</v>
      </c>
      <c r="D1766" s="140" t="s">
        <v>112</v>
      </c>
      <c r="E1766" s="140" t="s">
        <v>162</v>
      </c>
      <c r="F1766" s="140">
        <v>15</v>
      </c>
    </row>
    <row r="1767" spans="1:6" x14ac:dyDescent="0.35">
      <c r="A1767" s="140">
        <v>2020</v>
      </c>
      <c r="B1767" s="140" t="s">
        <v>105</v>
      </c>
      <c r="C1767" s="140" t="s">
        <v>154</v>
      </c>
      <c r="D1767" s="140" t="s">
        <v>113</v>
      </c>
      <c r="E1767" s="140" t="s">
        <v>162</v>
      </c>
      <c r="F1767" s="140">
        <v>86</v>
      </c>
    </row>
    <row r="1768" spans="1:6" x14ac:dyDescent="0.35">
      <c r="A1768" s="140">
        <v>2020</v>
      </c>
      <c r="B1768" s="140" t="s">
        <v>105</v>
      </c>
      <c r="C1768" s="140" t="s">
        <v>154</v>
      </c>
      <c r="D1768" s="140" t="s">
        <v>116</v>
      </c>
      <c r="E1768" s="140" t="s">
        <v>162</v>
      </c>
      <c r="F1768" s="140">
        <v>3847</v>
      </c>
    </row>
    <row r="1769" spans="1:6" x14ac:dyDescent="0.35">
      <c r="A1769" s="140">
        <v>2020</v>
      </c>
      <c r="B1769" s="140" t="s">
        <v>105</v>
      </c>
      <c r="C1769" s="140" t="s">
        <v>154</v>
      </c>
      <c r="D1769" s="140" t="s">
        <v>115</v>
      </c>
      <c r="E1769" s="140" t="s">
        <v>162</v>
      </c>
      <c r="F1769" s="140">
        <v>562</v>
      </c>
    </row>
    <row r="1770" spans="1:6" x14ac:dyDescent="0.35">
      <c r="A1770" s="140">
        <v>2020</v>
      </c>
      <c r="B1770" s="140" t="s">
        <v>105</v>
      </c>
      <c r="C1770" s="140" t="s">
        <v>154</v>
      </c>
      <c r="D1770" s="140" t="s">
        <v>118</v>
      </c>
      <c r="E1770" s="140" t="s">
        <v>162</v>
      </c>
      <c r="F1770" s="140">
        <v>378</v>
      </c>
    </row>
    <row r="1771" spans="1:6" x14ac:dyDescent="0.35">
      <c r="A1771" s="140">
        <v>2020</v>
      </c>
      <c r="B1771" s="140" t="s">
        <v>105</v>
      </c>
      <c r="C1771" s="140" t="s">
        <v>154</v>
      </c>
      <c r="D1771" s="140" t="s">
        <v>108</v>
      </c>
      <c r="E1771" s="140" t="s">
        <v>162</v>
      </c>
      <c r="F1771" s="140">
        <v>5013</v>
      </c>
    </row>
    <row r="1772" spans="1:6" x14ac:dyDescent="0.35">
      <c r="A1772" s="140">
        <v>2020</v>
      </c>
      <c r="B1772" s="140" t="s">
        <v>105</v>
      </c>
      <c r="C1772" s="140" t="s">
        <v>154</v>
      </c>
      <c r="D1772" s="140" t="s">
        <v>114</v>
      </c>
      <c r="E1772" s="140" t="s">
        <v>162</v>
      </c>
      <c r="F1772" s="140">
        <v>28</v>
      </c>
    </row>
    <row r="1773" spans="1:6" x14ac:dyDescent="0.35">
      <c r="A1773" s="140">
        <v>2020</v>
      </c>
      <c r="B1773" s="140" t="s">
        <v>105</v>
      </c>
      <c r="C1773" s="140" t="s">
        <v>155</v>
      </c>
      <c r="D1773" s="140" t="s">
        <v>110</v>
      </c>
      <c r="E1773" s="140" t="s">
        <v>162</v>
      </c>
      <c r="F1773" s="140">
        <v>0</v>
      </c>
    </row>
    <row r="1774" spans="1:6" x14ac:dyDescent="0.35">
      <c r="A1774" s="140">
        <v>2020</v>
      </c>
      <c r="B1774" s="140" t="s">
        <v>105</v>
      </c>
      <c r="C1774" s="140" t="s">
        <v>155</v>
      </c>
      <c r="D1774" s="140" t="s">
        <v>109</v>
      </c>
      <c r="E1774" s="140" t="s">
        <v>162</v>
      </c>
      <c r="F1774" s="140">
        <v>207</v>
      </c>
    </row>
    <row r="1775" spans="1:6" x14ac:dyDescent="0.35">
      <c r="A1775" s="140">
        <v>2020</v>
      </c>
      <c r="B1775" s="140" t="s">
        <v>105</v>
      </c>
      <c r="C1775" s="140" t="s">
        <v>155</v>
      </c>
      <c r="D1775" s="140" t="s">
        <v>111</v>
      </c>
      <c r="E1775" s="140" t="s">
        <v>162</v>
      </c>
      <c r="F1775" s="140">
        <v>0</v>
      </c>
    </row>
    <row r="1776" spans="1:6" x14ac:dyDescent="0.35">
      <c r="A1776" s="140">
        <v>2020</v>
      </c>
      <c r="B1776" s="140" t="s">
        <v>105</v>
      </c>
      <c r="C1776" s="140" t="s">
        <v>155</v>
      </c>
      <c r="D1776" s="140" t="s">
        <v>112</v>
      </c>
      <c r="E1776" s="140" t="s">
        <v>162</v>
      </c>
      <c r="F1776" s="140">
        <v>0</v>
      </c>
    </row>
    <row r="1777" spans="1:6" x14ac:dyDescent="0.35">
      <c r="A1777" s="140">
        <v>2020</v>
      </c>
      <c r="B1777" s="140" t="s">
        <v>105</v>
      </c>
      <c r="C1777" s="140" t="s">
        <v>155</v>
      </c>
      <c r="D1777" s="140" t="s">
        <v>113</v>
      </c>
      <c r="E1777" s="140" t="s">
        <v>162</v>
      </c>
      <c r="F1777" s="140">
        <v>1</v>
      </c>
    </row>
    <row r="1778" spans="1:6" x14ac:dyDescent="0.35">
      <c r="A1778" s="140">
        <v>2020</v>
      </c>
      <c r="B1778" s="140" t="s">
        <v>105</v>
      </c>
      <c r="C1778" s="140" t="s">
        <v>155</v>
      </c>
      <c r="D1778" s="140" t="s">
        <v>116</v>
      </c>
      <c r="E1778" s="140" t="s">
        <v>162</v>
      </c>
      <c r="F1778" s="140">
        <v>91</v>
      </c>
    </row>
    <row r="1779" spans="1:6" x14ac:dyDescent="0.35">
      <c r="A1779" s="140">
        <v>2020</v>
      </c>
      <c r="B1779" s="140" t="s">
        <v>105</v>
      </c>
      <c r="C1779" s="140" t="s">
        <v>155</v>
      </c>
      <c r="D1779" s="140" t="s">
        <v>115</v>
      </c>
      <c r="E1779" s="140" t="s">
        <v>162</v>
      </c>
      <c r="F1779" s="140">
        <v>15</v>
      </c>
    </row>
    <row r="1780" spans="1:6" x14ac:dyDescent="0.35">
      <c r="A1780" s="140">
        <v>2020</v>
      </c>
      <c r="B1780" s="140" t="s">
        <v>105</v>
      </c>
      <c r="C1780" s="140" t="s">
        <v>155</v>
      </c>
      <c r="D1780" s="140" t="s">
        <v>118</v>
      </c>
      <c r="E1780" s="140" t="s">
        <v>162</v>
      </c>
      <c r="F1780" s="140">
        <v>17</v>
      </c>
    </row>
    <row r="1781" spans="1:6" x14ac:dyDescent="0.35">
      <c r="A1781" s="140">
        <v>2020</v>
      </c>
      <c r="B1781" s="140" t="s">
        <v>105</v>
      </c>
      <c r="C1781" s="140" t="s">
        <v>155</v>
      </c>
      <c r="D1781" s="140" t="s">
        <v>108</v>
      </c>
      <c r="E1781" s="140" t="s">
        <v>162</v>
      </c>
      <c r="F1781" s="140">
        <v>134</v>
      </c>
    </row>
    <row r="1782" spans="1:6" x14ac:dyDescent="0.35">
      <c r="A1782" s="140">
        <v>2020</v>
      </c>
      <c r="B1782" s="140" t="s">
        <v>105</v>
      </c>
      <c r="C1782" s="140" t="s">
        <v>155</v>
      </c>
      <c r="D1782" s="140" t="s">
        <v>114</v>
      </c>
      <c r="E1782" s="140" t="s">
        <v>162</v>
      </c>
      <c r="F1782" s="140">
        <v>1</v>
      </c>
    </row>
    <row r="1783" spans="1:6" x14ac:dyDescent="0.35">
      <c r="A1783" s="140">
        <v>2020</v>
      </c>
      <c r="B1783" s="140" t="s">
        <v>105</v>
      </c>
      <c r="C1783" s="140" t="s">
        <v>156</v>
      </c>
      <c r="D1783" s="140" t="s">
        <v>110</v>
      </c>
      <c r="E1783" s="140" t="s">
        <v>162</v>
      </c>
      <c r="F1783" s="140">
        <v>9</v>
      </c>
    </row>
    <row r="1784" spans="1:6" x14ac:dyDescent="0.35">
      <c r="A1784" s="140">
        <v>2020</v>
      </c>
      <c r="B1784" s="140" t="s">
        <v>105</v>
      </c>
      <c r="C1784" s="140" t="s">
        <v>156</v>
      </c>
      <c r="D1784" s="140" t="s">
        <v>109</v>
      </c>
      <c r="E1784" s="140" t="s">
        <v>162</v>
      </c>
      <c r="F1784" s="140">
        <v>448</v>
      </c>
    </row>
    <row r="1785" spans="1:6" x14ac:dyDescent="0.35">
      <c r="A1785" s="140">
        <v>2020</v>
      </c>
      <c r="B1785" s="140" t="s">
        <v>105</v>
      </c>
      <c r="C1785" s="140" t="s">
        <v>156</v>
      </c>
      <c r="D1785" s="140" t="s">
        <v>111</v>
      </c>
      <c r="E1785" s="140" t="s">
        <v>162</v>
      </c>
      <c r="F1785" s="140">
        <v>1</v>
      </c>
    </row>
    <row r="1786" spans="1:6" x14ac:dyDescent="0.35">
      <c r="A1786" s="140">
        <v>2020</v>
      </c>
      <c r="B1786" s="140" t="s">
        <v>105</v>
      </c>
      <c r="C1786" s="140" t="s">
        <v>156</v>
      </c>
      <c r="D1786" s="140" t="s">
        <v>112</v>
      </c>
      <c r="E1786" s="140" t="s">
        <v>162</v>
      </c>
      <c r="F1786" s="140">
        <v>1</v>
      </c>
    </row>
    <row r="1787" spans="1:6" x14ac:dyDescent="0.35">
      <c r="A1787" s="140">
        <v>2020</v>
      </c>
      <c r="B1787" s="140" t="s">
        <v>105</v>
      </c>
      <c r="C1787" s="140" t="s">
        <v>156</v>
      </c>
      <c r="D1787" s="140" t="s">
        <v>113</v>
      </c>
      <c r="E1787" s="140" t="s">
        <v>162</v>
      </c>
      <c r="F1787" s="140">
        <v>2</v>
      </c>
    </row>
    <row r="1788" spans="1:6" x14ac:dyDescent="0.35">
      <c r="A1788" s="140">
        <v>2020</v>
      </c>
      <c r="B1788" s="140" t="s">
        <v>105</v>
      </c>
      <c r="C1788" s="140" t="s">
        <v>156</v>
      </c>
      <c r="D1788" s="140" t="s">
        <v>116</v>
      </c>
      <c r="E1788" s="140" t="s">
        <v>162</v>
      </c>
      <c r="F1788" s="140">
        <v>292</v>
      </c>
    </row>
    <row r="1789" spans="1:6" x14ac:dyDescent="0.35">
      <c r="A1789" s="140">
        <v>2020</v>
      </c>
      <c r="B1789" s="140" t="s">
        <v>105</v>
      </c>
      <c r="C1789" s="140" t="s">
        <v>156</v>
      </c>
      <c r="D1789" s="140" t="s">
        <v>115</v>
      </c>
      <c r="E1789" s="140" t="s">
        <v>162</v>
      </c>
      <c r="F1789" s="140">
        <v>39</v>
      </c>
    </row>
    <row r="1790" spans="1:6" x14ac:dyDescent="0.35">
      <c r="A1790" s="140">
        <v>2020</v>
      </c>
      <c r="B1790" s="140" t="s">
        <v>105</v>
      </c>
      <c r="C1790" s="140" t="s">
        <v>156</v>
      </c>
      <c r="D1790" s="140" t="s">
        <v>118</v>
      </c>
      <c r="E1790" s="140" t="s">
        <v>162</v>
      </c>
      <c r="F1790" s="140">
        <v>47</v>
      </c>
    </row>
    <row r="1791" spans="1:6" x14ac:dyDescent="0.35">
      <c r="A1791" s="140">
        <v>2020</v>
      </c>
      <c r="B1791" s="140" t="s">
        <v>105</v>
      </c>
      <c r="C1791" s="140" t="s">
        <v>156</v>
      </c>
      <c r="D1791" s="140" t="s">
        <v>108</v>
      </c>
      <c r="E1791" s="140" t="s">
        <v>162</v>
      </c>
      <c r="F1791" s="140">
        <v>403</v>
      </c>
    </row>
    <row r="1792" spans="1:6" x14ac:dyDescent="0.35">
      <c r="A1792" s="140">
        <v>2020</v>
      </c>
      <c r="B1792" s="140" t="s">
        <v>105</v>
      </c>
      <c r="C1792" s="140" t="s">
        <v>156</v>
      </c>
      <c r="D1792" s="140" t="s">
        <v>114</v>
      </c>
      <c r="E1792" s="140" t="s">
        <v>162</v>
      </c>
      <c r="F1792" s="140">
        <v>0</v>
      </c>
    </row>
    <row r="1793" spans="1:6" x14ac:dyDescent="0.35">
      <c r="A1793" s="140">
        <v>2020</v>
      </c>
      <c r="B1793" s="140" t="s">
        <v>105</v>
      </c>
      <c r="C1793" s="140" t="s">
        <v>157</v>
      </c>
      <c r="D1793" s="140" t="s">
        <v>110</v>
      </c>
      <c r="E1793" s="140" t="s">
        <v>162</v>
      </c>
      <c r="F1793" s="140">
        <v>38</v>
      </c>
    </row>
    <row r="1794" spans="1:6" x14ac:dyDescent="0.35">
      <c r="A1794" s="140">
        <v>2020</v>
      </c>
      <c r="B1794" s="140" t="s">
        <v>105</v>
      </c>
      <c r="C1794" s="140" t="s">
        <v>157</v>
      </c>
      <c r="D1794" s="140" t="s">
        <v>109</v>
      </c>
      <c r="E1794" s="140" t="s">
        <v>162</v>
      </c>
      <c r="F1794" s="140">
        <v>1326</v>
      </c>
    </row>
    <row r="1795" spans="1:6" x14ac:dyDescent="0.35">
      <c r="A1795" s="140">
        <v>2020</v>
      </c>
      <c r="B1795" s="140" t="s">
        <v>105</v>
      </c>
      <c r="C1795" s="140" t="s">
        <v>157</v>
      </c>
      <c r="D1795" s="140" t="s">
        <v>111</v>
      </c>
      <c r="E1795" s="140" t="s">
        <v>162</v>
      </c>
      <c r="F1795" s="140">
        <v>4</v>
      </c>
    </row>
    <row r="1796" spans="1:6" x14ac:dyDescent="0.35">
      <c r="A1796" s="140">
        <v>2020</v>
      </c>
      <c r="B1796" s="140" t="s">
        <v>105</v>
      </c>
      <c r="C1796" s="140" t="s">
        <v>157</v>
      </c>
      <c r="D1796" s="140" t="s">
        <v>112</v>
      </c>
      <c r="E1796" s="140" t="s">
        <v>162</v>
      </c>
      <c r="F1796" s="140">
        <v>4</v>
      </c>
    </row>
    <row r="1797" spans="1:6" x14ac:dyDescent="0.35">
      <c r="A1797" s="140">
        <v>2020</v>
      </c>
      <c r="B1797" s="140" t="s">
        <v>105</v>
      </c>
      <c r="C1797" s="140" t="s">
        <v>157</v>
      </c>
      <c r="D1797" s="140" t="s">
        <v>113</v>
      </c>
      <c r="E1797" s="140" t="s">
        <v>162</v>
      </c>
      <c r="F1797" s="140">
        <v>15</v>
      </c>
    </row>
    <row r="1798" spans="1:6" x14ac:dyDescent="0.35">
      <c r="A1798" s="140">
        <v>2020</v>
      </c>
      <c r="B1798" s="140" t="s">
        <v>105</v>
      </c>
      <c r="C1798" s="140" t="s">
        <v>157</v>
      </c>
      <c r="D1798" s="140" t="s">
        <v>116</v>
      </c>
      <c r="E1798" s="140" t="s">
        <v>162</v>
      </c>
      <c r="F1798" s="140">
        <v>814</v>
      </c>
    </row>
    <row r="1799" spans="1:6" x14ac:dyDescent="0.35">
      <c r="A1799" s="140">
        <v>2020</v>
      </c>
      <c r="B1799" s="140" t="s">
        <v>105</v>
      </c>
      <c r="C1799" s="140" t="s">
        <v>157</v>
      </c>
      <c r="D1799" s="140" t="s">
        <v>115</v>
      </c>
      <c r="E1799" s="140" t="s">
        <v>162</v>
      </c>
      <c r="F1799" s="140">
        <v>114</v>
      </c>
    </row>
    <row r="1800" spans="1:6" x14ac:dyDescent="0.35">
      <c r="A1800" s="140">
        <v>2020</v>
      </c>
      <c r="B1800" s="140" t="s">
        <v>105</v>
      </c>
      <c r="C1800" s="140" t="s">
        <v>157</v>
      </c>
      <c r="D1800" s="140" t="s">
        <v>118</v>
      </c>
      <c r="E1800" s="140" t="s">
        <v>162</v>
      </c>
      <c r="F1800" s="140">
        <v>69</v>
      </c>
    </row>
    <row r="1801" spans="1:6" x14ac:dyDescent="0.35">
      <c r="A1801" s="140">
        <v>2020</v>
      </c>
      <c r="B1801" s="140" t="s">
        <v>105</v>
      </c>
      <c r="C1801" s="140" t="s">
        <v>157</v>
      </c>
      <c r="D1801" s="140" t="s">
        <v>108</v>
      </c>
      <c r="E1801" s="140" t="s">
        <v>162</v>
      </c>
      <c r="F1801" s="140">
        <v>1276</v>
      </c>
    </row>
    <row r="1802" spans="1:6" x14ac:dyDescent="0.35">
      <c r="A1802" s="140">
        <v>2020</v>
      </c>
      <c r="B1802" s="140" t="s">
        <v>105</v>
      </c>
      <c r="C1802" s="140" t="s">
        <v>157</v>
      </c>
      <c r="D1802" s="140" t="s">
        <v>114</v>
      </c>
      <c r="E1802" s="140" t="s">
        <v>162</v>
      </c>
      <c r="F1802" s="140">
        <v>4</v>
      </c>
    </row>
    <row r="1803" spans="1:6" x14ac:dyDescent="0.35">
      <c r="A1803" s="140">
        <v>2021</v>
      </c>
      <c r="B1803" s="140" t="s">
        <v>127</v>
      </c>
      <c r="C1803" s="140" t="s">
        <v>153</v>
      </c>
      <c r="D1803" s="140" t="s">
        <v>110</v>
      </c>
      <c r="E1803" s="140" t="s">
        <v>162</v>
      </c>
      <c r="F1803" s="140">
        <v>0</v>
      </c>
    </row>
    <row r="1804" spans="1:6" x14ac:dyDescent="0.35">
      <c r="A1804" s="140">
        <v>2021</v>
      </c>
      <c r="B1804" s="140" t="s">
        <v>127</v>
      </c>
      <c r="C1804" s="140" t="s">
        <v>153</v>
      </c>
      <c r="D1804" s="140" t="s">
        <v>109</v>
      </c>
      <c r="E1804" s="140" t="s">
        <v>162</v>
      </c>
      <c r="F1804" s="140">
        <v>95</v>
      </c>
    </row>
    <row r="1805" spans="1:6" x14ac:dyDescent="0.35">
      <c r="A1805" s="140">
        <v>2021</v>
      </c>
      <c r="B1805" s="140" t="s">
        <v>127</v>
      </c>
      <c r="C1805" s="140" t="s">
        <v>153</v>
      </c>
      <c r="D1805" s="140" t="s">
        <v>111</v>
      </c>
      <c r="E1805" s="140" t="s">
        <v>162</v>
      </c>
      <c r="F1805" s="140">
        <v>0</v>
      </c>
    </row>
    <row r="1806" spans="1:6" x14ac:dyDescent="0.35">
      <c r="A1806" s="140">
        <v>2021</v>
      </c>
      <c r="B1806" s="140" t="s">
        <v>127</v>
      </c>
      <c r="C1806" s="140" t="s">
        <v>153</v>
      </c>
      <c r="D1806" s="140" t="s">
        <v>112</v>
      </c>
      <c r="E1806" s="140" t="s">
        <v>162</v>
      </c>
      <c r="F1806" s="140">
        <v>0</v>
      </c>
    </row>
    <row r="1807" spans="1:6" x14ac:dyDescent="0.35">
      <c r="A1807" s="140">
        <v>2021</v>
      </c>
      <c r="B1807" s="140" t="s">
        <v>127</v>
      </c>
      <c r="C1807" s="140" t="s">
        <v>153</v>
      </c>
      <c r="D1807" s="140" t="s">
        <v>113</v>
      </c>
      <c r="E1807" s="140" t="s">
        <v>162</v>
      </c>
      <c r="F1807" s="140">
        <v>0</v>
      </c>
    </row>
    <row r="1808" spans="1:6" x14ac:dyDescent="0.35">
      <c r="A1808" s="140">
        <v>2021</v>
      </c>
      <c r="B1808" s="140" t="s">
        <v>127</v>
      </c>
      <c r="C1808" s="140" t="s">
        <v>153</v>
      </c>
      <c r="D1808" s="140" t="s">
        <v>116</v>
      </c>
      <c r="E1808" s="140" t="s">
        <v>162</v>
      </c>
      <c r="F1808" s="140">
        <v>77</v>
      </c>
    </row>
    <row r="1809" spans="1:6" x14ac:dyDescent="0.35">
      <c r="A1809" s="140">
        <v>2021</v>
      </c>
      <c r="B1809" s="140" t="s">
        <v>127</v>
      </c>
      <c r="C1809" s="140" t="s">
        <v>153</v>
      </c>
      <c r="D1809" s="140" t="s">
        <v>115</v>
      </c>
      <c r="E1809" s="140" t="s">
        <v>162</v>
      </c>
      <c r="F1809" s="140">
        <v>12</v>
      </c>
    </row>
    <row r="1810" spans="1:6" x14ac:dyDescent="0.35">
      <c r="A1810" s="140">
        <v>2021</v>
      </c>
      <c r="B1810" s="140" t="s">
        <v>127</v>
      </c>
      <c r="C1810" s="140" t="s">
        <v>153</v>
      </c>
      <c r="D1810" s="140" t="s">
        <v>118</v>
      </c>
      <c r="E1810" s="140" t="s">
        <v>162</v>
      </c>
      <c r="F1810" s="140">
        <v>19</v>
      </c>
    </row>
    <row r="1811" spans="1:6" x14ac:dyDescent="0.35">
      <c r="A1811" s="140">
        <v>2021</v>
      </c>
      <c r="B1811" s="140" t="s">
        <v>127</v>
      </c>
      <c r="C1811" s="140" t="s">
        <v>153</v>
      </c>
      <c r="D1811" s="140" t="s">
        <v>108</v>
      </c>
      <c r="E1811" s="140" t="s">
        <v>162</v>
      </c>
      <c r="F1811" s="140">
        <v>62</v>
      </c>
    </row>
    <row r="1812" spans="1:6" x14ac:dyDescent="0.35">
      <c r="A1812" s="140">
        <v>2021</v>
      </c>
      <c r="B1812" s="140" t="s">
        <v>127</v>
      </c>
      <c r="C1812" s="140" t="s">
        <v>153</v>
      </c>
      <c r="D1812" s="140" t="s">
        <v>114</v>
      </c>
      <c r="E1812" s="140" t="s">
        <v>162</v>
      </c>
      <c r="F1812" s="140">
        <v>1</v>
      </c>
    </row>
    <row r="1813" spans="1:6" x14ac:dyDescent="0.35">
      <c r="A1813" s="140">
        <v>2021</v>
      </c>
      <c r="B1813" s="140" t="s">
        <v>127</v>
      </c>
      <c r="C1813" s="140" t="s">
        <v>154</v>
      </c>
      <c r="D1813" s="140" t="s">
        <v>110</v>
      </c>
      <c r="E1813" s="140" t="s">
        <v>162</v>
      </c>
      <c r="F1813" s="140">
        <v>2</v>
      </c>
    </row>
    <row r="1814" spans="1:6" x14ac:dyDescent="0.35">
      <c r="A1814" s="140">
        <v>2021</v>
      </c>
      <c r="B1814" s="140" t="s">
        <v>127</v>
      </c>
      <c r="C1814" s="140" t="s">
        <v>154</v>
      </c>
      <c r="D1814" s="140" t="s">
        <v>109</v>
      </c>
      <c r="E1814" s="140" t="s">
        <v>162</v>
      </c>
      <c r="F1814" s="140">
        <v>199</v>
      </c>
    </row>
    <row r="1815" spans="1:6" x14ac:dyDescent="0.35">
      <c r="A1815" s="140">
        <v>2021</v>
      </c>
      <c r="B1815" s="140" t="s">
        <v>127</v>
      </c>
      <c r="C1815" s="140" t="s">
        <v>154</v>
      </c>
      <c r="D1815" s="140" t="s">
        <v>111</v>
      </c>
      <c r="E1815" s="140" t="s">
        <v>162</v>
      </c>
      <c r="F1815" s="140">
        <v>0</v>
      </c>
    </row>
    <row r="1816" spans="1:6" x14ac:dyDescent="0.35">
      <c r="A1816" s="140">
        <v>2021</v>
      </c>
      <c r="B1816" s="140" t="s">
        <v>127</v>
      </c>
      <c r="C1816" s="140" t="s">
        <v>154</v>
      </c>
      <c r="D1816" s="140" t="s">
        <v>112</v>
      </c>
      <c r="E1816" s="140" t="s">
        <v>162</v>
      </c>
      <c r="F1816" s="140">
        <v>0</v>
      </c>
    </row>
    <row r="1817" spans="1:6" x14ac:dyDescent="0.35">
      <c r="A1817" s="140">
        <v>2021</v>
      </c>
      <c r="B1817" s="140" t="s">
        <v>127</v>
      </c>
      <c r="C1817" s="140" t="s">
        <v>154</v>
      </c>
      <c r="D1817" s="140" t="s">
        <v>113</v>
      </c>
      <c r="E1817" s="140" t="s">
        <v>162</v>
      </c>
      <c r="F1817" s="140">
        <v>0</v>
      </c>
    </row>
    <row r="1818" spans="1:6" x14ac:dyDescent="0.35">
      <c r="A1818" s="140">
        <v>2021</v>
      </c>
      <c r="B1818" s="140" t="s">
        <v>127</v>
      </c>
      <c r="C1818" s="140" t="s">
        <v>154</v>
      </c>
      <c r="D1818" s="140" t="s">
        <v>116</v>
      </c>
      <c r="E1818" s="140" t="s">
        <v>162</v>
      </c>
      <c r="F1818" s="140">
        <v>206</v>
      </c>
    </row>
    <row r="1819" spans="1:6" x14ac:dyDescent="0.35">
      <c r="A1819" s="140">
        <v>2021</v>
      </c>
      <c r="B1819" s="140" t="s">
        <v>127</v>
      </c>
      <c r="C1819" s="140" t="s">
        <v>154</v>
      </c>
      <c r="D1819" s="140" t="s">
        <v>115</v>
      </c>
      <c r="E1819" s="140" t="s">
        <v>162</v>
      </c>
      <c r="F1819" s="140">
        <v>19</v>
      </c>
    </row>
    <row r="1820" spans="1:6" x14ac:dyDescent="0.35">
      <c r="A1820" s="140">
        <v>2021</v>
      </c>
      <c r="B1820" s="140" t="s">
        <v>127</v>
      </c>
      <c r="C1820" s="140" t="s">
        <v>154</v>
      </c>
      <c r="D1820" s="140" t="s">
        <v>118</v>
      </c>
      <c r="E1820" s="140" t="s">
        <v>162</v>
      </c>
      <c r="F1820" s="140">
        <v>40</v>
      </c>
    </row>
    <row r="1821" spans="1:6" x14ac:dyDescent="0.35">
      <c r="A1821" s="140">
        <v>2021</v>
      </c>
      <c r="B1821" s="140" t="s">
        <v>127</v>
      </c>
      <c r="C1821" s="140" t="s">
        <v>154</v>
      </c>
      <c r="D1821" s="140" t="s">
        <v>108</v>
      </c>
      <c r="E1821" s="140" t="s">
        <v>162</v>
      </c>
      <c r="F1821" s="140">
        <v>152</v>
      </c>
    </row>
    <row r="1822" spans="1:6" x14ac:dyDescent="0.35">
      <c r="A1822" s="140">
        <v>2021</v>
      </c>
      <c r="B1822" s="140" t="s">
        <v>127</v>
      </c>
      <c r="C1822" s="140" t="s">
        <v>154</v>
      </c>
      <c r="D1822" s="140" t="s">
        <v>114</v>
      </c>
      <c r="E1822" s="140" t="s">
        <v>162</v>
      </c>
      <c r="F1822" s="140">
        <v>0</v>
      </c>
    </row>
    <row r="1823" spans="1:6" x14ac:dyDescent="0.35">
      <c r="A1823" s="140">
        <v>2021</v>
      </c>
      <c r="B1823" s="140" t="s">
        <v>127</v>
      </c>
      <c r="C1823" s="140" t="s">
        <v>155</v>
      </c>
      <c r="D1823" s="140" t="s">
        <v>110</v>
      </c>
      <c r="E1823" s="140" t="s">
        <v>162</v>
      </c>
      <c r="F1823" s="140">
        <v>0</v>
      </c>
    </row>
    <row r="1824" spans="1:6" x14ac:dyDescent="0.35">
      <c r="A1824" s="140">
        <v>2021</v>
      </c>
      <c r="B1824" s="140" t="s">
        <v>127</v>
      </c>
      <c r="C1824" s="140" t="s">
        <v>155</v>
      </c>
      <c r="D1824" s="140" t="s">
        <v>109</v>
      </c>
      <c r="E1824" s="140" t="s">
        <v>162</v>
      </c>
      <c r="F1824" s="140">
        <v>6</v>
      </c>
    </row>
    <row r="1825" spans="1:6" x14ac:dyDescent="0.35">
      <c r="A1825" s="140">
        <v>2021</v>
      </c>
      <c r="B1825" s="140" t="s">
        <v>127</v>
      </c>
      <c r="C1825" s="140" t="s">
        <v>155</v>
      </c>
      <c r="D1825" s="140" t="s">
        <v>111</v>
      </c>
      <c r="E1825" s="140" t="s">
        <v>162</v>
      </c>
      <c r="F1825" s="140">
        <v>0</v>
      </c>
    </row>
    <row r="1826" spans="1:6" x14ac:dyDescent="0.35">
      <c r="A1826" s="140">
        <v>2021</v>
      </c>
      <c r="B1826" s="140" t="s">
        <v>127</v>
      </c>
      <c r="C1826" s="140" t="s">
        <v>155</v>
      </c>
      <c r="D1826" s="140" t="s">
        <v>112</v>
      </c>
      <c r="E1826" s="140" t="s">
        <v>162</v>
      </c>
      <c r="F1826" s="140">
        <v>0</v>
      </c>
    </row>
    <row r="1827" spans="1:6" x14ac:dyDescent="0.35">
      <c r="A1827" s="140">
        <v>2021</v>
      </c>
      <c r="B1827" s="140" t="s">
        <v>127</v>
      </c>
      <c r="C1827" s="140" t="s">
        <v>155</v>
      </c>
      <c r="D1827" s="140" t="s">
        <v>113</v>
      </c>
      <c r="E1827" s="140" t="s">
        <v>162</v>
      </c>
      <c r="F1827" s="140">
        <v>0</v>
      </c>
    </row>
    <row r="1828" spans="1:6" x14ac:dyDescent="0.35">
      <c r="A1828" s="140">
        <v>2021</v>
      </c>
      <c r="B1828" s="140" t="s">
        <v>127</v>
      </c>
      <c r="C1828" s="140" t="s">
        <v>155</v>
      </c>
      <c r="D1828" s="140" t="s">
        <v>116</v>
      </c>
      <c r="E1828" s="140" t="s">
        <v>162</v>
      </c>
      <c r="F1828" s="140">
        <v>3</v>
      </c>
    </row>
    <row r="1829" spans="1:6" x14ac:dyDescent="0.35">
      <c r="A1829" s="140">
        <v>2021</v>
      </c>
      <c r="B1829" s="140" t="s">
        <v>127</v>
      </c>
      <c r="C1829" s="140" t="s">
        <v>155</v>
      </c>
      <c r="D1829" s="140" t="s">
        <v>115</v>
      </c>
      <c r="E1829" s="140" t="s">
        <v>162</v>
      </c>
      <c r="F1829" s="140">
        <v>0</v>
      </c>
    </row>
    <row r="1830" spans="1:6" x14ac:dyDescent="0.35">
      <c r="A1830" s="140">
        <v>2021</v>
      </c>
      <c r="B1830" s="140" t="s">
        <v>127</v>
      </c>
      <c r="C1830" s="140" t="s">
        <v>155</v>
      </c>
      <c r="D1830" s="140" t="s">
        <v>118</v>
      </c>
      <c r="E1830" s="140" t="s">
        <v>162</v>
      </c>
      <c r="F1830" s="140">
        <v>1</v>
      </c>
    </row>
    <row r="1831" spans="1:6" x14ac:dyDescent="0.35">
      <c r="A1831" s="140">
        <v>2021</v>
      </c>
      <c r="B1831" s="140" t="s">
        <v>127</v>
      </c>
      <c r="C1831" s="140" t="s">
        <v>155</v>
      </c>
      <c r="D1831" s="140" t="s">
        <v>108</v>
      </c>
      <c r="E1831" s="140" t="s">
        <v>162</v>
      </c>
      <c r="F1831" s="140">
        <v>2</v>
      </c>
    </row>
    <row r="1832" spans="1:6" x14ac:dyDescent="0.35">
      <c r="A1832" s="140">
        <v>2021</v>
      </c>
      <c r="B1832" s="140" t="s">
        <v>127</v>
      </c>
      <c r="C1832" s="140" t="s">
        <v>155</v>
      </c>
      <c r="D1832" s="140" t="s">
        <v>114</v>
      </c>
      <c r="E1832" s="140" t="s">
        <v>162</v>
      </c>
      <c r="F1832" s="140">
        <v>0</v>
      </c>
    </row>
    <row r="1833" spans="1:6" x14ac:dyDescent="0.35">
      <c r="A1833" s="140">
        <v>2021</v>
      </c>
      <c r="B1833" s="140" t="s">
        <v>127</v>
      </c>
      <c r="C1833" s="140" t="s">
        <v>156</v>
      </c>
      <c r="D1833" s="140" t="s">
        <v>110</v>
      </c>
      <c r="E1833" s="140" t="s">
        <v>162</v>
      </c>
      <c r="F1833" s="140">
        <v>0</v>
      </c>
    </row>
    <row r="1834" spans="1:6" x14ac:dyDescent="0.35">
      <c r="A1834" s="140">
        <v>2021</v>
      </c>
      <c r="B1834" s="140" t="s">
        <v>127</v>
      </c>
      <c r="C1834" s="140" t="s">
        <v>156</v>
      </c>
      <c r="D1834" s="140" t="s">
        <v>109</v>
      </c>
      <c r="E1834" s="140" t="s">
        <v>162</v>
      </c>
      <c r="F1834" s="140">
        <v>22</v>
      </c>
    </row>
    <row r="1835" spans="1:6" x14ac:dyDescent="0.35">
      <c r="A1835" s="140">
        <v>2021</v>
      </c>
      <c r="B1835" s="140" t="s">
        <v>127</v>
      </c>
      <c r="C1835" s="140" t="s">
        <v>156</v>
      </c>
      <c r="D1835" s="140" t="s">
        <v>111</v>
      </c>
      <c r="E1835" s="140" t="s">
        <v>162</v>
      </c>
      <c r="F1835" s="140">
        <v>0</v>
      </c>
    </row>
    <row r="1836" spans="1:6" x14ac:dyDescent="0.35">
      <c r="A1836" s="140">
        <v>2021</v>
      </c>
      <c r="B1836" s="140" t="s">
        <v>127</v>
      </c>
      <c r="C1836" s="140" t="s">
        <v>156</v>
      </c>
      <c r="D1836" s="140" t="s">
        <v>112</v>
      </c>
      <c r="E1836" s="140" t="s">
        <v>162</v>
      </c>
      <c r="F1836" s="140">
        <v>0</v>
      </c>
    </row>
    <row r="1837" spans="1:6" x14ac:dyDescent="0.35">
      <c r="A1837" s="140">
        <v>2021</v>
      </c>
      <c r="B1837" s="140" t="s">
        <v>127</v>
      </c>
      <c r="C1837" s="140" t="s">
        <v>156</v>
      </c>
      <c r="D1837" s="140" t="s">
        <v>113</v>
      </c>
      <c r="E1837" s="140" t="s">
        <v>162</v>
      </c>
      <c r="F1837" s="140">
        <v>0</v>
      </c>
    </row>
    <row r="1838" spans="1:6" x14ac:dyDescent="0.35">
      <c r="A1838" s="140">
        <v>2021</v>
      </c>
      <c r="B1838" s="140" t="s">
        <v>127</v>
      </c>
      <c r="C1838" s="140" t="s">
        <v>156</v>
      </c>
      <c r="D1838" s="140" t="s">
        <v>116</v>
      </c>
      <c r="E1838" s="140" t="s">
        <v>162</v>
      </c>
      <c r="F1838" s="140">
        <v>15</v>
      </c>
    </row>
    <row r="1839" spans="1:6" x14ac:dyDescent="0.35">
      <c r="A1839" s="140">
        <v>2021</v>
      </c>
      <c r="B1839" s="140" t="s">
        <v>127</v>
      </c>
      <c r="C1839" s="140" t="s">
        <v>156</v>
      </c>
      <c r="D1839" s="140" t="s">
        <v>115</v>
      </c>
      <c r="E1839" s="140" t="s">
        <v>162</v>
      </c>
      <c r="F1839" s="140">
        <v>2</v>
      </c>
    </row>
    <row r="1840" spans="1:6" x14ac:dyDescent="0.35">
      <c r="A1840" s="140">
        <v>2021</v>
      </c>
      <c r="B1840" s="140" t="s">
        <v>127</v>
      </c>
      <c r="C1840" s="140" t="s">
        <v>156</v>
      </c>
      <c r="D1840" s="140" t="s">
        <v>118</v>
      </c>
      <c r="E1840" s="140" t="s">
        <v>162</v>
      </c>
      <c r="F1840" s="140">
        <v>4</v>
      </c>
    </row>
    <row r="1841" spans="1:6" x14ac:dyDescent="0.35">
      <c r="A1841" s="140">
        <v>2021</v>
      </c>
      <c r="B1841" s="140" t="s">
        <v>127</v>
      </c>
      <c r="C1841" s="140" t="s">
        <v>156</v>
      </c>
      <c r="D1841" s="140" t="s">
        <v>108</v>
      </c>
      <c r="E1841" s="140" t="s">
        <v>162</v>
      </c>
      <c r="F1841" s="140">
        <v>11</v>
      </c>
    </row>
    <row r="1842" spans="1:6" x14ac:dyDescent="0.35">
      <c r="A1842" s="140">
        <v>2021</v>
      </c>
      <c r="B1842" s="140" t="s">
        <v>127</v>
      </c>
      <c r="C1842" s="140" t="s">
        <v>156</v>
      </c>
      <c r="D1842" s="140" t="s">
        <v>114</v>
      </c>
      <c r="E1842" s="140" t="s">
        <v>162</v>
      </c>
      <c r="F1842" s="140">
        <v>0</v>
      </c>
    </row>
    <row r="1843" spans="1:6" x14ac:dyDescent="0.35">
      <c r="A1843" s="140">
        <v>2021</v>
      </c>
      <c r="B1843" s="140" t="s">
        <v>127</v>
      </c>
      <c r="C1843" s="140" t="s">
        <v>157</v>
      </c>
      <c r="D1843" s="140" t="s">
        <v>110</v>
      </c>
      <c r="E1843" s="140" t="s">
        <v>162</v>
      </c>
      <c r="F1843" s="140">
        <v>1</v>
      </c>
    </row>
    <row r="1844" spans="1:6" x14ac:dyDescent="0.35">
      <c r="A1844" s="140">
        <v>2021</v>
      </c>
      <c r="B1844" s="140" t="s">
        <v>127</v>
      </c>
      <c r="C1844" s="140" t="s">
        <v>157</v>
      </c>
      <c r="D1844" s="140" t="s">
        <v>109</v>
      </c>
      <c r="E1844" s="140" t="s">
        <v>162</v>
      </c>
      <c r="F1844" s="140">
        <v>100</v>
      </c>
    </row>
    <row r="1845" spans="1:6" x14ac:dyDescent="0.35">
      <c r="A1845" s="140">
        <v>2021</v>
      </c>
      <c r="B1845" s="140" t="s">
        <v>127</v>
      </c>
      <c r="C1845" s="140" t="s">
        <v>157</v>
      </c>
      <c r="D1845" s="140" t="s">
        <v>111</v>
      </c>
      <c r="E1845" s="140" t="s">
        <v>162</v>
      </c>
      <c r="F1845" s="140">
        <v>0</v>
      </c>
    </row>
    <row r="1846" spans="1:6" x14ac:dyDescent="0.35">
      <c r="A1846" s="140">
        <v>2021</v>
      </c>
      <c r="B1846" s="140" t="s">
        <v>127</v>
      </c>
      <c r="C1846" s="140" t="s">
        <v>157</v>
      </c>
      <c r="D1846" s="140" t="s">
        <v>112</v>
      </c>
      <c r="E1846" s="140" t="s">
        <v>162</v>
      </c>
      <c r="F1846" s="140">
        <v>0</v>
      </c>
    </row>
    <row r="1847" spans="1:6" x14ac:dyDescent="0.35">
      <c r="A1847" s="140">
        <v>2021</v>
      </c>
      <c r="B1847" s="140" t="s">
        <v>127</v>
      </c>
      <c r="C1847" s="140" t="s">
        <v>157</v>
      </c>
      <c r="D1847" s="140" t="s">
        <v>113</v>
      </c>
      <c r="E1847" s="140" t="s">
        <v>162</v>
      </c>
      <c r="F1847" s="140">
        <v>1</v>
      </c>
    </row>
    <row r="1848" spans="1:6" x14ac:dyDescent="0.35">
      <c r="A1848" s="140">
        <v>2021</v>
      </c>
      <c r="B1848" s="140" t="s">
        <v>127</v>
      </c>
      <c r="C1848" s="140" t="s">
        <v>157</v>
      </c>
      <c r="D1848" s="140" t="s">
        <v>116</v>
      </c>
      <c r="E1848" s="140" t="s">
        <v>162</v>
      </c>
      <c r="F1848" s="140">
        <v>45</v>
      </c>
    </row>
    <row r="1849" spans="1:6" x14ac:dyDescent="0.35">
      <c r="A1849" s="140">
        <v>2021</v>
      </c>
      <c r="B1849" s="140" t="s">
        <v>127</v>
      </c>
      <c r="C1849" s="140" t="s">
        <v>157</v>
      </c>
      <c r="D1849" s="140" t="s">
        <v>115</v>
      </c>
      <c r="E1849" s="140" t="s">
        <v>162</v>
      </c>
      <c r="F1849" s="140">
        <v>5</v>
      </c>
    </row>
    <row r="1850" spans="1:6" x14ac:dyDescent="0.35">
      <c r="A1850" s="140">
        <v>2021</v>
      </c>
      <c r="B1850" s="140" t="s">
        <v>127</v>
      </c>
      <c r="C1850" s="140" t="s">
        <v>157</v>
      </c>
      <c r="D1850" s="140" t="s">
        <v>118</v>
      </c>
      <c r="E1850" s="140" t="s">
        <v>162</v>
      </c>
      <c r="F1850" s="140">
        <v>10</v>
      </c>
    </row>
    <row r="1851" spans="1:6" x14ac:dyDescent="0.35">
      <c r="A1851" s="140">
        <v>2021</v>
      </c>
      <c r="B1851" s="140" t="s">
        <v>127</v>
      </c>
      <c r="C1851" s="140" t="s">
        <v>157</v>
      </c>
      <c r="D1851" s="140" t="s">
        <v>108</v>
      </c>
      <c r="E1851" s="140" t="s">
        <v>162</v>
      </c>
      <c r="F1851" s="140">
        <v>57</v>
      </c>
    </row>
    <row r="1852" spans="1:6" x14ac:dyDescent="0.35">
      <c r="A1852" s="140">
        <v>2021</v>
      </c>
      <c r="B1852" s="140" t="s">
        <v>127</v>
      </c>
      <c r="C1852" s="140" t="s">
        <v>157</v>
      </c>
      <c r="D1852" s="140" t="s">
        <v>114</v>
      </c>
      <c r="E1852" s="140" t="s">
        <v>162</v>
      </c>
      <c r="F1852" s="140">
        <v>0</v>
      </c>
    </row>
    <row r="1853" spans="1:6" x14ac:dyDescent="0.35">
      <c r="A1853" s="140">
        <v>2021</v>
      </c>
      <c r="B1853" s="140" t="s">
        <v>158</v>
      </c>
      <c r="C1853" s="140" t="s">
        <v>153</v>
      </c>
      <c r="D1853" s="140" t="s">
        <v>110</v>
      </c>
      <c r="E1853" s="140" t="s">
        <v>162</v>
      </c>
      <c r="F1853" s="140">
        <v>9</v>
      </c>
    </row>
    <row r="1854" spans="1:6" x14ac:dyDescent="0.35">
      <c r="A1854" s="140">
        <v>2021</v>
      </c>
      <c r="B1854" s="140" t="s">
        <v>158</v>
      </c>
      <c r="C1854" s="140" t="s">
        <v>153</v>
      </c>
      <c r="D1854" s="140" t="s">
        <v>109</v>
      </c>
      <c r="E1854" s="140" t="s">
        <v>162</v>
      </c>
      <c r="F1854" s="140">
        <v>819</v>
      </c>
    </row>
    <row r="1855" spans="1:6" x14ac:dyDescent="0.35">
      <c r="A1855" s="140">
        <v>2021</v>
      </c>
      <c r="B1855" s="140" t="s">
        <v>158</v>
      </c>
      <c r="C1855" s="140" t="s">
        <v>153</v>
      </c>
      <c r="D1855" s="140" t="s">
        <v>111</v>
      </c>
      <c r="E1855" s="140" t="s">
        <v>162</v>
      </c>
      <c r="F1855" s="140">
        <v>0</v>
      </c>
    </row>
    <row r="1856" spans="1:6" x14ac:dyDescent="0.35">
      <c r="A1856" s="140">
        <v>2021</v>
      </c>
      <c r="B1856" s="140" t="s">
        <v>158</v>
      </c>
      <c r="C1856" s="140" t="s">
        <v>153</v>
      </c>
      <c r="D1856" s="140" t="s">
        <v>112</v>
      </c>
      <c r="E1856" s="140" t="s">
        <v>162</v>
      </c>
      <c r="F1856" s="140">
        <v>0</v>
      </c>
    </row>
    <row r="1857" spans="1:6" x14ac:dyDescent="0.35">
      <c r="A1857" s="140">
        <v>2021</v>
      </c>
      <c r="B1857" s="140" t="s">
        <v>158</v>
      </c>
      <c r="C1857" s="140" t="s">
        <v>153</v>
      </c>
      <c r="D1857" s="140" t="s">
        <v>113</v>
      </c>
      <c r="E1857" s="140" t="s">
        <v>162</v>
      </c>
      <c r="F1857" s="140">
        <v>2</v>
      </c>
    </row>
    <row r="1858" spans="1:6" x14ac:dyDescent="0.35">
      <c r="A1858" s="140">
        <v>2021</v>
      </c>
      <c r="B1858" s="140" t="s">
        <v>158</v>
      </c>
      <c r="C1858" s="140" t="s">
        <v>153</v>
      </c>
      <c r="D1858" s="140" t="s">
        <v>116</v>
      </c>
      <c r="E1858" s="140" t="s">
        <v>162</v>
      </c>
      <c r="F1858" s="140">
        <v>627</v>
      </c>
    </row>
    <row r="1859" spans="1:6" x14ac:dyDescent="0.35">
      <c r="A1859" s="140">
        <v>2021</v>
      </c>
      <c r="B1859" s="140" t="s">
        <v>158</v>
      </c>
      <c r="C1859" s="140" t="s">
        <v>153</v>
      </c>
      <c r="D1859" s="140" t="s">
        <v>115</v>
      </c>
      <c r="E1859" s="140" t="s">
        <v>162</v>
      </c>
      <c r="F1859" s="140">
        <v>57</v>
      </c>
    </row>
    <row r="1860" spans="1:6" x14ac:dyDescent="0.35">
      <c r="A1860" s="140">
        <v>2021</v>
      </c>
      <c r="B1860" s="140" t="s">
        <v>158</v>
      </c>
      <c r="C1860" s="140" t="s">
        <v>153</v>
      </c>
      <c r="D1860" s="140" t="s">
        <v>118</v>
      </c>
      <c r="E1860" s="140" t="s">
        <v>162</v>
      </c>
      <c r="F1860" s="140">
        <v>49</v>
      </c>
    </row>
    <row r="1861" spans="1:6" x14ac:dyDescent="0.35">
      <c r="A1861" s="140">
        <v>2021</v>
      </c>
      <c r="B1861" s="140" t="s">
        <v>158</v>
      </c>
      <c r="C1861" s="140" t="s">
        <v>153</v>
      </c>
      <c r="D1861" s="140" t="s">
        <v>108</v>
      </c>
      <c r="E1861" s="140" t="s">
        <v>162</v>
      </c>
      <c r="F1861" s="140">
        <v>792</v>
      </c>
    </row>
    <row r="1862" spans="1:6" x14ac:dyDescent="0.35">
      <c r="A1862" s="140">
        <v>2021</v>
      </c>
      <c r="B1862" s="140" t="s">
        <v>158</v>
      </c>
      <c r="C1862" s="140" t="s">
        <v>153</v>
      </c>
      <c r="D1862" s="140" t="s">
        <v>114</v>
      </c>
      <c r="E1862" s="140" t="s">
        <v>162</v>
      </c>
      <c r="F1862" s="140">
        <v>0</v>
      </c>
    </row>
    <row r="1863" spans="1:6" x14ac:dyDescent="0.35">
      <c r="A1863" s="140">
        <v>2021</v>
      </c>
      <c r="B1863" s="140" t="s">
        <v>158</v>
      </c>
      <c r="C1863" s="140" t="s">
        <v>154</v>
      </c>
      <c r="D1863" s="140" t="s">
        <v>110</v>
      </c>
      <c r="E1863" s="140" t="s">
        <v>162</v>
      </c>
      <c r="F1863" s="140">
        <v>18</v>
      </c>
    </row>
    <row r="1864" spans="1:6" x14ac:dyDescent="0.35">
      <c r="A1864" s="140">
        <v>2021</v>
      </c>
      <c r="B1864" s="140" t="s">
        <v>158</v>
      </c>
      <c r="C1864" s="140" t="s">
        <v>154</v>
      </c>
      <c r="D1864" s="140" t="s">
        <v>109</v>
      </c>
      <c r="E1864" s="140" t="s">
        <v>162</v>
      </c>
      <c r="F1864" s="140">
        <v>2495</v>
      </c>
    </row>
    <row r="1865" spans="1:6" x14ac:dyDescent="0.35">
      <c r="A1865" s="140">
        <v>2021</v>
      </c>
      <c r="B1865" s="140" t="s">
        <v>158</v>
      </c>
      <c r="C1865" s="140" t="s">
        <v>154</v>
      </c>
      <c r="D1865" s="140" t="s">
        <v>111</v>
      </c>
      <c r="E1865" s="140" t="s">
        <v>162</v>
      </c>
      <c r="F1865" s="140">
        <v>4</v>
      </c>
    </row>
    <row r="1866" spans="1:6" x14ac:dyDescent="0.35">
      <c r="A1866" s="140">
        <v>2021</v>
      </c>
      <c r="B1866" s="140" t="s">
        <v>158</v>
      </c>
      <c r="C1866" s="140" t="s">
        <v>154</v>
      </c>
      <c r="D1866" s="140" t="s">
        <v>112</v>
      </c>
      <c r="E1866" s="140" t="s">
        <v>162</v>
      </c>
      <c r="F1866" s="140">
        <v>3</v>
      </c>
    </row>
    <row r="1867" spans="1:6" x14ac:dyDescent="0.35">
      <c r="A1867" s="140">
        <v>2021</v>
      </c>
      <c r="B1867" s="140" t="s">
        <v>158</v>
      </c>
      <c r="C1867" s="140" t="s">
        <v>154</v>
      </c>
      <c r="D1867" s="140" t="s">
        <v>113</v>
      </c>
      <c r="E1867" s="140" t="s">
        <v>162</v>
      </c>
      <c r="F1867" s="140">
        <v>16</v>
      </c>
    </row>
    <row r="1868" spans="1:6" x14ac:dyDescent="0.35">
      <c r="A1868" s="140">
        <v>2021</v>
      </c>
      <c r="B1868" s="140" t="s">
        <v>158</v>
      </c>
      <c r="C1868" s="140" t="s">
        <v>154</v>
      </c>
      <c r="D1868" s="140" t="s">
        <v>116</v>
      </c>
      <c r="E1868" s="140" t="s">
        <v>162</v>
      </c>
      <c r="F1868" s="140">
        <v>3166</v>
      </c>
    </row>
    <row r="1869" spans="1:6" x14ac:dyDescent="0.35">
      <c r="A1869" s="140">
        <v>2021</v>
      </c>
      <c r="B1869" s="140" t="s">
        <v>158</v>
      </c>
      <c r="C1869" s="140" t="s">
        <v>154</v>
      </c>
      <c r="D1869" s="140" t="s">
        <v>115</v>
      </c>
      <c r="E1869" s="140" t="s">
        <v>162</v>
      </c>
      <c r="F1869" s="140">
        <v>199</v>
      </c>
    </row>
    <row r="1870" spans="1:6" x14ac:dyDescent="0.35">
      <c r="A1870" s="140">
        <v>2021</v>
      </c>
      <c r="B1870" s="140" t="s">
        <v>158</v>
      </c>
      <c r="C1870" s="140" t="s">
        <v>154</v>
      </c>
      <c r="D1870" s="140" t="s">
        <v>118</v>
      </c>
      <c r="E1870" s="140" t="s">
        <v>162</v>
      </c>
      <c r="F1870" s="140">
        <v>185</v>
      </c>
    </row>
    <row r="1871" spans="1:6" x14ac:dyDescent="0.35">
      <c r="A1871" s="140">
        <v>2021</v>
      </c>
      <c r="B1871" s="140" t="s">
        <v>158</v>
      </c>
      <c r="C1871" s="140" t="s">
        <v>154</v>
      </c>
      <c r="D1871" s="140" t="s">
        <v>108</v>
      </c>
      <c r="E1871" s="140" t="s">
        <v>162</v>
      </c>
      <c r="F1871" s="140">
        <v>3077</v>
      </c>
    </row>
    <row r="1872" spans="1:6" x14ac:dyDescent="0.35">
      <c r="A1872" s="140">
        <v>2021</v>
      </c>
      <c r="B1872" s="140" t="s">
        <v>158</v>
      </c>
      <c r="C1872" s="140" t="s">
        <v>154</v>
      </c>
      <c r="D1872" s="140" t="s">
        <v>114</v>
      </c>
      <c r="E1872" s="140" t="s">
        <v>162</v>
      </c>
      <c r="F1872" s="140">
        <v>5</v>
      </c>
    </row>
    <row r="1873" spans="1:6" x14ac:dyDescent="0.35">
      <c r="A1873" s="140">
        <v>2021</v>
      </c>
      <c r="B1873" s="140" t="s">
        <v>158</v>
      </c>
      <c r="C1873" s="140" t="s">
        <v>155</v>
      </c>
      <c r="D1873" s="140" t="s">
        <v>110</v>
      </c>
      <c r="E1873" s="140" t="s">
        <v>162</v>
      </c>
      <c r="F1873" s="140">
        <v>0</v>
      </c>
    </row>
    <row r="1874" spans="1:6" x14ac:dyDescent="0.35">
      <c r="A1874" s="140">
        <v>2021</v>
      </c>
      <c r="B1874" s="140" t="s">
        <v>158</v>
      </c>
      <c r="C1874" s="140" t="s">
        <v>155</v>
      </c>
      <c r="D1874" s="140" t="s">
        <v>109</v>
      </c>
      <c r="E1874" s="140" t="s">
        <v>162</v>
      </c>
      <c r="F1874" s="140">
        <v>0</v>
      </c>
    </row>
    <row r="1875" spans="1:6" x14ac:dyDescent="0.35">
      <c r="A1875" s="140">
        <v>2021</v>
      </c>
      <c r="B1875" s="140" t="s">
        <v>158</v>
      </c>
      <c r="C1875" s="140" t="s">
        <v>155</v>
      </c>
      <c r="D1875" s="140" t="s">
        <v>111</v>
      </c>
      <c r="E1875" s="140" t="s">
        <v>162</v>
      </c>
      <c r="F1875" s="140">
        <v>0</v>
      </c>
    </row>
    <row r="1876" spans="1:6" x14ac:dyDescent="0.35">
      <c r="A1876" s="140">
        <v>2021</v>
      </c>
      <c r="B1876" s="140" t="s">
        <v>158</v>
      </c>
      <c r="C1876" s="140" t="s">
        <v>155</v>
      </c>
      <c r="D1876" s="140" t="s">
        <v>112</v>
      </c>
      <c r="E1876" s="140" t="s">
        <v>162</v>
      </c>
      <c r="F1876" s="140">
        <v>0</v>
      </c>
    </row>
    <row r="1877" spans="1:6" x14ac:dyDescent="0.35">
      <c r="A1877" s="140">
        <v>2021</v>
      </c>
      <c r="B1877" s="140" t="s">
        <v>158</v>
      </c>
      <c r="C1877" s="140" t="s">
        <v>155</v>
      </c>
      <c r="D1877" s="140" t="s">
        <v>113</v>
      </c>
      <c r="E1877" s="140" t="s">
        <v>162</v>
      </c>
      <c r="F1877" s="140">
        <v>0</v>
      </c>
    </row>
    <row r="1878" spans="1:6" x14ac:dyDescent="0.35">
      <c r="A1878" s="140">
        <v>2021</v>
      </c>
      <c r="B1878" s="140" t="s">
        <v>158</v>
      </c>
      <c r="C1878" s="140" t="s">
        <v>155</v>
      </c>
      <c r="D1878" s="140" t="s">
        <v>116</v>
      </c>
      <c r="E1878" s="140" t="s">
        <v>162</v>
      </c>
      <c r="F1878" s="140">
        <v>0</v>
      </c>
    </row>
    <row r="1879" spans="1:6" x14ac:dyDescent="0.35">
      <c r="A1879" s="140">
        <v>2021</v>
      </c>
      <c r="B1879" s="140" t="s">
        <v>158</v>
      </c>
      <c r="C1879" s="140" t="s">
        <v>155</v>
      </c>
      <c r="D1879" s="140" t="s">
        <v>115</v>
      </c>
      <c r="E1879" s="140" t="s">
        <v>162</v>
      </c>
      <c r="F1879" s="140">
        <v>0</v>
      </c>
    </row>
    <row r="1880" spans="1:6" x14ac:dyDescent="0.35">
      <c r="A1880" s="140">
        <v>2021</v>
      </c>
      <c r="B1880" s="140" t="s">
        <v>158</v>
      </c>
      <c r="C1880" s="140" t="s">
        <v>155</v>
      </c>
      <c r="D1880" s="140" t="s">
        <v>118</v>
      </c>
      <c r="E1880" s="140" t="s">
        <v>162</v>
      </c>
      <c r="F1880" s="140">
        <v>0</v>
      </c>
    </row>
    <row r="1881" spans="1:6" x14ac:dyDescent="0.35">
      <c r="A1881" s="140">
        <v>2021</v>
      </c>
      <c r="B1881" s="140" t="s">
        <v>158</v>
      </c>
      <c r="C1881" s="140" t="s">
        <v>155</v>
      </c>
      <c r="D1881" s="140" t="s">
        <v>108</v>
      </c>
      <c r="E1881" s="140" t="s">
        <v>162</v>
      </c>
      <c r="F1881" s="140">
        <v>0</v>
      </c>
    </row>
    <row r="1882" spans="1:6" x14ac:dyDescent="0.35">
      <c r="A1882" s="140">
        <v>2021</v>
      </c>
      <c r="B1882" s="140" t="s">
        <v>158</v>
      </c>
      <c r="C1882" s="140" t="s">
        <v>155</v>
      </c>
      <c r="D1882" s="140" t="s">
        <v>114</v>
      </c>
      <c r="E1882" s="140" t="s">
        <v>162</v>
      </c>
      <c r="F1882" s="140">
        <v>0</v>
      </c>
    </row>
    <row r="1883" spans="1:6" x14ac:dyDescent="0.35">
      <c r="A1883" s="140">
        <v>2021</v>
      </c>
      <c r="B1883" s="140" t="s">
        <v>158</v>
      </c>
      <c r="C1883" s="140" t="s">
        <v>156</v>
      </c>
      <c r="D1883" s="140" t="s">
        <v>110</v>
      </c>
      <c r="E1883" s="140" t="s">
        <v>162</v>
      </c>
      <c r="F1883" s="140">
        <v>0</v>
      </c>
    </row>
    <row r="1884" spans="1:6" x14ac:dyDescent="0.35">
      <c r="A1884" s="140">
        <v>2021</v>
      </c>
      <c r="B1884" s="140" t="s">
        <v>158</v>
      </c>
      <c r="C1884" s="140" t="s">
        <v>156</v>
      </c>
      <c r="D1884" s="140" t="s">
        <v>109</v>
      </c>
      <c r="E1884" s="140" t="s">
        <v>162</v>
      </c>
      <c r="F1884" s="140">
        <v>14</v>
      </c>
    </row>
    <row r="1885" spans="1:6" x14ac:dyDescent="0.35">
      <c r="A1885" s="140">
        <v>2021</v>
      </c>
      <c r="B1885" s="140" t="s">
        <v>158</v>
      </c>
      <c r="C1885" s="140" t="s">
        <v>156</v>
      </c>
      <c r="D1885" s="140" t="s">
        <v>111</v>
      </c>
      <c r="E1885" s="140" t="s">
        <v>162</v>
      </c>
      <c r="F1885" s="140">
        <v>0</v>
      </c>
    </row>
    <row r="1886" spans="1:6" x14ac:dyDescent="0.35">
      <c r="A1886" s="140">
        <v>2021</v>
      </c>
      <c r="B1886" s="140" t="s">
        <v>158</v>
      </c>
      <c r="C1886" s="140" t="s">
        <v>156</v>
      </c>
      <c r="D1886" s="140" t="s">
        <v>112</v>
      </c>
      <c r="E1886" s="140" t="s">
        <v>162</v>
      </c>
      <c r="F1886" s="140">
        <v>0</v>
      </c>
    </row>
    <row r="1887" spans="1:6" x14ac:dyDescent="0.35">
      <c r="A1887" s="140">
        <v>2021</v>
      </c>
      <c r="B1887" s="140" t="s">
        <v>158</v>
      </c>
      <c r="C1887" s="140" t="s">
        <v>156</v>
      </c>
      <c r="D1887" s="140" t="s">
        <v>113</v>
      </c>
      <c r="E1887" s="140" t="s">
        <v>162</v>
      </c>
      <c r="F1887" s="140">
        <v>0</v>
      </c>
    </row>
    <row r="1888" spans="1:6" x14ac:dyDescent="0.35">
      <c r="A1888" s="140">
        <v>2021</v>
      </c>
      <c r="B1888" s="140" t="s">
        <v>158</v>
      </c>
      <c r="C1888" s="140" t="s">
        <v>156</v>
      </c>
      <c r="D1888" s="140" t="s">
        <v>116</v>
      </c>
      <c r="E1888" s="140" t="s">
        <v>162</v>
      </c>
      <c r="F1888" s="140">
        <v>8</v>
      </c>
    </row>
    <row r="1889" spans="1:6" x14ac:dyDescent="0.35">
      <c r="A1889" s="140">
        <v>2021</v>
      </c>
      <c r="B1889" s="140" t="s">
        <v>158</v>
      </c>
      <c r="C1889" s="140" t="s">
        <v>156</v>
      </c>
      <c r="D1889" s="140" t="s">
        <v>115</v>
      </c>
      <c r="E1889" s="140" t="s">
        <v>162</v>
      </c>
      <c r="F1889" s="140">
        <v>0</v>
      </c>
    </row>
    <row r="1890" spans="1:6" x14ac:dyDescent="0.35">
      <c r="A1890" s="140">
        <v>2021</v>
      </c>
      <c r="B1890" s="140" t="s">
        <v>158</v>
      </c>
      <c r="C1890" s="140" t="s">
        <v>156</v>
      </c>
      <c r="D1890" s="140" t="s">
        <v>118</v>
      </c>
      <c r="E1890" s="140" t="s">
        <v>162</v>
      </c>
      <c r="F1890" s="140">
        <v>1</v>
      </c>
    </row>
    <row r="1891" spans="1:6" x14ac:dyDescent="0.35">
      <c r="A1891" s="140">
        <v>2021</v>
      </c>
      <c r="B1891" s="140" t="s">
        <v>158</v>
      </c>
      <c r="C1891" s="140" t="s">
        <v>156</v>
      </c>
      <c r="D1891" s="140" t="s">
        <v>108</v>
      </c>
      <c r="E1891" s="140" t="s">
        <v>162</v>
      </c>
      <c r="F1891" s="140">
        <v>7</v>
      </c>
    </row>
    <row r="1892" spans="1:6" x14ac:dyDescent="0.35">
      <c r="A1892" s="140">
        <v>2021</v>
      </c>
      <c r="B1892" s="140" t="s">
        <v>158</v>
      </c>
      <c r="C1892" s="140" t="s">
        <v>156</v>
      </c>
      <c r="D1892" s="140" t="s">
        <v>114</v>
      </c>
      <c r="E1892" s="140" t="s">
        <v>162</v>
      </c>
      <c r="F1892" s="140">
        <v>0</v>
      </c>
    </row>
    <row r="1893" spans="1:6" x14ac:dyDescent="0.35">
      <c r="A1893" s="140">
        <v>2021</v>
      </c>
      <c r="B1893" s="140" t="s">
        <v>158</v>
      </c>
      <c r="C1893" s="140" t="s">
        <v>157</v>
      </c>
      <c r="D1893" s="140" t="s">
        <v>110</v>
      </c>
      <c r="E1893" s="140" t="s">
        <v>162</v>
      </c>
      <c r="F1893" s="140">
        <v>3</v>
      </c>
    </row>
    <row r="1894" spans="1:6" x14ac:dyDescent="0.35">
      <c r="A1894" s="140">
        <v>2021</v>
      </c>
      <c r="B1894" s="140" t="s">
        <v>158</v>
      </c>
      <c r="C1894" s="140" t="s">
        <v>157</v>
      </c>
      <c r="D1894" s="140" t="s">
        <v>109</v>
      </c>
      <c r="E1894" s="140" t="s">
        <v>162</v>
      </c>
      <c r="F1894" s="140">
        <v>408</v>
      </c>
    </row>
    <row r="1895" spans="1:6" x14ac:dyDescent="0.35">
      <c r="A1895" s="140">
        <v>2021</v>
      </c>
      <c r="B1895" s="140" t="s">
        <v>158</v>
      </c>
      <c r="C1895" s="140" t="s">
        <v>157</v>
      </c>
      <c r="D1895" s="140" t="s">
        <v>111</v>
      </c>
      <c r="E1895" s="140" t="s">
        <v>162</v>
      </c>
      <c r="F1895" s="140">
        <v>0</v>
      </c>
    </row>
    <row r="1896" spans="1:6" x14ac:dyDescent="0.35">
      <c r="A1896" s="140">
        <v>2021</v>
      </c>
      <c r="B1896" s="140" t="s">
        <v>158</v>
      </c>
      <c r="C1896" s="140" t="s">
        <v>157</v>
      </c>
      <c r="D1896" s="140" t="s">
        <v>112</v>
      </c>
      <c r="E1896" s="140" t="s">
        <v>162</v>
      </c>
      <c r="F1896" s="140">
        <v>0</v>
      </c>
    </row>
    <row r="1897" spans="1:6" x14ac:dyDescent="0.35">
      <c r="A1897" s="140">
        <v>2021</v>
      </c>
      <c r="B1897" s="140" t="s">
        <v>158</v>
      </c>
      <c r="C1897" s="140" t="s">
        <v>157</v>
      </c>
      <c r="D1897" s="140" t="s">
        <v>113</v>
      </c>
      <c r="E1897" s="140" t="s">
        <v>162</v>
      </c>
      <c r="F1897" s="140">
        <v>0</v>
      </c>
    </row>
    <row r="1898" spans="1:6" x14ac:dyDescent="0.35">
      <c r="A1898" s="140">
        <v>2021</v>
      </c>
      <c r="B1898" s="140" t="s">
        <v>158</v>
      </c>
      <c r="C1898" s="140" t="s">
        <v>157</v>
      </c>
      <c r="D1898" s="140" t="s">
        <v>116</v>
      </c>
      <c r="E1898" s="140" t="s">
        <v>162</v>
      </c>
      <c r="F1898" s="140">
        <v>195</v>
      </c>
    </row>
    <row r="1899" spans="1:6" x14ac:dyDescent="0.35">
      <c r="A1899" s="140">
        <v>2021</v>
      </c>
      <c r="B1899" s="140" t="s">
        <v>158</v>
      </c>
      <c r="C1899" s="140" t="s">
        <v>157</v>
      </c>
      <c r="D1899" s="140" t="s">
        <v>115</v>
      </c>
      <c r="E1899" s="140" t="s">
        <v>162</v>
      </c>
      <c r="F1899" s="140">
        <v>26</v>
      </c>
    </row>
    <row r="1900" spans="1:6" x14ac:dyDescent="0.35">
      <c r="A1900" s="140">
        <v>2021</v>
      </c>
      <c r="B1900" s="140" t="s">
        <v>158</v>
      </c>
      <c r="C1900" s="140" t="s">
        <v>157</v>
      </c>
      <c r="D1900" s="140" t="s">
        <v>118</v>
      </c>
      <c r="E1900" s="140" t="s">
        <v>162</v>
      </c>
      <c r="F1900" s="140">
        <v>20</v>
      </c>
    </row>
    <row r="1901" spans="1:6" x14ac:dyDescent="0.35">
      <c r="A1901" s="140">
        <v>2021</v>
      </c>
      <c r="B1901" s="140" t="s">
        <v>158</v>
      </c>
      <c r="C1901" s="140" t="s">
        <v>157</v>
      </c>
      <c r="D1901" s="140" t="s">
        <v>108</v>
      </c>
      <c r="E1901" s="140" t="s">
        <v>162</v>
      </c>
      <c r="F1901" s="140">
        <v>364</v>
      </c>
    </row>
    <row r="1902" spans="1:6" x14ac:dyDescent="0.35">
      <c r="A1902" s="140">
        <v>2021</v>
      </c>
      <c r="B1902" s="140" t="s">
        <v>158</v>
      </c>
      <c r="C1902" s="140" t="s">
        <v>157</v>
      </c>
      <c r="D1902" s="140" t="s">
        <v>114</v>
      </c>
      <c r="E1902" s="140" t="s">
        <v>162</v>
      </c>
      <c r="F1902" s="140">
        <v>0</v>
      </c>
    </row>
    <row r="1903" spans="1:6" x14ac:dyDescent="0.35">
      <c r="A1903" s="140">
        <v>2021</v>
      </c>
      <c r="B1903" s="140" t="s">
        <v>128</v>
      </c>
      <c r="C1903" s="140" t="s">
        <v>101</v>
      </c>
      <c r="D1903" s="140" t="s">
        <v>110</v>
      </c>
      <c r="E1903" s="140" t="s">
        <v>162</v>
      </c>
      <c r="F1903" s="140">
        <v>25</v>
      </c>
    </row>
    <row r="1904" spans="1:6" x14ac:dyDescent="0.35">
      <c r="A1904" s="140">
        <v>2021</v>
      </c>
      <c r="B1904" s="140" t="s">
        <v>128</v>
      </c>
      <c r="C1904" s="140" t="s">
        <v>101</v>
      </c>
      <c r="D1904" s="140" t="s">
        <v>109</v>
      </c>
      <c r="E1904" s="140" t="s">
        <v>162</v>
      </c>
      <c r="F1904" s="140">
        <v>3070</v>
      </c>
    </row>
    <row r="1905" spans="1:6" x14ac:dyDescent="0.35">
      <c r="A1905" s="140">
        <v>2021</v>
      </c>
      <c r="B1905" s="140" t="s">
        <v>128</v>
      </c>
      <c r="C1905" s="140" t="s">
        <v>101</v>
      </c>
      <c r="D1905" s="140" t="s">
        <v>111</v>
      </c>
      <c r="E1905" s="140" t="s">
        <v>162</v>
      </c>
      <c r="F1905" s="140">
        <v>48</v>
      </c>
    </row>
    <row r="1906" spans="1:6" x14ac:dyDescent="0.35">
      <c r="A1906" s="140">
        <v>2021</v>
      </c>
      <c r="B1906" s="140" t="s">
        <v>128</v>
      </c>
      <c r="C1906" s="140" t="s">
        <v>101</v>
      </c>
      <c r="D1906" s="140" t="s">
        <v>112</v>
      </c>
      <c r="E1906" s="140" t="s">
        <v>162</v>
      </c>
      <c r="F1906" s="140">
        <v>8</v>
      </c>
    </row>
    <row r="1907" spans="1:6" x14ac:dyDescent="0.35">
      <c r="A1907" s="140">
        <v>2021</v>
      </c>
      <c r="B1907" s="140" t="s">
        <v>128</v>
      </c>
      <c r="C1907" s="140" t="s">
        <v>101</v>
      </c>
      <c r="D1907" s="140" t="s">
        <v>113</v>
      </c>
      <c r="E1907" s="140" t="s">
        <v>162</v>
      </c>
      <c r="F1907" s="140">
        <v>94</v>
      </c>
    </row>
    <row r="1908" spans="1:6" x14ac:dyDescent="0.35">
      <c r="A1908" s="140">
        <v>2021</v>
      </c>
      <c r="B1908" s="140" t="s">
        <v>128</v>
      </c>
      <c r="C1908" s="140" t="s">
        <v>101</v>
      </c>
      <c r="D1908" s="140" t="s">
        <v>116</v>
      </c>
      <c r="E1908" s="140" t="s">
        <v>162</v>
      </c>
      <c r="F1908" s="140">
        <v>2381</v>
      </c>
    </row>
    <row r="1909" spans="1:6" x14ac:dyDescent="0.35">
      <c r="A1909" s="140">
        <v>2021</v>
      </c>
      <c r="B1909" s="140" t="s">
        <v>128</v>
      </c>
      <c r="C1909" s="140" t="s">
        <v>101</v>
      </c>
      <c r="D1909" s="140" t="s">
        <v>115</v>
      </c>
      <c r="E1909" s="140" t="s">
        <v>162</v>
      </c>
      <c r="F1909" s="140">
        <v>216</v>
      </c>
    </row>
    <row r="1910" spans="1:6" x14ac:dyDescent="0.35">
      <c r="A1910" s="140">
        <v>2021</v>
      </c>
      <c r="B1910" s="140" t="s">
        <v>100</v>
      </c>
      <c r="C1910" s="140" t="s">
        <v>101</v>
      </c>
      <c r="D1910" s="140" t="s">
        <v>118</v>
      </c>
      <c r="E1910" s="140" t="s">
        <v>162</v>
      </c>
      <c r="F1910" s="140">
        <v>258</v>
      </c>
    </row>
    <row r="1911" spans="1:6" x14ac:dyDescent="0.35">
      <c r="A1911" s="140">
        <v>2021</v>
      </c>
      <c r="B1911" s="140" t="s">
        <v>100</v>
      </c>
      <c r="C1911" s="140" t="s">
        <v>101</v>
      </c>
      <c r="D1911" s="140" t="s">
        <v>108</v>
      </c>
      <c r="E1911" s="140" t="s">
        <v>162</v>
      </c>
      <c r="F1911" s="140">
        <v>2015</v>
      </c>
    </row>
    <row r="1912" spans="1:6" x14ac:dyDescent="0.35">
      <c r="A1912" s="140">
        <v>2021</v>
      </c>
      <c r="B1912" s="140" t="s">
        <v>128</v>
      </c>
      <c r="C1912" s="140" t="s">
        <v>101</v>
      </c>
      <c r="D1912" s="140" t="s">
        <v>114</v>
      </c>
      <c r="E1912" s="140" t="s">
        <v>162</v>
      </c>
      <c r="F1912" s="140">
        <v>39</v>
      </c>
    </row>
    <row r="1913" spans="1:6" x14ac:dyDescent="0.35">
      <c r="A1913" s="140">
        <v>2021</v>
      </c>
      <c r="B1913" s="140" t="s">
        <v>105</v>
      </c>
      <c r="C1913" s="140" t="s">
        <v>159</v>
      </c>
      <c r="D1913" s="140" t="s">
        <v>110</v>
      </c>
      <c r="E1913" s="140" t="s">
        <v>162</v>
      </c>
      <c r="F1913" s="140">
        <v>0</v>
      </c>
    </row>
    <row r="1914" spans="1:6" x14ac:dyDescent="0.35">
      <c r="A1914" s="140">
        <v>2021</v>
      </c>
      <c r="B1914" s="140" t="s">
        <v>105</v>
      </c>
      <c r="C1914" s="140" t="s">
        <v>159</v>
      </c>
      <c r="D1914" s="140" t="s">
        <v>109</v>
      </c>
      <c r="E1914" s="140" t="s">
        <v>162</v>
      </c>
      <c r="F1914" s="140">
        <v>79</v>
      </c>
    </row>
    <row r="1915" spans="1:6" x14ac:dyDescent="0.35">
      <c r="A1915" s="140">
        <v>2021</v>
      </c>
      <c r="B1915" s="140" t="s">
        <v>105</v>
      </c>
      <c r="C1915" s="140" t="s">
        <v>159</v>
      </c>
      <c r="D1915" s="140" t="s">
        <v>111</v>
      </c>
      <c r="E1915" s="140" t="s">
        <v>162</v>
      </c>
      <c r="F1915" s="140">
        <v>0</v>
      </c>
    </row>
    <row r="1916" spans="1:6" x14ac:dyDescent="0.35">
      <c r="A1916" s="140">
        <v>2021</v>
      </c>
      <c r="B1916" s="140" t="s">
        <v>105</v>
      </c>
      <c r="C1916" s="140" t="s">
        <v>159</v>
      </c>
      <c r="D1916" s="140" t="s">
        <v>112</v>
      </c>
      <c r="E1916" s="140" t="s">
        <v>162</v>
      </c>
      <c r="F1916" s="140">
        <v>1</v>
      </c>
    </row>
    <row r="1917" spans="1:6" x14ac:dyDescent="0.35">
      <c r="A1917" s="140">
        <v>2021</v>
      </c>
      <c r="B1917" s="140" t="s">
        <v>105</v>
      </c>
      <c r="C1917" s="140" t="s">
        <v>159</v>
      </c>
      <c r="D1917" s="140" t="s">
        <v>113</v>
      </c>
      <c r="E1917" s="140" t="s">
        <v>162</v>
      </c>
      <c r="F1917" s="140">
        <v>0</v>
      </c>
    </row>
    <row r="1918" spans="1:6" x14ac:dyDescent="0.35">
      <c r="A1918" s="140">
        <v>2021</v>
      </c>
      <c r="B1918" s="140" t="s">
        <v>105</v>
      </c>
      <c r="C1918" s="140" t="s">
        <v>159</v>
      </c>
      <c r="D1918" s="140" t="s">
        <v>116</v>
      </c>
      <c r="E1918" s="140" t="s">
        <v>162</v>
      </c>
      <c r="F1918" s="140">
        <v>44</v>
      </c>
    </row>
    <row r="1919" spans="1:6" x14ac:dyDescent="0.35">
      <c r="A1919" s="140">
        <v>2021</v>
      </c>
      <c r="B1919" s="140" t="s">
        <v>105</v>
      </c>
      <c r="C1919" s="140" t="s">
        <v>159</v>
      </c>
      <c r="D1919" s="140" t="s">
        <v>115</v>
      </c>
      <c r="E1919" s="140" t="s">
        <v>162</v>
      </c>
      <c r="F1919" s="140">
        <v>4</v>
      </c>
    </row>
    <row r="1920" spans="1:6" x14ac:dyDescent="0.35">
      <c r="A1920" s="140">
        <v>2021</v>
      </c>
      <c r="B1920" s="140" t="s">
        <v>105</v>
      </c>
      <c r="C1920" s="140" t="s">
        <v>159</v>
      </c>
      <c r="D1920" s="140" t="s">
        <v>118</v>
      </c>
      <c r="E1920" s="140" t="s">
        <v>162</v>
      </c>
      <c r="F1920" s="140">
        <v>7</v>
      </c>
    </row>
    <row r="1921" spans="1:6" x14ac:dyDescent="0.35">
      <c r="A1921" s="140">
        <v>2021</v>
      </c>
      <c r="B1921" s="140" t="s">
        <v>105</v>
      </c>
      <c r="C1921" s="140" t="s">
        <v>159</v>
      </c>
      <c r="D1921" s="140" t="s">
        <v>108</v>
      </c>
      <c r="E1921" s="140" t="s">
        <v>162</v>
      </c>
      <c r="F1921" s="140">
        <v>41</v>
      </c>
    </row>
    <row r="1922" spans="1:6" x14ac:dyDescent="0.35">
      <c r="A1922" s="140">
        <v>2021</v>
      </c>
      <c r="B1922" s="140" t="s">
        <v>105</v>
      </c>
      <c r="C1922" s="140" t="s">
        <v>159</v>
      </c>
      <c r="D1922" s="140" t="s">
        <v>114</v>
      </c>
      <c r="E1922" s="140" t="s">
        <v>162</v>
      </c>
      <c r="F1922" s="140">
        <v>0</v>
      </c>
    </row>
    <row r="1923" spans="1:6" x14ac:dyDescent="0.35">
      <c r="A1923" s="140">
        <v>2021</v>
      </c>
      <c r="B1923" s="140" t="s">
        <v>105</v>
      </c>
      <c r="C1923" s="140" t="s">
        <v>160</v>
      </c>
      <c r="D1923" s="140" t="s">
        <v>110</v>
      </c>
      <c r="E1923" s="140" t="s">
        <v>162</v>
      </c>
      <c r="F1923" s="140">
        <v>1</v>
      </c>
    </row>
    <row r="1924" spans="1:6" x14ac:dyDescent="0.35">
      <c r="A1924" s="140">
        <v>2021</v>
      </c>
      <c r="B1924" s="140" t="s">
        <v>105</v>
      </c>
      <c r="C1924" s="140" t="s">
        <v>160</v>
      </c>
      <c r="D1924" s="140" t="s">
        <v>109</v>
      </c>
      <c r="E1924" s="140" t="s">
        <v>162</v>
      </c>
      <c r="F1924" s="140">
        <v>56</v>
      </c>
    </row>
    <row r="1925" spans="1:6" x14ac:dyDescent="0.35">
      <c r="A1925" s="140">
        <v>2021</v>
      </c>
      <c r="B1925" s="140" t="s">
        <v>105</v>
      </c>
      <c r="C1925" s="140" t="s">
        <v>160</v>
      </c>
      <c r="D1925" s="140" t="s">
        <v>111</v>
      </c>
      <c r="E1925" s="140" t="s">
        <v>162</v>
      </c>
      <c r="F1925" s="140">
        <v>0</v>
      </c>
    </row>
    <row r="1926" spans="1:6" x14ac:dyDescent="0.35">
      <c r="A1926" s="140">
        <v>2021</v>
      </c>
      <c r="B1926" s="140" t="s">
        <v>105</v>
      </c>
      <c r="C1926" s="140" t="s">
        <v>160</v>
      </c>
      <c r="D1926" s="140" t="s">
        <v>112</v>
      </c>
      <c r="E1926" s="140" t="s">
        <v>162</v>
      </c>
      <c r="F1926" s="140">
        <v>1</v>
      </c>
    </row>
    <row r="1927" spans="1:6" x14ac:dyDescent="0.35">
      <c r="A1927" s="140">
        <v>2021</v>
      </c>
      <c r="B1927" s="140" t="s">
        <v>105</v>
      </c>
      <c r="C1927" s="140" t="s">
        <v>160</v>
      </c>
      <c r="D1927" s="140" t="s">
        <v>113</v>
      </c>
      <c r="E1927" s="140" t="s">
        <v>162</v>
      </c>
      <c r="F1927" s="140">
        <v>0</v>
      </c>
    </row>
    <row r="1928" spans="1:6" x14ac:dyDescent="0.35">
      <c r="A1928" s="140">
        <v>2021</v>
      </c>
      <c r="B1928" s="140" t="s">
        <v>105</v>
      </c>
      <c r="C1928" s="140" t="s">
        <v>160</v>
      </c>
      <c r="D1928" s="140" t="s">
        <v>116</v>
      </c>
      <c r="E1928" s="140" t="s">
        <v>162</v>
      </c>
      <c r="F1928" s="140">
        <v>27</v>
      </c>
    </row>
    <row r="1929" spans="1:6" x14ac:dyDescent="0.35">
      <c r="A1929" s="140">
        <v>2021</v>
      </c>
      <c r="B1929" s="140" t="s">
        <v>105</v>
      </c>
      <c r="C1929" s="140" t="s">
        <v>160</v>
      </c>
      <c r="D1929" s="140" t="s">
        <v>115</v>
      </c>
      <c r="E1929" s="140" t="s">
        <v>162</v>
      </c>
      <c r="F1929" s="140">
        <v>3</v>
      </c>
    </row>
    <row r="1930" spans="1:6" x14ac:dyDescent="0.35">
      <c r="A1930" s="140">
        <v>2021</v>
      </c>
      <c r="B1930" s="140" t="s">
        <v>105</v>
      </c>
      <c r="C1930" s="140" t="s">
        <v>160</v>
      </c>
      <c r="D1930" s="140" t="s">
        <v>118</v>
      </c>
      <c r="E1930" s="140" t="s">
        <v>162</v>
      </c>
      <c r="F1930" s="140">
        <v>7</v>
      </c>
    </row>
    <row r="1931" spans="1:6" x14ac:dyDescent="0.35">
      <c r="A1931" s="140">
        <v>2021</v>
      </c>
      <c r="B1931" s="140" t="s">
        <v>105</v>
      </c>
      <c r="C1931" s="140" t="s">
        <v>160</v>
      </c>
      <c r="D1931" s="140" t="s">
        <v>108</v>
      </c>
      <c r="E1931" s="140" t="s">
        <v>162</v>
      </c>
      <c r="F1931" s="140">
        <v>29</v>
      </c>
    </row>
    <row r="1932" spans="1:6" x14ac:dyDescent="0.35">
      <c r="A1932" s="140">
        <v>2021</v>
      </c>
      <c r="B1932" s="140" t="s">
        <v>105</v>
      </c>
      <c r="C1932" s="140" t="s">
        <v>160</v>
      </c>
      <c r="D1932" s="140" t="s">
        <v>114</v>
      </c>
      <c r="E1932" s="140" t="s">
        <v>162</v>
      </c>
      <c r="F1932" s="140">
        <v>0</v>
      </c>
    </row>
    <row r="1933" spans="1:6" x14ac:dyDescent="0.35">
      <c r="A1933" s="140">
        <v>2021</v>
      </c>
      <c r="B1933" s="140" t="s">
        <v>105</v>
      </c>
      <c r="C1933" s="140" t="s">
        <v>153</v>
      </c>
      <c r="D1933" s="140" t="s">
        <v>110</v>
      </c>
      <c r="E1933" s="140" t="s">
        <v>162</v>
      </c>
      <c r="F1933" s="140">
        <v>17</v>
      </c>
    </row>
    <row r="1934" spans="1:6" x14ac:dyDescent="0.35">
      <c r="A1934" s="140">
        <v>2021</v>
      </c>
      <c r="B1934" s="140" t="s">
        <v>105</v>
      </c>
      <c r="C1934" s="140" t="s">
        <v>153</v>
      </c>
      <c r="D1934" s="140" t="s">
        <v>109</v>
      </c>
      <c r="E1934" s="140" t="s">
        <v>162</v>
      </c>
      <c r="F1934" s="140">
        <v>1094</v>
      </c>
    </row>
    <row r="1935" spans="1:6" x14ac:dyDescent="0.35">
      <c r="A1935" s="140">
        <v>2021</v>
      </c>
      <c r="B1935" s="140" t="s">
        <v>105</v>
      </c>
      <c r="C1935" s="140" t="s">
        <v>153</v>
      </c>
      <c r="D1935" s="140" t="s">
        <v>111</v>
      </c>
      <c r="E1935" s="140" t="s">
        <v>162</v>
      </c>
      <c r="F1935" s="140">
        <v>4</v>
      </c>
    </row>
    <row r="1936" spans="1:6" x14ac:dyDescent="0.35">
      <c r="A1936" s="140">
        <v>2021</v>
      </c>
      <c r="B1936" s="140" t="s">
        <v>105</v>
      </c>
      <c r="C1936" s="140" t="s">
        <v>153</v>
      </c>
      <c r="D1936" s="140" t="s">
        <v>112</v>
      </c>
      <c r="E1936" s="140" t="s">
        <v>162</v>
      </c>
      <c r="F1936" s="140">
        <v>3</v>
      </c>
    </row>
    <row r="1937" spans="1:6" x14ac:dyDescent="0.35">
      <c r="A1937" s="140">
        <v>2021</v>
      </c>
      <c r="B1937" s="140" t="s">
        <v>105</v>
      </c>
      <c r="C1937" s="140" t="s">
        <v>153</v>
      </c>
      <c r="D1937" s="140" t="s">
        <v>113</v>
      </c>
      <c r="E1937" s="140" t="s">
        <v>162</v>
      </c>
      <c r="F1937" s="140">
        <v>17</v>
      </c>
    </row>
    <row r="1938" spans="1:6" x14ac:dyDescent="0.35">
      <c r="A1938" s="140">
        <v>2021</v>
      </c>
      <c r="B1938" s="140" t="s">
        <v>105</v>
      </c>
      <c r="C1938" s="140" t="s">
        <v>153</v>
      </c>
      <c r="D1938" s="140" t="s">
        <v>116</v>
      </c>
      <c r="E1938" s="140" t="s">
        <v>162</v>
      </c>
      <c r="F1938" s="140">
        <v>844</v>
      </c>
    </row>
    <row r="1939" spans="1:6" x14ac:dyDescent="0.35">
      <c r="A1939" s="140">
        <v>2021</v>
      </c>
      <c r="B1939" s="140" t="s">
        <v>105</v>
      </c>
      <c r="C1939" s="140" t="s">
        <v>153</v>
      </c>
      <c r="D1939" s="140" t="s">
        <v>115</v>
      </c>
      <c r="E1939" s="140" t="s">
        <v>162</v>
      </c>
      <c r="F1939" s="140">
        <v>150</v>
      </c>
    </row>
    <row r="1940" spans="1:6" x14ac:dyDescent="0.35">
      <c r="A1940" s="140">
        <v>2021</v>
      </c>
      <c r="B1940" s="140" t="s">
        <v>105</v>
      </c>
      <c r="C1940" s="140" t="s">
        <v>153</v>
      </c>
      <c r="D1940" s="140" t="s">
        <v>118</v>
      </c>
      <c r="E1940" s="140" t="s">
        <v>162</v>
      </c>
      <c r="F1940" s="140">
        <v>116</v>
      </c>
    </row>
    <row r="1941" spans="1:6" x14ac:dyDescent="0.35">
      <c r="A1941" s="140">
        <v>2021</v>
      </c>
      <c r="B1941" s="140" t="s">
        <v>105</v>
      </c>
      <c r="C1941" s="140" t="s">
        <v>153</v>
      </c>
      <c r="D1941" s="140" t="s">
        <v>108</v>
      </c>
      <c r="E1941" s="140" t="s">
        <v>162</v>
      </c>
      <c r="F1941" s="140">
        <v>1080</v>
      </c>
    </row>
    <row r="1942" spans="1:6" x14ac:dyDescent="0.35">
      <c r="A1942" s="140">
        <v>2021</v>
      </c>
      <c r="B1942" s="140" t="s">
        <v>105</v>
      </c>
      <c r="C1942" s="140" t="s">
        <v>153</v>
      </c>
      <c r="D1942" s="140" t="s">
        <v>114</v>
      </c>
      <c r="E1942" s="140" t="s">
        <v>162</v>
      </c>
      <c r="F1942" s="140">
        <v>1</v>
      </c>
    </row>
    <row r="1943" spans="1:6" x14ac:dyDescent="0.35">
      <c r="A1943" s="140">
        <v>2021</v>
      </c>
      <c r="B1943" s="140" t="s">
        <v>105</v>
      </c>
      <c r="C1943" s="140" t="s">
        <v>154</v>
      </c>
      <c r="D1943" s="140" t="s">
        <v>110</v>
      </c>
      <c r="E1943" s="140" t="s">
        <v>162</v>
      </c>
      <c r="F1943" s="140">
        <v>77</v>
      </c>
    </row>
    <row r="1944" spans="1:6" x14ac:dyDescent="0.35">
      <c r="A1944" s="140">
        <v>2021</v>
      </c>
      <c r="B1944" s="140" t="s">
        <v>105</v>
      </c>
      <c r="C1944" s="140" t="s">
        <v>154</v>
      </c>
      <c r="D1944" s="140" t="s">
        <v>109</v>
      </c>
      <c r="E1944" s="140" t="s">
        <v>162</v>
      </c>
      <c r="F1944" s="140">
        <v>3829</v>
      </c>
    </row>
    <row r="1945" spans="1:6" x14ac:dyDescent="0.35">
      <c r="A1945" s="140">
        <v>2021</v>
      </c>
      <c r="B1945" s="140" t="s">
        <v>105</v>
      </c>
      <c r="C1945" s="140" t="s">
        <v>154</v>
      </c>
      <c r="D1945" s="140" t="s">
        <v>111</v>
      </c>
      <c r="E1945" s="140" t="s">
        <v>162</v>
      </c>
      <c r="F1945" s="140">
        <v>19</v>
      </c>
    </row>
    <row r="1946" spans="1:6" x14ac:dyDescent="0.35">
      <c r="A1946" s="140">
        <v>2021</v>
      </c>
      <c r="B1946" s="140" t="s">
        <v>105</v>
      </c>
      <c r="C1946" s="140" t="s">
        <v>154</v>
      </c>
      <c r="D1946" s="140" t="s">
        <v>112</v>
      </c>
      <c r="E1946" s="140" t="s">
        <v>162</v>
      </c>
      <c r="F1946" s="140">
        <v>14</v>
      </c>
    </row>
    <row r="1947" spans="1:6" x14ac:dyDescent="0.35">
      <c r="A1947" s="140">
        <v>2021</v>
      </c>
      <c r="B1947" s="140" t="s">
        <v>105</v>
      </c>
      <c r="C1947" s="140" t="s">
        <v>154</v>
      </c>
      <c r="D1947" s="140" t="s">
        <v>113</v>
      </c>
      <c r="E1947" s="140" t="s">
        <v>162</v>
      </c>
      <c r="F1947" s="140">
        <v>104</v>
      </c>
    </row>
    <row r="1948" spans="1:6" x14ac:dyDescent="0.35">
      <c r="A1948" s="140">
        <v>2021</v>
      </c>
      <c r="B1948" s="140" t="s">
        <v>105</v>
      </c>
      <c r="C1948" s="140" t="s">
        <v>154</v>
      </c>
      <c r="D1948" s="140" t="s">
        <v>116</v>
      </c>
      <c r="E1948" s="140" t="s">
        <v>162</v>
      </c>
      <c r="F1948" s="140">
        <v>4369</v>
      </c>
    </row>
    <row r="1949" spans="1:6" x14ac:dyDescent="0.35">
      <c r="A1949" s="140">
        <v>2021</v>
      </c>
      <c r="B1949" s="140" t="s">
        <v>105</v>
      </c>
      <c r="C1949" s="140" t="s">
        <v>154</v>
      </c>
      <c r="D1949" s="140" t="s">
        <v>115</v>
      </c>
      <c r="E1949" s="140" t="s">
        <v>162</v>
      </c>
      <c r="F1949" s="140">
        <v>537</v>
      </c>
    </row>
    <row r="1950" spans="1:6" x14ac:dyDescent="0.35">
      <c r="A1950" s="140">
        <v>2021</v>
      </c>
      <c r="B1950" s="140" t="s">
        <v>105</v>
      </c>
      <c r="C1950" s="140" t="s">
        <v>154</v>
      </c>
      <c r="D1950" s="140" t="s">
        <v>118</v>
      </c>
      <c r="E1950" s="140" t="s">
        <v>162</v>
      </c>
      <c r="F1950" s="140">
        <v>366</v>
      </c>
    </row>
    <row r="1951" spans="1:6" x14ac:dyDescent="0.35">
      <c r="A1951" s="140">
        <v>2021</v>
      </c>
      <c r="B1951" s="140" t="s">
        <v>105</v>
      </c>
      <c r="C1951" s="140" t="s">
        <v>154</v>
      </c>
      <c r="D1951" s="140" t="s">
        <v>108</v>
      </c>
      <c r="E1951" s="140" t="s">
        <v>162</v>
      </c>
      <c r="F1951" s="140">
        <v>4424</v>
      </c>
    </row>
    <row r="1952" spans="1:6" x14ac:dyDescent="0.35">
      <c r="A1952" s="140">
        <v>2021</v>
      </c>
      <c r="B1952" s="140" t="s">
        <v>105</v>
      </c>
      <c r="C1952" s="140" t="s">
        <v>154</v>
      </c>
      <c r="D1952" s="140" t="s">
        <v>114</v>
      </c>
      <c r="E1952" s="140" t="s">
        <v>162</v>
      </c>
      <c r="F1952" s="140">
        <v>30</v>
      </c>
    </row>
    <row r="1953" spans="1:6" x14ac:dyDescent="0.35">
      <c r="A1953" s="140">
        <v>2021</v>
      </c>
      <c r="B1953" s="140" t="s">
        <v>105</v>
      </c>
      <c r="C1953" s="140" t="s">
        <v>155</v>
      </c>
      <c r="D1953" s="140" t="s">
        <v>110</v>
      </c>
      <c r="E1953" s="140" t="s">
        <v>162</v>
      </c>
      <c r="F1953" s="140">
        <v>1</v>
      </c>
    </row>
    <row r="1954" spans="1:6" x14ac:dyDescent="0.35">
      <c r="A1954" s="140">
        <v>2021</v>
      </c>
      <c r="B1954" s="140" t="s">
        <v>105</v>
      </c>
      <c r="C1954" s="140" t="s">
        <v>155</v>
      </c>
      <c r="D1954" s="140" t="s">
        <v>109</v>
      </c>
      <c r="E1954" s="140" t="s">
        <v>162</v>
      </c>
      <c r="F1954" s="140">
        <v>214</v>
      </c>
    </row>
    <row r="1955" spans="1:6" x14ac:dyDescent="0.35">
      <c r="A1955" s="140">
        <v>2021</v>
      </c>
      <c r="B1955" s="140" t="s">
        <v>105</v>
      </c>
      <c r="C1955" s="140" t="s">
        <v>155</v>
      </c>
      <c r="D1955" s="140" t="s">
        <v>111</v>
      </c>
      <c r="E1955" s="140" t="s">
        <v>162</v>
      </c>
      <c r="F1955" s="140">
        <v>0</v>
      </c>
    </row>
    <row r="1956" spans="1:6" x14ac:dyDescent="0.35">
      <c r="A1956" s="140">
        <v>2021</v>
      </c>
      <c r="B1956" s="140" t="s">
        <v>105</v>
      </c>
      <c r="C1956" s="140" t="s">
        <v>155</v>
      </c>
      <c r="D1956" s="140" t="s">
        <v>112</v>
      </c>
      <c r="E1956" s="140" t="s">
        <v>162</v>
      </c>
      <c r="F1956" s="140">
        <v>0</v>
      </c>
    </row>
    <row r="1957" spans="1:6" x14ac:dyDescent="0.35">
      <c r="A1957" s="140">
        <v>2021</v>
      </c>
      <c r="B1957" s="140" t="s">
        <v>105</v>
      </c>
      <c r="C1957" s="140" t="s">
        <v>155</v>
      </c>
      <c r="D1957" s="140" t="s">
        <v>113</v>
      </c>
      <c r="E1957" s="140" t="s">
        <v>162</v>
      </c>
      <c r="F1957" s="140">
        <v>1</v>
      </c>
    </row>
    <row r="1958" spans="1:6" x14ac:dyDescent="0.35">
      <c r="A1958" s="140">
        <v>2021</v>
      </c>
      <c r="B1958" s="140" t="s">
        <v>105</v>
      </c>
      <c r="C1958" s="140" t="s">
        <v>155</v>
      </c>
      <c r="D1958" s="140" t="s">
        <v>116</v>
      </c>
      <c r="E1958" s="140" t="s">
        <v>162</v>
      </c>
      <c r="F1958" s="140">
        <v>92</v>
      </c>
    </row>
    <row r="1959" spans="1:6" x14ac:dyDescent="0.35">
      <c r="A1959" s="140">
        <v>2021</v>
      </c>
      <c r="B1959" s="140" t="s">
        <v>105</v>
      </c>
      <c r="C1959" s="140" t="s">
        <v>155</v>
      </c>
      <c r="D1959" s="140" t="s">
        <v>115</v>
      </c>
      <c r="E1959" s="140" t="s">
        <v>162</v>
      </c>
      <c r="F1959" s="140">
        <v>18</v>
      </c>
    </row>
    <row r="1960" spans="1:6" x14ac:dyDescent="0.35">
      <c r="A1960" s="140">
        <v>2021</v>
      </c>
      <c r="B1960" s="140" t="s">
        <v>105</v>
      </c>
      <c r="C1960" s="140" t="s">
        <v>155</v>
      </c>
      <c r="D1960" s="140" t="s">
        <v>118</v>
      </c>
      <c r="E1960" s="140" t="s">
        <v>162</v>
      </c>
      <c r="F1960" s="140">
        <v>20</v>
      </c>
    </row>
    <row r="1961" spans="1:6" x14ac:dyDescent="0.35">
      <c r="A1961" s="140">
        <v>2021</v>
      </c>
      <c r="B1961" s="140" t="s">
        <v>105</v>
      </c>
      <c r="C1961" s="140" t="s">
        <v>155</v>
      </c>
      <c r="D1961" s="140" t="s">
        <v>108</v>
      </c>
      <c r="E1961" s="140" t="s">
        <v>162</v>
      </c>
      <c r="F1961" s="140">
        <v>125</v>
      </c>
    </row>
    <row r="1962" spans="1:6" x14ac:dyDescent="0.35">
      <c r="A1962" s="140">
        <v>2021</v>
      </c>
      <c r="B1962" s="140" t="s">
        <v>105</v>
      </c>
      <c r="C1962" s="140" t="s">
        <v>155</v>
      </c>
      <c r="D1962" s="140" t="s">
        <v>114</v>
      </c>
      <c r="E1962" s="140" t="s">
        <v>162</v>
      </c>
      <c r="F1962" s="140">
        <v>1</v>
      </c>
    </row>
    <row r="1963" spans="1:6" x14ac:dyDescent="0.35">
      <c r="A1963" s="140">
        <v>2021</v>
      </c>
      <c r="B1963" s="140" t="s">
        <v>105</v>
      </c>
      <c r="C1963" s="140" t="s">
        <v>156</v>
      </c>
      <c r="D1963" s="140" t="s">
        <v>110</v>
      </c>
      <c r="E1963" s="140" t="s">
        <v>162</v>
      </c>
      <c r="F1963" s="140">
        <v>6</v>
      </c>
    </row>
    <row r="1964" spans="1:6" x14ac:dyDescent="0.35">
      <c r="A1964" s="140">
        <v>2021</v>
      </c>
      <c r="B1964" s="140" t="s">
        <v>105</v>
      </c>
      <c r="C1964" s="140" t="s">
        <v>156</v>
      </c>
      <c r="D1964" s="140" t="s">
        <v>109</v>
      </c>
      <c r="E1964" s="140" t="s">
        <v>162</v>
      </c>
      <c r="F1964" s="140">
        <v>452</v>
      </c>
    </row>
    <row r="1965" spans="1:6" x14ac:dyDescent="0.35">
      <c r="A1965" s="140">
        <v>2021</v>
      </c>
      <c r="B1965" s="140" t="s">
        <v>105</v>
      </c>
      <c r="C1965" s="140" t="s">
        <v>156</v>
      </c>
      <c r="D1965" s="140" t="s">
        <v>111</v>
      </c>
      <c r="E1965" s="140" t="s">
        <v>162</v>
      </c>
      <c r="F1965" s="140">
        <v>2</v>
      </c>
    </row>
    <row r="1966" spans="1:6" x14ac:dyDescent="0.35">
      <c r="A1966" s="140">
        <v>2021</v>
      </c>
      <c r="B1966" s="140" t="s">
        <v>105</v>
      </c>
      <c r="C1966" s="140" t="s">
        <v>156</v>
      </c>
      <c r="D1966" s="140" t="s">
        <v>112</v>
      </c>
      <c r="E1966" s="140" t="s">
        <v>162</v>
      </c>
      <c r="F1966" s="140">
        <v>1</v>
      </c>
    </row>
    <row r="1967" spans="1:6" x14ac:dyDescent="0.35">
      <c r="A1967" s="140">
        <v>2021</v>
      </c>
      <c r="B1967" s="140" t="s">
        <v>105</v>
      </c>
      <c r="C1967" s="140" t="s">
        <v>156</v>
      </c>
      <c r="D1967" s="140" t="s">
        <v>113</v>
      </c>
      <c r="E1967" s="140" t="s">
        <v>162</v>
      </c>
      <c r="F1967" s="140">
        <v>2</v>
      </c>
    </row>
    <row r="1968" spans="1:6" x14ac:dyDescent="0.35">
      <c r="A1968" s="140">
        <v>2021</v>
      </c>
      <c r="B1968" s="140" t="s">
        <v>105</v>
      </c>
      <c r="C1968" s="140" t="s">
        <v>156</v>
      </c>
      <c r="D1968" s="140" t="s">
        <v>116</v>
      </c>
      <c r="E1968" s="140" t="s">
        <v>162</v>
      </c>
      <c r="F1968" s="140">
        <v>318</v>
      </c>
    </row>
    <row r="1969" spans="1:6" x14ac:dyDescent="0.35">
      <c r="A1969" s="140">
        <v>2021</v>
      </c>
      <c r="B1969" s="140" t="s">
        <v>105</v>
      </c>
      <c r="C1969" s="140" t="s">
        <v>156</v>
      </c>
      <c r="D1969" s="140" t="s">
        <v>115</v>
      </c>
      <c r="E1969" s="140" t="s">
        <v>162</v>
      </c>
      <c r="F1969" s="140">
        <v>32</v>
      </c>
    </row>
    <row r="1970" spans="1:6" x14ac:dyDescent="0.35">
      <c r="A1970" s="140">
        <v>2021</v>
      </c>
      <c r="B1970" s="140" t="s">
        <v>105</v>
      </c>
      <c r="C1970" s="140" t="s">
        <v>156</v>
      </c>
      <c r="D1970" s="140" t="s">
        <v>118</v>
      </c>
      <c r="E1970" s="140" t="s">
        <v>162</v>
      </c>
      <c r="F1970" s="140">
        <v>51</v>
      </c>
    </row>
    <row r="1971" spans="1:6" x14ac:dyDescent="0.35">
      <c r="A1971" s="140">
        <v>2021</v>
      </c>
      <c r="B1971" s="140" t="s">
        <v>105</v>
      </c>
      <c r="C1971" s="140" t="s">
        <v>156</v>
      </c>
      <c r="D1971" s="140" t="s">
        <v>108</v>
      </c>
      <c r="E1971" s="140" t="s">
        <v>162</v>
      </c>
      <c r="F1971" s="140">
        <v>379</v>
      </c>
    </row>
    <row r="1972" spans="1:6" x14ac:dyDescent="0.35">
      <c r="A1972" s="140">
        <v>2021</v>
      </c>
      <c r="B1972" s="140" t="s">
        <v>105</v>
      </c>
      <c r="C1972" s="140" t="s">
        <v>156</v>
      </c>
      <c r="D1972" s="140" t="s">
        <v>114</v>
      </c>
      <c r="E1972" s="140" t="s">
        <v>162</v>
      </c>
      <c r="F1972" s="140">
        <v>0</v>
      </c>
    </row>
    <row r="1973" spans="1:6" x14ac:dyDescent="0.35">
      <c r="A1973" s="140">
        <v>2021</v>
      </c>
      <c r="B1973" s="140" t="s">
        <v>105</v>
      </c>
      <c r="C1973" s="140" t="s">
        <v>157</v>
      </c>
      <c r="D1973" s="140" t="s">
        <v>110</v>
      </c>
      <c r="E1973" s="140" t="s">
        <v>162</v>
      </c>
      <c r="F1973" s="140">
        <v>34</v>
      </c>
    </row>
    <row r="1974" spans="1:6" x14ac:dyDescent="0.35">
      <c r="A1974" s="140">
        <v>2021</v>
      </c>
      <c r="B1974" s="140" t="s">
        <v>105</v>
      </c>
      <c r="C1974" s="140" t="s">
        <v>157</v>
      </c>
      <c r="D1974" s="140" t="s">
        <v>109</v>
      </c>
      <c r="E1974" s="140" t="s">
        <v>162</v>
      </c>
      <c r="F1974" s="140">
        <v>1367</v>
      </c>
    </row>
    <row r="1975" spans="1:6" x14ac:dyDescent="0.35">
      <c r="A1975" s="140">
        <v>2021</v>
      </c>
      <c r="B1975" s="140" t="s">
        <v>105</v>
      </c>
      <c r="C1975" s="140" t="s">
        <v>157</v>
      </c>
      <c r="D1975" s="140" t="s">
        <v>111</v>
      </c>
      <c r="E1975" s="140" t="s">
        <v>162</v>
      </c>
      <c r="F1975" s="140">
        <v>3</v>
      </c>
    </row>
    <row r="1976" spans="1:6" x14ac:dyDescent="0.35">
      <c r="A1976" s="140">
        <v>2021</v>
      </c>
      <c r="B1976" s="140" t="s">
        <v>105</v>
      </c>
      <c r="C1976" s="140" t="s">
        <v>157</v>
      </c>
      <c r="D1976" s="140" t="s">
        <v>112</v>
      </c>
      <c r="E1976" s="140" t="s">
        <v>162</v>
      </c>
      <c r="F1976" s="140">
        <v>3</v>
      </c>
    </row>
    <row r="1977" spans="1:6" x14ac:dyDescent="0.35">
      <c r="A1977" s="140">
        <v>2021</v>
      </c>
      <c r="B1977" s="140" t="s">
        <v>105</v>
      </c>
      <c r="C1977" s="140" t="s">
        <v>157</v>
      </c>
      <c r="D1977" s="140" t="s">
        <v>113</v>
      </c>
      <c r="E1977" s="140" t="s">
        <v>162</v>
      </c>
      <c r="F1977" s="140">
        <v>17</v>
      </c>
    </row>
    <row r="1978" spans="1:6" x14ac:dyDescent="0.35">
      <c r="A1978" s="140">
        <v>2021</v>
      </c>
      <c r="B1978" s="140" t="s">
        <v>105</v>
      </c>
      <c r="C1978" s="140" t="s">
        <v>157</v>
      </c>
      <c r="D1978" s="140" t="s">
        <v>116</v>
      </c>
      <c r="E1978" s="140" t="s">
        <v>162</v>
      </c>
      <c r="F1978" s="140">
        <v>942</v>
      </c>
    </row>
    <row r="1979" spans="1:6" x14ac:dyDescent="0.35">
      <c r="A1979" s="140">
        <v>2021</v>
      </c>
      <c r="B1979" s="140" t="s">
        <v>105</v>
      </c>
      <c r="C1979" s="140" t="s">
        <v>157</v>
      </c>
      <c r="D1979" s="140" t="s">
        <v>115</v>
      </c>
      <c r="E1979" s="140" t="s">
        <v>162</v>
      </c>
      <c r="F1979" s="140">
        <v>108</v>
      </c>
    </row>
    <row r="1980" spans="1:6" x14ac:dyDescent="0.35">
      <c r="A1980" s="140">
        <v>2021</v>
      </c>
      <c r="B1980" s="140" t="s">
        <v>105</v>
      </c>
      <c r="C1980" s="140" t="s">
        <v>157</v>
      </c>
      <c r="D1980" s="140" t="s">
        <v>118</v>
      </c>
      <c r="E1980" s="140" t="s">
        <v>162</v>
      </c>
      <c r="F1980" s="140">
        <v>61</v>
      </c>
    </row>
    <row r="1981" spans="1:6" x14ac:dyDescent="0.35">
      <c r="A1981" s="140">
        <v>2021</v>
      </c>
      <c r="B1981" s="140" t="s">
        <v>105</v>
      </c>
      <c r="C1981" s="140" t="s">
        <v>157</v>
      </c>
      <c r="D1981" s="140" t="s">
        <v>108</v>
      </c>
      <c r="E1981" s="140" t="s">
        <v>162</v>
      </c>
      <c r="F1981" s="140">
        <v>1116</v>
      </c>
    </row>
    <row r="1982" spans="1:6" x14ac:dyDescent="0.35">
      <c r="A1982" s="140">
        <v>2021</v>
      </c>
      <c r="B1982" s="140" t="s">
        <v>105</v>
      </c>
      <c r="C1982" s="140" t="s">
        <v>157</v>
      </c>
      <c r="D1982" s="140" t="s">
        <v>114</v>
      </c>
      <c r="E1982" s="140" t="s">
        <v>162</v>
      </c>
      <c r="F1982" s="140">
        <v>4</v>
      </c>
    </row>
    <row r="1983" spans="1:6" x14ac:dyDescent="0.35">
      <c r="A1983" s="140">
        <v>2022</v>
      </c>
      <c r="B1983" s="140" t="s">
        <v>127</v>
      </c>
      <c r="C1983" s="140" t="s">
        <v>153</v>
      </c>
      <c r="D1983" s="140" t="s">
        <v>110</v>
      </c>
      <c r="E1983" s="140" t="s">
        <v>162</v>
      </c>
      <c r="F1983" s="140">
        <v>0</v>
      </c>
    </row>
    <row r="1984" spans="1:6" x14ac:dyDescent="0.35">
      <c r="A1984" s="140">
        <v>2022</v>
      </c>
      <c r="B1984" s="140" t="s">
        <v>127</v>
      </c>
      <c r="C1984" s="140" t="s">
        <v>153</v>
      </c>
      <c r="D1984" s="140" t="s">
        <v>109</v>
      </c>
      <c r="E1984" s="140" t="s">
        <v>162</v>
      </c>
      <c r="F1984" s="140">
        <v>88</v>
      </c>
    </row>
    <row r="1985" spans="1:6" x14ac:dyDescent="0.35">
      <c r="A1985" s="140">
        <v>2022</v>
      </c>
      <c r="B1985" s="140" t="s">
        <v>127</v>
      </c>
      <c r="C1985" s="140" t="s">
        <v>153</v>
      </c>
      <c r="D1985" s="140" t="s">
        <v>111</v>
      </c>
      <c r="E1985" s="140" t="s">
        <v>162</v>
      </c>
      <c r="F1985" s="140">
        <v>0</v>
      </c>
    </row>
    <row r="1986" spans="1:6" x14ac:dyDescent="0.35">
      <c r="A1986" s="140">
        <v>2022</v>
      </c>
      <c r="B1986" s="140" t="s">
        <v>127</v>
      </c>
      <c r="C1986" s="140" t="s">
        <v>153</v>
      </c>
      <c r="D1986" s="140" t="s">
        <v>112</v>
      </c>
      <c r="E1986" s="140" t="s">
        <v>162</v>
      </c>
      <c r="F1986" s="140">
        <v>0</v>
      </c>
    </row>
    <row r="1987" spans="1:6" x14ac:dyDescent="0.35">
      <c r="A1987" s="140">
        <v>2022</v>
      </c>
      <c r="B1987" s="140" t="s">
        <v>127</v>
      </c>
      <c r="C1987" s="140" t="s">
        <v>153</v>
      </c>
      <c r="D1987" s="140" t="s">
        <v>113</v>
      </c>
      <c r="E1987" s="140" t="s">
        <v>162</v>
      </c>
      <c r="F1987" s="140">
        <v>0</v>
      </c>
    </row>
    <row r="1988" spans="1:6" x14ac:dyDescent="0.35">
      <c r="A1988" s="140">
        <v>2022</v>
      </c>
      <c r="B1988" s="140" t="s">
        <v>127</v>
      </c>
      <c r="C1988" s="140" t="s">
        <v>153</v>
      </c>
      <c r="D1988" s="140" t="s">
        <v>116</v>
      </c>
      <c r="E1988" s="140" t="s">
        <v>162</v>
      </c>
      <c r="F1988" s="140">
        <v>78</v>
      </c>
    </row>
    <row r="1989" spans="1:6" x14ac:dyDescent="0.35">
      <c r="A1989" s="140">
        <v>2022</v>
      </c>
      <c r="B1989" s="140" t="s">
        <v>127</v>
      </c>
      <c r="C1989" s="140" t="s">
        <v>153</v>
      </c>
      <c r="D1989" s="140" t="s">
        <v>115</v>
      </c>
      <c r="E1989" s="140" t="s">
        <v>162</v>
      </c>
      <c r="F1989" s="140">
        <v>10</v>
      </c>
    </row>
    <row r="1990" spans="1:6" x14ac:dyDescent="0.35">
      <c r="A1990" s="140">
        <v>2022</v>
      </c>
      <c r="B1990" s="140" t="s">
        <v>127</v>
      </c>
      <c r="C1990" s="140" t="s">
        <v>153</v>
      </c>
      <c r="D1990" s="140" t="s">
        <v>118</v>
      </c>
      <c r="E1990" s="140" t="s">
        <v>162</v>
      </c>
      <c r="F1990" s="140">
        <v>19</v>
      </c>
    </row>
    <row r="1991" spans="1:6" x14ac:dyDescent="0.35">
      <c r="A1991" s="140">
        <v>2022</v>
      </c>
      <c r="B1991" s="140" t="s">
        <v>127</v>
      </c>
      <c r="C1991" s="140" t="s">
        <v>153</v>
      </c>
      <c r="D1991" s="140" t="s">
        <v>108</v>
      </c>
      <c r="E1991" s="140" t="s">
        <v>162</v>
      </c>
      <c r="F1991" s="140">
        <v>69</v>
      </c>
    </row>
    <row r="1992" spans="1:6" x14ac:dyDescent="0.35">
      <c r="A1992" s="140">
        <v>2022</v>
      </c>
      <c r="B1992" s="140" t="s">
        <v>127</v>
      </c>
      <c r="C1992" s="140" t="s">
        <v>153</v>
      </c>
      <c r="D1992" s="140" t="s">
        <v>114</v>
      </c>
      <c r="E1992" s="140" t="s">
        <v>162</v>
      </c>
      <c r="F1992" s="140">
        <v>1</v>
      </c>
    </row>
    <row r="1993" spans="1:6" x14ac:dyDescent="0.35">
      <c r="A1993" s="140">
        <v>2022</v>
      </c>
      <c r="B1993" s="140" t="s">
        <v>127</v>
      </c>
      <c r="C1993" s="140" t="s">
        <v>154</v>
      </c>
      <c r="D1993" s="140" t="s">
        <v>110</v>
      </c>
      <c r="E1993" s="140" t="s">
        <v>162</v>
      </c>
      <c r="F1993" s="140">
        <v>2</v>
      </c>
    </row>
    <row r="1994" spans="1:6" x14ac:dyDescent="0.35">
      <c r="A1994" s="140">
        <v>2022</v>
      </c>
      <c r="B1994" s="140" t="s">
        <v>127</v>
      </c>
      <c r="C1994" s="140" t="s">
        <v>154</v>
      </c>
      <c r="D1994" s="140" t="s">
        <v>109</v>
      </c>
      <c r="E1994" s="140" t="s">
        <v>162</v>
      </c>
      <c r="F1994" s="140">
        <v>181</v>
      </c>
    </row>
    <row r="1995" spans="1:6" x14ac:dyDescent="0.35">
      <c r="A1995" s="140">
        <v>2022</v>
      </c>
      <c r="B1995" s="140" t="s">
        <v>127</v>
      </c>
      <c r="C1995" s="140" t="s">
        <v>154</v>
      </c>
      <c r="D1995" s="140" t="s">
        <v>111</v>
      </c>
      <c r="E1995" s="140" t="s">
        <v>162</v>
      </c>
      <c r="F1995" s="140">
        <v>1</v>
      </c>
    </row>
    <row r="1996" spans="1:6" x14ac:dyDescent="0.35">
      <c r="A1996" s="140">
        <v>2022</v>
      </c>
      <c r="B1996" s="140" t="s">
        <v>127</v>
      </c>
      <c r="C1996" s="140" t="s">
        <v>154</v>
      </c>
      <c r="D1996" s="140" t="s">
        <v>112</v>
      </c>
      <c r="E1996" s="140" t="s">
        <v>162</v>
      </c>
      <c r="F1996" s="140">
        <v>0</v>
      </c>
    </row>
    <row r="1997" spans="1:6" x14ac:dyDescent="0.35">
      <c r="A1997" s="140">
        <v>2022</v>
      </c>
      <c r="B1997" s="140" t="s">
        <v>127</v>
      </c>
      <c r="C1997" s="140" t="s">
        <v>154</v>
      </c>
      <c r="D1997" s="140" t="s">
        <v>113</v>
      </c>
      <c r="E1997" s="140" t="s">
        <v>162</v>
      </c>
      <c r="F1997" s="140">
        <v>1</v>
      </c>
    </row>
    <row r="1998" spans="1:6" x14ac:dyDescent="0.35">
      <c r="A1998" s="140">
        <v>2022</v>
      </c>
      <c r="B1998" s="140" t="s">
        <v>127</v>
      </c>
      <c r="C1998" s="140" t="s">
        <v>154</v>
      </c>
      <c r="D1998" s="140" t="s">
        <v>116</v>
      </c>
      <c r="E1998" s="140" t="s">
        <v>162</v>
      </c>
      <c r="F1998" s="140">
        <v>220</v>
      </c>
    </row>
    <row r="1999" spans="1:6" x14ac:dyDescent="0.35">
      <c r="A1999" s="140">
        <v>2022</v>
      </c>
      <c r="B1999" s="140" t="s">
        <v>127</v>
      </c>
      <c r="C1999" s="140" t="s">
        <v>154</v>
      </c>
      <c r="D1999" s="140" t="s">
        <v>115</v>
      </c>
      <c r="E1999" s="140" t="s">
        <v>162</v>
      </c>
      <c r="F1999" s="140">
        <v>16</v>
      </c>
    </row>
    <row r="2000" spans="1:6" x14ac:dyDescent="0.35">
      <c r="A2000" s="140">
        <v>2022</v>
      </c>
      <c r="B2000" s="140" t="s">
        <v>127</v>
      </c>
      <c r="C2000" s="140" t="s">
        <v>154</v>
      </c>
      <c r="D2000" s="140" t="s">
        <v>118</v>
      </c>
      <c r="E2000" s="140" t="s">
        <v>162</v>
      </c>
      <c r="F2000" s="140">
        <v>75</v>
      </c>
    </row>
    <row r="2001" spans="1:6" x14ac:dyDescent="0.35">
      <c r="A2001" s="140">
        <v>2022</v>
      </c>
      <c r="B2001" s="140" t="s">
        <v>127</v>
      </c>
      <c r="C2001" s="140" t="s">
        <v>154</v>
      </c>
      <c r="D2001" s="140" t="s">
        <v>108</v>
      </c>
      <c r="E2001" s="140" t="s">
        <v>162</v>
      </c>
      <c r="F2001" s="140">
        <v>127</v>
      </c>
    </row>
    <row r="2002" spans="1:6" x14ac:dyDescent="0.35">
      <c r="A2002" s="140">
        <v>2022</v>
      </c>
      <c r="B2002" s="140" t="s">
        <v>127</v>
      </c>
      <c r="C2002" s="140" t="s">
        <v>154</v>
      </c>
      <c r="D2002" s="140" t="s">
        <v>114</v>
      </c>
      <c r="E2002" s="140" t="s">
        <v>162</v>
      </c>
      <c r="F2002" s="140">
        <v>0</v>
      </c>
    </row>
    <row r="2003" spans="1:6" x14ac:dyDescent="0.35">
      <c r="A2003" s="140">
        <v>2022</v>
      </c>
      <c r="B2003" s="140" t="s">
        <v>127</v>
      </c>
      <c r="C2003" s="140" t="s">
        <v>155</v>
      </c>
      <c r="D2003" s="140" t="s">
        <v>110</v>
      </c>
      <c r="E2003" s="140" t="s">
        <v>162</v>
      </c>
      <c r="F2003" s="140">
        <v>0</v>
      </c>
    </row>
    <row r="2004" spans="1:6" x14ac:dyDescent="0.35">
      <c r="A2004" s="140">
        <v>2022</v>
      </c>
      <c r="B2004" s="140" t="s">
        <v>127</v>
      </c>
      <c r="C2004" s="140" t="s">
        <v>155</v>
      </c>
      <c r="D2004" s="140" t="s">
        <v>109</v>
      </c>
      <c r="E2004" s="140" t="s">
        <v>162</v>
      </c>
      <c r="F2004" s="140">
        <v>2</v>
      </c>
    </row>
    <row r="2005" spans="1:6" x14ac:dyDescent="0.35">
      <c r="A2005" s="140">
        <v>2022</v>
      </c>
      <c r="B2005" s="140" t="s">
        <v>127</v>
      </c>
      <c r="C2005" s="140" t="s">
        <v>155</v>
      </c>
      <c r="D2005" s="140" t="s">
        <v>111</v>
      </c>
      <c r="E2005" s="140" t="s">
        <v>162</v>
      </c>
      <c r="F2005" s="140">
        <v>0</v>
      </c>
    </row>
    <row r="2006" spans="1:6" x14ac:dyDescent="0.35">
      <c r="A2006" s="140">
        <v>2022</v>
      </c>
      <c r="B2006" s="140" t="s">
        <v>127</v>
      </c>
      <c r="C2006" s="140" t="s">
        <v>155</v>
      </c>
      <c r="D2006" s="140" t="s">
        <v>112</v>
      </c>
      <c r="E2006" s="140" t="s">
        <v>162</v>
      </c>
      <c r="F2006" s="140">
        <v>0</v>
      </c>
    </row>
    <row r="2007" spans="1:6" x14ac:dyDescent="0.35">
      <c r="A2007" s="140">
        <v>2022</v>
      </c>
      <c r="B2007" s="140" t="s">
        <v>127</v>
      </c>
      <c r="C2007" s="140" t="s">
        <v>155</v>
      </c>
      <c r="D2007" s="140" t="s">
        <v>113</v>
      </c>
      <c r="E2007" s="140" t="s">
        <v>162</v>
      </c>
      <c r="F2007" s="140">
        <v>0</v>
      </c>
    </row>
    <row r="2008" spans="1:6" x14ac:dyDescent="0.35">
      <c r="A2008" s="140">
        <v>2022</v>
      </c>
      <c r="B2008" s="140" t="s">
        <v>127</v>
      </c>
      <c r="C2008" s="140" t="s">
        <v>155</v>
      </c>
      <c r="D2008" s="140" t="s">
        <v>116</v>
      </c>
      <c r="E2008" s="140" t="s">
        <v>162</v>
      </c>
      <c r="F2008" s="140">
        <v>3</v>
      </c>
    </row>
    <row r="2009" spans="1:6" x14ac:dyDescent="0.35">
      <c r="A2009" s="140">
        <v>2022</v>
      </c>
      <c r="B2009" s="140" t="s">
        <v>127</v>
      </c>
      <c r="C2009" s="140" t="s">
        <v>155</v>
      </c>
      <c r="D2009" s="140" t="s">
        <v>115</v>
      </c>
      <c r="E2009" s="140" t="s">
        <v>162</v>
      </c>
      <c r="F2009" s="140">
        <v>0</v>
      </c>
    </row>
    <row r="2010" spans="1:6" x14ac:dyDescent="0.35">
      <c r="A2010" s="140">
        <v>2022</v>
      </c>
      <c r="B2010" s="140" t="s">
        <v>127</v>
      </c>
      <c r="C2010" s="140" t="s">
        <v>155</v>
      </c>
      <c r="D2010" s="140" t="s">
        <v>118</v>
      </c>
      <c r="E2010" s="140" t="s">
        <v>162</v>
      </c>
      <c r="F2010" s="140">
        <v>2</v>
      </c>
    </row>
    <row r="2011" spans="1:6" x14ac:dyDescent="0.35">
      <c r="A2011" s="140">
        <v>2022</v>
      </c>
      <c r="B2011" s="140" t="s">
        <v>127</v>
      </c>
      <c r="C2011" s="140" t="s">
        <v>155</v>
      </c>
      <c r="D2011" s="140" t="s">
        <v>108</v>
      </c>
      <c r="E2011" s="140" t="s">
        <v>162</v>
      </c>
      <c r="F2011" s="140">
        <v>4</v>
      </c>
    </row>
    <row r="2012" spans="1:6" x14ac:dyDescent="0.35">
      <c r="A2012" s="140">
        <v>2022</v>
      </c>
      <c r="B2012" s="140" t="s">
        <v>127</v>
      </c>
      <c r="C2012" s="140" t="s">
        <v>155</v>
      </c>
      <c r="D2012" s="140" t="s">
        <v>114</v>
      </c>
      <c r="E2012" s="140" t="s">
        <v>162</v>
      </c>
      <c r="F2012" s="140">
        <v>0</v>
      </c>
    </row>
    <row r="2013" spans="1:6" x14ac:dyDescent="0.35">
      <c r="A2013" s="140">
        <v>2022</v>
      </c>
      <c r="B2013" s="140" t="s">
        <v>127</v>
      </c>
      <c r="C2013" s="140" t="s">
        <v>156</v>
      </c>
      <c r="D2013" s="140" t="s">
        <v>110</v>
      </c>
      <c r="E2013" s="140" t="s">
        <v>162</v>
      </c>
      <c r="F2013" s="140">
        <v>0</v>
      </c>
    </row>
    <row r="2014" spans="1:6" x14ac:dyDescent="0.35">
      <c r="A2014" s="140">
        <v>2022</v>
      </c>
      <c r="B2014" s="140" t="s">
        <v>127</v>
      </c>
      <c r="C2014" s="140" t="s">
        <v>156</v>
      </c>
      <c r="D2014" s="140" t="s">
        <v>109</v>
      </c>
      <c r="E2014" s="140" t="s">
        <v>162</v>
      </c>
      <c r="F2014" s="140">
        <v>17</v>
      </c>
    </row>
    <row r="2015" spans="1:6" x14ac:dyDescent="0.35">
      <c r="A2015" s="140">
        <v>2022</v>
      </c>
      <c r="B2015" s="140" t="s">
        <v>127</v>
      </c>
      <c r="C2015" s="140" t="s">
        <v>156</v>
      </c>
      <c r="D2015" s="140" t="s">
        <v>111</v>
      </c>
      <c r="E2015" s="140" t="s">
        <v>162</v>
      </c>
      <c r="F2015" s="140">
        <v>0</v>
      </c>
    </row>
    <row r="2016" spans="1:6" x14ac:dyDescent="0.35">
      <c r="A2016" s="140">
        <v>2022</v>
      </c>
      <c r="B2016" s="140" t="s">
        <v>127</v>
      </c>
      <c r="C2016" s="140" t="s">
        <v>156</v>
      </c>
      <c r="D2016" s="140" t="s">
        <v>112</v>
      </c>
      <c r="E2016" s="140" t="s">
        <v>162</v>
      </c>
      <c r="F2016" s="140">
        <v>0</v>
      </c>
    </row>
    <row r="2017" spans="1:6" x14ac:dyDescent="0.35">
      <c r="A2017" s="140">
        <v>2022</v>
      </c>
      <c r="B2017" s="140" t="s">
        <v>127</v>
      </c>
      <c r="C2017" s="140" t="s">
        <v>156</v>
      </c>
      <c r="D2017" s="140" t="s">
        <v>113</v>
      </c>
      <c r="E2017" s="140" t="s">
        <v>162</v>
      </c>
      <c r="F2017" s="140">
        <v>0</v>
      </c>
    </row>
    <row r="2018" spans="1:6" x14ac:dyDescent="0.35">
      <c r="A2018" s="140">
        <v>2022</v>
      </c>
      <c r="B2018" s="140" t="s">
        <v>127</v>
      </c>
      <c r="C2018" s="140" t="s">
        <v>156</v>
      </c>
      <c r="D2018" s="140" t="s">
        <v>116</v>
      </c>
      <c r="E2018" s="140" t="s">
        <v>162</v>
      </c>
      <c r="F2018" s="140">
        <v>13</v>
      </c>
    </row>
    <row r="2019" spans="1:6" x14ac:dyDescent="0.35">
      <c r="A2019" s="140">
        <v>2022</v>
      </c>
      <c r="B2019" s="140" t="s">
        <v>127</v>
      </c>
      <c r="C2019" s="140" t="s">
        <v>156</v>
      </c>
      <c r="D2019" s="140" t="s">
        <v>115</v>
      </c>
      <c r="E2019" s="140" t="s">
        <v>162</v>
      </c>
      <c r="F2019" s="140">
        <v>3</v>
      </c>
    </row>
    <row r="2020" spans="1:6" x14ac:dyDescent="0.35">
      <c r="A2020" s="140">
        <v>2022</v>
      </c>
      <c r="B2020" s="140" t="s">
        <v>127</v>
      </c>
      <c r="C2020" s="140" t="s">
        <v>156</v>
      </c>
      <c r="D2020" s="140" t="s">
        <v>118</v>
      </c>
      <c r="E2020" s="140" t="s">
        <v>162</v>
      </c>
      <c r="F2020" s="140">
        <v>13</v>
      </c>
    </row>
    <row r="2021" spans="1:6" x14ac:dyDescent="0.35">
      <c r="A2021" s="140">
        <v>2022</v>
      </c>
      <c r="B2021" s="140" t="s">
        <v>127</v>
      </c>
      <c r="C2021" s="140" t="s">
        <v>156</v>
      </c>
      <c r="D2021" s="140" t="s">
        <v>108</v>
      </c>
      <c r="E2021" s="140" t="s">
        <v>162</v>
      </c>
      <c r="F2021" s="140">
        <v>9</v>
      </c>
    </row>
    <row r="2022" spans="1:6" x14ac:dyDescent="0.35">
      <c r="A2022" s="140">
        <v>2022</v>
      </c>
      <c r="B2022" s="140" t="s">
        <v>127</v>
      </c>
      <c r="C2022" s="140" t="s">
        <v>156</v>
      </c>
      <c r="D2022" s="140" t="s">
        <v>114</v>
      </c>
      <c r="E2022" s="140" t="s">
        <v>162</v>
      </c>
      <c r="F2022" s="140">
        <v>0</v>
      </c>
    </row>
    <row r="2023" spans="1:6" x14ac:dyDescent="0.35">
      <c r="A2023" s="140">
        <v>2022</v>
      </c>
      <c r="B2023" s="140" t="s">
        <v>127</v>
      </c>
      <c r="C2023" s="140" t="s">
        <v>157</v>
      </c>
      <c r="D2023" s="140" t="s">
        <v>110</v>
      </c>
      <c r="E2023" s="140" t="s">
        <v>162</v>
      </c>
      <c r="F2023" s="140">
        <v>1</v>
      </c>
    </row>
    <row r="2024" spans="1:6" x14ac:dyDescent="0.35">
      <c r="A2024" s="140">
        <v>2022</v>
      </c>
      <c r="B2024" s="140" t="s">
        <v>127</v>
      </c>
      <c r="C2024" s="140" t="s">
        <v>157</v>
      </c>
      <c r="D2024" s="140" t="s">
        <v>109</v>
      </c>
      <c r="E2024" s="140" t="s">
        <v>162</v>
      </c>
      <c r="F2024" s="140">
        <v>77</v>
      </c>
    </row>
    <row r="2025" spans="1:6" x14ac:dyDescent="0.35">
      <c r="A2025" s="140">
        <v>2022</v>
      </c>
      <c r="B2025" s="140" t="s">
        <v>127</v>
      </c>
      <c r="C2025" s="140" t="s">
        <v>157</v>
      </c>
      <c r="D2025" s="140" t="s">
        <v>111</v>
      </c>
      <c r="E2025" s="140" t="s">
        <v>162</v>
      </c>
      <c r="F2025" s="140">
        <v>0</v>
      </c>
    </row>
    <row r="2026" spans="1:6" x14ac:dyDescent="0.35">
      <c r="A2026" s="140">
        <v>2022</v>
      </c>
      <c r="B2026" s="140" t="s">
        <v>127</v>
      </c>
      <c r="C2026" s="140" t="s">
        <v>157</v>
      </c>
      <c r="D2026" s="140" t="s">
        <v>112</v>
      </c>
      <c r="E2026" s="140" t="s">
        <v>162</v>
      </c>
      <c r="F2026" s="140">
        <v>0</v>
      </c>
    </row>
    <row r="2027" spans="1:6" x14ac:dyDescent="0.35">
      <c r="A2027" s="140">
        <v>2022</v>
      </c>
      <c r="B2027" s="140" t="s">
        <v>127</v>
      </c>
      <c r="C2027" s="140" t="s">
        <v>157</v>
      </c>
      <c r="D2027" s="140" t="s">
        <v>113</v>
      </c>
      <c r="E2027" s="140" t="s">
        <v>162</v>
      </c>
      <c r="F2027" s="140">
        <v>0</v>
      </c>
    </row>
    <row r="2028" spans="1:6" x14ac:dyDescent="0.35">
      <c r="A2028" s="140">
        <v>2022</v>
      </c>
      <c r="B2028" s="140" t="s">
        <v>127</v>
      </c>
      <c r="C2028" s="140" t="s">
        <v>157</v>
      </c>
      <c r="D2028" s="140" t="s">
        <v>116</v>
      </c>
      <c r="E2028" s="140" t="s">
        <v>162</v>
      </c>
      <c r="F2028" s="140">
        <v>46</v>
      </c>
    </row>
    <row r="2029" spans="1:6" x14ac:dyDescent="0.35">
      <c r="A2029" s="140">
        <v>2022</v>
      </c>
      <c r="B2029" s="140" t="s">
        <v>127</v>
      </c>
      <c r="C2029" s="140" t="s">
        <v>157</v>
      </c>
      <c r="D2029" s="140" t="s">
        <v>115</v>
      </c>
      <c r="E2029" s="140" t="s">
        <v>162</v>
      </c>
      <c r="F2029" s="140">
        <v>5</v>
      </c>
    </row>
    <row r="2030" spans="1:6" x14ac:dyDescent="0.35">
      <c r="A2030" s="140">
        <v>2022</v>
      </c>
      <c r="B2030" s="140" t="s">
        <v>127</v>
      </c>
      <c r="C2030" s="140" t="s">
        <v>157</v>
      </c>
      <c r="D2030" s="140" t="s">
        <v>118</v>
      </c>
      <c r="E2030" s="140" t="s">
        <v>162</v>
      </c>
      <c r="F2030" s="140">
        <v>24</v>
      </c>
    </row>
    <row r="2031" spans="1:6" x14ac:dyDescent="0.35">
      <c r="A2031" s="140">
        <v>2022</v>
      </c>
      <c r="B2031" s="140" t="s">
        <v>127</v>
      </c>
      <c r="C2031" s="140" t="s">
        <v>157</v>
      </c>
      <c r="D2031" s="140" t="s">
        <v>108</v>
      </c>
      <c r="E2031" s="140" t="s">
        <v>162</v>
      </c>
      <c r="F2031" s="140">
        <v>53</v>
      </c>
    </row>
    <row r="2032" spans="1:6" x14ac:dyDescent="0.35">
      <c r="A2032" s="140">
        <v>2022</v>
      </c>
      <c r="B2032" s="140" t="s">
        <v>127</v>
      </c>
      <c r="C2032" s="140" t="s">
        <v>157</v>
      </c>
      <c r="D2032" s="140" t="s">
        <v>114</v>
      </c>
      <c r="E2032" s="140" t="s">
        <v>162</v>
      </c>
      <c r="F2032" s="140">
        <v>0</v>
      </c>
    </row>
    <row r="2033" spans="1:6" x14ac:dyDescent="0.35">
      <c r="A2033" s="140">
        <v>2022</v>
      </c>
      <c r="B2033" s="140" t="s">
        <v>158</v>
      </c>
      <c r="C2033" s="140" t="s">
        <v>153</v>
      </c>
      <c r="D2033" s="140" t="s">
        <v>110</v>
      </c>
      <c r="E2033" s="140" t="s">
        <v>162</v>
      </c>
      <c r="F2033" s="140">
        <v>10</v>
      </c>
    </row>
    <row r="2034" spans="1:6" x14ac:dyDescent="0.35">
      <c r="A2034" s="140">
        <v>2022</v>
      </c>
      <c r="B2034" s="140" t="s">
        <v>158</v>
      </c>
      <c r="C2034" s="140" t="s">
        <v>153</v>
      </c>
      <c r="D2034" s="140" t="s">
        <v>109</v>
      </c>
      <c r="E2034" s="140" t="s">
        <v>162</v>
      </c>
      <c r="F2034" s="140">
        <v>753</v>
      </c>
    </row>
    <row r="2035" spans="1:6" x14ac:dyDescent="0.35">
      <c r="A2035" s="140">
        <v>2022</v>
      </c>
      <c r="B2035" s="140" t="s">
        <v>158</v>
      </c>
      <c r="C2035" s="140" t="s">
        <v>153</v>
      </c>
      <c r="D2035" s="140" t="s">
        <v>111</v>
      </c>
      <c r="E2035" s="140" t="s">
        <v>162</v>
      </c>
      <c r="F2035" s="140">
        <v>1</v>
      </c>
    </row>
    <row r="2036" spans="1:6" x14ac:dyDescent="0.35">
      <c r="A2036" s="140">
        <v>2022</v>
      </c>
      <c r="B2036" s="140" t="s">
        <v>158</v>
      </c>
      <c r="C2036" s="140" t="s">
        <v>153</v>
      </c>
      <c r="D2036" s="140" t="s">
        <v>112</v>
      </c>
      <c r="E2036" s="140" t="s">
        <v>162</v>
      </c>
      <c r="F2036" s="140">
        <v>0</v>
      </c>
    </row>
    <row r="2037" spans="1:6" x14ac:dyDescent="0.35">
      <c r="A2037" s="140">
        <v>2022</v>
      </c>
      <c r="B2037" s="140" t="s">
        <v>158</v>
      </c>
      <c r="C2037" s="140" t="s">
        <v>153</v>
      </c>
      <c r="D2037" s="140" t="s">
        <v>113</v>
      </c>
      <c r="E2037" s="140" t="s">
        <v>162</v>
      </c>
      <c r="F2037" s="140">
        <v>3</v>
      </c>
    </row>
    <row r="2038" spans="1:6" x14ac:dyDescent="0.35">
      <c r="A2038" s="140">
        <v>2022</v>
      </c>
      <c r="B2038" s="140" t="s">
        <v>158</v>
      </c>
      <c r="C2038" s="140" t="s">
        <v>153</v>
      </c>
      <c r="D2038" s="140" t="s">
        <v>116</v>
      </c>
      <c r="E2038" s="140" t="s">
        <v>162</v>
      </c>
      <c r="F2038" s="140">
        <v>660</v>
      </c>
    </row>
    <row r="2039" spans="1:6" x14ac:dyDescent="0.35">
      <c r="A2039" s="140">
        <v>2022</v>
      </c>
      <c r="B2039" s="140" t="s">
        <v>158</v>
      </c>
      <c r="C2039" s="140" t="s">
        <v>153</v>
      </c>
      <c r="D2039" s="140" t="s">
        <v>115</v>
      </c>
      <c r="E2039" s="140" t="s">
        <v>162</v>
      </c>
      <c r="F2039" s="140">
        <v>35</v>
      </c>
    </row>
    <row r="2040" spans="1:6" x14ac:dyDescent="0.35">
      <c r="A2040" s="140">
        <v>2022</v>
      </c>
      <c r="B2040" s="140" t="s">
        <v>158</v>
      </c>
      <c r="C2040" s="140" t="s">
        <v>153</v>
      </c>
      <c r="D2040" s="140" t="s">
        <v>118</v>
      </c>
      <c r="E2040" s="140" t="s">
        <v>162</v>
      </c>
      <c r="F2040" s="140">
        <v>43</v>
      </c>
    </row>
    <row r="2041" spans="1:6" x14ac:dyDescent="0.35">
      <c r="A2041" s="140">
        <v>2022</v>
      </c>
      <c r="B2041" s="140" t="s">
        <v>158</v>
      </c>
      <c r="C2041" s="140" t="s">
        <v>153</v>
      </c>
      <c r="D2041" s="140" t="s">
        <v>108</v>
      </c>
      <c r="E2041" s="140" t="s">
        <v>162</v>
      </c>
      <c r="F2041" s="140">
        <v>810</v>
      </c>
    </row>
    <row r="2042" spans="1:6" x14ac:dyDescent="0.35">
      <c r="A2042" s="140">
        <v>2022</v>
      </c>
      <c r="B2042" s="140" t="s">
        <v>158</v>
      </c>
      <c r="C2042" s="140" t="s">
        <v>153</v>
      </c>
      <c r="D2042" s="140" t="s">
        <v>114</v>
      </c>
      <c r="E2042" s="140" t="s">
        <v>162</v>
      </c>
      <c r="F2042" s="140">
        <v>1</v>
      </c>
    </row>
    <row r="2043" spans="1:6" x14ac:dyDescent="0.35">
      <c r="A2043" s="140">
        <v>2022</v>
      </c>
      <c r="B2043" s="140" t="s">
        <v>158</v>
      </c>
      <c r="C2043" s="140" t="s">
        <v>154</v>
      </c>
      <c r="D2043" s="140" t="s">
        <v>110</v>
      </c>
      <c r="E2043" s="140" t="s">
        <v>162</v>
      </c>
      <c r="F2043" s="140">
        <v>17</v>
      </c>
    </row>
    <row r="2044" spans="1:6" x14ac:dyDescent="0.35">
      <c r="A2044" s="140">
        <v>2022</v>
      </c>
      <c r="B2044" s="140" t="s">
        <v>158</v>
      </c>
      <c r="C2044" s="140" t="s">
        <v>154</v>
      </c>
      <c r="D2044" s="140" t="s">
        <v>109</v>
      </c>
      <c r="E2044" s="140" t="s">
        <v>162</v>
      </c>
      <c r="F2044" s="140">
        <v>2334</v>
      </c>
    </row>
    <row r="2045" spans="1:6" x14ac:dyDescent="0.35">
      <c r="A2045" s="140">
        <v>2022</v>
      </c>
      <c r="B2045" s="140" t="s">
        <v>158</v>
      </c>
      <c r="C2045" s="140" t="s">
        <v>154</v>
      </c>
      <c r="D2045" s="140" t="s">
        <v>111</v>
      </c>
      <c r="E2045" s="140" t="s">
        <v>162</v>
      </c>
      <c r="F2045" s="140">
        <v>3</v>
      </c>
    </row>
    <row r="2046" spans="1:6" x14ac:dyDescent="0.35">
      <c r="A2046" s="140">
        <v>2022</v>
      </c>
      <c r="B2046" s="140" t="s">
        <v>158</v>
      </c>
      <c r="C2046" s="140" t="s">
        <v>154</v>
      </c>
      <c r="D2046" s="140" t="s">
        <v>112</v>
      </c>
      <c r="E2046" s="140" t="s">
        <v>162</v>
      </c>
      <c r="F2046" s="140">
        <v>3</v>
      </c>
    </row>
    <row r="2047" spans="1:6" x14ac:dyDescent="0.35">
      <c r="A2047" s="140">
        <v>2022</v>
      </c>
      <c r="B2047" s="140" t="s">
        <v>158</v>
      </c>
      <c r="C2047" s="140" t="s">
        <v>154</v>
      </c>
      <c r="D2047" s="140" t="s">
        <v>113</v>
      </c>
      <c r="E2047" s="140" t="s">
        <v>162</v>
      </c>
      <c r="F2047" s="140">
        <v>20</v>
      </c>
    </row>
    <row r="2048" spans="1:6" x14ac:dyDescent="0.35">
      <c r="A2048" s="140">
        <v>2022</v>
      </c>
      <c r="B2048" s="140" t="s">
        <v>158</v>
      </c>
      <c r="C2048" s="140" t="s">
        <v>154</v>
      </c>
      <c r="D2048" s="140" t="s">
        <v>116</v>
      </c>
      <c r="E2048" s="140" t="s">
        <v>162</v>
      </c>
      <c r="F2048" s="140">
        <v>3215</v>
      </c>
    </row>
    <row r="2049" spans="1:6" x14ac:dyDescent="0.35">
      <c r="A2049" s="140">
        <v>2022</v>
      </c>
      <c r="B2049" s="140" t="s">
        <v>158</v>
      </c>
      <c r="C2049" s="140" t="s">
        <v>154</v>
      </c>
      <c r="D2049" s="140" t="s">
        <v>115</v>
      </c>
      <c r="E2049" s="140" t="s">
        <v>162</v>
      </c>
      <c r="F2049" s="140">
        <v>141</v>
      </c>
    </row>
    <row r="2050" spans="1:6" x14ac:dyDescent="0.35">
      <c r="A2050" s="140">
        <v>2022</v>
      </c>
      <c r="B2050" s="140" t="s">
        <v>158</v>
      </c>
      <c r="C2050" s="140" t="s">
        <v>154</v>
      </c>
      <c r="D2050" s="140" t="s">
        <v>118</v>
      </c>
      <c r="E2050" s="140" t="s">
        <v>162</v>
      </c>
      <c r="F2050" s="140">
        <v>177</v>
      </c>
    </row>
    <row r="2051" spans="1:6" x14ac:dyDescent="0.35">
      <c r="A2051" s="140">
        <v>2022</v>
      </c>
      <c r="B2051" s="140" t="s">
        <v>158</v>
      </c>
      <c r="C2051" s="140" t="s">
        <v>154</v>
      </c>
      <c r="D2051" s="140" t="s">
        <v>108</v>
      </c>
      <c r="E2051" s="140" t="s">
        <v>162</v>
      </c>
      <c r="F2051" s="140">
        <v>2913</v>
      </c>
    </row>
    <row r="2052" spans="1:6" x14ac:dyDescent="0.35">
      <c r="A2052" s="140">
        <v>2022</v>
      </c>
      <c r="B2052" s="140" t="s">
        <v>158</v>
      </c>
      <c r="C2052" s="140" t="s">
        <v>154</v>
      </c>
      <c r="D2052" s="140" t="s">
        <v>114</v>
      </c>
      <c r="E2052" s="140" t="s">
        <v>162</v>
      </c>
      <c r="F2052" s="140">
        <v>7</v>
      </c>
    </row>
    <row r="2053" spans="1:6" x14ac:dyDescent="0.35">
      <c r="A2053" s="140">
        <v>2022</v>
      </c>
      <c r="B2053" s="140" t="s">
        <v>158</v>
      </c>
      <c r="C2053" s="140" t="s">
        <v>155</v>
      </c>
      <c r="D2053" s="140" t="s">
        <v>110</v>
      </c>
      <c r="E2053" s="140" t="s">
        <v>162</v>
      </c>
      <c r="F2053" s="140">
        <v>0</v>
      </c>
    </row>
    <row r="2054" spans="1:6" x14ac:dyDescent="0.35">
      <c r="A2054" s="140">
        <v>2022</v>
      </c>
      <c r="B2054" s="140" t="s">
        <v>158</v>
      </c>
      <c r="C2054" s="140" t="s">
        <v>155</v>
      </c>
      <c r="D2054" s="140" t="s">
        <v>109</v>
      </c>
      <c r="E2054" s="140" t="s">
        <v>162</v>
      </c>
      <c r="F2054" s="140">
        <v>1</v>
      </c>
    </row>
    <row r="2055" spans="1:6" x14ac:dyDescent="0.35">
      <c r="A2055" s="140">
        <v>2022</v>
      </c>
      <c r="B2055" s="140" t="s">
        <v>158</v>
      </c>
      <c r="C2055" s="140" t="s">
        <v>155</v>
      </c>
      <c r="D2055" s="140" t="s">
        <v>111</v>
      </c>
      <c r="E2055" s="140" t="s">
        <v>162</v>
      </c>
      <c r="F2055" s="140">
        <v>0</v>
      </c>
    </row>
    <row r="2056" spans="1:6" x14ac:dyDescent="0.35">
      <c r="A2056" s="140">
        <v>2022</v>
      </c>
      <c r="B2056" s="140" t="s">
        <v>158</v>
      </c>
      <c r="C2056" s="140" t="s">
        <v>155</v>
      </c>
      <c r="D2056" s="140" t="s">
        <v>112</v>
      </c>
      <c r="E2056" s="140" t="s">
        <v>162</v>
      </c>
      <c r="F2056" s="140">
        <v>0</v>
      </c>
    </row>
    <row r="2057" spans="1:6" x14ac:dyDescent="0.35">
      <c r="A2057" s="140">
        <v>2022</v>
      </c>
      <c r="B2057" s="140" t="s">
        <v>158</v>
      </c>
      <c r="C2057" s="140" t="s">
        <v>155</v>
      </c>
      <c r="D2057" s="140" t="s">
        <v>113</v>
      </c>
      <c r="E2057" s="140" t="s">
        <v>162</v>
      </c>
      <c r="F2057" s="140">
        <v>0</v>
      </c>
    </row>
    <row r="2058" spans="1:6" x14ac:dyDescent="0.35">
      <c r="A2058" s="140">
        <v>2022</v>
      </c>
      <c r="B2058" s="140" t="s">
        <v>158</v>
      </c>
      <c r="C2058" s="140" t="s">
        <v>155</v>
      </c>
      <c r="D2058" s="140" t="s">
        <v>116</v>
      </c>
      <c r="E2058" s="140" t="s">
        <v>162</v>
      </c>
      <c r="F2058" s="140">
        <v>0</v>
      </c>
    </row>
    <row r="2059" spans="1:6" x14ac:dyDescent="0.35">
      <c r="A2059" s="140">
        <v>2022</v>
      </c>
      <c r="B2059" s="140" t="s">
        <v>158</v>
      </c>
      <c r="C2059" s="140" t="s">
        <v>155</v>
      </c>
      <c r="D2059" s="140" t="s">
        <v>115</v>
      </c>
      <c r="E2059" s="140" t="s">
        <v>162</v>
      </c>
      <c r="F2059" s="140">
        <v>0</v>
      </c>
    </row>
    <row r="2060" spans="1:6" x14ac:dyDescent="0.35">
      <c r="A2060" s="140">
        <v>2022</v>
      </c>
      <c r="B2060" s="140" t="s">
        <v>158</v>
      </c>
      <c r="C2060" s="140" t="s">
        <v>155</v>
      </c>
      <c r="D2060" s="140" t="s">
        <v>118</v>
      </c>
      <c r="E2060" s="140" t="s">
        <v>162</v>
      </c>
      <c r="F2060" s="140">
        <v>0</v>
      </c>
    </row>
    <row r="2061" spans="1:6" x14ac:dyDescent="0.35">
      <c r="A2061" s="140">
        <v>2022</v>
      </c>
      <c r="B2061" s="140" t="s">
        <v>158</v>
      </c>
      <c r="C2061" s="140" t="s">
        <v>155</v>
      </c>
      <c r="D2061" s="140" t="s">
        <v>108</v>
      </c>
      <c r="E2061" s="140" t="s">
        <v>162</v>
      </c>
      <c r="F2061" s="140">
        <v>0</v>
      </c>
    </row>
    <row r="2062" spans="1:6" x14ac:dyDescent="0.35">
      <c r="A2062" s="140">
        <v>2022</v>
      </c>
      <c r="B2062" s="140" t="s">
        <v>158</v>
      </c>
      <c r="C2062" s="140" t="s">
        <v>155</v>
      </c>
      <c r="D2062" s="140" t="s">
        <v>114</v>
      </c>
      <c r="E2062" s="140" t="s">
        <v>162</v>
      </c>
      <c r="F2062" s="140">
        <v>0</v>
      </c>
    </row>
    <row r="2063" spans="1:6" x14ac:dyDescent="0.35">
      <c r="A2063" s="140">
        <v>2022</v>
      </c>
      <c r="B2063" s="140" t="s">
        <v>158</v>
      </c>
      <c r="C2063" s="140" t="s">
        <v>156</v>
      </c>
      <c r="D2063" s="140" t="s">
        <v>110</v>
      </c>
      <c r="E2063" s="140" t="s">
        <v>162</v>
      </c>
      <c r="F2063" s="140">
        <v>0</v>
      </c>
    </row>
    <row r="2064" spans="1:6" x14ac:dyDescent="0.35">
      <c r="A2064" s="140">
        <v>2022</v>
      </c>
      <c r="B2064" s="140" t="s">
        <v>158</v>
      </c>
      <c r="C2064" s="140" t="s">
        <v>156</v>
      </c>
      <c r="D2064" s="140" t="s">
        <v>109</v>
      </c>
      <c r="E2064" s="140" t="s">
        <v>162</v>
      </c>
      <c r="F2064" s="140">
        <v>13</v>
      </c>
    </row>
    <row r="2065" spans="1:6" x14ac:dyDescent="0.35">
      <c r="A2065" s="140">
        <v>2022</v>
      </c>
      <c r="B2065" s="140" t="s">
        <v>158</v>
      </c>
      <c r="C2065" s="140" t="s">
        <v>156</v>
      </c>
      <c r="D2065" s="140" t="s">
        <v>111</v>
      </c>
      <c r="E2065" s="140" t="s">
        <v>162</v>
      </c>
      <c r="F2065" s="140">
        <v>0</v>
      </c>
    </row>
    <row r="2066" spans="1:6" x14ac:dyDescent="0.35">
      <c r="A2066" s="140">
        <v>2022</v>
      </c>
      <c r="B2066" s="140" t="s">
        <v>158</v>
      </c>
      <c r="C2066" s="140" t="s">
        <v>156</v>
      </c>
      <c r="D2066" s="140" t="s">
        <v>112</v>
      </c>
      <c r="E2066" s="140" t="s">
        <v>162</v>
      </c>
      <c r="F2066" s="140">
        <v>0</v>
      </c>
    </row>
    <row r="2067" spans="1:6" x14ac:dyDescent="0.35">
      <c r="A2067" s="140">
        <v>2022</v>
      </c>
      <c r="B2067" s="140" t="s">
        <v>158</v>
      </c>
      <c r="C2067" s="140" t="s">
        <v>156</v>
      </c>
      <c r="D2067" s="140" t="s">
        <v>113</v>
      </c>
      <c r="E2067" s="140" t="s">
        <v>162</v>
      </c>
      <c r="F2067" s="140">
        <v>0</v>
      </c>
    </row>
    <row r="2068" spans="1:6" x14ac:dyDescent="0.35">
      <c r="A2068" s="140">
        <v>2022</v>
      </c>
      <c r="B2068" s="140" t="s">
        <v>158</v>
      </c>
      <c r="C2068" s="140" t="s">
        <v>156</v>
      </c>
      <c r="D2068" s="140" t="s">
        <v>116</v>
      </c>
      <c r="E2068" s="140" t="s">
        <v>162</v>
      </c>
      <c r="F2068" s="140">
        <v>6</v>
      </c>
    </row>
    <row r="2069" spans="1:6" x14ac:dyDescent="0.35">
      <c r="A2069" s="140">
        <v>2022</v>
      </c>
      <c r="B2069" s="140" t="s">
        <v>158</v>
      </c>
      <c r="C2069" s="140" t="s">
        <v>156</v>
      </c>
      <c r="D2069" s="140" t="s">
        <v>115</v>
      </c>
      <c r="E2069" s="140" t="s">
        <v>162</v>
      </c>
      <c r="F2069" s="140">
        <v>0</v>
      </c>
    </row>
    <row r="2070" spans="1:6" x14ac:dyDescent="0.35">
      <c r="A2070" s="140">
        <v>2022</v>
      </c>
      <c r="B2070" s="140" t="s">
        <v>158</v>
      </c>
      <c r="C2070" s="140" t="s">
        <v>156</v>
      </c>
      <c r="D2070" s="140" t="s">
        <v>118</v>
      </c>
      <c r="E2070" s="140" t="s">
        <v>162</v>
      </c>
      <c r="F2070" s="140">
        <v>0</v>
      </c>
    </row>
    <row r="2071" spans="1:6" x14ac:dyDescent="0.35">
      <c r="A2071" s="140">
        <v>2022</v>
      </c>
      <c r="B2071" s="140" t="s">
        <v>158</v>
      </c>
      <c r="C2071" s="140" t="s">
        <v>156</v>
      </c>
      <c r="D2071" s="140" t="s">
        <v>108</v>
      </c>
      <c r="E2071" s="140" t="s">
        <v>162</v>
      </c>
      <c r="F2071" s="140">
        <v>10</v>
      </c>
    </row>
    <row r="2072" spans="1:6" x14ac:dyDescent="0.35">
      <c r="A2072" s="140">
        <v>2022</v>
      </c>
      <c r="B2072" s="140" t="s">
        <v>158</v>
      </c>
      <c r="C2072" s="140" t="s">
        <v>156</v>
      </c>
      <c r="D2072" s="140" t="s">
        <v>114</v>
      </c>
      <c r="E2072" s="140" t="s">
        <v>162</v>
      </c>
      <c r="F2072" s="140">
        <v>0</v>
      </c>
    </row>
    <row r="2073" spans="1:6" x14ac:dyDescent="0.35">
      <c r="A2073" s="140">
        <v>2022</v>
      </c>
      <c r="B2073" s="140" t="s">
        <v>158</v>
      </c>
      <c r="C2073" s="140" t="s">
        <v>157</v>
      </c>
      <c r="D2073" s="140" t="s">
        <v>110</v>
      </c>
      <c r="E2073" s="140" t="s">
        <v>162</v>
      </c>
      <c r="F2073" s="140">
        <v>4</v>
      </c>
    </row>
    <row r="2074" spans="1:6" x14ac:dyDescent="0.35">
      <c r="A2074" s="140">
        <v>2022</v>
      </c>
      <c r="B2074" s="140" t="s">
        <v>158</v>
      </c>
      <c r="C2074" s="140" t="s">
        <v>157</v>
      </c>
      <c r="D2074" s="140" t="s">
        <v>109</v>
      </c>
      <c r="E2074" s="140" t="s">
        <v>162</v>
      </c>
      <c r="F2074" s="140">
        <v>389</v>
      </c>
    </row>
    <row r="2075" spans="1:6" x14ac:dyDescent="0.35">
      <c r="A2075" s="140">
        <v>2022</v>
      </c>
      <c r="B2075" s="140" t="s">
        <v>158</v>
      </c>
      <c r="C2075" s="140" t="s">
        <v>157</v>
      </c>
      <c r="D2075" s="140" t="s">
        <v>111</v>
      </c>
      <c r="E2075" s="140" t="s">
        <v>162</v>
      </c>
      <c r="F2075" s="140">
        <v>1</v>
      </c>
    </row>
    <row r="2076" spans="1:6" x14ac:dyDescent="0.35">
      <c r="A2076" s="140">
        <v>2022</v>
      </c>
      <c r="B2076" s="140" t="s">
        <v>158</v>
      </c>
      <c r="C2076" s="140" t="s">
        <v>157</v>
      </c>
      <c r="D2076" s="140" t="s">
        <v>112</v>
      </c>
      <c r="E2076" s="140" t="s">
        <v>162</v>
      </c>
      <c r="F2076" s="140">
        <v>0</v>
      </c>
    </row>
    <row r="2077" spans="1:6" x14ac:dyDescent="0.35">
      <c r="A2077" s="140">
        <v>2022</v>
      </c>
      <c r="B2077" s="140" t="s">
        <v>158</v>
      </c>
      <c r="C2077" s="140" t="s">
        <v>157</v>
      </c>
      <c r="D2077" s="140" t="s">
        <v>113</v>
      </c>
      <c r="E2077" s="140" t="s">
        <v>162</v>
      </c>
      <c r="F2077" s="140">
        <v>0</v>
      </c>
    </row>
    <row r="2078" spans="1:6" x14ac:dyDescent="0.35">
      <c r="A2078" s="140">
        <v>2022</v>
      </c>
      <c r="B2078" s="140" t="s">
        <v>158</v>
      </c>
      <c r="C2078" s="140" t="s">
        <v>157</v>
      </c>
      <c r="D2078" s="140" t="s">
        <v>116</v>
      </c>
      <c r="E2078" s="140" t="s">
        <v>162</v>
      </c>
      <c r="F2078" s="140">
        <v>207</v>
      </c>
    </row>
    <row r="2079" spans="1:6" x14ac:dyDescent="0.35">
      <c r="A2079" s="140">
        <v>2022</v>
      </c>
      <c r="B2079" s="140" t="s">
        <v>158</v>
      </c>
      <c r="C2079" s="140" t="s">
        <v>157</v>
      </c>
      <c r="D2079" s="140" t="s">
        <v>115</v>
      </c>
      <c r="E2079" s="140" t="s">
        <v>162</v>
      </c>
      <c r="F2079" s="140">
        <v>16</v>
      </c>
    </row>
    <row r="2080" spans="1:6" x14ac:dyDescent="0.35">
      <c r="A2080" s="140">
        <v>2022</v>
      </c>
      <c r="B2080" s="140" t="s">
        <v>158</v>
      </c>
      <c r="C2080" s="140" t="s">
        <v>157</v>
      </c>
      <c r="D2080" s="140" t="s">
        <v>118</v>
      </c>
      <c r="E2080" s="140" t="s">
        <v>162</v>
      </c>
      <c r="F2080" s="140">
        <v>19</v>
      </c>
    </row>
    <row r="2081" spans="1:6" x14ac:dyDescent="0.35">
      <c r="A2081" s="140">
        <v>2022</v>
      </c>
      <c r="B2081" s="140" t="s">
        <v>158</v>
      </c>
      <c r="C2081" s="140" t="s">
        <v>157</v>
      </c>
      <c r="D2081" s="140" t="s">
        <v>108</v>
      </c>
      <c r="E2081" s="140" t="s">
        <v>162</v>
      </c>
      <c r="F2081" s="140">
        <v>375</v>
      </c>
    </row>
    <row r="2082" spans="1:6" x14ac:dyDescent="0.35">
      <c r="A2082" s="140">
        <v>2022</v>
      </c>
      <c r="B2082" s="140" t="s">
        <v>158</v>
      </c>
      <c r="C2082" s="140" t="s">
        <v>157</v>
      </c>
      <c r="D2082" s="140" t="s">
        <v>114</v>
      </c>
      <c r="E2082" s="140" t="s">
        <v>162</v>
      </c>
      <c r="F2082" s="140">
        <v>0</v>
      </c>
    </row>
    <row r="2083" spans="1:6" x14ac:dyDescent="0.35">
      <c r="A2083" s="140">
        <v>2022</v>
      </c>
      <c r="B2083" s="140" t="s">
        <v>128</v>
      </c>
      <c r="C2083" s="140" t="s">
        <v>101</v>
      </c>
      <c r="D2083" s="140" t="s">
        <v>110</v>
      </c>
      <c r="E2083" s="140" t="s">
        <v>162</v>
      </c>
      <c r="F2083" s="140">
        <v>20</v>
      </c>
    </row>
    <row r="2084" spans="1:6" x14ac:dyDescent="0.35">
      <c r="A2084" s="140">
        <v>2022</v>
      </c>
      <c r="B2084" s="140" t="s">
        <v>128</v>
      </c>
      <c r="C2084" s="140" t="s">
        <v>101</v>
      </c>
      <c r="D2084" s="140" t="s">
        <v>109</v>
      </c>
      <c r="E2084" s="140" t="s">
        <v>162</v>
      </c>
      <c r="F2084" s="140">
        <v>3137</v>
      </c>
    </row>
    <row r="2085" spans="1:6" x14ac:dyDescent="0.35">
      <c r="A2085" s="140">
        <v>2022</v>
      </c>
      <c r="B2085" s="140" t="s">
        <v>128</v>
      </c>
      <c r="C2085" s="140" t="s">
        <v>101</v>
      </c>
      <c r="D2085" s="140" t="s">
        <v>111</v>
      </c>
      <c r="E2085" s="140" t="s">
        <v>162</v>
      </c>
      <c r="F2085" s="140">
        <v>53</v>
      </c>
    </row>
    <row r="2086" spans="1:6" x14ac:dyDescent="0.35">
      <c r="A2086" s="140">
        <v>2022</v>
      </c>
      <c r="B2086" s="140" t="s">
        <v>128</v>
      </c>
      <c r="C2086" s="140" t="s">
        <v>101</v>
      </c>
      <c r="D2086" s="140" t="s">
        <v>112</v>
      </c>
      <c r="E2086" s="140" t="s">
        <v>162</v>
      </c>
      <c r="F2086" s="140">
        <v>11</v>
      </c>
    </row>
    <row r="2087" spans="1:6" x14ac:dyDescent="0.35">
      <c r="A2087" s="140">
        <v>2022</v>
      </c>
      <c r="B2087" s="140" t="s">
        <v>128</v>
      </c>
      <c r="C2087" s="140" t="s">
        <v>101</v>
      </c>
      <c r="D2087" s="140" t="s">
        <v>113</v>
      </c>
      <c r="E2087" s="140" t="s">
        <v>162</v>
      </c>
      <c r="F2087" s="140">
        <v>108</v>
      </c>
    </row>
    <row r="2088" spans="1:6" x14ac:dyDescent="0.35">
      <c r="A2088" s="140">
        <v>2022</v>
      </c>
      <c r="B2088" s="140" t="s">
        <v>128</v>
      </c>
      <c r="C2088" s="140" t="s">
        <v>101</v>
      </c>
      <c r="D2088" s="140" t="s">
        <v>116</v>
      </c>
      <c r="E2088" s="140" t="s">
        <v>162</v>
      </c>
      <c r="F2088" s="140">
        <v>2462</v>
      </c>
    </row>
    <row r="2089" spans="1:6" x14ac:dyDescent="0.35">
      <c r="A2089" s="140">
        <v>2022</v>
      </c>
      <c r="B2089" s="140" t="s">
        <v>128</v>
      </c>
      <c r="C2089" s="140" t="s">
        <v>101</v>
      </c>
      <c r="D2089" s="140" t="s">
        <v>115</v>
      </c>
      <c r="E2089" s="140" t="s">
        <v>162</v>
      </c>
      <c r="F2089" s="140">
        <v>243</v>
      </c>
    </row>
    <row r="2090" spans="1:6" x14ac:dyDescent="0.35">
      <c r="A2090" s="140">
        <v>2022</v>
      </c>
      <c r="B2090" s="140" t="s">
        <v>100</v>
      </c>
      <c r="C2090" s="140" t="s">
        <v>101</v>
      </c>
      <c r="D2090" s="140" t="s">
        <v>118</v>
      </c>
      <c r="E2090" s="140" t="s">
        <v>162</v>
      </c>
      <c r="F2090" s="140">
        <v>271</v>
      </c>
    </row>
    <row r="2091" spans="1:6" x14ac:dyDescent="0.35">
      <c r="A2091" s="140">
        <v>2022</v>
      </c>
      <c r="B2091" s="140" t="s">
        <v>100</v>
      </c>
      <c r="C2091" s="140" t="s">
        <v>101</v>
      </c>
      <c r="D2091" s="140" t="s">
        <v>108</v>
      </c>
      <c r="E2091" s="140" t="s">
        <v>162</v>
      </c>
      <c r="F2091" s="140">
        <v>1913</v>
      </c>
    </row>
    <row r="2092" spans="1:6" x14ac:dyDescent="0.35">
      <c r="A2092" s="140">
        <v>2022</v>
      </c>
      <c r="B2092" s="140" t="s">
        <v>128</v>
      </c>
      <c r="C2092" s="140" t="s">
        <v>101</v>
      </c>
      <c r="D2092" s="140" t="s">
        <v>114</v>
      </c>
      <c r="E2092" s="140" t="s">
        <v>162</v>
      </c>
      <c r="F2092" s="140">
        <v>38</v>
      </c>
    </row>
    <row r="2093" spans="1:6" x14ac:dyDescent="0.35">
      <c r="A2093" s="140">
        <v>2022</v>
      </c>
      <c r="B2093" s="140" t="s">
        <v>105</v>
      </c>
      <c r="C2093" s="140" t="s">
        <v>159</v>
      </c>
      <c r="D2093" s="140" t="s">
        <v>110</v>
      </c>
      <c r="E2093" s="140" t="s">
        <v>162</v>
      </c>
      <c r="F2093" s="140">
        <v>0</v>
      </c>
    </row>
    <row r="2094" spans="1:6" x14ac:dyDescent="0.35">
      <c r="A2094" s="140">
        <v>2022</v>
      </c>
      <c r="B2094" s="140" t="s">
        <v>105</v>
      </c>
      <c r="C2094" s="140" t="s">
        <v>159</v>
      </c>
      <c r="D2094" s="140" t="s">
        <v>109</v>
      </c>
      <c r="E2094" s="140" t="s">
        <v>162</v>
      </c>
      <c r="F2094" s="140">
        <v>81</v>
      </c>
    </row>
    <row r="2095" spans="1:6" x14ac:dyDescent="0.35">
      <c r="A2095" s="140">
        <v>2022</v>
      </c>
      <c r="B2095" s="140" t="s">
        <v>105</v>
      </c>
      <c r="C2095" s="140" t="s">
        <v>159</v>
      </c>
      <c r="D2095" s="140" t="s">
        <v>111</v>
      </c>
      <c r="E2095" s="140" t="s">
        <v>162</v>
      </c>
      <c r="F2095" s="140">
        <v>0</v>
      </c>
    </row>
    <row r="2096" spans="1:6" x14ac:dyDescent="0.35">
      <c r="A2096" s="140">
        <v>2022</v>
      </c>
      <c r="B2096" s="140" t="s">
        <v>105</v>
      </c>
      <c r="C2096" s="140" t="s">
        <v>159</v>
      </c>
      <c r="D2096" s="140" t="s">
        <v>112</v>
      </c>
      <c r="E2096" s="140" t="s">
        <v>162</v>
      </c>
      <c r="F2096" s="140">
        <v>1</v>
      </c>
    </row>
    <row r="2097" spans="1:6" x14ac:dyDescent="0.35">
      <c r="A2097" s="140">
        <v>2022</v>
      </c>
      <c r="B2097" s="140" t="s">
        <v>105</v>
      </c>
      <c r="C2097" s="140" t="s">
        <v>159</v>
      </c>
      <c r="D2097" s="140" t="s">
        <v>113</v>
      </c>
      <c r="E2097" s="140" t="s">
        <v>162</v>
      </c>
      <c r="F2097" s="140">
        <v>1</v>
      </c>
    </row>
    <row r="2098" spans="1:6" x14ac:dyDescent="0.35">
      <c r="A2098" s="140">
        <v>2022</v>
      </c>
      <c r="B2098" s="140" t="s">
        <v>105</v>
      </c>
      <c r="C2098" s="140" t="s">
        <v>159</v>
      </c>
      <c r="D2098" s="140" t="s">
        <v>116</v>
      </c>
      <c r="E2098" s="140" t="s">
        <v>162</v>
      </c>
      <c r="F2098" s="140">
        <v>40</v>
      </c>
    </row>
    <row r="2099" spans="1:6" x14ac:dyDescent="0.35">
      <c r="A2099" s="140">
        <v>2022</v>
      </c>
      <c r="B2099" s="140" t="s">
        <v>105</v>
      </c>
      <c r="C2099" s="140" t="s">
        <v>159</v>
      </c>
      <c r="D2099" s="140" t="s">
        <v>115</v>
      </c>
      <c r="E2099" s="140" t="s">
        <v>162</v>
      </c>
      <c r="F2099" s="140">
        <v>6</v>
      </c>
    </row>
    <row r="2100" spans="1:6" x14ac:dyDescent="0.35">
      <c r="A2100" s="140">
        <v>2022</v>
      </c>
      <c r="B2100" s="140" t="s">
        <v>105</v>
      </c>
      <c r="C2100" s="140" t="s">
        <v>159</v>
      </c>
      <c r="D2100" s="140" t="s">
        <v>118</v>
      </c>
      <c r="E2100" s="140" t="s">
        <v>162</v>
      </c>
      <c r="F2100" s="140">
        <v>7</v>
      </c>
    </row>
    <row r="2101" spans="1:6" x14ac:dyDescent="0.35">
      <c r="A2101" s="140">
        <v>2022</v>
      </c>
      <c r="B2101" s="140" t="s">
        <v>105</v>
      </c>
      <c r="C2101" s="140" t="s">
        <v>159</v>
      </c>
      <c r="D2101" s="140" t="s">
        <v>108</v>
      </c>
      <c r="E2101" s="140" t="s">
        <v>162</v>
      </c>
      <c r="F2101" s="140">
        <v>40</v>
      </c>
    </row>
    <row r="2102" spans="1:6" x14ac:dyDescent="0.35">
      <c r="A2102" s="140">
        <v>2022</v>
      </c>
      <c r="B2102" s="140" t="s">
        <v>105</v>
      </c>
      <c r="C2102" s="140" t="s">
        <v>159</v>
      </c>
      <c r="D2102" s="140" t="s">
        <v>114</v>
      </c>
      <c r="E2102" s="140" t="s">
        <v>162</v>
      </c>
      <c r="F2102" s="140">
        <v>0</v>
      </c>
    </row>
    <row r="2103" spans="1:6" x14ac:dyDescent="0.35">
      <c r="A2103" s="140">
        <v>2022</v>
      </c>
      <c r="B2103" s="140" t="s">
        <v>105</v>
      </c>
      <c r="C2103" s="140" t="s">
        <v>160</v>
      </c>
      <c r="D2103" s="140" t="s">
        <v>110</v>
      </c>
      <c r="E2103" s="140" t="s">
        <v>162</v>
      </c>
      <c r="F2103" s="140">
        <v>0</v>
      </c>
    </row>
    <row r="2104" spans="1:6" x14ac:dyDescent="0.35">
      <c r="A2104" s="140">
        <v>2022</v>
      </c>
      <c r="B2104" s="140" t="s">
        <v>105</v>
      </c>
      <c r="C2104" s="140" t="s">
        <v>160</v>
      </c>
      <c r="D2104" s="140" t="s">
        <v>109</v>
      </c>
      <c r="E2104" s="140" t="s">
        <v>162</v>
      </c>
      <c r="F2104" s="140">
        <v>45</v>
      </c>
    </row>
    <row r="2105" spans="1:6" x14ac:dyDescent="0.35">
      <c r="A2105" s="140">
        <v>2022</v>
      </c>
      <c r="B2105" s="140" t="s">
        <v>105</v>
      </c>
      <c r="C2105" s="140" t="s">
        <v>160</v>
      </c>
      <c r="D2105" s="140" t="s">
        <v>111</v>
      </c>
      <c r="E2105" s="140" t="s">
        <v>162</v>
      </c>
      <c r="F2105" s="140">
        <v>0</v>
      </c>
    </row>
    <row r="2106" spans="1:6" x14ac:dyDescent="0.35">
      <c r="A2106" s="140">
        <v>2022</v>
      </c>
      <c r="B2106" s="140" t="s">
        <v>105</v>
      </c>
      <c r="C2106" s="140" t="s">
        <v>160</v>
      </c>
      <c r="D2106" s="140" t="s">
        <v>112</v>
      </c>
      <c r="E2106" s="140" t="s">
        <v>162</v>
      </c>
      <c r="F2106" s="140">
        <v>1</v>
      </c>
    </row>
    <row r="2107" spans="1:6" x14ac:dyDescent="0.35">
      <c r="A2107" s="140">
        <v>2022</v>
      </c>
      <c r="B2107" s="140" t="s">
        <v>105</v>
      </c>
      <c r="C2107" s="140" t="s">
        <v>160</v>
      </c>
      <c r="D2107" s="140" t="s">
        <v>113</v>
      </c>
      <c r="E2107" s="140" t="s">
        <v>162</v>
      </c>
      <c r="F2107" s="140">
        <v>0</v>
      </c>
    </row>
    <row r="2108" spans="1:6" x14ac:dyDescent="0.35">
      <c r="A2108" s="140">
        <v>2022</v>
      </c>
      <c r="B2108" s="140" t="s">
        <v>105</v>
      </c>
      <c r="C2108" s="140" t="s">
        <v>160</v>
      </c>
      <c r="D2108" s="140" t="s">
        <v>116</v>
      </c>
      <c r="E2108" s="140" t="s">
        <v>162</v>
      </c>
      <c r="F2108" s="140">
        <v>35</v>
      </c>
    </row>
    <row r="2109" spans="1:6" x14ac:dyDescent="0.35">
      <c r="A2109" s="140">
        <v>2022</v>
      </c>
      <c r="B2109" s="140" t="s">
        <v>105</v>
      </c>
      <c r="C2109" s="140" t="s">
        <v>160</v>
      </c>
      <c r="D2109" s="140" t="s">
        <v>115</v>
      </c>
      <c r="E2109" s="140" t="s">
        <v>162</v>
      </c>
      <c r="F2109" s="140">
        <v>3</v>
      </c>
    </row>
    <row r="2110" spans="1:6" x14ac:dyDescent="0.35">
      <c r="A2110" s="140">
        <v>2022</v>
      </c>
      <c r="B2110" s="140" t="s">
        <v>105</v>
      </c>
      <c r="C2110" s="140" t="s">
        <v>160</v>
      </c>
      <c r="D2110" s="140" t="s">
        <v>118</v>
      </c>
      <c r="E2110" s="140" t="s">
        <v>162</v>
      </c>
      <c r="F2110" s="140">
        <v>5</v>
      </c>
    </row>
    <row r="2111" spans="1:6" x14ac:dyDescent="0.35">
      <c r="A2111" s="140">
        <v>2022</v>
      </c>
      <c r="B2111" s="140" t="s">
        <v>105</v>
      </c>
      <c r="C2111" s="140" t="s">
        <v>160</v>
      </c>
      <c r="D2111" s="140" t="s">
        <v>108</v>
      </c>
      <c r="E2111" s="140" t="s">
        <v>162</v>
      </c>
      <c r="F2111" s="140">
        <v>31</v>
      </c>
    </row>
    <row r="2112" spans="1:6" x14ac:dyDescent="0.35">
      <c r="A2112" s="140">
        <v>2022</v>
      </c>
      <c r="B2112" s="140" t="s">
        <v>105</v>
      </c>
      <c r="C2112" s="140" t="s">
        <v>160</v>
      </c>
      <c r="D2112" s="140" t="s">
        <v>114</v>
      </c>
      <c r="E2112" s="140" t="s">
        <v>162</v>
      </c>
      <c r="F2112" s="140">
        <v>0</v>
      </c>
    </row>
    <row r="2113" spans="1:6" x14ac:dyDescent="0.35">
      <c r="A2113" s="140">
        <v>2022</v>
      </c>
      <c r="B2113" s="140" t="s">
        <v>105</v>
      </c>
      <c r="C2113" s="140" t="s">
        <v>153</v>
      </c>
      <c r="D2113" s="140" t="s">
        <v>110</v>
      </c>
      <c r="E2113" s="140" t="s">
        <v>162</v>
      </c>
      <c r="F2113" s="140">
        <v>17</v>
      </c>
    </row>
    <row r="2114" spans="1:6" x14ac:dyDescent="0.35">
      <c r="A2114" s="140">
        <v>2022</v>
      </c>
      <c r="B2114" s="140" t="s">
        <v>105</v>
      </c>
      <c r="C2114" s="140" t="s">
        <v>153</v>
      </c>
      <c r="D2114" s="140" t="s">
        <v>109</v>
      </c>
      <c r="E2114" s="140" t="s">
        <v>162</v>
      </c>
      <c r="F2114" s="140">
        <v>1107</v>
      </c>
    </row>
    <row r="2115" spans="1:6" x14ac:dyDescent="0.35">
      <c r="A2115" s="140">
        <v>2022</v>
      </c>
      <c r="B2115" s="140" t="s">
        <v>105</v>
      </c>
      <c r="C2115" s="140" t="s">
        <v>153</v>
      </c>
      <c r="D2115" s="140" t="s">
        <v>111</v>
      </c>
      <c r="E2115" s="140" t="s">
        <v>162</v>
      </c>
      <c r="F2115" s="140">
        <v>7</v>
      </c>
    </row>
    <row r="2116" spans="1:6" x14ac:dyDescent="0.35">
      <c r="A2116" s="140">
        <v>2022</v>
      </c>
      <c r="B2116" s="140" t="s">
        <v>105</v>
      </c>
      <c r="C2116" s="140" t="s">
        <v>153</v>
      </c>
      <c r="D2116" s="140" t="s">
        <v>112</v>
      </c>
      <c r="E2116" s="140" t="s">
        <v>162</v>
      </c>
      <c r="F2116" s="140">
        <v>4</v>
      </c>
    </row>
    <row r="2117" spans="1:6" x14ac:dyDescent="0.35">
      <c r="A2117" s="140">
        <v>2022</v>
      </c>
      <c r="B2117" s="140" t="s">
        <v>105</v>
      </c>
      <c r="C2117" s="140" t="s">
        <v>153</v>
      </c>
      <c r="D2117" s="140" t="s">
        <v>113</v>
      </c>
      <c r="E2117" s="140" t="s">
        <v>162</v>
      </c>
      <c r="F2117" s="140">
        <v>19</v>
      </c>
    </row>
    <row r="2118" spans="1:6" x14ac:dyDescent="0.35">
      <c r="A2118" s="140">
        <v>2022</v>
      </c>
      <c r="B2118" s="140" t="s">
        <v>105</v>
      </c>
      <c r="C2118" s="140" t="s">
        <v>153</v>
      </c>
      <c r="D2118" s="140" t="s">
        <v>116</v>
      </c>
      <c r="E2118" s="140" t="s">
        <v>162</v>
      </c>
      <c r="F2118" s="140">
        <v>965</v>
      </c>
    </row>
    <row r="2119" spans="1:6" x14ac:dyDescent="0.35">
      <c r="A2119" s="140">
        <v>2022</v>
      </c>
      <c r="B2119" s="140" t="s">
        <v>105</v>
      </c>
      <c r="C2119" s="140" t="s">
        <v>153</v>
      </c>
      <c r="D2119" s="140" t="s">
        <v>115</v>
      </c>
      <c r="E2119" s="140" t="s">
        <v>162</v>
      </c>
      <c r="F2119" s="140">
        <v>100</v>
      </c>
    </row>
    <row r="2120" spans="1:6" x14ac:dyDescent="0.35">
      <c r="A2120" s="140">
        <v>2022</v>
      </c>
      <c r="B2120" s="140" t="s">
        <v>105</v>
      </c>
      <c r="C2120" s="140" t="s">
        <v>153</v>
      </c>
      <c r="D2120" s="140" t="s">
        <v>118</v>
      </c>
      <c r="E2120" s="140" t="s">
        <v>162</v>
      </c>
      <c r="F2120" s="140">
        <v>112</v>
      </c>
    </row>
    <row r="2121" spans="1:6" x14ac:dyDescent="0.35">
      <c r="A2121" s="140">
        <v>2022</v>
      </c>
      <c r="B2121" s="140" t="s">
        <v>105</v>
      </c>
      <c r="C2121" s="140" t="s">
        <v>153</v>
      </c>
      <c r="D2121" s="140" t="s">
        <v>108</v>
      </c>
      <c r="E2121" s="140" t="s">
        <v>162</v>
      </c>
      <c r="F2121" s="140">
        <v>1098</v>
      </c>
    </row>
    <row r="2122" spans="1:6" x14ac:dyDescent="0.35">
      <c r="A2122" s="140">
        <v>2022</v>
      </c>
      <c r="B2122" s="140" t="s">
        <v>105</v>
      </c>
      <c r="C2122" s="140" t="s">
        <v>153</v>
      </c>
      <c r="D2122" s="140" t="s">
        <v>114</v>
      </c>
      <c r="E2122" s="140" t="s">
        <v>162</v>
      </c>
      <c r="F2122" s="140">
        <v>3</v>
      </c>
    </row>
    <row r="2123" spans="1:6" x14ac:dyDescent="0.35">
      <c r="A2123" s="140">
        <v>2022</v>
      </c>
      <c r="B2123" s="140" t="s">
        <v>105</v>
      </c>
      <c r="C2123" s="140" t="s">
        <v>154</v>
      </c>
      <c r="D2123" s="140" t="s">
        <v>110</v>
      </c>
      <c r="E2123" s="140" t="s">
        <v>162</v>
      </c>
      <c r="F2123" s="140">
        <v>70</v>
      </c>
    </row>
    <row r="2124" spans="1:6" x14ac:dyDescent="0.35">
      <c r="A2124" s="140">
        <v>2022</v>
      </c>
      <c r="B2124" s="140" t="s">
        <v>105</v>
      </c>
      <c r="C2124" s="140" t="s">
        <v>154</v>
      </c>
      <c r="D2124" s="140" t="s">
        <v>109</v>
      </c>
      <c r="E2124" s="140" t="s">
        <v>162</v>
      </c>
      <c r="F2124" s="140">
        <v>3775</v>
      </c>
    </row>
    <row r="2125" spans="1:6" x14ac:dyDescent="0.35">
      <c r="A2125" s="140">
        <v>2022</v>
      </c>
      <c r="B2125" s="140" t="s">
        <v>105</v>
      </c>
      <c r="C2125" s="140" t="s">
        <v>154</v>
      </c>
      <c r="D2125" s="140" t="s">
        <v>111</v>
      </c>
      <c r="E2125" s="140" t="s">
        <v>162</v>
      </c>
      <c r="F2125" s="140">
        <v>18</v>
      </c>
    </row>
    <row r="2126" spans="1:6" x14ac:dyDescent="0.35">
      <c r="A2126" s="140">
        <v>2022</v>
      </c>
      <c r="B2126" s="140" t="s">
        <v>105</v>
      </c>
      <c r="C2126" s="140" t="s">
        <v>154</v>
      </c>
      <c r="D2126" s="140" t="s">
        <v>112</v>
      </c>
      <c r="E2126" s="140" t="s">
        <v>162</v>
      </c>
      <c r="F2126" s="140">
        <v>12</v>
      </c>
    </row>
    <row r="2127" spans="1:6" x14ac:dyDescent="0.35">
      <c r="A2127" s="140">
        <v>2022</v>
      </c>
      <c r="B2127" s="140" t="s">
        <v>105</v>
      </c>
      <c r="C2127" s="140" t="s">
        <v>154</v>
      </c>
      <c r="D2127" s="140" t="s">
        <v>113</v>
      </c>
      <c r="E2127" s="140" t="s">
        <v>162</v>
      </c>
      <c r="F2127" s="140">
        <v>113</v>
      </c>
    </row>
    <row r="2128" spans="1:6" x14ac:dyDescent="0.35">
      <c r="A2128" s="140">
        <v>2022</v>
      </c>
      <c r="B2128" s="140" t="s">
        <v>105</v>
      </c>
      <c r="C2128" s="140" t="s">
        <v>154</v>
      </c>
      <c r="D2128" s="140" t="s">
        <v>116</v>
      </c>
      <c r="E2128" s="140" t="s">
        <v>162</v>
      </c>
      <c r="F2128" s="140">
        <v>4789</v>
      </c>
    </row>
    <row r="2129" spans="1:6" x14ac:dyDescent="0.35">
      <c r="A2129" s="140">
        <v>2022</v>
      </c>
      <c r="B2129" s="140" t="s">
        <v>105</v>
      </c>
      <c r="C2129" s="140" t="s">
        <v>154</v>
      </c>
      <c r="D2129" s="140" t="s">
        <v>115</v>
      </c>
      <c r="E2129" s="140" t="s">
        <v>162</v>
      </c>
      <c r="F2129" s="140">
        <v>388</v>
      </c>
    </row>
    <row r="2130" spans="1:6" x14ac:dyDescent="0.35">
      <c r="A2130" s="140">
        <v>2022</v>
      </c>
      <c r="B2130" s="140" t="s">
        <v>105</v>
      </c>
      <c r="C2130" s="140" t="s">
        <v>154</v>
      </c>
      <c r="D2130" s="140" t="s">
        <v>118</v>
      </c>
      <c r="E2130" s="140" t="s">
        <v>162</v>
      </c>
      <c r="F2130" s="140">
        <v>402</v>
      </c>
    </row>
    <row r="2131" spans="1:6" x14ac:dyDescent="0.35">
      <c r="A2131" s="140">
        <v>2022</v>
      </c>
      <c r="B2131" s="140" t="s">
        <v>105</v>
      </c>
      <c r="C2131" s="140" t="s">
        <v>154</v>
      </c>
      <c r="D2131" s="140" t="s">
        <v>108</v>
      </c>
      <c r="E2131" s="140" t="s">
        <v>162</v>
      </c>
      <c r="F2131" s="140">
        <v>4199</v>
      </c>
    </row>
    <row r="2132" spans="1:6" x14ac:dyDescent="0.35">
      <c r="A2132" s="140">
        <v>2022</v>
      </c>
      <c r="B2132" s="140" t="s">
        <v>105</v>
      </c>
      <c r="C2132" s="140" t="s">
        <v>154</v>
      </c>
      <c r="D2132" s="140" t="s">
        <v>114</v>
      </c>
      <c r="E2132" s="140" t="s">
        <v>162</v>
      </c>
      <c r="F2132" s="140">
        <v>33</v>
      </c>
    </row>
    <row r="2133" spans="1:6" x14ac:dyDescent="0.35">
      <c r="A2133" s="140">
        <v>2022</v>
      </c>
      <c r="B2133" s="140" t="s">
        <v>105</v>
      </c>
      <c r="C2133" s="140" t="s">
        <v>155</v>
      </c>
      <c r="D2133" s="140" t="s">
        <v>110</v>
      </c>
      <c r="E2133" s="140" t="s">
        <v>162</v>
      </c>
      <c r="F2133" s="140">
        <v>2</v>
      </c>
    </row>
    <row r="2134" spans="1:6" x14ac:dyDescent="0.35">
      <c r="A2134" s="140">
        <v>2022</v>
      </c>
      <c r="B2134" s="140" t="s">
        <v>105</v>
      </c>
      <c r="C2134" s="140" t="s">
        <v>155</v>
      </c>
      <c r="D2134" s="140" t="s">
        <v>109</v>
      </c>
      <c r="E2134" s="140" t="s">
        <v>162</v>
      </c>
      <c r="F2134" s="140">
        <v>203</v>
      </c>
    </row>
    <row r="2135" spans="1:6" x14ac:dyDescent="0.35">
      <c r="A2135" s="140">
        <v>2022</v>
      </c>
      <c r="B2135" s="140" t="s">
        <v>105</v>
      </c>
      <c r="C2135" s="140" t="s">
        <v>155</v>
      </c>
      <c r="D2135" s="140" t="s">
        <v>111</v>
      </c>
      <c r="E2135" s="140" t="s">
        <v>162</v>
      </c>
      <c r="F2135" s="140">
        <v>0</v>
      </c>
    </row>
    <row r="2136" spans="1:6" x14ac:dyDescent="0.35">
      <c r="A2136" s="140">
        <v>2022</v>
      </c>
      <c r="B2136" s="140" t="s">
        <v>105</v>
      </c>
      <c r="C2136" s="140" t="s">
        <v>155</v>
      </c>
      <c r="D2136" s="140" t="s">
        <v>112</v>
      </c>
      <c r="E2136" s="140" t="s">
        <v>162</v>
      </c>
      <c r="F2136" s="140">
        <v>0</v>
      </c>
    </row>
    <row r="2137" spans="1:6" x14ac:dyDescent="0.35">
      <c r="A2137" s="140">
        <v>2022</v>
      </c>
      <c r="B2137" s="140" t="s">
        <v>105</v>
      </c>
      <c r="C2137" s="140" t="s">
        <v>155</v>
      </c>
      <c r="D2137" s="140" t="s">
        <v>113</v>
      </c>
      <c r="E2137" s="140" t="s">
        <v>162</v>
      </c>
      <c r="F2137" s="140">
        <v>0</v>
      </c>
    </row>
    <row r="2138" spans="1:6" x14ac:dyDescent="0.35">
      <c r="A2138" s="140">
        <v>2022</v>
      </c>
      <c r="B2138" s="140" t="s">
        <v>105</v>
      </c>
      <c r="C2138" s="140" t="s">
        <v>155</v>
      </c>
      <c r="D2138" s="140" t="s">
        <v>116</v>
      </c>
      <c r="E2138" s="140" t="s">
        <v>162</v>
      </c>
      <c r="F2138" s="140">
        <v>118</v>
      </c>
    </row>
    <row r="2139" spans="1:6" x14ac:dyDescent="0.35">
      <c r="A2139" s="140">
        <v>2022</v>
      </c>
      <c r="B2139" s="140" t="s">
        <v>105</v>
      </c>
      <c r="C2139" s="140" t="s">
        <v>155</v>
      </c>
      <c r="D2139" s="140" t="s">
        <v>115</v>
      </c>
      <c r="E2139" s="140" t="s">
        <v>162</v>
      </c>
      <c r="F2139" s="140">
        <v>12</v>
      </c>
    </row>
    <row r="2140" spans="1:6" x14ac:dyDescent="0.35">
      <c r="A2140" s="140">
        <v>2022</v>
      </c>
      <c r="B2140" s="140" t="s">
        <v>105</v>
      </c>
      <c r="C2140" s="140" t="s">
        <v>155</v>
      </c>
      <c r="D2140" s="140" t="s">
        <v>118</v>
      </c>
      <c r="E2140" s="140" t="s">
        <v>162</v>
      </c>
      <c r="F2140" s="140">
        <v>19</v>
      </c>
    </row>
    <row r="2141" spans="1:6" x14ac:dyDescent="0.35">
      <c r="A2141" s="140">
        <v>2022</v>
      </c>
      <c r="B2141" s="140" t="s">
        <v>105</v>
      </c>
      <c r="C2141" s="140" t="s">
        <v>155</v>
      </c>
      <c r="D2141" s="140" t="s">
        <v>108</v>
      </c>
      <c r="E2141" s="140" t="s">
        <v>162</v>
      </c>
      <c r="F2141" s="140">
        <v>121</v>
      </c>
    </row>
    <row r="2142" spans="1:6" x14ac:dyDescent="0.35">
      <c r="A2142" s="140">
        <v>2022</v>
      </c>
      <c r="B2142" s="140" t="s">
        <v>105</v>
      </c>
      <c r="C2142" s="140" t="s">
        <v>155</v>
      </c>
      <c r="D2142" s="140" t="s">
        <v>114</v>
      </c>
      <c r="E2142" s="140" t="s">
        <v>162</v>
      </c>
      <c r="F2142" s="140">
        <v>1</v>
      </c>
    </row>
    <row r="2143" spans="1:6" x14ac:dyDescent="0.35">
      <c r="A2143" s="140">
        <v>2022</v>
      </c>
      <c r="B2143" s="140" t="s">
        <v>105</v>
      </c>
      <c r="C2143" s="140" t="s">
        <v>156</v>
      </c>
      <c r="D2143" s="140" t="s">
        <v>110</v>
      </c>
      <c r="E2143" s="140" t="s">
        <v>162</v>
      </c>
      <c r="F2143" s="140">
        <v>5</v>
      </c>
    </row>
    <row r="2144" spans="1:6" x14ac:dyDescent="0.35">
      <c r="A2144" s="140">
        <v>2022</v>
      </c>
      <c r="B2144" s="140" t="s">
        <v>105</v>
      </c>
      <c r="C2144" s="140" t="s">
        <v>156</v>
      </c>
      <c r="D2144" s="140" t="s">
        <v>109</v>
      </c>
      <c r="E2144" s="140" t="s">
        <v>162</v>
      </c>
      <c r="F2144" s="140">
        <v>468</v>
      </c>
    </row>
    <row r="2145" spans="1:6" x14ac:dyDescent="0.35">
      <c r="A2145" s="140">
        <v>2022</v>
      </c>
      <c r="B2145" s="140" t="s">
        <v>105</v>
      </c>
      <c r="C2145" s="140" t="s">
        <v>156</v>
      </c>
      <c r="D2145" s="140" t="s">
        <v>111</v>
      </c>
      <c r="E2145" s="140" t="s">
        <v>162</v>
      </c>
      <c r="F2145" s="140">
        <v>1</v>
      </c>
    </row>
    <row r="2146" spans="1:6" x14ac:dyDescent="0.35">
      <c r="A2146" s="140">
        <v>2022</v>
      </c>
      <c r="B2146" s="140" t="s">
        <v>105</v>
      </c>
      <c r="C2146" s="140" t="s">
        <v>156</v>
      </c>
      <c r="D2146" s="140" t="s">
        <v>112</v>
      </c>
      <c r="E2146" s="140" t="s">
        <v>162</v>
      </c>
      <c r="F2146" s="140">
        <v>1</v>
      </c>
    </row>
    <row r="2147" spans="1:6" x14ac:dyDescent="0.35">
      <c r="A2147" s="140">
        <v>2022</v>
      </c>
      <c r="B2147" s="140" t="s">
        <v>105</v>
      </c>
      <c r="C2147" s="140" t="s">
        <v>156</v>
      </c>
      <c r="D2147" s="140" t="s">
        <v>113</v>
      </c>
      <c r="E2147" s="140" t="s">
        <v>162</v>
      </c>
      <c r="F2147" s="140">
        <v>2</v>
      </c>
    </row>
    <row r="2148" spans="1:6" x14ac:dyDescent="0.35">
      <c r="A2148" s="140">
        <v>2022</v>
      </c>
      <c r="B2148" s="140" t="s">
        <v>105</v>
      </c>
      <c r="C2148" s="140" t="s">
        <v>156</v>
      </c>
      <c r="D2148" s="140" t="s">
        <v>116</v>
      </c>
      <c r="E2148" s="140" t="s">
        <v>162</v>
      </c>
      <c r="F2148" s="140">
        <v>338</v>
      </c>
    </row>
    <row r="2149" spans="1:6" x14ac:dyDescent="0.35">
      <c r="A2149" s="140">
        <v>2022</v>
      </c>
      <c r="B2149" s="140" t="s">
        <v>105</v>
      </c>
      <c r="C2149" s="140" t="s">
        <v>156</v>
      </c>
      <c r="D2149" s="140" t="s">
        <v>115</v>
      </c>
      <c r="E2149" s="140" t="s">
        <v>162</v>
      </c>
      <c r="F2149" s="140">
        <v>30</v>
      </c>
    </row>
    <row r="2150" spans="1:6" x14ac:dyDescent="0.35">
      <c r="A2150" s="140">
        <v>2022</v>
      </c>
      <c r="B2150" s="140" t="s">
        <v>105</v>
      </c>
      <c r="C2150" s="140" t="s">
        <v>156</v>
      </c>
      <c r="D2150" s="140" t="s">
        <v>118</v>
      </c>
      <c r="E2150" s="140" t="s">
        <v>162</v>
      </c>
      <c r="F2150" s="140">
        <v>48</v>
      </c>
    </row>
    <row r="2151" spans="1:6" x14ac:dyDescent="0.35">
      <c r="A2151" s="140">
        <v>2022</v>
      </c>
      <c r="B2151" s="140" t="s">
        <v>105</v>
      </c>
      <c r="C2151" s="140" t="s">
        <v>156</v>
      </c>
      <c r="D2151" s="140" t="s">
        <v>108</v>
      </c>
      <c r="E2151" s="140" t="s">
        <v>162</v>
      </c>
      <c r="F2151" s="140">
        <v>374</v>
      </c>
    </row>
    <row r="2152" spans="1:6" x14ac:dyDescent="0.35">
      <c r="A2152" s="140">
        <v>2022</v>
      </c>
      <c r="B2152" s="140" t="s">
        <v>105</v>
      </c>
      <c r="C2152" s="140" t="s">
        <v>156</v>
      </c>
      <c r="D2152" s="140" t="s">
        <v>114</v>
      </c>
      <c r="E2152" s="140" t="s">
        <v>162</v>
      </c>
      <c r="F2152" s="140">
        <v>0</v>
      </c>
    </row>
    <row r="2153" spans="1:6" x14ac:dyDescent="0.35">
      <c r="A2153" s="140">
        <v>2022</v>
      </c>
      <c r="B2153" s="140" t="s">
        <v>105</v>
      </c>
      <c r="C2153" s="140" t="s">
        <v>157</v>
      </c>
      <c r="D2153" s="140" t="s">
        <v>110</v>
      </c>
      <c r="E2153" s="140" t="s">
        <v>162</v>
      </c>
      <c r="F2153" s="140">
        <v>37</v>
      </c>
    </row>
    <row r="2154" spans="1:6" x14ac:dyDescent="0.35">
      <c r="A2154" s="140">
        <v>2022</v>
      </c>
      <c r="B2154" s="140" t="s">
        <v>105</v>
      </c>
      <c r="C2154" s="140" t="s">
        <v>157</v>
      </c>
      <c r="D2154" s="140" t="s">
        <v>109</v>
      </c>
      <c r="E2154" s="140" t="s">
        <v>162</v>
      </c>
      <c r="F2154" s="140">
        <v>1263</v>
      </c>
    </row>
    <row r="2155" spans="1:6" x14ac:dyDescent="0.35">
      <c r="A2155" s="140">
        <v>2022</v>
      </c>
      <c r="B2155" s="140" t="s">
        <v>105</v>
      </c>
      <c r="C2155" s="140" t="s">
        <v>157</v>
      </c>
      <c r="D2155" s="140" t="s">
        <v>111</v>
      </c>
      <c r="E2155" s="140" t="s">
        <v>162</v>
      </c>
      <c r="F2155" s="140">
        <v>3</v>
      </c>
    </row>
    <row r="2156" spans="1:6" x14ac:dyDescent="0.35">
      <c r="A2156" s="140">
        <v>2022</v>
      </c>
      <c r="B2156" s="140" t="s">
        <v>105</v>
      </c>
      <c r="C2156" s="140" t="s">
        <v>157</v>
      </c>
      <c r="D2156" s="140" t="s">
        <v>112</v>
      </c>
      <c r="E2156" s="140" t="s">
        <v>162</v>
      </c>
      <c r="F2156" s="140">
        <v>5</v>
      </c>
    </row>
    <row r="2157" spans="1:6" x14ac:dyDescent="0.35">
      <c r="A2157" s="140">
        <v>2022</v>
      </c>
      <c r="B2157" s="140" t="s">
        <v>105</v>
      </c>
      <c r="C2157" s="140" t="s">
        <v>157</v>
      </c>
      <c r="D2157" s="140" t="s">
        <v>113</v>
      </c>
      <c r="E2157" s="140" t="s">
        <v>162</v>
      </c>
      <c r="F2157" s="140">
        <v>18</v>
      </c>
    </row>
    <row r="2158" spans="1:6" x14ac:dyDescent="0.35">
      <c r="A2158" s="140">
        <v>2022</v>
      </c>
      <c r="B2158" s="140" t="s">
        <v>105</v>
      </c>
      <c r="C2158" s="140" t="s">
        <v>157</v>
      </c>
      <c r="D2158" s="140" t="s">
        <v>116</v>
      </c>
      <c r="E2158" s="140" t="s">
        <v>162</v>
      </c>
      <c r="F2158" s="140">
        <v>974</v>
      </c>
    </row>
    <row r="2159" spans="1:6" x14ac:dyDescent="0.35">
      <c r="A2159" s="140">
        <v>2022</v>
      </c>
      <c r="B2159" s="140" t="s">
        <v>105</v>
      </c>
      <c r="C2159" s="140" t="s">
        <v>157</v>
      </c>
      <c r="D2159" s="140" t="s">
        <v>115</v>
      </c>
      <c r="E2159" s="140" t="s">
        <v>162</v>
      </c>
      <c r="F2159" s="140">
        <v>69</v>
      </c>
    </row>
    <row r="2160" spans="1:6" x14ac:dyDescent="0.35">
      <c r="A2160" s="140">
        <v>2022</v>
      </c>
      <c r="B2160" s="140" t="s">
        <v>105</v>
      </c>
      <c r="C2160" s="140" t="s">
        <v>157</v>
      </c>
      <c r="D2160" s="140" t="s">
        <v>118</v>
      </c>
      <c r="E2160" s="140" t="s">
        <v>162</v>
      </c>
      <c r="F2160" s="140">
        <v>76</v>
      </c>
    </row>
    <row r="2161" spans="1:6" x14ac:dyDescent="0.35">
      <c r="A2161" s="140">
        <v>2022</v>
      </c>
      <c r="B2161" s="140" t="s">
        <v>105</v>
      </c>
      <c r="C2161" s="140" t="s">
        <v>157</v>
      </c>
      <c r="D2161" s="140" t="s">
        <v>108</v>
      </c>
      <c r="E2161" s="140" t="s">
        <v>162</v>
      </c>
      <c r="F2161" s="140">
        <v>1067</v>
      </c>
    </row>
    <row r="2162" spans="1:6" x14ac:dyDescent="0.35">
      <c r="A2162" s="140">
        <v>2022</v>
      </c>
      <c r="B2162" s="140" t="s">
        <v>105</v>
      </c>
      <c r="C2162" s="140" t="s">
        <v>157</v>
      </c>
      <c r="D2162" s="140" t="s">
        <v>114</v>
      </c>
      <c r="E2162" s="140" t="s">
        <v>162</v>
      </c>
      <c r="F2162" s="140">
        <v>3</v>
      </c>
    </row>
    <row r="2163" spans="1:6" x14ac:dyDescent="0.35">
      <c r="A2163" s="140">
        <v>2023</v>
      </c>
      <c r="B2163" s="140" t="s">
        <v>127</v>
      </c>
      <c r="C2163" s="140" t="s">
        <v>153</v>
      </c>
      <c r="D2163" s="140" t="s">
        <v>110</v>
      </c>
      <c r="E2163" s="140" t="s">
        <v>162</v>
      </c>
      <c r="F2163" s="140">
        <v>0</v>
      </c>
    </row>
    <row r="2164" spans="1:6" x14ac:dyDescent="0.35">
      <c r="A2164" s="140">
        <v>2023</v>
      </c>
      <c r="B2164" s="140" t="s">
        <v>127</v>
      </c>
      <c r="C2164" s="140" t="s">
        <v>153</v>
      </c>
      <c r="D2164" s="140" t="s">
        <v>109</v>
      </c>
      <c r="E2164" s="140" t="s">
        <v>162</v>
      </c>
      <c r="F2164" s="140">
        <v>93</v>
      </c>
    </row>
    <row r="2165" spans="1:6" x14ac:dyDescent="0.35">
      <c r="A2165" s="140">
        <v>2023</v>
      </c>
      <c r="B2165" s="140" t="s">
        <v>127</v>
      </c>
      <c r="C2165" s="140" t="s">
        <v>153</v>
      </c>
      <c r="D2165" s="140" t="s">
        <v>111</v>
      </c>
      <c r="E2165" s="140" t="s">
        <v>162</v>
      </c>
      <c r="F2165" s="140">
        <v>0</v>
      </c>
    </row>
    <row r="2166" spans="1:6" x14ac:dyDescent="0.35">
      <c r="A2166" s="140">
        <v>2023</v>
      </c>
      <c r="B2166" s="140" t="s">
        <v>127</v>
      </c>
      <c r="C2166" s="140" t="s">
        <v>153</v>
      </c>
      <c r="D2166" s="140" t="s">
        <v>112</v>
      </c>
      <c r="E2166" s="140" t="s">
        <v>162</v>
      </c>
      <c r="F2166" s="140">
        <v>0</v>
      </c>
    </row>
    <row r="2167" spans="1:6" x14ac:dyDescent="0.35">
      <c r="A2167" s="140">
        <v>2023</v>
      </c>
      <c r="B2167" s="140" t="s">
        <v>127</v>
      </c>
      <c r="C2167" s="140" t="s">
        <v>153</v>
      </c>
      <c r="D2167" s="140" t="s">
        <v>113</v>
      </c>
      <c r="E2167" s="140" t="s">
        <v>162</v>
      </c>
      <c r="F2167" s="140">
        <v>0</v>
      </c>
    </row>
    <row r="2168" spans="1:6" x14ac:dyDescent="0.35">
      <c r="A2168" s="140">
        <v>2023</v>
      </c>
      <c r="B2168" s="140" t="s">
        <v>127</v>
      </c>
      <c r="C2168" s="140" t="s">
        <v>153</v>
      </c>
      <c r="D2168" s="140" t="s">
        <v>116</v>
      </c>
      <c r="E2168" s="140" t="s">
        <v>162</v>
      </c>
      <c r="F2168" s="140">
        <v>92</v>
      </c>
    </row>
    <row r="2169" spans="1:6" x14ac:dyDescent="0.35">
      <c r="A2169" s="140">
        <v>2023</v>
      </c>
      <c r="B2169" s="140" t="s">
        <v>127</v>
      </c>
      <c r="C2169" s="140" t="s">
        <v>153</v>
      </c>
      <c r="D2169" s="140" t="s">
        <v>115</v>
      </c>
      <c r="E2169" s="140" t="s">
        <v>162</v>
      </c>
      <c r="F2169" s="140">
        <v>7</v>
      </c>
    </row>
    <row r="2170" spans="1:6" x14ac:dyDescent="0.35">
      <c r="A2170" s="140">
        <v>2023</v>
      </c>
      <c r="B2170" s="140" t="s">
        <v>127</v>
      </c>
      <c r="C2170" s="140" t="s">
        <v>153</v>
      </c>
      <c r="D2170" s="140" t="s">
        <v>118</v>
      </c>
      <c r="E2170" s="140" t="s">
        <v>162</v>
      </c>
      <c r="F2170" s="140">
        <v>16</v>
      </c>
    </row>
    <row r="2171" spans="1:6" x14ac:dyDescent="0.35">
      <c r="A2171" s="140">
        <v>2023</v>
      </c>
      <c r="B2171" s="140" t="s">
        <v>127</v>
      </c>
      <c r="C2171" s="140" t="s">
        <v>153</v>
      </c>
      <c r="D2171" s="140" t="s">
        <v>108</v>
      </c>
      <c r="E2171" s="140" t="s">
        <v>162</v>
      </c>
      <c r="F2171" s="140">
        <v>56</v>
      </c>
    </row>
    <row r="2172" spans="1:6" x14ac:dyDescent="0.35">
      <c r="A2172" s="140">
        <v>2023</v>
      </c>
      <c r="B2172" s="140" t="s">
        <v>127</v>
      </c>
      <c r="C2172" s="140" t="s">
        <v>153</v>
      </c>
      <c r="D2172" s="140" t="s">
        <v>114</v>
      </c>
      <c r="E2172" s="140" t="s">
        <v>162</v>
      </c>
      <c r="F2172" s="140">
        <v>1</v>
      </c>
    </row>
    <row r="2173" spans="1:6" x14ac:dyDescent="0.35">
      <c r="A2173" s="140">
        <v>2023</v>
      </c>
      <c r="B2173" s="140" t="s">
        <v>127</v>
      </c>
      <c r="C2173" s="140" t="s">
        <v>154</v>
      </c>
      <c r="D2173" s="140" t="s">
        <v>110</v>
      </c>
      <c r="E2173" s="140" t="s">
        <v>162</v>
      </c>
      <c r="F2173" s="140">
        <v>2</v>
      </c>
    </row>
    <row r="2174" spans="1:6" x14ac:dyDescent="0.35">
      <c r="A2174" s="140">
        <v>2023</v>
      </c>
      <c r="B2174" s="140" t="s">
        <v>127</v>
      </c>
      <c r="C2174" s="140" t="s">
        <v>154</v>
      </c>
      <c r="D2174" s="140" t="s">
        <v>109</v>
      </c>
      <c r="E2174" s="140" t="s">
        <v>162</v>
      </c>
      <c r="F2174" s="140">
        <v>177</v>
      </c>
    </row>
    <row r="2175" spans="1:6" x14ac:dyDescent="0.35">
      <c r="A2175" s="140">
        <v>2023</v>
      </c>
      <c r="B2175" s="140" t="s">
        <v>127</v>
      </c>
      <c r="C2175" s="140" t="s">
        <v>154</v>
      </c>
      <c r="D2175" s="140" t="s">
        <v>111</v>
      </c>
      <c r="E2175" s="140" t="s">
        <v>162</v>
      </c>
      <c r="F2175" s="140">
        <v>1</v>
      </c>
    </row>
    <row r="2176" spans="1:6" x14ac:dyDescent="0.35">
      <c r="A2176" s="140">
        <v>2023</v>
      </c>
      <c r="B2176" s="140" t="s">
        <v>127</v>
      </c>
      <c r="C2176" s="140" t="s">
        <v>154</v>
      </c>
      <c r="D2176" s="140" t="s">
        <v>112</v>
      </c>
      <c r="E2176" s="140" t="s">
        <v>162</v>
      </c>
      <c r="F2176" s="140">
        <v>0</v>
      </c>
    </row>
    <row r="2177" spans="1:6" x14ac:dyDescent="0.35">
      <c r="A2177" s="140">
        <v>2023</v>
      </c>
      <c r="B2177" s="140" t="s">
        <v>127</v>
      </c>
      <c r="C2177" s="140" t="s">
        <v>154</v>
      </c>
      <c r="D2177" s="140" t="s">
        <v>113</v>
      </c>
      <c r="E2177" s="140" t="s">
        <v>162</v>
      </c>
      <c r="F2177" s="140">
        <v>4</v>
      </c>
    </row>
    <row r="2178" spans="1:6" x14ac:dyDescent="0.35">
      <c r="A2178" s="140">
        <v>2023</v>
      </c>
      <c r="B2178" s="140" t="s">
        <v>127</v>
      </c>
      <c r="C2178" s="140" t="s">
        <v>154</v>
      </c>
      <c r="D2178" s="140" t="s">
        <v>116</v>
      </c>
      <c r="E2178" s="140" t="s">
        <v>162</v>
      </c>
      <c r="F2178" s="140">
        <v>224</v>
      </c>
    </row>
    <row r="2179" spans="1:6" x14ac:dyDescent="0.35">
      <c r="A2179" s="140">
        <v>2023</v>
      </c>
      <c r="B2179" s="140" t="s">
        <v>127</v>
      </c>
      <c r="C2179" s="140" t="s">
        <v>154</v>
      </c>
      <c r="D2179" s="140" t="s">
        <v>115</v>
      </c>
      <c r="E2179" s="140" t="s">
        <v>162</v>
      </c>
      <c r="F2179" s="140">
        <v>17</v>
      </c>
    </row>
    <row r="2180" spans="1:6" x14ac:dyDescent="0.35">
      <c r="A2180" s="140">
        <v>2023</v>
      </c>
      <c r="B2180" s="140" t="s">
        <v>127</v>
      </c>
      <c r="C2180" s="140" t="s">
        <v>154</v>
      </c>
      <c r="D2180" s="140" t="s">
        <v>118</v>
      </c>
      <c r="E2180" s="140" t="s">
        <v>162</v>
      </c>
      <c r="F2180" s="140">
        <v>69</v>
      </c>
    </row>
    <row r="2181" spans="1:6" x14ac:dyDescent="0.35">
      <c r="A2181" s="140">
        <v>2023</v>
      </c>
      <c r="B2181" s="140" t="s">
        <v>127</v>
      </c>
      <c r="C2181" s="140" t="s">
        <v>154</v>
      </c>
      <c r="D2181" s="140" t="s">
        <v>108</v>
      </c>
      <c r="E2181" s="140" t="s">
        <v>162</v>
      </c>
      <c r="F2181" s="140">
        <v>111</v>
      </c>
    </row>
    <row r="2182" spans="1:6" x14ac:dyDescent="0.35">
      <c r="A2182" s="140">
        <v>2023</v>
      </c>
      <c r="B2182" s="140" t="s">
        <v>127</v>
      </c>
      <c r="C2182" s="140" t="s">
        <v>154</v>
      </c>
      <c r="D2182" s="140" t="s">
        <v>114</v>
      </c>
      <c r="E2182" s="140" t="s">
        <v>162</v>
      </c>
      <c r="F2182" s="140">
        <v>0</v>
      </c>
    </row>
    <row r="2183" spans="1:6" x14ac:dyDescent="0.35">
      <c r="A2183" s="140">
        <v>2023</v>
      </c>
      <c r="B2183" s="140" t="s">
        <v>127</v>
      </c>
      <c r="C2183" s="140" t="s">
        <v>155</v>
      </c>
      <c r="D2183" s="140" t="s">
        <v>110</v>
      </c>
      <c r="E2183" s="140" t="s">
        <v>162</v>
      </c>
      <c r="F2183" s="140">
        <v>0</v>
      </c>
    </row>
    <row r="2184" spans="1:6" x14ac:dyDescent="0.35">
      <c r="A2184" s="140">
        <v>2023</v>
      </c>
      <c r="B2184" s="140" t="s">
        <v>127</v>
      </c>
      <c r="C2184" s="140" t="s">
        <v>155</v>
      </c>
      <c r="D2184" s="140" t="s">
        <v>109</v>
      </c>
      <c r="E2184" s="140" t="s">
        <v>162</v>
      </c>
      <c r="F2184" s="140">
        <v>2</v>
      </c>
    </row>
    <row r="2185" spans="1:6" x14ac:dyDescent="0.35">
      <c r="A2185" s="140">
        <v>2023</v>
      </c>
      <c r="B2185" s="140" t="s">
        <v>127</v>
      </c>
      <c r="C2185" s="140" t="s">
        <v>155</v>
      </c>
      <c r="D2185" s="140" t="s">
        <v>111</v>
      </c>
      <c r="E2185" s="140" t="s">
        <v>162</v>
      </c>
      <c r="F2185" s="140">
        <v>0</v>
      </c>
    </row>
    <row r="2186" spans="1:6" x14ac:dyDescent="0.35">
      <c r="A2186" s="140">
        <v>2023</v>
      </c>
      <c r="B2186" s="140" t="s">
        <v>127</v>
      </c>
      <c r="C2186" s="140" t="s">
        <v>155</v>
      </c>
      <c r="D2186" s="140" t="s">
        <v>112</v>
      </c>
      <c r="E2186" s="140" t="s">
        <v>162</v>
      </c>
      <c r="F2186" s="140">
        <v>0</v>
      </c>
    </row>
    <row r="2187" spans="1:6" x14ac:dyDescent="0.35">
      <c r="A2187" s="140">
        <v>2023</v>
      </c>
      <c r="B2187" s="140" t="s">
        <v>127</v>
      </c>
      <c r="C2187" s="140" t="s">
        <v>155</v>
      </c>
      <c r="D2187" s="140" t="s">
        <v>113</v>
      </c>
      <c r="E2187" s="140" t="s">
        <v>162</v>
      </c>
      <c r="F2187" s="140">
        <v>0</v>
      </c>
    </row>
    <row r="2188" spans="1:6" x14ac:dyDescent="0.35">
      <c r="A2188" s="140">
        <v>2023</v>
      </c>
      <c r="B2188" s="140" t="s">
        <v>127</v>
      </c>
      <c r="C2188" s="140" t="s">
        <v>155</v>
      </c>
      <c r="D2188" s="140" t="s">
        <v>116</v>
      </c>
      <c r="E2188" s="140" t="s">
        <v>162</v>
      </c>
      <c r="F2188" s="140">
        <v>3</v>
      </c>
    </row>
    <row r="2189" spans="1:6" x14ac:dyDescent="0.35">
      <c r="A2189" s="140">
        <v>2023</v>
      </c>
      <c r="B2189" s="140" t="s">
        <v>127</v>
      </c>
      <c r="C2189" s="140" t="s">
        <v>155</v>
      </c>
      <c r="D2189" s="140" t="s">
        <v>115</v>
      </c>
      <c r="E2189" s="140" t="s">
        <v>162</v>
      </c>
      <c r="F2189" s="140">
        <v>0</v>
      </c>
    </row>
    <row r="2190" spans="1:6" x14ac:dyDescent="0.35">
      <c r="A2190" s="140">
        <v>2023</v>
      </c>
      <c r="B2190" s="140" t="s">
        <v>127</v>
      </c>
      <c r="C2190" s="140" t="s">
        <v>155</v>
      </c>
      <c r="D2190" s="140" t="s">
        <v>118</v>
      </c>
      <c r="E2190" s="140" t="s">
        <v>162</v>
      </c>
      <c r="F2190" s="140">
        <v>2</v>
      </c>
    </row>
    <row r="2191" spans="1:6" x14ac:dyDescent="0.35">
      <c r="A2191" s="140">
        <v>2023</v>
      </c>
      <c r="B2191" s="140" t="s">
        <v>127</v>
      </c>
      <c r="C2191" s="140" t="s">
        <v>155</v>
      </c>
      <c r="D2191" s="140" t="s">
        <v>108</v>
      </c>
      <c r="E2191" s="140" t="s">
        <v>162</v>
      </c>
      <c r="F2191" s="140">
        <v>2</v>
      </c>
    </row>
    <row r="2192" spans="1:6" x14ac:dyDescent="0.35">
      <c r="A2192" s="140">
        <v>2023</v>
      </c>
      <c r="B2192" s="140" t="s">
        <v>127</v>
      </c>
      <c r="C2192" s="140" t="s">
        <v>155</v>
      </c>
      <c r="D2192" s="140" t="s">
        <v>114</v>
      </c>
      <c r="E2192" s="140" t="s">
        <v>162</v>
      </c>
      <c r="F2192" s="140">
        <v>0</v>
      </c>
    </row>
    <row r="2193" spans="1:6" x14ac:dyDescent="0.35">
      <c r="A2193" s="140">
        <v>2023</v>
      </c>
      <c r="B2193" s="140" t="s">
        <v>127</v>
      </c>
      <c r="C2193" s="140" t="s">
        <v>156</v>
      </c>
      <c r="D2193" s="140" t="s">
        <v>110</v>
      </c>
      <c r="E2193" s="140" t="s">
        <v>162</v>
      </c>
      <c r="F2193" s="140">
        <v>0</v>
      </c>
    </row>
    <row r="2194" spans="1:6" x14ac:dyDescent="0.35">
      <c r="A2194" s="140">
        <v>2023</v>
      </c>
      <c r="B2194" s="140" t="s">
        <v>127</v>
      </c>
      <c r="C2194" s="140" t="s">
        <v>156</v>
      </c>
      <c r="D2194" s="140" t="s">
        <v>109</v>
      </c>
      <c r="E2194" s="140" t="s">
        <v>162</v>
      </c>
      <c r="F2194" s="140">
        <v>15</v>
      </c>
    </row>
    <row r="2195" spans="1:6" x14ac:dyDescent="0.35">
      <c r="A2195" s="140">
        <v>2023</v>
      </c>
      <c r="B2195" s="140" t="s">
        <v>127</v>
      </c>
      <c r="C2195" s="140" t="s">
        <v>156</v>
      </c>
      <c r="D2195" s="140" t="s">
        <v>111</v>
      </c>
      <c r="E2195" s="140" t="s">
        <v>162</v>
      </c>
      <c r="F2195" s="140">
        <v>0</v>
      </c>
    </row>
    <row r="2196" spans="1:6" x14ac:dyDescent="0.35">
      <c r="A2196" s="140">
        <v>2023</v>
      </c>
      <c r="B2196" s="140" t="s">
        <v>127</v>
      </c>
      <c r="C2196" s="140" t="s">
        <v>156</v>
      </c>
      <c r="D2196" s="140" t="s">
        <v>112</v>
      </c>
      <c r="E2196" s="140" t="s">
        <v>162</v>
      </c>
      <c r="F2196" s="140">
        <v>0</v>
      </c>
    </row>
    <row r="2197" spans="1:6" x14ac:dyDescent="0.35">
      <c r="A2197" s="140">
        <v>2023</v>
      </c>
      <c r="B2197" s="140" t="s">
        <v>127</v>
      </c>
      <c r="C2197" s="140" t="s">
        <v>156</v>
      </c>
      <c r="D2197" s="140" t="s">
        <v>113</v>
      </c>
      <c r="E2197" s="140" t="s">
        <v>162</v>
      </c>
      <c r="F2197" s="140">
        <v>0</v>
      </c>
    </row>
    <row r="2198" spans="1:6" x14ac:dyDescent="0.35">
      <c r="A2198" s="140">
        <v>2023</v>
      </c>
      <c r="B2198" s="140" t="s">
        <v>127</v>
      </c>
      <c r="C2198" s="140" t="s">
        <v>156</v>
      </c>
      <c r="D2198" s="140" t="s">
        <v>116</v>
      </c>
      <c r="E2198" s="140" t="s">
        <v>162</v>
      </c>
      <c r="F2198" s="140">
        <v>16</v>
      </c>
    </row>
    <row r="2199" spans="1:6" x14ac:dyDescent="0.35">
      <c r="A2199" s="140">
        <v>2023</v>
      </c>
      <c r="B2199" s="140" t="s">
        <v>127</v>
      </c>
      <c r="C2199" s="140" t="s">
        <v>156</v>
      </c>
      <c r="D2199" s="140" t="s">
        <v>115</v>
      </c>
      <c r="E2199" s="140" t="s">
        <v>162</v>
      </c>
      <c r="F2199" s="140">
        <v>2</v>
      </c>
    </row>
    <row r="2200" spans="1:6" x14ac:dyDescent="0.35">
      <c r="A2200" s="140">
        <v>2023</v>
      </c>
      <c r="B2200" s="140" t="s">
        <v>127</v>
      </c>
      <c r="C2200" s="140" t="s">
        <v>156</v>
      </c>
      <c r="D2200" s="140" t="s">
        <v>118</v>
      </c>
      <c r="E2200" s="140" t="s">
        <v>162</v>
      </c>
      <c r="F2200" s="140">
        <v>12</v>
      </c>
    </row>
    <row r="2201" spans="1:6" x14ac:dyDescent="0.35">
      <c r="A2201" s="140">
        <v>2023</v>
      </c>
      <c r="B2201" s="140" t="s">
        <v>127</v>
      </c>
      <c r="C2201" s="140" t="s">
        <v>156</v>
      </c>
      <c r="D2201" s="140" t="s">
        <v>108</v>
      </c>
      <c r="E2201" s="140" t="s">
        <v>162</v>
      </c>
      <c r="F2201" s="140">
        <v>12</v>
      </c>
    </row>
    <row r="2202" spans="1:6" x14ac:dyDescent="0.35">
      <c r="A2202" s="140">
        <v>2023</v>
      </c>
      <c r="B2202" s="140" t="s">
        <v>127</v>
      </c>
      <c r="C2202" s="140" t="s">
        <v>156</v>
      </c>
      <c r="D2202" s="140" t="s">
        <v>114</v>
      </c>
      <c r="E2202" s="140" t="s">
        <v>162</v>
      </c>
      <c r="F2202" s="140">
        <v>0</v>
      </c>
    </row>
    <row r="2203" spans="1:6" x14ac:dyDescent="0.35">
      <c r="A2203" s="140">
        <v>2023</v>
      </c>
      <c r="B2203" s="140" t="s">
        <v>127</v>
      </c>
      <c r="C2203" s="140" t="s">
        <v>157</v>
      </c>
      <c r="D2203" s="140" t="s">
        <v>110</v>
      </c>
      <c r="E2203" s="140" t="s">
        <v>162</v>
      </c>
      <c r="F2203" s="140">
        <v>1</v>
      </c>
    </row>
    <row r="2204" spans="1:6" x14ac:dyDescent="0.35">
      <c r="A2204" s="140">
        <v>2023</v>
      </c>
      <c r="B2204" s="140" t="s">
        <v>127</v>
      </c>
      <c r="C2204" s="140" t="s">
        <v>157</v>
      </c>
      <c r="D2204" s="140" t="s">
        <v>109</v>
      </c>
      <c r="E2204" s="140" t="s">
        <v>162</v>
      </c>
      <c r="F2204" s="140">
        <v>66</v>
      </c>
    </row>
    <row r="2205" spans="1:6" x14ac:dyDescent="0.35">
      <c r="A2205" s="140">
        <v>2023</v>
      </c>
      <c r="B2205" s="140" t="s">
        <v>127</v>
      </c>
      <c r="C2205" s="140" t="s">
        <v>157</v>
      </c>
      <c r="D2205" s="140" t="s">
        <v>111</v>
      </c>
      <c r="E2205" s="140" t="s">
        <v>162</v>
      </c>
      <c r="F2205" s="140">
        <v>0</v>
      </c>
    </row>
    <row r="2206" spans="1:6" x14ac:dyDescent="0.35">
      <c r="A2206" s="140">
        <v>2023</v>
      </c>
      <c r="B2206" s="140" t="s">
        <v>127</v>
      </c>
      <c r="C2206" s="140" t="s">
        <v>157</v>
      </c>
      <c r="D2206" s="140" t="s">
        <v>112</v>
      </c>
      <c r="E2206" s="140" t="s">
        <v>162</v>
      </c>
      <c r="F2206" s="140">
        <v>0</v>
      </c>
    </row>
    <row r="2207" spans="1:6" x14ac:dyDescent="0.35">
      <c r="A2207" s="140">
        <v>2023</v>
      </c>
      <c r="B2207" s="140" t="s">
        <v>127</v>
      </c>
      <c r="C2207" s="140" t="s">
        <v>157</v>
      </c>
      <c r="D2207" s="140" t="s">
        <v>113</v>
      </c>
      <c r="E2207" s="140" t="s">
        <v>162</v>
      </c>
      <c r="F2207" s="140">
        <v>0</v>
      </c>
    </row>
    <row r="2208" spans="1:6" x14ac:dyDescent="0.35">
      <c r="A2208" s="140">
        <v>2023</v>
      </c>
      <c r="B2208" s="140" t="s">
        <v>127</v>
      </c>
      <c r="C2208" s="140" t="s">
        <v>157</v>
      </c>
      <c r="D2208" s="140" t="s">
        <v>116</v>
      </c>
      <c r="E2208" s="140" t="s">
        <v>162</v>
      </c>
      <c r="F2208" s="140">
        <v>50</v>
      </c>
    </row>
    <row r="2209" spans="1:6" x14ac:dyDescent="0.35">
      <c r="A2209" s="140">
        <v>2023</v>
      </c>
      <c r="B2209" s="140" t="s">
        <v>127</v>
      </c>
      <c r="C2209" s="140" t="s">
        <v>157</v>
      </c>
      <c r="D2209" s="140" t="s">
        <v>115</v>
      </c>
      <c r="E2209" s="140" t="s">
        <v>162</v>
      </c>
      <c r="F2209" s="140">
        <v>6</v>
      </c>
    </row>
    <row r="2210" spans="1:6" x14ac:dyDescent="0.35">
      <c r="A2210" s="140">
        <v>2023</v>
      </c>
      <c r="B2210" s="140" t="s">
        <v>127</v>
      </c>
      <c r="C2210" s="140" t="s">
        <v>157</v>
      </c>
      <c r="D2210" s="140" t="s">
        <v>118</v>
      </c>
      <c r="E2210" s="140" t="s">
        <v>162</v>
      </c>
      <c r="F2210" s="140">
        <v>27</v>
      </c>
    </row>
    <row r="2211" spans="1:6" x14ac:dyDescent="0.35">
      <c r="A2211" s="140">
        <v>2023</v>
      </c>
      <c r="B2211" s="140" t="s">
        <v>127</v>
      </c>
      <c r="C2211" s="140" t="s">
        <v>157</v>
      </c>
      <c r="D2211" s="140" t="s">
        <v>108</v>
      </c>
      <c r="E2211" s="140" t="s">
        <v>162</v>
      </c>
      <c r="F2211" s="140">
        <v>60</v>
      </c>
    </row>
    <row r="2212" spans="1:6" x14ac:dyDescent="0.35">
      <c r="A2212" s="140">
        <v>2023</v>
      </c>
      <c r="B2212" s="140" t="s">
        <v>127</v>
      </c>
      <c r="C2212" s="140" t="s">
        <v>157</v>
      </c>
      <c r="D2212" s="140" t="s">
        <v>114</v>
      </c>
      <c r="E2212" s="140" t="s">
        <v>162</v>
      </c>
      <c r="F2212" s="140">
        <v>0</v>
      </c>
    </row>
    <row r="2213" spans="1:6" x14ac:dyDescent="0.35">
      <c r="A2213" s="140">
        <v>2023</v>
      </c>
      <c r="B2213" s="140" t="s">
        <v>158</v>
      </c>
      <c r="C2213" s="140" t="s">
        <v>153</v>
      </c>
      <c r="D2213" s="140" t="s">
        <v>110</v>
      </c>
      <c r="E2213" s="140" t="s">
        <v>162</v>
      </c>
      <c r="F2213" s="140">
        <v>12</v>
      </c>
    </row>
    <row r="2214" spans="1:6" x14ac:dyDescent="0.35">
      <c r="A2214" s="140">
        <v>2023</v>
      </c>
      <c r="B2214" s="140" t="s">
        <v>158</v>
      </c>
      <c r="C2214" s="140" t="s">
        <v>153</v>
      </c>
      <c r="D2214" s="140" t="s">
        <v>109</v>
      </c>
      <c r="E2214" s="140" t="s">
        <v>162</v>
      </c>
      <c r="F2214" s="140">
        <v>735</v>
      </c>
    </row>
    <row r="2215" spans="1:6" x14ac:dyDescent="0.35">
      <c r="A2215" s="140">
        <v>2023</v>
      </c>
      <c r="B2215" s="140" t="s">
        <v>158</v>
      </c>
      <c r="C2215" s="140" t="s">
        <v>153</v>
      </c>
      <c r="D2215" s="140" t="s">
        <v>111</v>
      </c>
      <c r="E2215" s="140" t="s">
        <v>162</v>
      </c>
      <c r="F2215" s="140">
        <v>1</v>
      </c>
    </row>
    <row r="2216" spans="1:6" x14ac:dyDescent="0.35">
      <c r="A2216" s="140">
        <v>2023</v>
      </c>
      <c r="B2216" s="140" t="s">
        <v>158</v>
      </c>
      <c r="C2216" s="140" t="s">
        <v>153</v>
      </c>
      <c r="D2216" s="140" t="s">
        <v>112</v>
      </c>
      <c r="E2216" s="140" t="s">
        <v>162</v>
      </c>
      <c r="F2216" s="140">
        <v>0</v>
      </c>
    </row>
    <row r="2217" spans="1:6" x14ac:dyDescent="0.35">
      <c r="A2217" s="140">
        <v>2023</v>
      </c>
      <c r="B2217" s="140" t="s">
        <v>158</v>
      </c>
      <c r="C2217" s="140" t="s">
        <v>153</v>
      </c>
      <c r="D2217" s="140" t="s">
        <v>113</v>
      </c>
      <c r="E2217" s="140" t="s">
        <v>162</v>
      </c>
      <c r="F2217" s="140">
        <v>3</v>
      </c>
    </row>
    <row r="2218" spans="1:6" x14ac:dyDescent="0.35">
      <c r="A2218" s="140">
        <v>2023</v>
      </c>
      <c r="B2218" s="140" t="s">
        <v>158</v>
      </c>
      <c r="C2218" s="140" t="s">
        <v>153</v>
      </c>
      <c r="D2218" s="140" t="s">
        <v>116</v>
      </c>
      <c r="E2218" s="140" t="s">
        <v>162</v>
      </c>
      <c r="F2218" s="140">
        <v>667</v>
      </c>
    </row>
    <row r="2219" spans="1:6" x14ac:dyDescent="0.35">
      <c r="A2219" s="140">
        <v>2023</v>
      </c>
      <c r="B2219" s="140" t="s">
        <v>158</v>
      </c>
      <c r="C2219" s="140" t="s">
        <v>153</v>
      </c>
      <c r="D2219" s="140" t="s">
        <v>115</v>
      </c>
      <c r="E2219" s="140" t="s">
        <v>162</v>
      </c>
      <c r="F2219" s="140">
        <v>51</v>
      </c>
    </row>
    <row r="2220" spans="1:6" x14ac:dyDescent="0.35">
      <c r="A2220" s="140">
        <v>2023</v>
      </c>
      <c r="B2220" s="140" t="s">
        <v>158</v>
      </c>
      <c r="C2220" s="140" t="s">
        <v>153</v>
      </c>
      <c r="D2220" s="140" t="s">
        <v>118</v>
      </c>
      <c r="E2220" s="140" t="s">
        <v>162</v>
      </c>
      <c r="F2220" s="140">
        <v>39</v>
      </c>
    </row>
    <row r="2221" spans="1:6" x14ac:dyDescent="0.35">
      <c r="A2221" s="140">
        <v>2023</v>
      </c>
      <c r="B2221" s="140" t="s">
        <v>158</v>
      </c>
      <c r="C2221" s="140" t="s">
        <v>153</v>
      </c>
      <c r="D2221" s="140" t="s">
        <v>108</v>
      </c>
      <c r="E2221" s="140" t="s">
        <v>162</v>
      </c>
      <c r="F2221" s="140">
        <v>733</v>
      </c>
    </row>
    <row r="2222" spans="1:6" x14ac:dyDescent="0.35">
      <c r="A2222" s="140">
        <v>2023</v>
      </c>
      <c r="B2222" s="140" t="s">
        <v>158</v>
      </c>
      <c r="C2222" s="140" t="s">
        <v>153</v>
      </c>
      <c r="D2222" s="140" t="s">
        <v>114</v>
      </c>
      <c r="E2222" s="140" t="s">
        <v>162</v>
      </c>
      <c r="F2222" s="140">
        <v>1</v>
      </c>
    </row>
    <row r="2223" spans="1:6" x14ac:dyDescent="0.35">
      <c r="A2223" s="140">
        <v>2023</v>
      </c>
      <c r="B2223" s="140" t="s">
        <v>158</v>
      </c>
      <c r="C2223" s="140" t="s">
        <v>154</v>
      </c>
      <c r="D2223" s="140" t="s">
        <v>110</v>
      </c>
      <c r="E2223" s="140" t="s">
        <v>162</v>
      </c>
      <c r="F2223" s="140">
        <v>15</v>
      </c>
    </row>
    <row r="2224" spans="1:6" x14ac:dyDescent="0.35">
      <c r="A2224" s="140">
        <v>2023</v>
      </c>
      <c r="B2224" s="140" t="s">
        <v>158</v>
      </c>
      <c r="C2224" s="140" t="s">
        <v>154</v>
      </c>
      <c r="D2224" s="140" t="s">
        <v>109</v>
      </c>
      <c r="E2224" s="140" t="s">
        <v>162</v>
      </c>
      <c r="F2224" s="140">
        <v>2282</v>
      </c>
    </row>
    <row r="2225" spans="1:6" x14ac:dyDescent="0.35">
      <c r="A2225" s="140">
        <v>2023</v>
      </c>
      <c r="B2225" s="140" t="s">
        <v>158</v>
      </c>
      <c r="C2225" s="140" t="s">
        <v>154</v>
      </c>
      <c r="D2225" s="140" t="s">
        <v>111</v>
      </c>
      <c r="E2225" s="140" t="s">
        <v>162</v>
      </c>
      <c r="F2225" s="140">
        <v>6</v>
      </c>
    </row>
    <row r="2226" spans="1:6" x14ac:dyDescent="0.35">
      <c r="A2226" s="140">
        <v>2023</v>
      </c>
      <c r="B2226" s="140" t="s">
        <v>158</v>
      </c>
      <c r="C2226" s="140" t="s">
        <v>154</v>
      </c>
      <c r="D2226" s="140" t="s">
        <v>112</v>
      </c>
      <c r="E2226" s="140" t="s">
        <v>162</v>
      </c>
      <c r="F2226" s="140">
        <v>4</v>
      </c>
    </row>
    <row r="2227" spans="1:6" x14ac:dyDescent="0.35">
      <c r="A2227" s="140">
        <v>2023</v>
      </c>
      <c r="B2227" s="140" t="s">
        <v>158</v>
      </c>
      <c r="C2227" s="140" t="s">
        <v>154</v>
      </c>
      <c r="D2227" s="140" t="s">
        <v>113</v>
      </c>
      <c r="E2227" s="140" t="s">
        <v>162</v>
      </c>
      <c r="F2227" s="140">
        <v>20</v>
      </c>
    </row>
    <row r="2228" spans="1:6" x14ac:dyDescent="0.35">
      <c r="A2228" s="140">
        <v>2023</v>
      </c>
      <c r="B2228" s="140" t="s">
        <v>158</v>
      </c>
      <c r="C2228" s="140" t="s">
        <v>154</v>
      </c>
      <c r="D2228" s="140" t="s">
        <v>116</v>
      </c>
      <c r="E2228" s="140" t="s">
        <v>162</v>
      </c>
      <c r="F2228" s="140">
        <v>3300</v>
      </c>
    </row>
    <row r="2229" spans="1:6" x14ac:dyDescent="0.35">
      <c r="A2229" s="140">
        <v>2023</v>
      </c>
      <c r="B2229" s="140" t="s">
        <v>158</v>
      </c>
      <c r="C2229" s="140" t="s">
        <v>154</v>
      </c>
      <c r="D2229" s="140" t="s">
        <v>115</v>
      </c>
      <c r="E2229" s="140" t="s">
        <v>162</v>
      </c>
      <c r="F2229" s="140">
        <v>185</v>
      </c>
    </row>
    <row r="2230" spans="1:6" x14ac:dyDescent="0.35">
      <c r="A2230" s="140">
        <v>2023</v>
      </c>
      <c r="B2230" s="140" t="s">
        <v>158</v>
      </c>
      <c r="C2230" s="140" t="s">
        <v>154</v>
      </c>
      <c r="D2230" s="140" t="s">
        <v>118</v>
      </c>
      <c r="E2230" s="140" t="s">
        <v>162</v>
      </c>
      <c r="F2230" s="140">
        <v>165</v>
      </c>
    </row>
    <row r="2231" spans="1:6" x14ac:dyDescent="0.35">
      <c r="A2231" s="140">
        <v>2023</v>
      </c>
      <c r="B2231" s="140" t="s">
        <v>158</v>
      </c>
      <c r="C2231" s="140" t="s">
        <v>154</v>
      </c>
      <c r="D2231" s="140" t="s">
        <v>108</v>
      </c>
      <c r="E2231" s="140" t="s">
        <v>162</v>
      </c>
      <c r="F2231" s="140">
        <v>2786</v>
      </c>
    </row>
    <row r="2232" spans="1:6" x14ac:dyDescent="0.35">
      <c r="A2232" s="140">
        <v>2023</v>
      </c>
      <c r="B2232" s="140" t="s">
        <v>158</v>
      </c>
      <c r="C2232" s="140" t="s">
        <v>154</v>
      </c>
      <c r="D2232" s="140" t="s">
        <v>114</v>
      </c>
      <c r="E2232" s="140" t="s">
        <v>162</v>
      </c>
      <c r="F2232" s="140">
        <v>7</v>
      </c>
    </row>
    <row r="2233" spans="1:6" x14ac:dyDescent="0.35">
      <c r="A2233" s="140">
        <v>2023</v>
      </c>
      <c r="B2233" s="140" t="s">
        <v>158</v>
      </c>
      <c r="C2233" s="140" t="s">
        <v>155</v>
      </c>
      <c r="D2233" s="140" t="s">
        <v>110</v>
      </c>
      <c r="E2233" s="140" t="s">
        <v>162</v>
      </c>
      <c r="F2233" s="140">
        <v>0</v>
      </c>
    </row>
    <row r="2234" spans="1:6" x14ac:dyDescent="0.35">
      <c r="A2234" s="140">
        <v>2023</v>
      </c>
      <c r="B2234" s="140" t="s">
        <v>158</v>
      </c>
      <c r="C2234" s="140" t="s">
        <v>155</v>
      </c>
      <c r="D2234" s="140" t="s">
        <v>109</v>
      </c>
      <c r="E2234" s="140" t="s">
        <v>162</v>
      </c>
      <c r="F2234" s="140">
        <v>0</v>
      </c>
    </row>
    <row r="2235" spans="1:6" x14ac:dyDescent="0.35">
      <c r="A2235" s="140">
        <v>2023</v>
      </c>
      <c r="B2235" s="140" t="s">
        <v>158</v>
      </c>
      <c r="C2235" s="140" t="s">
        <v>155</v>
      </c>
      <c r="D2235" s="140" t="s">
        <v>111</v>
      </c>
      <c r="E2235" s="140" t="s">
        <v>162</v>
      </c>
      <c r="F2235" s="140">
        <v>0</v>
      </c>
    </row>
    <row r="2236" spans="1:6" x14ac:dyDescent="0.35">
      <c r="A2236" s="140">
        <v>2023</v>
      </c>
      <c r="B2236" s="140" t="s">
        <v>158</v>
      </c>
      <c r="C2236" s="140" t="s">
        <v>155</v>
      </c>
      <c r="D2236" s="140" t="s">
        <v>112</v>
      </c>
      <c r="E2236" s="140" t="s">
        <v>162</v>
      </c>
      <c r="F2236" s="140">
        <v>0</v>
      </c>
    </row>
    <row r="2237" spans="1:6" x14ac:dyDescent="0.35">
      <c r="A2237" s="140">
        <v>2023</v>
      </c>
      <c r="B2237" s="140" t="s">
        <v>158</v>
      </c>
      <c r="C2237" s="140" t="s">
        <v>155</v>
      </c>
      <c r="D2237" s="140" t="s">
        <v>113</v>
      </c>
      <c r="E2237" s="140" t="s">
        <v>162</v>
      </c>
      <c r="F2237" s="140">
        <v>0</v>
      </c>
    </row>
    <row r="2238" spans="1:6" x14ac:dyDescent="0.35">
      <c r="A2238" s="140">
        <v>2023</v>
      </c>
      <c r="B2238" s="140" t="s">
        <v>158</v>
      </c>
      <c r="C2238" s="140" t="s">
        <v>155</v>
      </c>
      <c r="D2238" s="140" t="s">
        <v>116</v>
      </c>
      <c r="E2238" s="140" t="s">
        <v>162</v>
      </c>
      <c r="F2238" s="140">
        <v>0</v>
      </c>
    </row>
    <row r="2239" spans="1:6" x14ac:dyDescent="0.35">
      <c r="A2239" s="140">
        <v>2023</v>
      </c>
      <c r="B2239" s="140" t="s">
        <v>158</v>
      </c>
      <c r="C2239" s="140" t="s">
        <v>155</v>
      </c>
      <c r="D2239" s="140" t="s">
        <v>115</v>
      </c>
      <c r="E2239" s="140" t="s">
        <v>162</v>
      </c>
      <c r="F2239" s="140">
        <v>0</v>
      </c>
    </row>
    <row r="2240" spans="1:6" x14ac:dyDescent="0.35">
      <c r="A2240" s="140">
        <v>2023</v>
      </c>
      <c r="B2240" s="140" t="s">
        <v>158</v>
      </c>
      <c r="C2240" s="140" t="s">
        <v>155</v>
      </c>
      <c r="D2240" s="140" t="s">
        <v>118</v>
      </c>
      <c r="E2240" s="140" t="s">
        <v>162</v>
      </c>
      <c r="F2240" s="140">
        <v>0</v>
      </c>
    </row>
    <row r="2241" spans="1:6" x14ac:dyDescent="0.35">
      <c r="A2241" s="140">
        <v>2023</v>
      </c>
      <c r="B2241" s="140" t="s">
        <v>158</v>
      </c>
      <c r="C2241" s="140" t="s">
        <v>155</v>
      </c>
      <c r="D2241" s="140" t="s">
        <v>108</v>
      </c>
      <c r="E2241" s="140" t="s">
        <v>162</v>
      </c>
      <c r="F2241" s="140">
        <v>0</v>
      </c>
    </row>
    <row r="2242" spans="1:6" x14ac:dyDescent="0.35">
      <c r="A2242" s="140">
        <v>2023</v>
      </c>
      <c r="B2242" s="140" t="s">
        <v>158</v>
      </c>
      <c r="C2242" s="140" t="s">
        <v>155</v>
      </c>
      <c r="D2242" s="140" t="s">
        <v>114</v>
      </c>
      <c r="E2242" s="140" t="s">
        <v>162</v>
      </c>
      <c r="F2242" s="140">
        <v>0</v>
      </c>
    </row>
    <row r="2243" spans="1:6" x14ac:dyDescent="0.35">
      <c r="A2243" s="140">
        <v>2023</v>
      </c>
      <c r="B2243" s="140" t="s">
        <v>158</v>
      </c>
      <c r="C2243" s="140" t="s">
        <v>156</v>
      </c>
      <c r="D2243" s="140" t="s">
        <v>110</v>
      </c>
      <c r="E2243" s="140" t="s">
        <v>162</v>
      </c>
      <c r="F2243" s="140">
        <v>0</v>
      </c>
    </row>
    <row r="2244" spans="1:6" x14ac:dyDescent="0.35">
      <c r="A2244" s="140">
        <v>2023</v>
      </c>
      <c r="B2244" s="140" t="s">
        <v>158</v>
      </c>
      <c r="C2244" s="140" t="s">
        <v>156</v>
      </c>
      <c r="D2244" s="140" t="s">
        <v>109</v>
      </c>
      <c r="E2244" s="140" t="s">
        <v>162</v>
      </c>
      <c r="F2244" s="140">
        <v>11</v>
      </c>
    </row>
    <row r="2245" spans="1:6" x14ac:dyDescent="0.35">
      <c r="A2245" s="140">
        <v>2023</v>
      </c>
      <c r="B2245" s="140" t="s">
        <v>158</v>
      </c>
      <c r="C2245" s="140" t="s">
        <v>156</v>
      </c>
      <c r="D2245" s="140" t="s">
        <v>111</v>
      </c>
      <c r="E2245" s="140" t="s">
        <v>162</v>
      </c>
      <c r="F2245" s="140">
        <v>0</v>
      </c>
    </row>
    <row r="2246" spans="1:6" x14ac:dyDescent="0.35">
      <c r="A2246" s="140">
        <v>2023</v>
      </c>
      <c r="B2246" s="140" t="s">
        <v>158</v>
      </c>
      <c r="C2246" s="140" t="s">
        <v>156</v>
      </c>
      <c r="D2246" s="140" t="s">
        <v>112</v>
      </c>
      <c r="E2246" s="140" t="s">
        <v>162</v>
      </c>
      <c r="F2246" s="140">
        <v>0</v>
      </c>
    </row>
    <row r="2247" spans="1:6" x14ac:dyDescent="0.35">
      <c r="A2247" s="140">
        <v>2023</v>
      </c>
      <c r="B2247" s="140" t="s">
        <v>158</v>
      </c>
      <c r="C2247" s="140" t="s">
        <v>156</v>
      </c>
      <c r="D2247" s="140" t="s">
        <v>113</v>
      </c>
      <c r="E2247" s="140" t="s">
        <v>162</v>
      </c>
      <c r="F2247" s="140">
        <v>0</v>
      </c>
    </row>
    <row r="2248" spans="1:6" x14ac:dyDescent="0.35">
      <c r="A2248" s="140">
        <v>2023</v>
      </c>
      <c r="B2248" s="140" t="s">
        <v>158</v>
      </c>
      <c r="C2248" s="140" t="s">
        <v>156</v>
      </c>
      <c r="D2248" s="140" t="s">
        <v>116</v>
      </c>
      <c r="E2248" s="140" t="s">
        <v>162</v>
      </c>
      <c r="F2248" s="140">
        <v>5</v>
      </c>
    </row>
    <row r="2249" spans="1:6" x14ac:dyDescent="0.35">
      <c r="A2249" s="140">
        <v>2023</v>
      </c>
      <c r="B2249" s="140" t="s">
        <v>158</v>
      </c>
      <c r="C2249" s="140" t="s">
        <v>156</v>
      </c>
      <c r="D2249" s="140" t="s">
        <v>115</v>
      </c>
      <c r="E2249" s="140" t="s">
        <v>162</v>
      </c>
      <c r="F2249" s="140">
        <v>0</v>
      </c>
    </row>
    <row r="2250" spans="1:6" x14ac:dyDescent="0.35">
      <c r="A2250" s="140">
        <v>2023</v>
      </c>
      <c r="B2250" s="140" t="s">
        <v>158</v>
      </c>
      <c r="C2250" s="140" t="s">
        <v>156</v>
      </c>
      <c r="D2250" s="140" t="s">
        <v>118</v>
      </c>
      <c r="E2250" s="140" t="s">
        <v>162</v>
      </c>
      <c r="F2250" s="140">
        <v>0</v>
      </c>
    </row>
    <row r="2251" spans="1:6" x14ac:dyDescent="0.35">
      <c r="A2251" s="140">
        <v>2023</v>
      </c>
      <c r="B2251" s="140" t="s">
        <v>158</v>
      </c>
      <c r="C2251" s="140" t="s">
        <v>156</v>
      </c>
      <c r="D2251" s="140" t="s">
        <v>108</v>
      </c>
      <c r="E2251" s="140" t="s">
        <v>162</v>
      </c>
      <c r="F2251" s="140">
        <v>9</v>
      </c>
    </row>
    <row r="2252" spans="1:6" x14ac:dyDescent="0.35">
      <c r="A2252" s="140">
        <v>2023</v>
      </c>
      <c r="B2252" s="140" t="s">
        <v>158</v>
      </c>
      <c r="C2252" s="140" t="s">
        <v>156</v>
      </c>
      <c r="D2252" s="140" t="s">
        <v>114</v>
      </c>
      <c r="E2252" s="140" t="s">
        <v>162</v>
      </c>
      <c r="F2252" s="140">
        <v>0</v>
      </c>
    </row>
    <row r="2253" spans="1:6" x14ac:dyDescent="0.35">
      <c r="A2253" s="140">
        <v>2023</v>
      </c>
      <c r="B2253" s="140" t="s">
        <v>158</v>
      </c>
      <c r="C2253" s="140" t="s">
        <v>157</v>
      </c>
      <c r="D2253" s="140" t="s">
        <v>110</v>
      </c>
      <c r="E2253" s="140" t="s">
        <v>162</v>
      </c>
      <c r="F2253" s="140">
        <v>5</v>
      </c>
    </row>
    <row r="2254" spans="1:6" x14ac:dyDescent="0.35">
      <c r="A2254" s="140">
        <v>2023</v>
      </c>
      <c r="B2254" s="140" t="s">
        <v>158</v>
      </c>
      <c r="C2254" s="140" t="s">
        <v>157</v>
      </c>
      <c r="D2254" s="140" t="s">
        <v>109</v>
      </c>
      <c r="E2254" s="140" t="s">
        <v>162</v>
      </c>
      <c r="F2254" s="140">
        <v>378</v>
      </c>
    </row>
    <row r="2255" spans="1:6" x14ac:dyDescent="0.35">
      <c r="A2255" s="140">
        <v>2023</v>
      </c>
      <c r="B2255" s="140" t="s">
        <v>158</v>
      </c>
      <c r="C2255" s="140" t="s">
        <v>157</v>
      </c>
      <c r="D2255" s="140" t="s">
        <v>111</v>
      </c>
      <c r="E2255" s="140" t="s">
        <v>162</v>
      </c>
      <c r="F2255" s="140">
        <v>1</v>
      </c>
    </row>
    <row r="2256" spans="1:6" x14ac:dyDescent="0.35">
      <c r="A2256" s="140">
        <v>2023</v>
      </c>
      <c r="B2256" s="140" t="s">
        <v>158</v>
      </c>
      <c r="C2256" s="140" t="s">
        <v>157</v>
      </c>
      <c r="D2256" s="140" t="s">
        <v>112</v>
      </c>
      <c r="E2256" s="140" t="s">
        <v>162</v>
      </c>
      <c r="F2256" s="140">
        <v>0</v>
      </c>
    </row>
    <row r="2257" spans="1:6" x14ac:dyDescent="0.35">
      <c r="A2257" s="140">
        <v>2023</v>
      </c>
      <c r="B2257" s="140" t="s">
        <v>158</v>
      </c>
      <c r="C2257" s="140" t="s">
        <v>157</v>
      </c>
      <c r="D2257" s="140" t="s">
        <v>113</v>
      </c>
      <c r="E2257" s="140" t="s">
        <v>162</v>
      </c>
      <c r="F2257" s="140">
        <v>0</v>
      </c>
    </row>
    <row r="2258" spans="1:6" x14ac:dyDescent="0.35">
      <c r="A2258" s="140">
        <v>2023</v>
      </c>
      <c r="B2258" s="140" t="s">
        <v>158</v>
      </c>
      <c r="C2258" s="140" t="s">
        <v>157</v>
      </c>
      <c r="D2258" s="140" t="s">
        <v>116</v>
      </c>
      <c r="E2258" s="140" t="s">
        <v>162</v>
      </c>
      <c r="F2258" s="140">
        <v>220</v>
      </c>
    </row>
    <row r="2259" spans="1:6" x14ac:dyDescent="0.35">
      <c r="A2259" s="140">
        <v>2023</v>
      </c>
      <c r="B2259" s="140" t="s">
        <v>158</v>
      </c>
      <c r="C2259" s="140" t="s">
        <v>157</v>
      </c>
      <c r="D2259" s="140" t="s">
        <v>115</v>
      </c>
      <c r="E2259" s="140" t="s">
        <v>162</v>
      </c>
      <c r="F2259" s="140">
        <v>28</v>
      </c>
    </row>
    <row r="2260" spans="1:6" x14ac:dyDescent="0.35">
      <c r="A2260" s="140">
        <v>2023</v>
      </c>
      <c r="B2260" s="140" t="s">
        <v>158</v>
      </c>
      <c r="C2260" s="140" t="s">
        <v>157</v>
      </c>
      <c r="D2260" s="140" t="s">
        <v>118</v>
      </c>
      <c r="E2260" s="140" t="s">
        <v>162</v>
      </c>
      <c r="F2260" s="140">
        <v>19</v>
      </c>
    </row>
    <row r="2261" spans="1:6" x14ac:dyDescent="0.35">
      <c r="A2261" s="140">
        <v>2023</v>
      </c>
      <c r="B2261" s="140" t="s">
        <v>158</v>
      </c>
      <c r="C2261" s="140" t="s">
        <v>157</v>
      </c>
      <c r="D2261" s="140" t="s">
        <v>108</v>
      </c>
      <c r="E2261" s="140" t="s">
        <v>162</v>
      </c>
      <c r="F2261" s="140">
        <v>354</v>
      </c>
    </row>
    <row r="2262" spans="1:6" x14ac:dyDescent="0.35">
      <c r="A2262" s="140">
        <v>2023</v>
      </c>
      <c r="B2262" s="140" t="s">
        <v>158</v>
      </c>
      <c r="C2262" s="140" t="s">
        <v>157</v>
      </c>
      <c r="D2262" s="140" t="s">
        <v>114</v>
      </c>
      <c r="E2262" s="140" t="s">
        <v>162</v>
      </c>
      <c r="F2262" s="140">
        <v>0</v>
      </c>
    </row>
    <row r="2263" spans="1:6" x14ac:dyDescent="0.35">
      <c r="A2263" s="140">
        <v>2023</v>
      </c>
      <c r="B2263" s="140" t="s">
        <v>128</v>
      </c>
      <c r="C2263" s="140" t="s">
        <v>101</v>
      </c>
      <c r="D2263" s="140" t="s">
        <v>110</v>
      </c>
      <c r="E2263" s="140" t="s">
        <v>162</v>
      </c>
      <c r="F2263" s="140">
        <v>18</v>
      </c>
    </row>
    <row r="2264" spans="1:6" x14ac:dyDescent="0.35">
      <c r="A2264" s="140">
        <v>2023</v>
      </c>
      <c r="B2264" s="140" t="s">
        <v>128</v>
      </c>
      <c r="C2264" s="140" t="s">
        <v>101</v>
      </c>
      <c r="D2264" s="140" t="s">
        <v>109</v>
      </c>
      <c r="E2264" s="140" t="s">
        <v>162</v>
      </c>
      <c r="F2264" s="140">
        <v>3186</v>
      </c>
    </row>
    <row r="2265" spans="1:6" x14ac:dyDescent="0.35">
      <c r="A2265" s="140">
        <v>2023</v>
      </c>
      <c r="B2265" s="140" t="s">
        <v>128</v>
      </c>
      <c r="C2265" s="140" t="s">
        <v>101</v>
      </c>
      <c r="D2265" s="140" t="s">
        <v>111</v>
      </c>
      <c r="E2265" s="140" t="s">
        <v>162</v>
      </c>
      <c r="F2265" s="140">
        <v>55</v>
      </c>
    </row>
    <row r="2266" spans="1:6" x14ac:dyDescent="0.35">
      <c r="A2266" s="140">
        <v>2023</v>
      </c>
      <c r="B2266" s="140" t="s">
        <v>128</v>
      </c>
      <c r="C2266" s="140" t="s">
        <v>101</v>
      </c>
      <c r="D2266" s="140" t="s">
        <v>112</v>
      </c>
      <c r="E2266" s="140" t="s">
        <v>162</v>
      </c>
      <c r="F2266" s="140">
        <v>13</v>
      </c>
    </row>
    <row r="2267" spans="1:6" x14ac:dyDescent="0.35">
      <c r="A2267" s="140">
        <v>2023</v>
      </c>
      <c r="B2267" s="140" t="s">
        <v>128</v>
      </c>
      <c r="C2267" s="140" t="s">
        <v>101</v>
      </c>
      <c r="D2267" s="140" t="s">
        <v>113</v>
      </c>
      <c r="E2267" s="140" t="s">
        <v>162</v>
      </c>
      <c r="F2267" s="140">
        <v>102</v>
      </c>
    </row>
    <row r="2268" spans="1:6" x14ac:dyDescent="0.35">
      <c r="A2268" s="140">
        <v>2023</v>
      </c>
      <c r="B2268" s="140" t="s">
        <v>128</v>
      </c>
      <c r="C2268" s="140" t="s">
        <v>101</v>
      </c>
      <c r="D2268" s="140" t="s">
        <v>116</v>
      </c>
      <c r="E2268" s="140" t="s">
        <v>162</v>
      </c>
      <c r="F2268" s="140">
        <v>2700</v>
      </c>
    </row>
    <row r="2269" spans="1:6" x14ac:dyDescent="0.35">
      <c r="A2269" s="140">
        <v>2023</v>
      </c>
      <c r="B2269" s="140" t="s">
        <v>128</v>
      </c>
      <c r="C2269" s="140" t="s">
        <v>101</v>
      </c>
      <c r="D2269" s="140" t="s">
        <v>115</v>
      </c>
      <c r="E2269" s="140" t="s">
        <v>162</v>
      </c>
      <c r="F2269" s="140">
        <v>202</v>
      </c>
    </row>
    <row r="2270" spans="1:6" x14ac:dyDescent="0.35">
      <c r="A2270" s="140">
        <v>2023</v>
      </c>
      <c r="B2270" s="140" t="s">
        <v>100</v>
      </c>
      <c r="C2270" s="140" t="s">
        <v>101</v>
      </c>
      <c r="D2270" s="140" t="s">
        <v>118</v>
      </c>
      <c r="E2270" s="140" t="s">
        <v>162</v>
      </c>
      <c r="F2270" s="140">
        <v>271</v>
      </c>
    </row>
    <row r="2271" spans="1:6" x14ac:dyDescent="0.35">
      <c r="A2271" s="140">
        <v>2023</v>
      </c>
      <c r="B2271" s="140" t="s">
        <v>100</v>
      </c>
      <c r="C2271" s="140" t="s">
        <v>101</v>
      </c>
      <c r="D2271" s="140" t="s">
        <v>108</v>
      </c>
      <c r="E2271" s="140" t="s">
        <v>162</v>
      </c>
      <c r="F2271" s="140">
        <v>2007</v>
      </c>
    </row>
    <row r="2272" spans="1:6" x14ac:dyDescent="0.35">
      <c r="A2272" s="140">
        <v>2023</v>
      </c>
      <c r="B2272" s="140" t="s">
        <v>128</v>
      </c>
      <c r="C2272" s="140" t="s">
        <v>101</v>
      </c>
      <c r="D2272" s="140" t="s">
        <v>114</v>
      </c>
      <c r="E2272" s="140" t="s">
        <v>162</v>
      </c>
      <c r="F2272" s="140">
        <v>39</v>
      </c>
    </row>
    <row r="2273" spans="1:6" x14ac:dyDescent="0.35">
      <c r="A2273" s="140">
        <v>2023</v>
      </c>
      <c r="B2273" s="140" t="s">
        <v>105</v>
      </c>
      <c r="C2273" s="140" t="s">
        <v>159</v>
      </c>
      <c r="D2273" s="140" t="s">
        <v>110</v>
      </c>
      <c r="E2273" s="140" t="s">
        <v>162</v>
      </c>
      <c r="F2273" s="140">
        <v>0</v>
      </c>
    </row>
    <row r="2274" spans="1:6" x14ac:dyDescent="0.35">
      <c r="A2274" s="140">
        <v>2023</v>
      </c>
      <c r="B2274" s="140" t="s">
        <v>105</v>
      </c>
      <c r="C2274" s="140" t="s">
        <v>159</v>
      </c>
      <c r="D2274" s="140" t="s">
        <v>109</v>
      </c>
      <c r="E2274" s="140" t="s">
        <v>162</v>
      </c>
      <c r="F2274" s="140">
        <v>88</v>
      </c>
    </row>
    <row r="2275" spans="1:6" x14ac:dyDescent="0.35">
      <c r="A2275" s="140">
        <v>2023</v>
      </c>
      <c r="B2275" s="140" t="s">
        <v>105</v>
      </c>
      <c r="C2275" s="140" t="s">
        <v>159</v>
      </c>
      <c r="D2275" s="140" t="s">
        <v>111</v>
      </c>
      <c r="E2275" s="140" t="s">
        <v>162</v>
      </c>
      <c r="F2275" s="140">
        <v>0</v>
      </c>
    </row>
    <row r="2276" spans="1:6" x14ac:dyDescent="0.35">
      <c r="A2276" s="140">
        <v>2023</v>
      </c>
      <c r="B2276" s="140" t="s">
        <v>105</v>
      </c>
      <c r="C2276" s="140" t="s">
        <v>159</v>
      </c>
      <c r="D2276" s="140" t="s">
        <v>112</v>
      </c>
      <c r="E2276" s="140" t="s">
        <v>162</v>
      </c>
      <c r="F2276" s="140">
        <v>1</v>
      </c>
    </row>
    <row r="2277" spans="1:6" x14ac:dyDescent="0.35">
      <c r="A2277" s="140">
        <v>2023</v>
      </c>
      <c r="B2277" s="140" t="s">
        <v>105</v>
      </c>
      <c r="C2277" s="140" t="s">
        <v>159</v>
      </c>
      <c r="D2277" s="140" t="s">
        <v>113</v>
      </c>
      <c r="E2277" s="140" t="s">
        <v>162</v>
      </c>
      <c r="F2277" s="140">
        <v>1</v>
      </c>
    </row>
    <row r="2278" spans="1:6" x14ac:dyDescent="0.35">
      <c r="A2278" s="140">
        <v>2023</v>
      </c>
      <c r="B2278" s="140" t="s">
        <v>105</v>
      </c>
      <c r="C2278" s="140" t="s">
        <v>159</v>
      </c>
      <c r="D2278" s="140" t="s">
        <v>116</v>
      </c>
      <c r="E2278" s="140" t="s">
        <v>162</v>
      </c>
      <c r="F2278" s="140">
        <v>46</v>
      </c>
    </row>
    <row r="2279" spans="1:6" x14ac:dyDescent="0.35">
      <c r="A2279" s="140">
        <v>2023</v>
      </c>
      <c r="B2279" s="140" t="s">
        <v>105</v>
      </c>
      <c r="C2279" s="140" t="s">
        <v>159</v>
      </c>
      <c r="D2279" s="140" t="s">
        <v>115</v>
      </c>
      <c r="E2279" s="140" t="s">
        <v>162</v>
      </c>
      <c r="F2279" s="140">
        <v>2</v>
      </c>
    </row>
    <row r="2280" spans="1:6" x14ac:dyDescent="0.35">
      <c r="A2280" s="140">
        <v>2023</v>
      </c>
      <c r="B2280" s="140" t="s">
        <v>105</v>
      </c>
      <c r="C2280" s="140" t="s">
        <v>159</v>
      </c>
      <c r="D2280" s="140" t="s">
        <v>118</v>
      </c>
      <c r="E2280" s="140" t="s">
        <v>162</v>
      </c>
      <c r="F2280" s="140">
        <v>8</v>
      </c>
    </row>
    <row r="2281" spans="1:6" x14ac:dyDescent="0.35">
      <c r="A2281" s="140">
        <v>2023</v>
      </c>
      <c r="B2281" s="140" t="s">
        <v>105</v>
      </c>
      <c r="C2281" s="140" t="s">
        <v>159</v>
      </c>
      <c r="D2281" s="140" t="s">
        <v>108</v>
      </c>
      <c r="E2281" s="140" t="s">
        <v>162</v>
      </c>
      <c r="F2281" s="140">
        <v>41</v>
      </c>
    </row>
    <row r="2282" spans="1:6" x14ac:dyDescent="0.35">
      <c r="A2282" s="140">
        <v>2023</v>
      </c>
      <c r="B2282" s="140" t="s">
        <v>105</v>
      </c>
      <c r="C2282" s="140" t="s">
        <v>159</v>
      </c>
      <c r="D2282" s="140" t="s">
        <v>114</v>
      </c>
      <c r="E2282" s="140" t="s">
        <v>162</v>
      </c>
      <c r="F2282" s="140">
        <v>1</v>
      </c>
    </row>
    <row r="2283" spans="1:6" x14ac:dyDescent="0.35">
      <c r="A2283" s="140">
        <v>2023</v>
      </c>
      <c r="B2283" s="140" t="s">
        <v>105</v>
      </c>
      <c r="C2283" s="140" t="s">
        <v>160</v>
      </c>
      <c r="D2283" s="140" t="s">
        <v>110</v>
      </c>
      <c r="E2283" s="140" t="s">
        <v>162</v>
      </c>
      <c r="F2283" s="140">
        <v>0</v>
      </c>
    </row>
    <row r="2284" spans="1:6" x14ac:dyDescent="0.35">
      <c r="A2284" s="140">
        <v>2023</v>
      </c>
      <c r="B2284" s="140" t="s">
        <v>105</v>
      </c>
      <c r="C2284" s="140" t="s">
        <v>160</v>
      </c>
      <c r="D2284" s="140" t="s">
        <v>109</v>
      </c>
      <c r="E2284" s="140" t="s">
        <v>162</v>
      </c>
      <c r="F2284" s="140">
        <v>54</v>
      </c>
    </row>
    <row r="2285" spans="1:6" x14ac:dyDescent="0.35">
      <c r="A2285" s="140">
        <v>2023</v>
      </c>
      <c r="B2285" s="140" t="s">
        <v>105</v>
      </c>
      <c r="C2285" s="140" t="s">
        <v>160</v>
      </c>
      <c r="D2285" s="140" t="s">
        <v>111</v>
      </c>
      <c r="E2285" s="140" t="s">
        <v>162</v>
      </c>
      <c r="F2285" s="140">
        <v>0</v>
      </c>
    </row>
    <row r="2286" spans="1:6" x14ac:dyDescent="0.35">
      <c r="A2286" s="140">
        <v>2023</v>
      </c>
      <c r="B2286" s="140" t="s">
        <v>105</v>
      </c>
      <c r="C2286" s="140" t="s">
        <v>160</v>
      </c>
      <c r="D2286" s="140" t="s">
        <v>112</v>
      </c>
      <c r="E2286" s="140" t="s">
        <v>162</v>
      </c>
      <c r="F2286" s="140">
        <v>1</v>
      </c>
    </row>
    <row r="2287" spans="1:6" x14ac:dyDescent="0.35">
      <c r="A2287" s="140">
        <v>2023</v>
      </c>
      <c r="B2287" s="140" t="s">
        <v>105</v>
      </c>
      <c r="C2287" s="140" t="s">
        <v>160</v>
      </c>
      <c r="D2287" s="140" t="s">
        <v>113</v>
      </c>
      <c r="E2287" s="140" t="s">
        <v>162</v>
      </c>
      <c r="F2287" s="140">
        <v>0</v>
      </c>
    </row>
    <row r="2288" spans="1:6" x14ac:dyDescent="0.35">
      <c r="A2288" s="140">
        <v>2023</v>
      </c>
      <c r="B2288" s="140" t="s">
        <v>105</v>
      </c>
      <c r="C2288" s="140" t="s">
        <v>160</v>
      </c>
      <c r="D2288" s="140" t="s">
        <v>116</v>
      </c>
      <c r="E2288" s="140" t="s">
        <v>162</v>
      </c>
      <c r="F2288" s="140">
        <v>30</v>
      </c>
    </row>
    <row r="2289" spans="1:6" x14ac:dyDescent="0.35">
      <c r="A2289" s="140">
        <v>2023</v>
      </c>
      <c r="B2289" s="140" t="s">
        <v>105</v>
      </c>
      <c r="C2289" s="140" t="s">
        <v>160</v>
      </c>
      <c r="D2289" s="140" t="s">
        <v>115</v>
      </c>
      <c r="E2289" s="140" t="s">
        <v>162</v>
      </c>
      <c r="F2289" s="140">
        <v>2</v>
      </c>
    </row>
    <row r="2290" spans="1:6" x14ac:dyDescent="0.35">
      <c r="A2290" s="140">
        <v>2023</v>
      </c>
      <c r="B2290" s="140" t="s">
        <v>105</v>
      </c>
      <c r="C2290" s="140" t="s">
        <v>160</v>
      </c>
      <c r="D2290" s="140" t="s">
        <v>118</v>
      </c>
      <c r="E2290" s="140" t="s">
        <v>162</v>
      </c>
      <c r="F2290" s="140">
        <v>6</v>
      </c>
    </row>
    <row r="2291" spans="1:6" x14ac:dyDescent="0.35">
      <c r="A2291" s="140">
        <v>2023</v>
      </c>
      <c r="B2291" s="140" t="s">
        <v>105</v>
      </c>
      <c r="C2291" s="140" t="s">
        <v>160</v>
      </c>
      <c r="D2291" s="140" t="s">
        <v>108</v>
      </c>
      <c r="E2291" s="140" t="s">
        <v>162</v>
      </c>
      <c r="F2291" s="140">
        <v>29</v>
      </c>
    </row>
    <row r="2292" spans="1:6" x14ac:dyDescent="0.35">
      <c r="A2292" s="140">
        <v>2023</v>
      </c>
      <c r="B2292" s="140" t="s">
        <v>105</v>
      </c>
      <c r="C2292" s="140" t="s">
        <v>160</v>
      </c>
      <c r="D2292" s="140" t="s">
        <v>114</v>
      </c>
      <c r="E2292" s="140" t="s">
        <v>162</v>
      </c>
      <c r="F2292" s="140">
        <v>0</v>
      </c>
    </row>
    <row r="2293" spans="1:6" x14ac:dyDescent="0.35">
      <c r="A2293" s="140">
        <v>2023</v>
      </c>
      <c r="B2293" s="140" t="s">
        <v>105</v>
      </c>
      <c r="C2293" s="140" t="s">
        <v>153</v>
      </c>
      <c r="D2293" s="140" t="s">
        <v>110</v>
      </c>
      <c r="E2293" s="140" t="s">
        <v>162</v>
      </c>
      <c r="F2293" s="140">
        <v>21</v>
      </c>
    </row>
    <row r="2294" spans="1:6" x14ac:dyDescent="0.35">
      <c r="A2294" s="140">
        <v>2023</v>
      </c>
      <c r="B2294" s="140" t="s">
        <v>105</v>
      </c>
      <c r="C2294" s="140" t="s">
        <v>153</v>
      </c>
      <c r="D2294" s="140" t="s">
        <v>109</v>
      </c>
      <c r="E2294" s="140" t="s">
        <v>162</v>
      </c>
      <c r="F2294" s="140">
        <v>1041</v>
      </c>
    </row>
    <row r="2295" spans="1:6" x14ac:dyDescent="0.35">
      <c r="A2295" s="140">
        <v>2023</v>
      </c>
      <c r="B2295" s="140" t="s">
        <v>105</v>
      </c>
      <c r="C2295" s="140" t="s">
        <v>153</v>
      </c>
      <c r="D2295" s="140" t="s">
        <v>111</v>
      </c>
      <c r="E2295" s="140" t="s">
        <v>162</v>
      </c>
      <c r="F2295" s="140">
        <v>7</v>
      </c>
    </row>
    <row r="2296" spans="1:6" x14ac:dyDescent="0.35">
      <c r="A2296" s="140">
        <v>2023</v>
      </c>
      <c r="B2296" s="140" t="s">
        <v>105</v>
      </c>
      <c r="C2296" s="140" t="s">
        <v>153</v>
      </c>
      <c r="D2296" s="140" t="s">
        <v>112</v>
      </c>
      <c r="E2296" s="140" t="s">
        <v>162</v>
      </c>
      <c r="F2296" s="140">
        <v>4</v>
      </c>
    </row>
    <row r="2297" spans="1:6" x14ac:dyDescent="0.35">
      <c r="A2297" s="140">
        <v>2023</v>
      </c>
      <c r="B2297" s="140" t="s">
        <v>105</v>
      </c>
      <c r="C2297" s="140" t="s">
        <v>153</v>
      </c>
      <c r="D2297" s="140" t="s">
        <v>113</v>
      </c>
      <c r="E2297" s="140" t="s">
        <v>162</v>
      </c>
      <c r="F2297" s="140">
        <v>19</v>
      </c>
    </row>
    <row r="2298" spans="1:6" x14ac:dyDescent="0.35">
      <c r="A2298" s="140">
        <v>2023</v>
      </c>
      <c r="B2298" s="140" t="s">
        <v>105</v>
      </c>
      <c r="C2298" s="140" t="s">
        <v>153</v>
      </c>
      <c r="D2298" s="140" t="s">
        <v>116</v>
      </c>
      <c r="E2298" s="140" t="s">
        <v>162</v>
      </c>
      <c r="F2298" s="140">
        <v>960</v>
      </c>
    </row>
    <row r="2299" spans="1:6" x14ac:dyDescent="0.35">
      <c r="A2299" s="140">
        <v>2023</v>
      </c>
      <c r="B2299" s="140" t="s">
        <v>105</v>
      </c>
      <c r="C2299" s="140" t="s">
        <v>153</v>
      </c>
      <c r="D2299" s="140" t="s">
        <v>115</v>
      </c>
      <c r="E2299" s="140" t="s">
        <v>162</v>
      </c>
      <c r="F2299" s="140">
        <v>112</v>
      </c>
    </row>
    <row r="2300" spans="1:6" x14ac:dyDescent="0.35">
      <c r="A2300" s="140">
        <v>2023</v>
      </c>
      <c r="B2300" s="140" t="s">
        <v>105</v>
      </c>
      <c r="C2300" s="140" t="s">
        <v>153</v>
      </c>
      <c r="D2300" s="140" t="s">
        <v>118</v>
      </c>
      <c r="E2300" s="140" t="s">
        <v>162</v>
      </c>
      <c r="F2300" s="140">
        <v>106</v>
      </c>
    </row>
    <row r="2301" spans="1:6" x14ac:dyDescent="0.35">
      <c r="A2301" s="140">
        <v>2023</v>
      </c>
      <c r="B2301" s="140" t="s">
        <v>105</v>
      </c>
      <c r="C2301" s="140" t="s">
        <v>153</v>
      </c>
      <c r="D2301" s="140" t="s">
        <v>108</v>
      </c>
      <c r="E2301" s="140" t="s">
        <v>162</v>
      </c>
      <c r="F2301" s="140">
        <v>1021</v>
      </c>
    </row>
    <row r="2302" spans="1:6" x14ac:dyDescent="0.35">
      <c r="A2302" s="140">
        <v>2023</v>
      </c>
      <c r="B2302" s="140" t="s">
        <v>105</v>
      </c>
      <c r="C2302" s="140" t="s">
        <v>153</v>
      </c>
      <c r="D2302" s="140" t="s">
        <v>114</v>
      </c>
      <c r="E2302" s="140" t="s">
        <v>162</v>
      </c>
      <c r="F2302" s="140">
        <v>1</v>
      </c>
    </row>
    <row r="2303" spans="1:6" x14ac:dyDescent="0.35">
      <c r="A2303" s="140">
        <v>2023</v>
      </c>
      <c r="B2303" s="140" t="s">
        <v>105</v>
      </c>
      <c r="C2303" s="140" t="s">
        <v>154</v>
      </c>
      <c r="D2303" s="140" t="s">
        <v>110</v>
      </c>
      <c r="E2303" s="140" t="s">
        <v>162</v>
      </c>
      <c r="F2303" s="140">
        <v>74</v>
      </c>
    </row>
    <row r="2304" spans="1:6" x14ac:dyDescent="0.35">
      <c r="A2304" s="140">
        <v>2023</v>
      </c>
      <c r="B2304" s="140" t="s">
        <v>105</v>
      </c>
      <c r="C2304" s="140" t="s">
        <v>154</v>
      </c>
      <c r="D2304" s="140" t="s">
        <v>109</v>
      </c>
      <c r="E2304" s="140" t="s">
        <v>162</v>
      </c>
      <c r="F2304" s="140">
        <v>3748</v>
      </c>
    </row>
    <row r="2305" spans="1:6" x14ac:dyDescent="0.35">
      <c r="A2305" s="140">
        <v>2023</v>
      </c>
      <c r="B2305" s="140" t="s">
        <v>105</v>
      </c>
      <c r="C2305" s="140" t="s">
        <v>154</v>
      </c>
      <c r="D2305" s="140" t="s">
        <v>111</v>
      </c>
      <c r="E2305" s="140" t="s">
        <v>162</v>
      </c>
      <c r="F2305" s="140">
        <v>17</v>
      </c>
    </row>
    <row r="2306" spans="1:6" x14ac:dyDescent="0.35">
      <c r="A2306" s="140">
        <v>2023</v>
      </c>
      <c r="B2306" s="140" t="s">
        <v>105</v>
      </c>
      <c r="C2306" s="140" t="s">
        <v>154</v>
      </c>
      <c r="D2306" s="140" t="s">
        <v>112</v>
      </c>
      <c r="E2306" s="140" t="s">
        <v>162</v>
      </c>
      <c r="F2306" s="140">
        <v>12</v>
      </c>
    </row>
    <row r="2307" spans="1:6" x14ac:dyDescent="0.35">
      <c r="A2307" s="140">
        <v>2023</v>
      </c>
      <c r="B2307" s="140" t="s">
        <v>105</v>
      </c>
      <c r="C2307" s="140" t="s">
        <v>154</v>
      </c>
      <c r="D2307" s="140" t="s">
        <v>113</v>
      </c>
      <c r="E2307" s="140" t="s">
        <v>162</v>
      </c>
      <c r="F2307" s="140">
        <v>121</v>
      </c>
    </row>
    <row r="2308" spans="1:6" x14ac:dyDescent="0.35">
      <c r="A2308" s="140">
        <v>2023</v>
      </c>
      <c r="B2308" s="140" t="s">
        <v>105</v>
      </c>
      <c r="C2308" s="140" t="s">
        <v>154</v>
      </c>
      <c r="D2308" s="140" t="s">
        <v>116</v>
      </c>
      <c r="E2308" s="140" t="s">
        <v>162</v>
      </c>
      <c r="F2308" s="140">
        <v>5102</v>
      </c>
    </row>
    <row r="2309" spans="1:6" x14ac:dyDescent="0.35">
      <c r="A2309" s="140">
        <v>2023</v>
      </c>
      <c r="B2309" s="140" t="s">
        <v>105</v>
      </c>
      <c r="C2309" s="140" t="s">
        <v>154</v>
      </c>
      <c r="D2309" s="140" t="s">
        <v>115</v>
      </c>
      <c r="E2309" s="140" t="s">
        <v>162</v>
      </c>
      <c r="F2309" s="140">
        <v>450</v>
      </c>
    </row>
    <row r="2310" spans="1:6" x14ac:dyDescent="0.35">
      <c r="A2310" s="140">
        <v>2023</v>
      </c>
      <c r="B2310" s="140" t="s">
        <v>105</v>
      </c>
      <c r="C2310" s="140" t="s">
        <v>154</v>
      </c>
      <c r="D2310" s="140" t="s">
        <v>118</v>
      </c>
      <c r="E2310" s="140" t="s">
        <v>162</v>
      </c>
      <c r="F2310" s="140">
        <v>391</v>
      </c>
    </row>
    <row r="2311" spans="1:6" x14ac:dyDescent="0.35">
      <c r="A2311" s="140">
        <v>2023</v>
      </c>
      <c r="B2311" s="140" t="s">
        <v>105</v>
      </c>
      <c r="C2311" s="140" t="s">
        <v>154</v>
      </c>
      <c r="D2311" s="140" t="s">
        <v>108</v>
      </c>
      <c r="E2311" s="140" t="s">
        <v>162</v>
      </c>
      <c r="F2311" s="140">
        <v>3945</v>
      </c>
    </row>
    <row r="2312" spans="1:6" x14ac:dyDescent="0.35">
      <c r="A2312" s="140">
        <v>2023</v>
      </c>
      <c r="B2312" s="140" t="s">
        <v>105</v>
      </c>
      <c r="C2312" s="140" t="s">
        <v>154</v>
      </c>
      <c r="D2312" s="140" t="s">
        <v>114</v>
      </c>
      <c r="E2312" s="140" t="s">
        <v>162</v>
      </c>
      <c r="F2312" s="140">
        <v>36</v>
      </c>
    </row>
    <row r="2313" spans="1:6" x14ac:dyDescent="0.35">
      <c r="A2313" s="140">
        <v>2023</v>
      </c>
      <c r="B2313" s="140" t="s">
        <v>105</v>
      </c>
      <c r="C2313" s="140" t="s">
        <v>155</v>
      </c>
      <c r="D2313" s="140" t="s">
        <v>110</v>
      </c>
      <c r="E2313" s="140" t="s">
        <v>162</v>
      </c>
      <c r="F2313" s="140">
        <v>2</v>
      </c>
    </row>
    <row r="2314" spans="1:6" x14ac:dyDescent="0.35">
      <c r="A2314" s="140">
        <v>2023</v>
      </c>
      <c r="B2314" s="140" t="s">
        <v>105</v>
      </c>
      <c r="C2314" s="140" t="s">
        <v>155</v>
      </c>
      <c r="D2314" s="140" t="s">
        <v>109</v>
      </c>
      <c r="E2314" s="140" t="s">
        <v>162</v>
      </c>
      <c r="F2314" s="140">
        <v>186</v>
      </c>
    </row>
    <row r="2315" spans="1:6" x14ac:dyDescent="0.35">
      <c r="A2315" s="140">
        <v>2023</v>
      </c>
      <c r="B2315" s="140" t="s">
        <v>105</v>
      </c>
      <c r="C2315" s="140" t="s">
        <v>155</v>
      </c>
      <c r="D2315" s="140" t="s">
        <v>111</v>
      </c>
      <c r="E2315" s="140" t="s">
        <v>162</v>
      </c>
      <c r="F2315" s="140">
        <v>0</v>
      </c>
    </row>
    <row r="2316" spans="1:6" x14ac:dyDescent="0.35">
      <c r="A2316" s="140">
        <v>2023</v>
      </c>
      <c r="B2316" s="140" t="s">
        <v>105</v>
      </c>
      <c r="C2316" s="140" t="s">
        <v>155</v>
      </c>
      <c r="D2316" s="140" t="s">
        <v>112</v>
      </c>
      <c r="E2316" s="140" t="s">
        <v>162</v>
      </c>
      <c r="F2316" s="140">
        <v>1</v>
      </c>
    </row>
    <row r="2317" spans="1:6" x14ac:dyDescent="0.35">
      <c r="A2317" s="140">
        <v>2023</v>
      </c>
      <c r="B2317" s="140" t="s">
        <v>105</v>
      </c>
      <c r="C2317" s="140" t="s">
        <v>155</v>
      </c>
      <c r="D2317" s="140" t="s">
        <v>113</v>
      </c>
      <c r="E2317" s="140" t="s">
        <v>162</v>
      </c>
      <c r="F2317" s="140">
        <v>0</v>
      </c>
    </row>
    <row r="2318" spans="1:6" x14ac:dyDescent="0.35">
      <c r="A2318" s="140">
        <v>2023</v>
      </c>
      <c r="B2318" s="140" t="s">
        <v>105</v>
      </c>
      <c r="C2318" s="140" t="s">
        <v>155</v>
      </c>
      <c r="D2318" s="140" t="s">
        <v>116</v>
      </c>
      <c r="E2318" s="140" t="s">
        <v>162</v>
      </c>
      <c r="F2318" s="140">
        <v>144</v>
      </c>
    </row>
    <row r="2319" spans="1:6" x14ac:dyDescent="0.35">
      <c r="A2319" s="140">
        <v>2023</v>
      </c>
      <c r="B2319" s="140" t="s">
        <v>105</v>
      </c>
      <c r="C2319" s="140" t="s">
        <v>155</v>
      </c>
      <c r="D2319" s="140" t="s">
        <v>115</v>
      </c>
      <c r="E2319" s="140" t="s">
        <v>162</v>
      </c>
      <c r="F2319" s="140">
        <v>12</v>
      </c>
    </row>
    <row r="2320" spans="1:6" x14ac:dyDescent="0.35">
      <c r="A2320" s="140">
        <v>2023</v>
      </c>
      <c r="B2320" s="140" t="s">
        <v>105</v>
      </c>
      <c r="C2320" s="140" t="s">
        <v>155</v>
      </c>
      <c r="D2320" s="140" t="s">
        <v>118</v>
      </c>
      <c r="E2320" s="140" t="s">
        <v>162</v>
      </c>
      <c r="F2320" s="140">
        <v>20</v>
      </c>
    </row>
    <row r="2321" spans="1:6" x14ac:dyDescent="0.35">
      <c r="A2321" s="140">
        <v>2023</v>
      </c>
      <c r="B2321" s="140" t="s">
        <v>105</v>
      </c>
      <c r="C2321" s="140" t="s">
        <v>155</v>
      </c>
      <c r="D2321" s="140" t="s">
        <v>108</v>
      </c>
      <c r="E2321" s="140" t="s">
        <v>162</v>
      </c>
      <c r="F2321" s="140">
        <v>111</v>
      </c>
    </row>
    <row r="2322" spans="1:6" x14ac:dyDescent="0.35">
      <c r="A2322" s="140">
        <v>2023</v>
      </c>
      <c r="B2322" s="140" t="s">
        <v>105</v>
      </c>
      <c r="C2322" s="140" t="s">
        <v>155</v>
      </c>
      <c r="D2322" s="140" t="s">
        <v>114</v>
      </c>
      <c r="E2322" s="140" t="s">
        <v>162</v>
      </c>
      <c r="F2322" s="140">
        <v>1</v>
      </c>
    </row>
    <row r="2323" spans="1:6" x14ac:dyDescent="0.35">
      <c r="A2323" s="140">
        <v>2023</v>
      </c>
      <c r="B2323" s="140" t="s">
        <v>105</v>
      </c>
      <c r="C2323" s="140" t="s">
        <v>156</v>
      </c>
      <c r="D2323" s="140" t="s">
        <v>110</v>
      </c>
      <c r="E2323" s="140" t="s">
        <v>162</v>
      </c>
      <c r="F2323" s="140">
        <v>6</v>
      </c>
    </row>
    <row r="2324" spans="1:6" x14ac:dyDescent="0.35">
      <c r="A2324" s="140">
        <v>2023</v>
      </c>
      <c r="B2324" s="140" t="s">
        <v>105</v>
      </c>
      <c r="C2324" s="140" t="s">
        <v>156</v>
      </c>
      <c r="D2324" s="140" t="s">
        <v>109</v>
      </c>
      <c r="E2324" s="140" t="s">
        <v>162</v>
      </c>
      <c r="F2324" s="140">
        <v>469</v>
      </c>
    </row>
    <row r="2325" spans="1:6" x14ac:dyDescent="0.35">
      <c r="A2325" s="140">
        <v>2023</v>
      </c>
      <c r="B2325" s="140" t="s">
        <v>105</v>
      </c>
      <c r="C2325" s="140" t="s">
        <v>156</v>
      </c>
      <c r="D2325" s="140" t="s">
        <v>111</v>
      </c>
      <c r="E2325" s="140" t="s">
        <v>162</v>
      </c>
      <c r="F2325" s="140">
        <v>1</v>
      </c>
    </row>
    <row r="2326" spans="1:6" x14ac:dyDescent="0.35">
      <c r="A2326" s="140">
        <v>2023</v>
      </c>
      <c r="B2326" s="140" t="s">
        <v>105</v>
      </c>
      <c r="C2326" s="140" t="s">
        <v>156</v>
      </c>
      <c r="D2326" s="140" t="s">
        <v>112</v>
      </c>
      <c r="E2326" s="140" t="s">
        <v>162</v>
      </c>
      <c r="F2326" s="140">
        <v>2</v>
      </c>
    </row>
    <row r="2327" spans="1:6" x14ac:dyDescent="0.35">
      <c r="A2327" s="140">
        <v>2023</v>
      </c>
      <c r="B2327" s="140" t="s">
        <v>105</v>
      </c>
      <c r="C2327" s="140" t="s">
        <v>156</v>
      </c>
      <c r="D2327" s="140" t="s">
        <v>113</v>
      </c>
      <c r="E2327" s="140" t="s">
        <v>162</v>
      </c>
      <c r="F2327" s="140">
        <v>4</v>
      </c>
    </row>
    <row r="2328" spans="1:6" x14ac:dyDescent="0.35">
      <c r="A2328" s="140">
        <v>2023</v>
      </c>
      <c r="B2328" s="140" t="s">
        <v>105</v>
      </c>
      <c r="C2328" s="140" t="s">
        <v>156</v>
      </c>
      <c r="D2328" s="140" t="s">
        <v>116</v>
      </c>
      <c r="E2328" s="140" t="s">
        <v>162</v>
      </c>
      <c r="F2328" s="140">
        <v>324</v>
      </c>
    </row>
    <row r="2329" spans="1:6" x14ac:dyDescent="0.35">
      <c r="A2329" s="140">
        <v>2023</v>
      </c>
      <c r="B2329" s="140" t="s">
        <v>105</v>
      </c>
      <c r="C2329" s="140" t="s">
        <v>156</v>
      </c>
      <c r="D2329" s="140" t="s">
        <v>115</v>
      </c>
      <c r="E2329" s="140" t="s">
        <v>162</v>
      </c>
      <c r="F2329" s="140">
        <v>38</v>
      </c>
    </row>
    <row r="2330" spans="1:6" x14ac:dyDescent="0.35">
      <c r="A2330" s="140">
        <v>2023</v>
      </c>
      <c r="B2330" s="140" t="s">
        <v>105</v>
      </c>
      <c r="C2330" s="140" t="s">
        <v>156</v>
      </c>
      <c r="D2330" s="140" t="s">
        <v>118</v>
      </c>
      <c r="E2330" s="140" t="s">
        <v>162</v>
      </c>
      <c r="F2330" s="140">
        <v>48</v>
      </c>
    </row>
    <row r="2331" spans="1:6" x14ac:dyDescent="0.35">
      <c r="A2331" s="140">
        <v>2023</v>
      </c>
      <c r="B2331" s="140" t="s">
        <v>105</v>
      </c>
      <c r="C2331" s="140" t="s">
        <v>156</v>
      </c>
      <c r="D2331" s="140" t="s">
        <v>108</v>
      </c>
      <c r="E2331" s="140" t="s">
        <v>162</v>
      </c>
      <c r="F2331" s="140">
        <v>351</v>
      </c>
    </row>
    <row r="2332" spans="1:6" x14ac:dyDescent="0.35">
      <c r="A2332" s="140">
        <v>2023</v>
      </c>
      <c r="B2332" s="140" t="s">
        <v>105</v>
      </c>
      <c r="C2332" s="140" t="s">
        <v>156</v>
      </c>
      <c r="D2332" s="140" t="s">
        <v>114</v>
      </c>
      <c r="E2332" s="140" t="s">
        <v>162</v>
      </c>
      <c r="F2332" s="140">
        <v>0</v>
      </c>
    </row>
    <row r="2333" spans="1:6" x14ac:dyDescent="0.35">
      <c r="A2333" s="140">
        <v>2023</v>
      </c>
      <c r="B2333" s="140" t="s">
        <v>105</v>
      </c>
      <c r="C2333" s="140" t="s">
        <v>157</v>
      </c>
      <c r="D2333" s="140" t="s">
        <v>110</v>
      </c>
      <c r="E2333" s="140" t="s">
        <v>162</v>
      </c>
      <c r="F2333" s="140">
        <v>33</v>
      </c>
    </row>
    <row r="2334" spans="1:6" x14ac:dyDescent="0.35">
      <c r="A2334" s="140">
        <v>2023</v>
      </c>
      <c r="B2334" s="140" t="s">
        <v>105</v>
      </c>
      <c r="C2334" s="140" t="s">
        <v>157</v>
      </c>
      <c r="D2334" s="140" t="s">
        <v>109</v>
      </c>
      <c r="E2334" s="140" t="s">
        <v>162</v>
      </c>
      <c r="F2334" s="140">
        <v>1243</v>
      </c>
    </row>
    <row r="2335" spans="1:6" x14ac:dyDescent="0.35">
      <c r="A2335" s="140">
        <v>2023</v>
      </c>
      <c r="B2335" s="140" t="s">
        <v>105</v>
      </c>
      <c r="C2335" s="140" t="s">
        <v>157</v>
      </c>
      <c r="D2335" s="140" t="s">
        <v>111</v>
      </c>
      <c r="E2335" s="140" t="s">
        <v>162</v>
      </c>
      <c r="F2335" s="140">
        <v>4</v>
      </c>
    </row>
    <row r="2336" spans="1:6" x14ac:dyDescent="0.35">
      <c r="A2336" s="140">
        <v>2023</v>
      </c>
      <c r="B2336" s="140" t="s">
        <v>105</v>
      </c>
      <c r="C2336" s="140" t="s">
        <v>157</v>
      </c>
      <c r="D2336" s="140" t="s">
        <v>112</v>
      </c>
      <c r="E2336" s="140" t="s">
        <v>162</v>
      </c>
      <c r="F2336" s="140">
        <v>4</v>
      </c>
    </row>
    <row r="2337" spans="1:6" x14ac:dyDescent="0.35">
      <c r="A2337" s="140">
        <v>2023</v>
      </c>
      <c r="B2337" s="140" t="s">
        <v>105</v>
      </c>
      <c r="C2337" s="140" t="s">
        <v>157</v>
      </c>
      <c r="D2337" s="140" t="s">
        <v>113</v>
      </c>
      <c r="E2337" s="140" t="s">
        <v>162</v>
      </c>
      <c r="F2337" s="140">
        <v>25</v>
      </c>
    </row>
    <row r="2338" spans="1:6" x14ac:dyDescent="0.35">
      <c r="A2338" s="140">
        <v>2023</v>
      </c>
      <c r="B2338" s="140" t="s">
        <v>105</v>
      </c>
      <c r="C2338" s="140" t="s">
        <v>157</v>
      </c>
      <c r="D2338" s="140" t="s">
        <v>116</v>
      </c>
      <c r="E2338" s="140" t="s">
        <v>162</v>
      </c>
      <c r="F2338" s="140">
        <v>1034</v>
      </c>
    </row>
    <row r="2339" spans="1:6" x14ac:dyDescent="0.35">
      <c r="A2339" s="140">
        <v>2023</v>
      </c>
      <c r="B2339" s="140" t="s">
        <v>105</v>
      </c>
      <c r="C2339" s="140" t="s">
        <v>157</v>
      </c>
      <c r="D2339" s="140" t="s">
        <v>115</v>
      </c>
      <c r="E2339" s="140" t="s">
        <v>162</v>
      </c>
      <c r="F2339" s="140">
        <v>97</v>
      </c>
    </row>
    <row r="2340" spans="1:6" x14ac:dyDescent="0.35">
      <c r="A2340" s="140">
        <v>2023</v>
      </c>
      <c r="B2340" s="140" t="s">
        <v>105</v>
      </c>
      <c r="C2340" s="140" t="s">
        <v>157</v>
      </c>
      <c r="D2340" s="140" t="s">
        <v>118</v>
      </c>
      <c r="E2340" s="140" t="s">
        <v>162</v>
      </c>
      <c r="F2340" s="140">
        <v>74</v>
      </c>
    </row>
    <row r="2341" spans="1:6" x14ac:dyDescent="0.35">
      <c r="A2341" s="140">
        <v>2023</v>
      </c>
      <c r="B2341" s="140" t="s">
        <v>105</v>
      </c>
      <c r="C2341" s="140" t="s">
        <v>157</v>
      </c>
      <c r="D2341" s="140" t="s">
        <v>108</v>
      </c>
      <c r="E2341" s="140" t="s">
        <v>162</v>
      </c>
      <c r="F2341" s="140">
        <v>1078</v>
      </c>
    </row>
    <row r="2342" spans="1:6" x14ac:dyDescent="0.35">
      <c r="A2342" s="71">
        <v>2023</v>
      </c>
      <c r="B2342" s="71" t="s">
        <v>105</v>
      </c>
      <c r="C2342" s="71" t="s">
        <v>157</v>
      </c>
      <c r="D2342" s="71" t="s">
        <v>114</v>
      </c>
      <c r="E2342" s="71" t="s">
        <v>162</v>
      </c>
      <c r="F2342" s="71">
        <v>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2:CA16"/>
  <sheetViews>
    <sheetView zoomScaleNormal="100" workbookViewId="0">
      <selection activeCell="F9" sqref="F9"/>
    </sheetView>
  </sheetViews>
  <sheetFormatPr defaultColWidth="9.453125" defaultRowHeight="14.5" x14ac:dyDescent="0.35"/>
  <cols>
    <col min="1" max="1" width="9.453125" style="69"/>
    <col min="2" max="2" width="10" style="69" customWidth="1"/>
    <col min="3" max="5" width="9.453125" style="69" customWidth="1"/>
    <col min="6" max="6" width="10" style="69" customWidth="1"/>
    <col min="7" max="11" width="9.453125" style="69" customWidth="1"/>
    <col min="12" max="13" width="11" style="126" customWidth="1"/>
    <col min="14" max="14" width="9.453125" style="69" customWidth="1"/>
    <col min="15" max="15" width="10" style="69" customWidth="1"/>
    <col min="16" max="18" width="9.453125" style="69" customWidth="1"/>
    <col min="19" max="19" width="10" style="69" customWidth="1"/>
    <col min="20" max="24" width="9.453125" style="69" customWidth="1"/>
    <col min="25" max="26" width="11" style="126" customWidth="1"/>
    <col min="27" max="27" width="9.453125" style="69" customWidth="1"/>
    <col min="28" max="28" width="10" style="69" customWidth="1"/>
    <col min="29" max="31" width="9.453125" style="69" customWidth="1"/>
    <col min="32" max="32" width="10" style="69" customWidth="1"/>
    <col min="33" max="37" width="9.453125" style="69" customWidth="1"/>
    <col min="38" max="39" width="11" style="126" customWidth="1"/>
    <col min="40" max="40" width="9.453125" style="69" customWidth="1"/>
    <col min="41" max="41" width="10" style="69" customWidth="1"/>
    <col min="42" max="44" width="9.453125" style="69" customWidth="1"/>
    <col min="45" max="45" width="10" style="69" customWidth="1"/>
    <col min="46" max="50" width="9.453125" style="69" customWidth="1"/>
    <col min="51" max="52" width="11" style="126" customWidth="1"/>
    <col min="53" max="53" width="9.453125" style="69" customWidth="1"/>
    <col min="54" max="54" width="10" style="69" customWidth="1"/>
    <col min="55" max="57" width="9.453125" style="69" customWidth="1"/>
    <col min="58" max="58" width="10" style="69" customWidth="1"/>
    <col min="59" max="63" width="9.453125" style="69" customWidth="1"/>
    <col min="64" max="65" width="11" style="126" customWidth="1"/>
    <col min="66" max="66" width="9.453125" style="69"/>
    <col min="67" max="67" width="10" style="69" customWidth="1"/>
    <col min="68" max="69" width="9.453125" style="69"/>
    <col min="70" max="70" width="9.453125" style="69" customWidth="1"/>
    <col min="71" max="71" width="10" style="69" customWidth="1"/>
    <col min="72" max="72" width="9.453125" style="69" customWidth="1"/>
    <col min="73" max="76" width="9.453125" style="69"/>
    <col min="77" max="78" width="11" style="126" customWidth="1"/>
    <col min="79" max="16384" width="9.453125" style="69"/>
  </cols>
  <sheetData>
    <row r="2" spans="1:79" x14ac:dyDescent="0.35">
      <c r="B2" s="71" t="s">
        <v>105</v>
      </c>
      <c r="C2" s="71"/>
      <c r="D2" s="71"/>
      <c r="E2" s="71"/>
      <c r="F2" s="71"/>
      <c r="G2" s="71"/>
      <c r="H2" s="71"/>
      <c r="I2" s="71"/>
      <c r="J2" s="71"/>
      <c r="K2" s="71"/>
      <c r="L2" s="79"/>
      <c r="M2" s="79"/>
      <c r="O2" s="71" t="s">
        <v>158</v>
      </c>
      <c r="P2" s="71"/>
      <c r="Q2" s="71"/>
      <c r="R2" s="71"/>
      <c r="S2" s="71"/>
      <c r="T2" s="71"/>
      <c r="U2" s="71"/>
      <c r="V2" s="71"/>
      <c r="W2" s="71"/>
      <c r="X2" s="71"/>
      <c r="Y2" s="79"/>
      <c r="Z2" s="79"/>
      <c r="AB2" s="71" t="s">
        <v>106</v>
      </c>
      <c r="AC2" s="71"/>
      <c r="AD2" s="71"/>
      <c r="AE2" s="71"/>
      <c r="AF2" s="71"/>
      <c r="AG2" s="71"/>
      <c r="AH2" s="71"/>
      <c r="AI2" s="71"/>
      <c r="AJ2" s="71"/>
      <c r="AK2" s="71"/>
      <c r="AL2" s="79"/>
      <c r="AM2" s="79"/>
      <c r="AO2" s="71" t="s">
        <v>127</v>
      </c>
      <c r="AP2" s="71"/>
      <c r="AQ2" s="71"/>
      <c r="AR2" s="71"/>
      <c r="AS2" s="71"/>
      <c r="AT2" s="71"/>
      <c r="AU2" s="71"/>
      <c r="AV2" s="71"/>
      <c r="AW2" s="71"/>
      <c r="AX2" s="71"/>
      <c r="AY2" s="79"/>
      <c r="AZ2" s="79"/>
      <c r="BB2" s="71" t="s">
        <v>128</v>
      </c>
      <c r="BC2" s="71"/>
      <c r="BD2" s="71"/>
      <c r="BE2" s="71"/>
      <c r="BF2" s="71"/>
      <c r="BG2" s="71"/>
      <c r="BH2" s="71"/>
      <c r="BI2" s="71"/>
      <c r="BJ2" s="71"/>
      <c r="BK2" s="71"/>
      <c r="BL2" s="79"/>
      <c r="BM2" s="79"/>
      <c r="BO2" s="71" t="s">
        <v>107</v>
      </c>
      <c r="BP2" s="71"/>
      <c r="BQ2" s="71"/>
      <c r="BR2" s="71"/>
      <c r="BS2" s="71"/>
      <c r="BT2" s="71"/>
      <c r="BU2" s="71"/>
      <c r="BV2" s="71"/>
      <c r="BW2" s="71"/>
      <c r="BX2" s="71"/>
      <c r="BY2" s="79"/>
      <c r="BZ2" s="79"/>
    </row>
    <row r="3" spans="1:79" ht="72.5" x14ac:dyDescent="0.35">
      <c r="A3" s="123" t="s">
        <v>104</v>
      </c>
      <c r="B3" s="124" t="s">
        <v>109</v>
      </c>
      <c r="C3" s="124" t="s">
        <v>110</v>
      </c>
      <c r="D3" s="124" t="s">
        <v>111</v>
      </c>
      <c r="E3" s="124" t="s">
        <v>112</v>
      </c>
      <c r="F3" s="124" t="s">
        <v>113</v>
      </c>
      <c r="G3" s="124" t="s">
        <v>114</v>
      </c>
      <c r="H3" s="124" t="s">
        <v>115</v>
      </c>
      <c r="I3" s="124" t="s">
        <v>117</v>
      </c>
      <c r="J3" s="124" t="s">
        <v>108</v>
      </c>
      <c r="K3" s="124" t="s">
        <v>118</v>
      </c>
      <c r="L3" s="125" t="s">
        <v>204</v>
      </c>
      <c r="M3" s="125" t="s">
        <v>164</v>
      </c>
      <c r="N3" s="124"/>
      <c r="O3" s="124" t="s">
        <v>109</v>
      </c>
      <c r="P3" s="124" t="s">
        <v>110</v>
      </c>
      <c r="Q3" s="124" t="s">
        <v>111</v>
      </c>
      <c r="R3" s="124" t="s">
        <v>112</v>
      </c>
      <c r="S3" s="124" t="s">
        <v>113</v>
      </c>
      <c r="T3" s="124" t="s">
        <v>114</v>
      </c>
      <c r="U3" s="124" t="s">
        <v>115</v>
      </c>
      <c r="V3" s="124" t="s">
        <v>117</v>
      </c>
      <c r="W3" s="124" t="s">
        <v>108</v>
      </c>
      <c r="X3" s="124" t="s">
        <v>118</v>
      </c>
      <c r="Y3" s="125" t="s">
        <v>165</v>
      </c>
      <c r="Z3" s="125" t="s">
        <v>164</v>
      </c>
      <c r="AA3" s="124"/>
      <c r="AB3" s="124" t="s">
        <v>109</v>
      </c>
      <c r="AC3" s="124" t="s">
        <v>110</v>
      </c>
      <c r="AD3" s="124" t="s">
        <v>111</v>
      </c>
      <c r="AE3" s="124" t="s">
        <v>112</v>
      </c>
      <c r="AF3" s="124" t="s">
        <v>113</v>
      </c>
      <c r="AG3" s="124" t="s">
        <v>114</v>
      </c>
      <c r="AH3" s="124" t="s">
        <v>115</v>
      </c>
      <c r="AI3" s="124" t="s">
        <v>117</v>
      </c>
      <c r="AJ3" s="124" t="s">
        <v>108</v>
      </c>
      <c r="AK3" s="124" t="s">
        <v>118</v>
      </c>
      <c r="AL3" s="125" t="s">
        <v>165</v>
      </c>
      <c r="AM3" s="125" t="s">
        <v>164</v>
      </c>
      <c r="AN3" s="124"/>
      <c r="AO3" s="124" t="s">
        <v>109</v>
      </c>
      <c r="AP3" s="124" t="s">
        <v>110</v>
      </c>
      <c r="AQ3" s="124" t="s">
        <v>111</v>
      </c>
      <c r="AR3" s="124" t="s">
        <v>112</v>
      </c>
      <c r="AS3" s="124" t="s">
        <v>113</v>
      </c>
      <c r="AT3" s="124" t="s">
        <v>114</v>
      </c>
      <c r="AU3" s="124" t="s">
        <v>115</v>
      </c>
      <c r="AV3" s="124" t="s">
        <v>117</v>
      </c>
      <c r="AW3" s="124" t="s">
        <v>108</v>
      </c>
      <c r="AX3" s="124" t="s">
        <v>118</v>
      </c>
      <c r="AY3" s="125" t="s">
        <v>165</v>
      </c>
      <c r="AZ3" s="125" t="s">
        <v>164</v>
      </c>
      <c r="BA3" s="124"/>
      <c r="BB3" s="124" t="s">
        <v>109</v>
      </c>
      <c r="BC3" s="124" t="s">
        <v>110</v>
      </c>
      <c r="BD3" s="124" t="s">
        <v>111</v>
      </c>
      <c r="BE3" s="124" t="s">
        <v>112</v>
      </c>
      <c r="BF3" s="124" t="s">
        <v>113</v>
      </c>
      <c r="BG3" s="124" t="s">
        <v>114</v>
      </c>
      <c r="BH3" s="124" t="s">
        <v>115</v>
      </c>
      <c r="BI3" s="124" t="s">
        <v>117</v>
      </c>
      <c r="BJ3" s="124" t="s">
        <v>108</v>
      </c>
      <c r="BK3" s="124" t="s">
        <v>118</v>
      </c>
      <c r="BL3" s="125" t="s">
        <v>165</v>
      </c>
      <c r="BM3" s="125" t="s">
        <v>164</v>
      </c>
      <c r="BN3" s="124"/>
      <c r="BO3" s="124" t="s">
        <v>109</v>
      </c>
      <c r="BP3" s="124" t="s">
        <v>110</v>
      </c>
      <c r="BQ3" s="124" t="s">
        <v>111</v>
      </c>
      <c r="BR3" s="124" t="s">
        <v>112</v>
      </c>
      <c r="BS3" s="124" t="s">
        <v>113</v>
      </c>
      <c r="BT3" s="124" t="s">
        <v>114</v>
      </c>
      <c r="BU3" s="124" t="s">
        <v>115</v>
      </c>
      <c r="BV3" s="124" t="s">
        <v>117</v>
      </c>
      <c r="BW3" s="124" t="s">
        <v>108</v>
      </c>
      <c r="BX3" s="124" t="s">
        <v>118</v>
      </c>
      <c r="BY3" s="125" t="s">
        <v>165</v>
      </c>
      <c r="BZ3" s="125" t="s">
        <v>164</v>
      </c>
      <c r="CA3" s="124"/>
    </row>
    <row r="4" spans="1:79" x14ac:dyDescent="0.35">
      <c r="A4" s="69">
        <v>2011</v>
      </c>
      <c r="B4" s="68" cm="1">
        <f t="array" ref="B4">SUMPRODUCT(('Data - rank'!$A$2:$A$95770=$A4)*('Data - rank'!$B$2:$B$95770=$B$2)*('Data - rank'!$D$2:$D$95770=B$3)*('Data - rank'!$F$2:$F$95770))</f>
        <v>6609</v>
      </c>
      <c r="C4" s="68" cm="1">
        <f t="array" ref="C4">SUMPRODUCT(('Data - rank'!$A$2:$A$95770=$A4)*('Data - rank'!$B$2:$B$95770=$B$2)*('Data - rank'!$D$2:$D$95770=C$3)*('Data - rank'!$F$2:$F$95770))</f>
        <v>120</v>
      </c>
      <c r="D4" s="68" cm="1">
        <f t="array" ref="D4">SUMPRODUCT(('Data - rank'!$A$2:$A$95770=$A4)*('Data - rank'!$B$2:$B$95770=$B$2)*('Data - rank'!$D$2:$D$95770=D$3)*('Data - rank'!$F$2:$F$95770))</f>
        <v>21</v>
      </c>
      <c r="E4" s="68" cm="1">
        <f t="array" ref="E4">SUMPRODUCT(('Data - rank'!$A$2:$A$95770=$A4)*('Data - rank'!$B$2:$B$95770=$B$2)*('Data - rank'!$D$2:$D$95770=E$3)*('Data - rank'!$F$2:$F$95770))</f>
        <v>28</v>
      </c>
      <c r="F4" s="68" cm="1">
        <f t="array" ref="F4">SUMPRODUCT(('Data - rank'!$A$2:$A$95770=$A4)*('Data - rank'!$B$2:$B$95770=$B$2)*('Data - rank'!$D$2:$D$95770=F$3)*('Data - rank'!$F$2:$F$95770))</f>
        <v>86</v>
      </c>
      <c r="G4" s="68" cm="1">
        <f t="array" ref="G4">SUMPRODUCT(('Data - rank'!$A$2:$A$95770=$A4)*('Data - rank'!$B$2:$B$95770=$B$2)*('Data - rank'!$D$2:$D$95770=G$3)*('Data - rank'!$F$2:$F$95770))</f>
        <v>30</v>
      </c>
      <c r="H4" s="68" cm="1">
        <f t="array" ref="H4">SUMPRODUCT(('Data - rank'!$A$2:$A$95770=$A4)*('Data - rank'!$B$2:$B$95770=$B$2)*('Data - rank'!$D$2:$D$95770=H$3)*('Data - rank'!$F$2:$F$95770))</f>
        <v>597</v>
      </c>
      <c r="I4" s="68" cm="1">
        <f t="array" ref="I4">SUMPRODUCT(('Data - rank'!$A$2:$A$95770=$A4)*('Data - rank'!$B$2:$B$95770=$B$2)*('Data - rank'!$D$2:$D$95770=I$3)*('Data - rank'!$F$2:$F$95770))</f>
        <v>3416</v>
      </c>
      <c r="J4" s="68" cm="1">
        <f t="array" ref="J4">SUMPRODUCT(('Data - rank'!$A$2:$A$95770=$A4)*('Data - rank'!$B$2:$B$95770=$B$2)*('Data - rank'!$D$2:$D$95770=J$3)*('Data - rank'!$F$2:$F$95770))</f>
        <v>11516</v>
      </c>
      <c r="K4" s="68" cm="1">
        <f t="array" ref="K4">SUMPRODUCT(('Data - rank'!$A$2:$A$95770=$A4)*('Data - rank'!$B$2:$B$95770=$B$2)*('Data - rank'!$D$2:$D$95770=K$3)*('Data - rank'!$F$2:$F$95770))</f>
        <v>6755</v>
      </c>
      <c r="L4" s="122">
        <f t="shared" ref="L4:L16" si="0">ROUND((SUM(C4:H4))/SUM(B4:I4),3)</f>
        <v>8.1000000000000003E-2</v>
      </c>
      <c r="M4" s="80">
        <f t="shared" ref="M4:M14" si="1">(K4+J4)/SUM(B4:K4)</f>
        <v>0.62619096579614775</v>
      </c>
      <c r="N4" s="70"/>
      <c r="O4" s="68" cm="1">
        <f t="array" ref="O4">SUMPRODUCT(('Data - rank'!$A$2:$A$95770=$A4)*('Data - rank'!$B$2:$B$95770=$O$2)*('Data - rank'!$D$2:$D$95770=O$3)*('Data - rank'!$F$2:$F$95770))</f>
        <v>2394</v>
      </c>
      <c r="P4" s="68" cm="1">
        <f t="array" ref="P4">SUMPRODUCT(('Data - rank'!$A$2:$A$95770=$A4)*('Data - rank'!$B$2:$B$95770=$O$2)*('Data - rank'!$D$2:$D$95770=P$3)*('Data - rank'!$F$2:$F$95770))</f>
        <v>20</v>
      </c>
      <c r="Q4" s="68" cm="1">
        <f t="array" ref="Q4">SUMPRODUCT(('Data - rank'!$A$2:$A$95770=$A4)*('Data - rank'!$B$2:$B$95770=$O$2)*('Data - rank'!$D$2:$D$95770=Q$3)*('Data - rank'!$F$2:$F$95770))</f>
        <v>3</v>
      </c>
      <c r="R4" s="68" cm="1">
        <f t="array" ref="R4">SUMPRODUCT(('Data - rank'!$A$2:$A$95770=$A4)*('Data - rank'!$B$2:$B$95770=$O$2)*('Data - rank'!$D$2:$D$95770=R$3)*('Data - rank'!$F$2:$F$95770))</f>
        <v>4</v>
      </c>
      <c r="S4" s="68" cm="1">
        <f t="array" ref="S4">SUMPRODUCT(('Data - rank'!$A$2:$A$95770=$A4)*('Data - rank'!$B$2:$B$95770=$O$2)*('Data - rank'!$D$2:$D$95770=S$3)*('Data - rank'!$F$2:$F$95770))</f>
        <v>17</v>
      </c>
      <c r="T4" s="68" cm="1">
        <f t="array" ref="T4">SUMPRODUCT(('Data - rank'!$A$2:$A$95770=$A4)*('Data - rank'!$B$2:$B$95770=$O$2)*('Data - rank'!$D$2:$D$95770=T$3)*('Data - rank'!$F$2:$F$95770))</f>
        <v>1</v>
      </c>
      <c r="U4" s="68" cm="1">
        <f t="array" ref="U4">SUMPRODUCT(('Data - rank'!$A$2:$A$95770=$A4)*('Data - rank'!$B$2:$B$95770=$O$2)*('Data - rank'!$D$2:$D$95770=U$3)*('Data - rank'!$F$2:$F$95770))</f>
        <v>119</v>
      </c>
      <c r="V4" s="68" cm="1">
        <f t="array" ref="V4">SUMPRODUCT(('Data - rank'!$A$2:$A$95770=$A4)*('Data - rank'!$B$2:$B$95770=$O$2)*('Data - rank'!$D$2:$D$95770=V$3)*('Data - rank'!$F$2:$F$95770))</f>
        <v>1837</v>
      </c>
      <c r="W4" s="68" cm="1">
        <f t="array" ref="W4">SUMPRODUCT(('Data - rank'!$A$2:$A$95770=$A4)*('Data - rank'!$B$2:$B$95770=$O$2)*('Data - rank'!$D$2:$D$95770=W$3)*('Data - rank'!$F$2:$F$95770))</f>
        <v>4867</v>
      </c>
      <c r="X4" s="68" cm="1">
        <f t="array" ref="X4">SUMPRODUCT(('Data - rank'!$A$2:$A$95770=$A4)*('Data - rank'!$B$2:$B$95770=$O$2)*('Data - rank'!$D$2:$D$95770=X$3)*('Data - rank'!$F$2:$F$95770))</f>
        <v>4959</v>
      </c>
      <c r="Y4" s="122">
        <f t="shared" ref="Y4:Y16" si="2">ROUND((SUM(P4:U4))/SUM(O4:V4),3)</f>
        <v>3.6999999999999998E-2</v>
      </c>
      <c r="Z4" s="80">
        <f t="shared" ref="Z4:Z14" si="3">(X4+W4)/SUM(O4:X4)</f>
        <v>0.69095000351592717</v>
      </c>
      <c r="AA4" s="70"/>
      <c r="AB4" s="68">
        <f t="shared" ref="AB4:AB16" si="4">B4+O4</f>
        <v>9003</v>
      </c>
      <c r="AC4" s="68">
        <f t="shared" ref="AC4:AC16" si="5">C4+P4</f>
        <v>140</v>
      </c>
      <c r="AD4" s="68">
        <f t="shared" ref="AD4:AD16" si="6">D4+Q4</f>
        <v>24</v>
      </c>
      <c r="AE4" s="68">
        <f t="shared" ref="AE4:AE16" si="7">E4+R4</f>
        <v>32</v>
      </c>
      <c r="AF4" s="68">
        <f t="shared" ref="AF4:AF16" si="8">F4+S4</f>
        <v>103</v>
      </c>
      <c r="AG4" s="68">
        <f t="shared" ref="AG4:AG16" si="9">G4+T4</f>
        <v>31</v>
      </c>
      <c r="AH4" s="68">
        <f t="shared" ref="AH4:AH16" si="10">H4+U4</f>
        <v>716</v>
      </c>
      <c r="AI4" s="68">
        <f t="shared" ref="AI4:AI16" si="11">I4+V4</f>
        <v>5253</v>
      </c>
      <c r="AJ4" s="68">
        <f t="shared" ref="AJ4:AJ16" si="12">J4+W4</f>
        <v>16383</v>
      </c>
      <c r="AK4" s="68">
        <f t="shared" ref="AK4:AK16" si="13">K4+X4</f>
        <v>11714</v>
      </c>
      <c r="AL4" s="122">
        <f t="shared" ref="AL4:AL16" si="14">ROUND((SUM(AC4:AH4))/SUM(AB4:AI4),3)</f>
        <v>6.8000000000000005E-2</v>
      </c>
      <c r="AM4" s="80">
        <f t="shared" ref="AM4:AM14" si="15">(AK4+AJ4)/SUM(AB4:AK4)</f>
        <v>0.6474112306735178</v>
      </c>
      <c r="AN4" s="70"/>
      <c r="AO4" s="68" cm="1">
        <f t="array" ref="AO4">SUMPRODUCT(('Data - rank'!$A$2:$A$95770=$A4)*('Data - rank'!$B$2:$B$95770=$AO$2)*('Data - rank'!$D$2:$D$95770=AO$3)*('Data - rank'!$F$2:$F$95770))</f>
        <v>402</v>
      </c>
      <c r="AP4" s="68" cm="1">
        <f t="array" ref="AP4">SUMPRODUCT(('Data - rank'!$A$2:$A$95770=$A4)*('Data - rank'!$B$2:$B$95770=$AO$2)*('Data - rank'!$D$2:$D$95770=AP$3)*('Data - rank'!$F$2:$F$95770))</f>
        <v>2</v>
      </c>
      <c r="AQ4" s="68" cm="1">
        <f t="array" ref="AQ4">SUMPRODUCT(('Data - rank'!$A$2:$A$95770=$A4)*('Data - rank'!$B$2:$B$95770=$AO$2)*('Data - rank'!$D$2:$D$95770=AQ$3)*('Data - rank'!$F$2:$F$95770))</f>
        <v>0</v>
      </c>
      <c r="AR4" s="68" cm="1">
        <f t="array" ref="AR4">SUMPRODUCT(('Data - rank'!$A$2:$A$95770=$A4)*('Data - rank'!$B$2:$B$95770=$AO$2)*('Data - rank'!$D$2:$D$95770=AR$3)*('Data - rank'!$F$2:$F$95770))</f>
        <v>0</v>
      </c>
      <c r="AS4" s="68" cm="1">
        <f t="array" ref="AS4">SUMPRODUCT(('Data - rank'!$A$2:$A$95770=$A4)*('Data - rank'!$B$2:$B$95770=$AO$2)*('Data - rank'!$D$2:$D$95770=AS$3)*('Data - rank'!$F$2:$F$95770))</f>
        <v>1</v>
      </c>
      <c r="AT4" s="68" cm="1">
        <f t="array" ref="AT4">SUMPRODUCT(('Data - rank'!$A$2:$A$95770=$A4)*('Data - rank'!$B$2:$B$95770=$AO$2)*('Data - rank'!$D$2:$D$95770=AT$3)*('Data - rank'!$F$2:$F$95770))</f>
        <v>1</v>
      </c>
      <c r="AU4" s="68" cm="1">
        <f t="array" ref="AU4">SUMPRODUCT(('Data - rank'!$A$2:$A$95770=$A4)*('Data - rank'!$B$2:$B$95770=$AO$2)*('Data - rank'!$D$2:$D$95770=AU$3)*('Data - rank'!$F$2:$F$95770))</f>
        <v>25</v>
      </c>
      <c r="AV4" s="68" cm="1">
        <f t="array" ref="AV4">SUMPRODUCT(('Data - rank'!$A$2:$A$95770=$A4)*('Data - rank'!$B$2:$B$95770=$AO$2)*('Data - rank'!$D$2:$D$95770=AV$3)*('Data - rank'!$F$2:$F$95770))</f>
        <v>172</v>
      </c>
      <c r="AW4" s="68" cm="1">
        <f t="array" ref="AW4">SUMPRODUCT(('Data - rank'!$A$2:$A$95770=$A4)*('Data - rank'!$B$2:$B$95770=$AO$2)*('Data - rank'!$D$2:$D$95770=AW$3)*('Data - rank'!$F$2:$F$95770))</f>
        <v>478</v>
      </c>
      <c r="AX4" s="68" cm="1">
        <f t="array" ref="AX4">SUMPRODUCT(('Data - rank'!$A$2:$A$95770=$A4)*('Data - rank'!$B$2:$B$95770=$AO$2)*('Data - rank'!$D$2:$D$95770=AX$3)*('Data - rank'!$F$2:$F$95770))</f>
        <v>474</v>
      </c>
      <c r="AY4" s="122">
        <f t="shared" ref="AY4:AY16" si="16">ROUND((SUM(AP4:AU4))/SUM(AO4:AV4),3)</f>
        <v>4.8000000000000001E-2</v>
      </c>
      <c r="AZ4" s="80">
        <f t="shared" ref="AZ4:AZ14" si="17">(AX4+AW4)/SUM(AO4:AX4)</f>
        <v>0.6122186495176849</v>
      </c>
      <c r="BA4" s="70"/>
      <c r="BB4" s="68" cm="1">
        <f t="array" ref="BB4">SUMPRODUCT(('Data - rank'!$A$2:$A$95770=$A4)*('Data - rank'!$B$2:$B$95770=$BB$2)*('Data - rank'!$D$2:$D$95770=BB$3)*('Data - rank'!$F$2:$F$95770))</f>
        <v>2495</v>
      </c>
      <c r="BC4" s="68" cm="1">
        <f t="array" ref="BC4">SUMPRODUCT(('Data - rank'!$A$2:$A$95770=$A4)*('Data - rank'!$B$2:$B$95770=$BB$2)*('Data - rank'!$D$2:$D$95770=BC$3)*('Data - rank'!$F$2:$F$95770))</f>
        <v>13</v>
      </c>
      <c r="BD4" s="68" cm="1">
        <f t="array" ref="BD4">SUMPRODUCT(('Data - rank'!$A$2:$A$95770=$A4)*('Data - rank'!$B$2:$B$95770=$BB$2)*('Data - rank'!$D$2:$D$95770=BD$3)*('Data - rank'!$F$2:$F$95770))</f>
        <v>43</v>
      </c>
      <c r="BE4" s="68" cm="1">
        <f t="array" ref="BE4">SUMPRODUCT(('Data - rank'!$A$2:$A$95770=$A4)*('Data - rank'!$B$2:$B$95770=$BB$2)*('Data - rank'!$D$2:$D$95770=BE$3)*('Data - rank'!$F$2:$F$95770))</f>
        <v>8</v>
      </c>
      <c r="BF4" s="68" cm="1">
        <f t="array" ref="BF4">SUMPRODUCT(('Data - rank'!$A$2:$A$95770=$A4)*('Data - rank'!$B$2:$B$95770=$BB$2)*('Data - rank'!$D$2:$D$95770=BF$3)*('Data - rank'!$F$2:$F$95770))</f>
        <v>50</v>
      </c>
      <c r="BG4" s="68" cm="1">
        <f t="array" ref="BG4">SUMPRODUCT(('Data - rank'!$A$2:$A$95770=$A4)*('Data - rank'!$B$2:$B$95770=$BB$2)*('Data - rank'!$D$2:$D$95770=BG$3)*('Data - rank'!$F$2:$F$95770))</f>
        <v>32</v>
      </c>
      <c r="BH4" s="68" cm="1">
        <f t="array" ref="BH4">SUMPRODUCT(('Data - rank'!$A$2:$A$95770=$A4)*('Data - rank'!$B$2:$B$95770=$BB$2)*('Data - rank'!$D$2:$D$95770=BH$3)*('Data - rank'!$F$2:$F$95770))</f>
        <v>147</v>
      </c>
      <c r="BI4" s="68" cm="1">
        <f t="array" ref="BI4">SUMPRODUCT(('Data - rank'!$A$2:$A$95770=$A4)*('Data - rank'!$B$2:$B$95770=$BB$2)*('Data - rank'!$D$2:$D$95770=BI$3)*('Data - rank'!$F$2:$F$95770))</f>
        <v>994</v>
      </c>
      <c r="BJ4" s="68" cm="1">
        <f t="array" ref="BJ4">SUMPRODUCT(('Data - rank'!$A$2:$A$95770=$A4)*('Data - rank'!$B$2:$B$95770=$BB$2)*('Data - rank'!$D$2:$D$95770=BJ$3)*('Data - rank'!$F$2:$F$95770))</f>
        <v>3236</v>
      </c>
      <c r="BK4" s="68" cm="1">
        <f t="array" ref="BK4">SUMPRODUCT(('Data - rank'!$A$2:$A$95770=$A4)*('Data - rank'!$B$2:$B$95770=$BB$2)*('Data - rank'!$D$2:$D$95770=BK$3)*('Data - rank'!$F$2:$F$95770))</f>
        <v>2330</v>
      </c>
      <c r="BL4" s="122">
        <f t="shared" ref="BL4:BL16" si="18">ROUND((SUM(BC4:BH4))/SUM(BB4:BI4),3)</f>
        <v>7.6999999999999999E-2</v>
      </c>
      <c r="BM4" s="80">
        <f t="shared" ref="BM4:BM14" si="19">(BK4+BJ4)/SUM(BB4:BK4)</f>
        <v>0.59542148053059474</v>
      </c>
      <c r="BN4" s="70"/>
      <c r="BO4" s="68">
        <f t="shared" ref="BO4:BO16" si="20">BB4+AO4+AB4</f>
        <v>11900</v>
      </c>
      <c r="BP4" s="68">
        <f t="shared" ref="BP4:BP16" si="21">BC4+AP4+AC4</f>
        <v>155</v>
      </c>
      <c r="BQ4" s="68">
        <f t="shared" ref="BQ4:BQ16" si="22">BD4+AQ4+AD4</f>
        <v>67</v>
      </c>
      <c r="BR4" s="68">
        <f t="shared" ref="BR4:BR16" si="23">BE4+AR4+AE4</f>
        <v>40</v>
      </c>
      <c r="BS4" s="68">
        <f t="shared" ref="BS4:BS16" si="24">BF4+AS4+AF4</f>
        <v>154</v>
      </c>
      <c r="BT4" s="68">
        <f t="shared" ref="BT4:BT16" si="25">BG4+AT4+AG4</f>
        <v>64</v>
      </c>
      <c r="BU4" s="68">
        <f t="shared" ref="BU4:BU16" si="26">BH4+AU4+AH4</f>
        <v>888</v>
      </c>
      <c r="BV4" s="68">
        <f t="shared" ref="BV4:BV16" si="27">BI4+AV4+AI4</f>
        <v>6419</v>
      </c>
      <c r="BW4" s="68">
        <f t="shared" ref="BW4:BW16" si="28">BJ4+AW4+AJ4</f>
        <v>20097</v>
      </c>
      <c r="BX4" s="68">
        <f t="shared" ref="BX4:BX16" si="29">BK4+AX4+AK4</f>
        <v>14518</v>
      </c>
      <c r="BY4" s="122">
        <f t="shared" ref="BY4:BY16" si="30">ROUND((SUM(BP4:BU4))/SUM(BO4:BV4),3)</f>
        <v>6.9000000000000006E-2</v>
      </c>
      <c r="BZ4" s="80">
        <f t="shared" ref="BZ4:BZ14" si="31">(BX4+BW4)/SUM(BO4:BX4)</f>
        <v>0.63745350079186769</v>
      </c>
      <c r="CA4" s="70"/>
    </row>
    <row r="5" spans="1:79" x14ac:dyDescent="0.35">
      <c r="A5" s="69">
        <v>2012</v>
      </c>
      <c r="B5" s="68" cm="1">
        <f t="array" ref="B5">SUMPRODUCT(('Data - rank'!$A$2:$A$95770=$A5)*('Data - rank'!$B$2:$B$95770=$B$2)*('Data - rank'!$D$2:$D$95770=B$3)*('Data - rank'!$F$2:$F$95770))</f>
        <v>7076</v>
      </c>
      <c r="C5" s="68" cm="1">
        <f t="array" ref="C5">SUMPRODUCT(('Data - rank'!$A$2:$A$95770=$A5)*('Data - rank'!$B$2:$B$95770=$B$2)*('Data - rank'!$D$2:$D$95770=C$3)*('Data - rank'!$F$2:$F$95770))</f>
        <v>115</v>
      </c>
      <c r="D5" s="68" cm="1">
        <f t="array" ref="D5">SUMPRODUCT(('Data - rank'!$A$2:$A$95770=$A5)*('Data - rank'!$B$2:$B$95770=$B$2)*('Data - rank'!$D$2:$D$95770=D$3)*('Data - rank'!$F$2:$F$95770))</f>
        <v>26</v>
      </c>
      <c r="E5" s="68" cm="1">
        <f t="array" ref="E5">SUMPRODUCT(('Data - rank'!$A$2:$A$95770=$A5)*('Data - rank'!$B$2:$B$95770=$B$2)*('Data - rank'!$D$2:$D$95770=E$3)*('Data - rank'!$F$2:$F$95770))</f>
        <v>21</v>
      </c>
      <c r="F5" s="68" cm="1">
        <f t="array" ref="F5">SUMPRODUCT(('Data - rank'!$A$2:$A$95770=$A5)*('Data - rank'!$B$2:$B$95770=$B$2)*('Data - rank'!$D$2:$D$95770=F$3)*('Data - rank'!$F$2:$F$95770))</f>
        <v>90</v>
      </c>
      <c r="G5" s="68" cm="1">
        <f t="array" ref="G5">SUMPRODUCT(('Data - rank'!$A$2:$A$95770=$A5)*('Data - rank'!$B$2:$B$95770=$B$2)*('Data - rank'!$D$2:$D$95770=G$3)*('Data - rank'!$F$2:$F$95770))</f>
        <v>33</v>
      </c>
      <c r="H5" s="68" cm="1">
        <f t="array" ref="H5">SUMPRODUCT(('Data - rank'!$A$2:$A$95770=$A5)*('Data - rank'!$B$2:$B$95770=$B$2)*('Data - rank'!$D$2:$D$95770=H$3)*('Data - rank'!$F$2:$F$95770))</f>
        <v>596</v>
      </c>
      <c r="I5" s="68" cm="1">
        <f t="array" ref="I5">SUMPRODUCT(('Data - rank'!$A$2:$A$95770=$A5)*('Data - rank'!$B$2:$B$95770=$B$2)*('Data - rank'!$D$2:$D$95770=I$3)*('Data - rank'!$F$2:$F$95770))</f>
        <v>3340</v>
      </c>
      <c r="J5" s="68" cm="1">
        <f t="array" ref="J5">SUMPRODUCT(('Data - rank'!$A$2:$A$95770=$A5)*('Data - rank'!$B$2:$B$95770=$B$2)*('Data - rank'!$D$2:$D$95770=J$3)*('Data - rank'!$F$2:$F$95770))</f>
        <v>11094</v>
      </c>
      <c r="K5" s="68" cm="1">
        <f t="array" ref="K5">SUMPRODUCT(('Data - rank'!$A$2:$A$95770=$A5)*('Data - rank'!$B$2:$B$95770=$B$2)*('Data - rank'!$D$2:$D$95770=K$3)*('Data - rank'!$F$2:$F$95770))</f>
        <v>5854</v>
      </c>
      <c r="L5" s="122">
        <f t="shared" si="0"/>
        <v>7.8E-2</v>
      </c>
      <c r="M5" s="80">
        <f t="shared" si="1"/>
        <v>0.60003540449637105</v>
      </c>
      <c r="N5" s="70"/>
      <c r="O5" s="68" cm="1">
        <f t="array" ref="O5">SUMPRODUCT(('Data - rank'!$A$2:$A$95770=$A5)*('Data - rank'!$B$2:$B$95770=$O$2)*('Data - rank'!$D$2:$D$95770=O$3)*('Data - rank'!$F$2:$F$95770))</f>
        <v>2712</v>
      </c>
      <c r="P5" s="68" cm="1">
        <f t="array" ref="P5">SUMPRODUCT(('Data - rank'!$A$2:$A$95770=$A5)*('Data - rank'!$B$2:$B$95770=$O$2)*('Data - rank'!$D$2:$D$95770=P$3)*('Data - rank'!$F$2:$F$95770))</f>
        <v>16</v>
      </c>
      <c r="Q5" s="68" cm="1">
        <f t="array" ref="Q5">SUMPRODUCT(('Data - rank'!$A$2:$A$95770=$A5)*('Data - rank'!$B$2:$B$95770=$O$2)*('Data - rank'!$D$2:$D$95770=Q$3)*('Data - rank'!$F$2:$F$95770))</f>
        <v>6</v>
      </c>
      <c r="R5" s="68" cm="1">
        <f t="array" ref="R5">SUMPRODUCT(('Data - rank'!$A$2:$A$95770=$A5)*('Data - rank'!$B$2:$B$95770=$O$2)*('Data - rank'!$D$2:$D$95770=R$3)*('Data - rank'!$F$2:$F$95770))</f>
        <v>5</v>
      </c>
      <c r="S5" s="68" cm="1">
        <f t="array" ref="S5">SUMPRODUCT(('Data - rank'!$A$2:$A$95770=$A5)*('Data - rank'!$B$2:$B$95770=$O$2)*('Data - rank'!$D$2:$D$95770=S$3)*('Data - rank'!$F$2:$F$95770))</f>
        <v>12</v>
      </c>
      <c r="T5" s="68" cm="1">
        <f t="array" ref="T5">SUMPRODUCT(('Data - rank'!$A$2:$A$95770=$A5)*('Data - rank'!$B$2:$B$95770=$O$2)*('Data - rank'!$D$2:$D$95770=T$3)*('Data - rank'!$F$2:$F$95770))</f>
        <v>5</v>
      </c>
      <c r="U5" s="68" cm="1">
        <f t="array" ref="U5">SUMPRODUCT(('Data - rank'!$A$2:$A$95770=$A5)*('Data - rank'!$B$2:$B$95770=$O$2)*('Data - rank'!$D$2:$D$95770=U$3)*('Data - rank'!$F$2:$F$95770))</f>
        <v>103</v>
      </c>
      <c r="V5" s="68" cm="1">
        <f t="array" ref="V5">SUMPRODUCT(('Data - rank'!$A$2:$A$95770=$A5)*('Data - rank'!$B$2:$B$95770=$O$2)*('Data - rank'!$D$2:$D$95770=V$3)*('Data - rank'!$F$2:$F$95770))</f>
        <v>1874</v>
      </c>
      <c r="W5" s="68" cm="1">
        <f t="array" ref="W5">SUMPRODUCT(('Data - rank'!$A$2:$A$95770=$A5)*('Data - rank'!$B$2:$B$95770=$O$2)*('Data - rank'!$D$2:$D$95770=W$3)*('Data - rank'!$F$2:$F$95770))</f>
        <v>4790</v>
      </c>
      <c r="X5" s="68" cm="1">
        <f t="array" ref="X5">SUMPRODUCT(('Data - rank'!$A$2:$A$95770=$A5)*('Data - rank'!$B$2:$B$95770=$O$2)*('Data - rank'!$D$2:$D$95770=X$3)*('Data - rank'!$F$2:$F$95770))</f>
        <v>4290</v>
      </c>
      <c r="Y5" s="122">
        <f t="shared" si="2"/>
        <v>3.1E-2</v>
      </c>
      <c r="Z5" s="80">
        <f t="shared" si="3"/>
        <v>0.65735177007167156</v>
      </c>
      <c r="AA5" s="70"/>
      <c r="AB5" s="68">
        <f t="shared" si="4"/>
        <v>9788</v>
      </c>
      <c r="AC5" s="68">
        <f t="shared" si="5"/>
        <v>131</v>
      </c>
      <c r="AD5" s="68">
        <f t="shared" si="6"/>
        <v>32</v>
      </c>
      <c r="AE5" s="68">
        <f t="shared" si="7"/>
        <v>26</v>
      </c>
      <c r="AF5" s="68">
        <f t="shared" si="8"/>
        <v>102</v>
      </c>
      <c r="AG5" s="68">
        <f t="shared" si="9"/>
        <v>38</v>
      </c>
      <c r="AH5" s="68">
        <f t="shared" si="10"/>
        <v>699</v>
      </c>
      <c r="AI5" s="68">
        <f t="shared" si="11"/>
        <v>5214</v>
      </c>
      <c r="AJ5" s="68">
        <f t="shared" si="12"/>
        <v>15884</v>
      </c>
      <c r="AK5" s="68">
        <f t="shared" si="13"/>
        <v>10144</v>
      </c>
      <c r="AL5" s="122">
        <f t="shared" si="14"/>
        <v>6.4000000000000001E-2</v>
      </c>
      <c r="AM5" s="80">
        <f t="shared" si="15"/>
        <v>0.618859669979552</v>
      </c>
      <c r="AN5" s="70"/>
      <c r="AO5" s="68" cm="1">
        <f t="array" ref="AO5">SUMPRODUCT(('Data - rank'!$A$2:$A$95770=$A5)*('Data - rank'!$B$2:$B$95770=$AO$2)*('Data - rank'!$D$2:$D$95770=AO$3)*('Data - rank'!$F$2:$F$95770))</f>
        <v>419</v>
      </c>
      <c r="AP5" s="68" cm="1">
        <f t="array" ref="AP5">SUMPRODUCT(('Data - rank'!$A$2:$A$95770=$A5)*('Data - rank'!$B$2:$B$95770=$AO$2)*('Data - rank'!$D$2:$D$95770=AP$3)*('Data - rank'!$F$2:$F$95770))</f>
        <v>1</v>
      </c>
      <c r="AQ5" s="68" cm="1">
        <f t="array" ref="AQ5">SUMPRODUCT(('Data - rank'!$A$2:$A$95770=$A5)*('Data - rank'!$B$2:$B$95770=$AO$2)*('Data - rank'!$D$2:$D$95770=AQ$3)*('Data - rank'!$F$2:$F$95770))</f>
        <v>0</v>
      </c>
      <c r="AR5" s="68" cm="1">
        <f t="array" ref="AR5">SUMPRODUCT(('Data - rank'!$A$2:$A$95770=$A5)*('Data - rank'!$B$2:$B$95770=$AO$2)*('Data - rank'!$D$2:$D$95770=AR$3)*('Data - rank'!$F$2:$F$95770))</f>
        <v>0</v>
      </c>
      <c r="AS5" s="68" cm="1">
        <f t="array" ref="AS5">SUMPRODUCT(('Data - rank'!$A$2:$A$95770=$A5)*('Data - rank'!$B$2:$B$95770=$AO$2)*('Data - rank'!$D$2:$D$95770=AS$3)*('Data - rank'!$F$2:$F$95770))</f>
        <v>1</v>
      </c>
      <c r="AT5" s="68" cm="1">
        <f t="array" ref="AT5">SUMPRODUCT(('Data - rank'!$A$2:$A$95770=$A5)*('Data - rank'!$B$2:$B$95770=$AO$2)*('Data - rank'!$D$2:$D$95770=AT$3)*('Data - rank'!$F$2:$F$95770))</f>
        <v>3</v>
      </c>
      <c r="AU5" s="68" cm="1">
        <f t="array" ref="AU5">SUMPRODUCT(('Data - rank'!$A$2:$A$95770=$A5)*('Data - rank'!$B$2:$B$95770=$AO$2)*('Data - rank'!$D$2:$D$95770=AU$3)*('Data - rank'!$F$2:$F$95770))</f>
        <v>24</v>
      </c>
      <c r="AV5" s="68" cm="1">
        <f t="array" ref="AV5">SUMPRODUCT(('Data - rank'!$A$2:$A$95770=$A5)*('Data - rank'!$B$2:$B$95770=$AO$2)*('Data - rank'!$D$2:$D$95770=AV$3)*('Data - rank'!$F$2:$F$95770))</f>
        <v>188</v>
      </c>
      <c r="AW5" s="68" cm="1">
        <f t="array" ref="AW5">SUMPRODUCT(('Data - rank'!$A$2:$A$95770=$A5)*('Data - rank'!$B$2:$B$95770=$AO$2)*('Data - rank'!$D$2:$D$95770=AW$3)*('Data - rank'!$F$2:$F$95770))</f>
        <v>444</v>
      </c>
      <c r="AX5" s="68" cm="1">
        <f t="array" ref="AX5">SUMPRODUCT(('Data - rank'!$A$2:$A$95770=$A5)*('Data - rank'!$B$2:$B$95770=$AO$2)*('Data - rank'!$D$2:$D$95770=AX$3)*('Data - rank'!$F$2:$F$95770))</f>
        <v>362</v>
      </c>
      <c r="AY5" s="122">
        <f t="shared" si="16"/>
        <v>4.5999999999999999E-2</v>
      </c>
      <c r="AZ5" s="80">
        <f t="shared" si="17"/>
        <v>0.55894590846047154</v>
      </c>
      <c r="BA5" s="70"/>
      <c r="BB5" s="68" cm="1">
        <f t="array" ref="BB5">SUMPRODUCT(('Data - rank'!$A$2:$A$95770=$A5)*('Data - rank'!$B$2:$B$95770=$BB$2)*('Data - rank'!$D$2:$D$95770=BB$3)*('Data - rank'!$F$2:$F$95770))</f>
        <v>2496</v>
      </c>
      <c r="BC5" s="68" cm="1">
        <f t="array" ref="BC5">SUMPRODUCT(('Data - rank'!$A$2:$A$95770=$A5)*('Data - rank'!$B$2:$B$95770=$BB$2)*('Data - rank'!$D$2:$D$95770=BC$3)*('Data - rank'!$F$2:$F$95770))</f>
        <v>14</v>
      </c>
      <c r="BD5" s="68" cm="1">
        <f t="array" ref="BD5">SUMPRODUCT(('Data - rank'!$A$2:$A$95770=$A5)*('Data - rank'!$B$2:$B$95770=$BB$2)*('Data - rank'!$D$2:$D$95770=BD$3)*('Data - rank'!$F$2:$F$95770))</f>
        <v>50</v>
      </c>
      <c r="BE5" s="68" cm="1">
        <f t="array" ref="BE5">SUMPRODUCT(('Data - rank'!$A$2:$A$95770=$A5)*('Data - rank'!$B$2:$B$95770=$BB$2)*('Data - rank'!$D$2:$D$95770=BE$3)*('Data - rank'!$F$2:$F$95770))</f>
        <v>9</v>
      </c>
      <c r="BF5" s="68" cm="1">
        <f t="array" ref="BF5">SUMPRODUCT(('Data - rank'!$A$2:$A$95770=$A5)*('Data - rank'!$B$2:$B$95770=$BB$2)*('Data - rank'!$D$2:$D$95770=BF$3)*('Data - rank'!$F$2:$F$95770))</f>
        <v>54</v>
      </c>
      <c r="BG5" s="68" cm="1">
        <f t="array" ref="BG5">SUMPRODUCT(('Data - rank'!$A$2:$A$95770=$A5)*('Data - rank'!$B$2:$B$95770=$BB$2)*('Data - rank'!$D$2:$D$95770=BG$3)*('Data - rank'!$F$2:$F$95770))</f>
        <v>32</v>
      </c>
      <c r="BH5" s="68" cm="1">
        <f t="array" ref="BH5">SUMPRODUCT(('Data - rank'!$A$2:$A$95770=$A5)*('Data - rank'!$B$2:$B$95770=$BB$2)*('Data - rank'!$D$2:$D$95770=BH$3)*('Data - rank'!$F$2:$F$95770))</f>
        <v>142</v>
      </c>
      <c r="BI5" s="68" cm="1">
        <f t="array" ref="BI5">SUMPRODUCT(('Data - rank'!$A$2:$A$95770=$A5)*('Data - rank'!$B$2:$B$95770=$BB$2)*('Data - rank'!$D$2:$D$95770=BI$3)*('Data - rank'!$F$2:$F$95770))</f>
        <v>1016</v>
      </c>
      <c r="BJ5" s="68" cm="1">
        <f t="array" ref="BJ5">SUMPRODUCT(('Data - rank'!$A$2:$A$95770=$A5)*('Data - rank'!$B$2:$B$95770=$BB$2)*('Data - rank'!$D$2:$D$95770=BJ$3)*('Data - rank'!$F$2:$F$95770))</f>
        <v>2900</v>
      </c>
      <c r="BK5" s="68" cm="1">
        <f t="array" ref="BK5">SUMPRODUCT(('Data - rank'!$A$2:$A$95770=$A5)*('Data - rank'!$B$2:$B$95770=$BB$2)*('Data - rank'!$D$2:$D$95770=BK$3)*('Data - rank'!$F$2:$F$95770))</f>
        <v>1854</v>
      </c>
      <c r="BL5" s="122">
        <f t="shared" si="18"/>
        <v>7.9000000000000001E-2</v>
      </c>
      <c r="BM5" s="80">
        <f t="shared" si="19"/>
        <v>0.55492004202171119</v>
      </c>
      <c r="BN5" s="70"/>
      <c r="BO5" s="68">
        <f t="shared" si="20"/>
        <v>12703</v>
      </c>
      <c r="BP5" s="68">
        <f t="shared" si="21"/>
        <v>146</v>
      </c>
      <c r="BQ5" s="68">
        <f t="shared" si="22"/>
        <v>82</v>
      </c>
      <c r="BR5" s="68">
        <f t="shared" si="23"/>
        <v>35</v>
      </c>
      <c r="BS5" s="68">
        <f t="shared" si="24"/>
        <v>157</v>
      </c>
      <c r="BT5" s="68">
        <f t="shared" si="25"/>
        <v>73</v>
      </c>
      <c r="BU5" s="68">
        <f t="shared" si="26"/>
        <v>865</v>
      </c>
      <c r="BV5" s="68">
        <f t="shared" si="27"/>
        <v>6418</v>
      </c>
      <c r="BW5" s="68">
        <f t="shared" si="28"/>
        <v>19228</v>
      </c>
      <c r="BX5" s="68">
        <f t="shared" si="29"/>
        <v>12360</v>
      </c>
      <c r="BY5" s="122">
        <f t="shared" si="30"/>
        <v>6.6000000000000003E-2</v>
      </c>
      <c r="BZ5" s="80">
        <f t="shared" si="31"/>
        <v>0.606679854802466</v>
      </c>
      <c r="CA5" s="70"/>
    </row>
    <row r="6" spans="1:79" x14ac:dyDescent="0.35">
      <c r="A6" s="69">
        <v>2013</v>
      </c>
      <c r="B6" s="68" cm="1">
        <f t="array" ref="B6">SUMPRODUCT(('Data - rank'!$A$2:$A$95770=$A6)*('Data - rank'!$B$2:$B$95770=$B$2)*('Data - rank'!$D$2:$D$95770=B$3)*('Data - rank'!$F$2:$F$95770))</f>
        <v>7204</v>
      </c>
      <c r="C6" s="68" cm="1">
        <f t="array" ref="C6">SUMPRODUCT(('Data - rank'!$A$2:$A$95770=$A6)*('Data - rank'!$B$2:$B$95770=$B$2)*('Data - rank'!$D$2:$D$95770=C$3)*('Data - rank'!$F$2:$F$95770))</f>
        <v>119</v>
      </c>
      <c r="D6" s="68" cm="1">
        <f t="array" ref="D6">SUMPRODUCT(('Data - rank'!$A$2:$A$95770=$A6)*('Data - rank'!$B$2:$B$95770=$B$2)*('Data - rank'!$D$2:$D$95770=D$3)*('Data - rank'!$F$2:$F$95770))</f>
        <v>26</v>
      </c>
      <c r="E6" s="68" cm="1">
        <f t="array" ref="E6">SUMPRODUCT(('Data - rank'!$A$2:$A$95770=$A6)*('Data - rank'!$B$2:$B$95770=$B$2)*('Data - rank'!$D$2:$D$95770=E$3)*('Data - rank'!$F$2:$F$95770))</f>
        <v>23</v>
      </c>
      <c r="F6" s="68" cm="1">
        <f t="array" ref="F6">SUMPRODUCT(('Data - rank'!$A$2:$A$95770=$A6)*('Data - rank'!$B$2:$B$95770=$B$2)*('Data - rank'!$D$2:$D$95770=F$3)*('Data - rank'!$F$2:$F$95770))</f>
        <v>88</v>
      </c>
      <c r="G6" s="68" cm="1">
        <f t="array" ref="G6">SUMPRODUCT(('Data - rank'!$A$2:$A$95770=$A6)*('Data - rank'!$B$2:$B$95770=$B$2)*('Data - rank'!$D$2:$D$95770=G$3)*('Data - rank'!$F$2:$F$95770))</f>
        <v>32</v>
      </c>
      <c r="H6" s="68" cm="1">
        <f t="array" ref="H6">SUMPRODUCT(('Data - rank'!$A$2:$A$95770=$A6)*('Data - rank'!$B$2:$B$95770=$B$2)*('Data - rank'!$D$2:$D$95770=H$3)*('Data - rank'!$F$2:$F$95770))</f>
        <v>640</v>
      </c>
      <c r="I6" s="68" cm="1">
        <f t="array" ref="I6">SUMPRODUCT(('Data - rank'!$A$2:$A$95770=$A6)*('Data - rank'!$B$2:$B$95770=$B$2)*('Data - rank'!$D$2:$D$95770=I$3)*('Data - rank'!$F$2:$F$95770))</f>
        <v>4085</v>
      </c>
      <c r="J6" s="68" cm="1">
        <f t="array" ref="J6">SUMPRODUCT(('Data - rank'!$A$2:$A$95770=$A6)*('Data - rank'!$B$2:$B$95770=$B$2)*('Data - rank'!$D$2:$D$95770=J$3)*('Data - rank'!$F$2:$F$95770))</f>
        <v>10669</v>
      </c>
      <c r="K6" s="68" cm="1">
        <f t="array" ref="K6">SUMPRODUCT(('Data - rank'!$A$2:$A$95770=$A6)*('Data - rank'!$B$2:$B$95770=$B$2)*('Data - rank'!$D$2:$D$95770=K$3)*('Data - rank'!$F$2:$F$95770))</f>
        <v>4442</v>
      </c>
      <c r="L6" s="122">
        <f t="shared" si="0"/>
        <v>7.5999999999999998E-2</v>
      </c>
      <c r="M6" s="80">
        <f t="shared" si="1"/>
        <v>0.55294935597189698</v>
      </c>
      <c r="N6" s="70"/>
      <c r="O6" s="68" cm="1">
        <f t="array" ref="O6">SUMPRODUCT(('Data - rank'!$A$2:$A$95770=$A6)*('Data - rank'!$B$2:$B$95770=$O$2)*('Data - rank'!$D$2:$D$95770=O$3)*('Data - rank'!$F$2:$F$95770))</f>
        <v>2947</v>
      </c>
      <c r="P6" s="68" cm="1">
        <f t="array" ref="P6">SUMPRODUCT(('Data - rank'!$A$2:$A$95770=$A6)*('Data - rank'!$B$2:$B$95770=$O$2)*('Data - rank'!$D$2:$D$95770=P$3)*('Data - rank'!$F$2:$F$95770))</f>
        <v>15</v>
      </c>
      <c r="Q6" s="68" cm="1">
        <f t="array" ref="Q6">SUMPRODUCT(('Data - rank'!$A$2:$A$95770=$A6)*('Data - rank'!$B$2:$B$95770=$O$2)*('Data - rank'!$D$2:$D$95770=Q$3)*('Data - rank'!$F$2:$F$95770))</f>
        <v>4</v>
      </c>
      <c r="R6" s="68" cm="1">
        <f t="array" ref="R6">SUMPRODUCT(('Data - rank'!$A$2:$A$95770=$A6)*('Data - rank'!$B$2:$B$95770=$O$2)*('Data - rank'!$D$2:$D$95770=R$3)*('Data - rank'!$F$2:$F$95770))</f>
        <v>5</v>
      </c>
      <c r="S6" s="68" cm="1">
        <f t="array" ref="S6">SUMPRODUCT(('Data - rank'!$A$2:$A$95770=$A6)*('Data - rank'!$B$2:$B$95770=$O$2)*('Data - rank'!$D$2:$D$95770=S$3)*('Data - rank'!$F$2:$F$95770))</f>
        <v>12</v>
      </c>
      <c r="T6" s="68" cm="1">
        <f t="array" ref="T6">SUMPRODUCT(('Data - rank'!$A$2:$A$95770=$A6)*('Data - rank'!$B$2:$B$95770=$O$2)*('Data - rank'!$D$2:$D$95770=T$3)*('Data - rank'!$F$2:$F$95770))</f>
        <v>4</v>
      </c>
      <c r="U6" s="68" cm="1">
        <f t="array" ref="U6">SUMPRODUCT(('Data - rank'!$A$2:$A$95770=$A6)*('Data - rank'!$B$2:$B$95770=$O$2)*('Data - rank'!$D$2:$D$95770=U$3)*('Data - rank'!$F$2:$F$95770))</f>
        <v>121</v>
      </c>
      <c r="V6" s="68" cm="1">
        <f t="array" ref="V6">SUMPRODUCT(('Data - rank'!$A$2:$A$95770=$A6)*('Data - rank'!$B$2:$B$95770=$O$2)*('Data - rank'!$D$2:$D$95770=V$3)*('Data - rank'!$F$2:$F$95770))</f>
        <v>2114</v>
      </c>
      <c r="W6" s="68" cm="1">
        <f t="array" ref="W6">SUMPRODUCT(('Data - rank'!$A$2:$A$95770=$A6)*('Data - rank'!$B$2:$B$95770=$O$2)*('Data - rank'!$D$2:$D$95770=W$3)*('Data - rank'!$F$2:$F$95770))</f>
        <v>5351</v>
      </c>
      <c r="X6" s="68" cm="1">
        <f t="array" ref="X6">SUMPRODUCT(('Data - rank'!$A$2:$A$95770=$A6)*('Data - rank'!$B$2:$B$95770=$O$2)*('Data - rank'!$D$2:$D$95770=X$3)*('Data - rank'!$F$2:$F$95770))</f>
        <v>2882</v>
      </c>
      <c r="Y6" s="122">
        <f t="shared" si="2"/>
        <v>3.1E-2</v>
      </c>
      <c r="Z6" s="80">
        <f t="shared" si="3"/>
        <v>0.61189149015235966</v>
      </c>
      <c r="AA6" s="70"/>
      <c r="AB6" s="68">
        <f t="shared" si="4"/>
        <v>10151</v>
      </c>
      <c r="AC6" s="68">
        <f t="shared" si="5"/>
        <v>134</v>
      </c>
      <c r="AD6" s="68">
        <f t="shared" si="6"/>
        <v>30</v>
      </c>
      <c r="AE6" s="68">
        <f t="shared" si="7"/>
        <v>28</v>
      </c>
      <c r="AF6" s="68">
        <f t="shared" si="8"/>
        <v>100</v>
      </c>
      <c r="AG6" s="68">
        <f t="shared" si="9"/>
        <v>36</v>
      </c>
      <c r="AH6" s="68">
        <f t="shared" si="10"/>
        <v>761</v>
      </c>
      <c r="AI6" s="68">
        <f t="shared" si="11"/>
        <v>6199</v>
      </c>
      <c r="AJ6" s="68">
        <f t="shared" si="12"/>
        <v>16020</v>
      </c>
      <c r="AK6" s="68">
        <f t="shared" si="13"/>
        <v>7324</v>
      </c>
      <c r="AL6" s="122">
        <f t="shared" si="14"/>
        <v>6.2E-2</v>
      </c>
      <c r="AM6" s="80">
        <f t="shared" si="15"/>
        <v>0.57239536081210307</v>
      </c>
      <c r="AN6" s="70"/>
      <c r="AO6" s="68" cm="1">
        <f t="array" ref="AO6">SUMPRODUCT(('Data - rank'!$A$2:$A$95770=$A6)*('Data - rank'!$B$2:$B$95770=$AO$2)*('Data - rank'!$D$2:$D$95770=AO$3)*('Data - rank'!$F$2:$F$95770))</f>
        <v>436</v>
      </c>
      <c r="AP6" s="68" cm="1">
        <f t="array" ref="AP6">SUMPRODUCT(('Data - rank'!$A$2:$A$95770=$A6)*('Data - rank'!$B$2:$B$95770=$AO$2)*('Data - rank'!$D$2:$D$95770=AP$3)*('Data - rank'!$F$2:$F$95770))</f>
        <v>1</v>
      </c>
      <c r="AQ6" s="68" cm="1">
        <f t="array" ref="AQ6">SUMPRODUCT(('Data - rank'!$A$2:$A$95770=$A6)*('Data - rank'!$B$2:$B$95770=$AO$2)*('Data - rank'!$D$2:$D$95770=AQ$3)*('Data - rank'!$F$2:$F$95770))</f>
        <v>0</v>
      </c>
      <c r="AR6" s="68" cm="1">
        <f t="array" ref="AR6">SUMPRODUCT(('Data - rank'!$A$2:$A$95770=$A6)*('Data - rank'!$B$2:$B$95770=$AO$2)*('Data - rank'!$D$2:$D$95770=AR$3)*('Data - rank'!$F$2:$F$95770))</f>
        <v>0</v>
      </c>
      <c r="AS6" s="68" cm="1">
        <f t="array" ref="AS6">SUMPRODUCT(('Data - rank'!$A$2:$A$95770=$A6)*('Data - rank'!$B$2:$B$95770=$AO$2)*('Data - rank'!$D$2:$D$95770=AS$3)*('Data - rank'!$F$2:$F$95770))</f>
        <v>1</v>
      </c>
      <c r="AT6" s="68" cm="1">
        <f t="array" ref="AT6">SUMPRODUCT(('Data - rank'!$A$2:$A$95770=$A6)*('Data - rank'!$B$2:$B$95770=$AO$2)*('Data - rank'!$D$2:$D$95770=AT$3)*('Data - rank'!$F$2:$F$95770))</f>
        <v>3</v>
      </c>
      <c r="AU6" s="68" cm="1">
        <f t="array" ref="AU6">SUMPRODUCT(('Data - rank'!$A$2:$A$95770=$A6)*('Data - rank'!$B$2:$B$95770=$AO$2)*('Data - rank'!$D$2:$D$95770=AU$3)*('Data - rank'!$F$2:$F$95770))</f>
        <v>28</v>
      </c>
      <c r="AV6" s="68" cm="1">
        <f t="array" ref="AV6">SUMPRODUCT(('Data - rank'!$A$2:$A$95770=$A6)*('Data - rank'!$B$2:$B$95770=$AO$2)*('Data - rank'!$D$2:$D$95770=AV$3)*('Data - rank'!$F$2:$F$95770))</f>
        <v>194</v>
      </c>
      <c r="AW6" s="68" cm="1">
        <f t="array" ref="AW6">SUMPRODUCT(('Data - rank'!$A$2:$A$95770=$A6)*('Data - rank'!$B$2:$B$95770=$AO$2)*('Data - rank'!$D$2:$D$95770=AW$3)*('Data - rank'!$F$2:$F$95770))</f>
        <v>449</v>
      </c>
      <c r="AX6" s="68" cm="1">
        <f t="array" ref="AX6">SUMPRODUCT(('Data - rank'!$A$2:$A$95770=$A6)*('Data - rank'!$B$2:$B$95770=$AO$2)*('Data - rank'!$D$2:$D$95770=AX$3)*('Data - rank'!$F$2:$F$95770))</f>
        <v>276</v>
      </c>
      <c r="AY6" s="122">
        <f t="shared" si="16"/>
        <v>0.05</v>
      </c>
      <c r="AZ6" s="80">
        <f t="shared" si="17"/>
        <v>0.5223342939481268</v>
      </c>
      <c r="BA6" s="70"/>
      <c r="BB6" s="68" cm="1">
        <f t="array" ref="BB6">SUMPRODUCT(('Data - rank'!$A$2:$A$95770=$A6)*('Data - rank'!$B$2:$B$95770=$BB$2)*('Data - rank'!$D$2:$D$95770=BB$3)*('Data - rank'!$F$2:$F$95770))</f>
        <v>2687</v>
      </c>
      <c r="BC6" s="68" cm="1">
        <f t="array" ref="BC6">SUMPRODUCT(('Data - rank'!$A$2:$A$95770=$A6)*('Data - rank'!$B$2:$B$95770=$BB$2)*('Data - rank'!$D$2:$D$95770=BC$3)*('Data - rank'!$F$2:$F$95770))</f>
        <v>13</v>
      </c>
      <c r="BD6" s="68" cm="1">
        <f t="array" ref="BD6">SUMPRODUCT(('Data - rank'!$A$2:$A$95770=$A6)*('Data - rank'!$B$2:$B$95770=$BB$2)*('Data - rank'!$D$2:$D$95770=BD$3)*('Data - rank'!$F$2:$F$95770))</f>
        <v>45</v>
      </c>
      <c r="BE6" s="68" cm="1">
        <f t="array" ref="BE6">SUMPRODUCT(('Data - rank'!$A$2:$A$95770=$A6)*('Data - rank'!$B$2:$B$95770=$BB$2)*('Data - rank'!$D$2:$D$95770=BE$3)*('Data - rank'!$F$2:$F$95770))</f>
        <v>10</v>
      </c>
      <c r="BF6" s="68" cm="1">
        <f t="array" ref="BF6">SUMPRODUCT(('Data - rank'!$A$2:$A$95770=$A6)*('Data - rank'!$B$2:$B$95770=$BB$2)*('Data - rank'!$D$2:$D$95770=BF$3)*('Data - rank'!$F$2:$F$95770))</f>
        <v>60</v>
      </c>
      <c r="BG6" s="68" cm="1">
        <f t="array" ref="BG6">SUMPRODUCT(('Data - rank'!$A$2:$A$95770=$A6)*('Data - rank'!$B$2:$B$95770=$BB$2)*('Data - rank'!$D$2:$D$95770=BG$3)*('Data - rank'!$F$2:$F$95770))</f>
        <v>31</v>
      </c>
      <c r="BH6" s="68" cm="1">
        <f t="array" ref="BH6">SUMPRODUCT(('Data - rank'!$A$2:$A$95770=$A6)*('Data - rank'!$B$2:$B$95770=$BB$2)*('Data - rank'!$D$2:$D$95770=BH$3)*('Data - rank'!$F$2:$F$95770))</f>
        <v>159</v>
      </c>
      <c r="BI6" s="68" cm="1">
        <f t="array" ref="BI6">SUMPRODUCT(('Data - rank'!$A$2:$A$95770=$A6)*('Data - rank'!$B$2:$B$95770=$BB$2)*('Data - rank'!$D$2:$D$95770=BI$3)*('Data - rank'!$F$2:$F$95770))</f>
        <v>1150</v>
      </c>
      <c r="BJ6" s="68" cm="1">
        <f t="array" ref="BJ6">SUMPRODUCT(('Data - rank'!$A$2:$A$95770=$A6)*('Data - rank'!$B$2:$B$95770=$BB$2)*('Data - rank'!$D$2:$D$95770=BJ$3)*('Data - rank'!$F$2:$F$95770))</f>
        <v>2795</v>
      </c>
      <c r="BK6" s="68" cm="1">
        <f t="array" ref="BK6">SUMPRODUCT(('Data - rank'!$A$2:$A$95770=$A6)*('Data - rank'!$B$2:$B$95770=$BB$2)*('Data - rank'!$D$2:$D$95770=BK$3)*('Data - rank'!$F$2:$F$95770))</f>
        <v>1339</v>
      </c>
      <c r="BL6" s="122">
        <f t="shared" si="18"/>
        <v>7.6999999999999999E-2</v>
      </c>
      <c r="BM6" s="80">
        <f t="shared" si="19"/>
        <v>0.49873326094824466</v>
      </c>
      <c r="BN6" s="70"/>
      <c r="BO6" s="68">
        <f t="shared" si="20"/>
        <v>13274</v>
      </c>
      <c r="BP6" s="68">
        <f t="shared" si="21"/>
        <v>148</v>
      </c>
      <c r="BQ6" s="68">
        <f t="shared" si="22"/>
        <v>75</v>
      </c>
      <c r="BR6" s="68">
        <f t="shared" si="23"/>
        <v>38</v>
      </c>
      <c r="BS6" s="68">
        <f t="shared" si="24"/>
        <v>161</v>
      </c>
      <c r="BT6" s="68">
        <f t="shared" si="25"/>
        <v>70</v>
      </c>
      <c r="BU6" s="68">
        <f t="shared" si="26"/>
        <v>948</v>
      </c>
      <c r="BV6" s="68">
        <f t="shared" si="27"/>
        <v>7543</v>
      </c>
      <c r="BW6" s="68">
        <f t="shared" si="28"/>
        <v>19264</v>
      </c>
      <c r="BX6" s="68">
        <f t="shared" si="29"/>
        <v>8939</v>
      </c>
      <c r="BY6" s="122">
        <f t="shared" si="30"/>
        <v>6.5000000000000002E-2</v>
      </c>
      <c r="BZ6" s="80">
        <f t="shared" si="31"/>
        <v>0.55891795481569562</v>
      </c>
      <c r="CA6" s="70"/>
    </row>
    <row r="7" spans="1:79" x14ac:dyDescent="0.35">
      <c r="A7" s="69">
        <v>2014</v>
      </c>
      <c r="B7" s="68" cm="1">
        <f t="array" ref="B7">SUMPRODUCT(('Data - rank'!$A$2:$A$95770=$A7)*('Data - rank'!$B$2:$B$95770=$B$2)*('Data - rank'!$D$2:$D$95770=B$3)*('Data - rank'!$F$2:$F$95770))</f>
        <v>6956</v>
      </c>
      <c r="C7" s="68" cm="1">
        <f t="array" ref="C7">SUMPRODUCT(('Data - rank'!$A$2:$A$95770=$A7)*('Data - rank'!$B$2:$B$95770=$B$2)*('Data - rank'!$D$2:$D$95770=C$3)*('Data - rank'!$F$2:$F$95770))</f>
        <v>118</v>
      </c>
      <c r="D7" s="68" cm="1">
        <f t="array" ref="D7">SUMPRODUCT(('Data - rank'!$A$2:$A$95770=$A7)*('Data - rank'!$B$2:$B$95770=$B$2)*('Data - rank'!$D$2:$D$95770=D$3)*('Data - rank'!$F$2:$F$95770))</f>
        <v>25</v>
      </c>
      <c r="E7" s="68" cm="1">
        <f t="array" ref="E7">SUMPRODUCT(('Data - rank'!$A$2:$A$95770=$A7)*('Data - rank'!$B$2:$B$95770=$B$2)*('Data - rank'!$D$2:$D$95770=E$3)*('Data - rank'!$F$2:$F$95770))</f>
        <v>22</v>
      </c>
      <c r="F7" s="68" cm="1">
        <f t="array" ref="F7">SUMPRODUCT(('Data - rank'!$A$2:$A$95770=$A7)*('Data - rank'!$B$2:$B$95770=$B$2)*('Data - rank'!$D$2:$D$95770=F$3)*('Data - rank'!$F$2:$F$95770))</f>
        <v>87</v>
      </c>
      <c r="G7" s="68" cm="1">
        <f t="array" ref="G7">SUMPRODUCT(('Data - rank'!$A$2:$A$95770=$A7)*('Data - rank'!$B$2:$B$95770=$B$2)*('Data - rank'!$D$2:$D$95770=G$3)*('Data - rank'!$F$2:$F$95770))</f>
        <v>32</v>
      </c>
      <c r="H7" s="68" cm="1">
        <f t="array" ref="H7">SUMPRODUCT(('Data - rank'!$A$2:$A$95770=$A7)*('Data - rank'!$B$2:$B$95770=$B$2)*('Data - rank'!$D$2:$D$95770=H$3)*('Data - rank'!$F$2:$F$95770))</f>
        <v>585</v>
      </c>
      <c r="I7" s="68" cm="1">
        <f t="array" ref="I7">SUMPRODUCT(('Data - rank'!$A$2:$A$95770=$A7)*('Data - rank'!$B$2:$B$95770=$B$2)*('Data - rank'!$D$2:$D$95770=I$3)*('Data - rank'!$F$2:$F$95770))</f>
        <v>3778</v>
      </c>
      <c r="J7" s="68" cm="1">
        <f t="array" ref="J7">SUMPRODUCT(('Data - rank'!$A$2:$A$95770=$A7)*('Data - rank'!$B$2:$B$95770=$B$2)*('Data - rank'!$D$2:$D$95770=J$3)*('Data - rank'!$F$2:$F$95770))</f>
        <v>10385</v>
      </c>
      <c r="K7" s="68" cm="1">
        <f t="array" ref="K7">SUMPRODUCT(('Data - rank'!$A$2:$A$95770=$A7)*('Data - rank'!$B$2:$B$95770=$B$2)*('Data - rank'!$D$2:$D$95770=K$3)*('Data - rank'!$F$2:$F$95770))</f>
        <v>4302</v>
      </c>
      <c r="L7" s="122">
        <f t="shared" si="0"/>
        <v>7.4999999999999997E-2</v>
      </c>
      <c r="M7" s="80">
        <f t="shared" si="1"/>
        <v>0.55865348041080254</v>
      </c>
      <c r="N7" s="70"/>
      <c r="O7" s="68" cm="1">
        <f t="array" ref="O7">SUMPRODUCT(('Data - rank'!$A$2:$A$95770=$A7)*('Data - rank'!$B$2:$B$95770=$O$2)*('Data - rank'!$D$2:$D$95770=O$3)*('Data - rank'!$F$2:$F$95770))</f>
        <v>2975</v>
      </c>
      <c r="P7" s="68" cm="1">
        <f t="array" ref="P7">SUMPRODUCT(('Data - rank'!$A$2:$A$95770=$A7)*('Data - rank'!$B$2:$B$95770=$O$2)*('Data - rank'!$D$2:$D$95770=P$3)*('Data - rank'!$F$2:$F$95770))</f>
        <v>14</v>
      </c>
      <c r="Q7" s="68" cm="1">
        <f t="array" ref="Q7">SUMPRODUCT(('Data - rank'!$A$2:$A$95770=$A7)*('Data - rank'!$B$2:$B$95770=$O$2)*('Data - rank'!$D$2:$D$95770=Q$3)*('Data - rank'!$F$2:$F$95770))</f>
        <v>3</v>
      </c>
      <c r="R7" s="68" cm="1">
        <f t="array" ref="R7">SUMPRODUCT(('Data - rank'!$A$2:$A$95770=$A7)*('Data - rank'!$B$2:$B$95770=$O$2)*('Data - rank'!$D$2:$D$95770=R$3)*('Data - rank'!$F$2:$F$95770))</f>
        <v>4</v>
      </c>
      <c r="S7" s="68" cm="1">
        <f t="array" ref="S7">SUMPRODUCT(('Data - rank'!$A$2:$A$95770=$A7)*('Data - rank'!$B$2:$B$95770=$O$2)*('Data - rank'!$D$2:$D$95770=S$3)*('Data - rank'!$F$2:$F$95770))</f>
        <v>12</v>
      </c>
      <c r="T7" s="68" cm="1">
        <f t="array" ref="T7">SUMPRODUCT(('Data - rank'!$A$2:$A$95770=$A7)*('Data - rank'!$B$2:$B$95770=$O$2)*('Data - rank'!$D$2:$D$95770=T$3)*('Data - rank'!$F$2:$F$95770))</f>
        <v>4</v>
      </c>
      <c r="U7" s="68" cm="1">
        <f t="array" ref="U7">SUMPRODUCT(('Data - rank'!$A$2:$A$95770=$A7)*('Data - rank'!$B$2:$B$95770=$O$2)*('Data - rank'!$D$2:$D$95770=U$3)*('Data - rank'!$F$2:$F$95770))</f>
        <v>121</v>
      </c>
      <c r="V7" s="68" cm="1">
        <f t="array" ref="V7">SUMPRODUCT(('Data - rank'!$A$2:$A$95770=$A7)*('Data - rank'!$B$2:$B$95770=$O$2)*('Data - rank'!$D$2:$D$95770=V$3)*('Data - rank'!$F$2:$F$95770))</f>
        <v>2108</v>
      </c>
      <c r="W7" s="68" cm="1">
        <f t="array" ref="W7">SUMPRODUCT(('Data - rank'!$A$2:$A$95770=$A7)*('Data - rank'!$B$2:$B$95770=$O$2)*('Data - rank'!$D$2:$D$95770=W$3)*('Data - rank'!$F$2:$F$95770))</f>
        <v>5080</v>
      </c>
      <c r="X7" s="68" cm="1">
        <f t="array" ref="X7">SUMPRODUCT(('Data - rank'!$A$2:$A$95770=$A7)*('Data - rank'!$B$2:$B$95770=$O$2)*('Data - rank'!$D$2:$D$95770=X$3)*('Data - rank'!$F$2:$F$95770))</f>
        <v>2857</v>
      </c>
      <c r="Y7" s="122">
        <f t="shared" si="2"/>
        <v>0.03</v>
      </c>
      <c r="Z7" s="80">
        <f t="shared" si="3"/>
        <v>0.60229169828502049</v>
      </c>
      <c r="AA7" s="70"/>
      <c r="AB7" s="68">
        <f t="shared" si="4"/>
        <v>9931</v>
      </c>
      <c r="AC7" s="68">
        <f t="shared" si="5"/>
        <v>132</v>
      </c>
      <c r="AD7" s="68">
        <f t="shared" si="6"/>
        <v>28</v>
      </c>
      <c r="AE7" s="68">
        <f t="shared" si="7"/>
        <v>26</v>
      </c>
      <c r="AF7" s="68">
        <f t="shared" si="8"/>
        <v>99</v>
      </c>
      <c r="AG7" s="68">
        <f t="shared" si="9"/>
        <v>36</v>
      </c>
      <c r="AH7" s="68">
        <f t="shared" si="10"/>
        <v>706</v>
      </c>
      <c r="AI7" s="68">
        <f t="shared" si="11"/>
        <v>5886</v>
      </c>
      <c r="AJ7" s="68">
        <f t="shared" si="12"/>
        <v>15465</v>
      </c>
      <c r="AK7" s="68">
        <f t="shared" si="13"/>
        <v>7159</v>
      </c>
      <c r="AL7" s="122">
        <f t="shared" si="14"/>
        <v>6.0999999999999999E-2</v>
      </c>
      <c r="AM7" s="80">
        <f t="shared" si="15"/>
        <v>0.57322387757170368</v>
      </c>
      <c r="AN7" s="70"/>
      <c r="AO7" s="68" cm="1">
        <f t="array" ref="AO7">SUMPRODUCT(('Data - rank'!$A$2:$A$95770=$A7)*('Data - rank'!$B$2:$B$95770=$AO$2)*('Data - rank'!$D$2:$D$95770=AO$3)*('Data - rank'!$F$2:$F$95770))</f>
        <v>410</v>
      </c>
      <c r="AP7" s="68" cm="1">
        <f t="array" ref="AP7">SUMPRODUCT(('Data - rank'!$A$2:$A$95770=$A7)*('Data - rank'!$B$2:$B$95770=$AO$2)*('Data - rank'!$D$2:$D$95770=AP$3)*('Data - rank'!$F$2:$F$95770))</f>
        <v>1</v>
      </c>
      <c r="AQ7" s="68" cm="1">
        <f t="array" ref="AQ7">SUMPRODUCT(('Data - rank'!$A$2:$A$95770=$A7)*('Data - rank'!$B$2:$B$95770=$AO$2)*('Data - rank'!$D$2:$D$95770=AQ$3)*('Data - rank'!$F$2:$F$95770))</f>
        <v>0</v>
      </c>
      <c r="AR7" s="68" cm="1">
        <f t="array" ref="AR7">SUMPRODUCT(('Data - rank'!$A$2:$A$95770=$A7)*('Data - rank'!$B$2:$B$95770=$AO$2)*('Data - rank'!$D$2:$D$95770=AR$3)*('Data - rank'!$F$2:$F$95770))</f>
        <v>0</v>
      </c>
      <c r="AS7" s="68" cm="1">
        <f t="array" ref="AS7">SUMPRODUCT(('Data - rank'!$A$2:$A$95770=$A7)*('Data - rank'!$B$2:$B$95770=$AO$2)*('Data - rank'!$D$2:$D$95770=AS$3)*('Data - rank'!$F$2:$F$95770))</f>
        <v>1</v>
      </c>
      <c r="AT7" s="68" cm="1">
        <f t="array" ref="AT7">SUMPRODUCT(('Data - rank'!$A$2:$A$95770=$A7)*('Data - rank'!$B$2:$B$95770=$AO$2)*('Data - rank'!$D$2:$D$95770=AT$3)*('Data - rank'!$F$2:$F$95770))</f>
        <v>2</v>
      </c>
      <c r="AU7" s="68" cm="1">
        <f t="array" ref="AU7">SUMPRODUCT(('Data - rank'!$A$2:$A$95770=$A7)*('Data - rank'!$B$2:$B$95770=$AO$2)*('Data - rank'!$D$2:$D$95770=AU$3)*('Data - rank'!$F$2:$F$95770))</f>
        <v>26</v>
      </c>
      <c r="AV7" s="68" cm="1">
        <f t="array" ref="AV7">SUMPRODUCT(('Data - rank'!$A$2:$A$95770=$A7)*('Data - rank'!$B$2:$B$95770=$AO$2)*('Data - rank'!$D$2:$D$95770=AV$3)*('Data - rank'!$F$2:$F$95770))</f>
        <v>169</v>
      </c>
      <c r="AW7" s="68" cm="1">
        <f t="array" ref="AW7">SUMPRODUCT(('Data - rank'!$A$2:$A$95770=$A7)*('Data - rank'!$B$2:$B$95770=$AO$2)*('Data - rank'!$D$2:$D$95770=AW$3)*('Data - rank'!$F$2:$F$95770))</f>
        <v>429</v>
      </c>
      <c r="AX7" s="68" cm="1">
        <f t="array" ref="AX7">SUMPRODUCT(('Data - rank'!$A$2:$A$95770=$A7)*('Data - rank'!$B$2:$B$95770=$AO$2)*('Data - rank'!$D$2:$D$95770=AX$3)*('Data - rank'!$F$2:$F$95770))</f>
        <v>268</v>
      </c>
      <c r="AY7" s="122">
        <f t="shared" si="16"/>
        <v>4.9000000000000002E-2</v>
      </c>
      <c r="AZ7" s="80">
        <f t="shared" si="17"/>
        <v>0.53369065849923425</v>
      </c>
      <c r="BA7" s="70"/>
      <c r="BB7" s="68" cm="1">
        <f t="array" ref="BB7">SUMPRODUCT(('Data - rank'!$A$2:$A$95770=$A7)*('Data - rank'!$B$2:$B$95770=$BB$2)*('Data - rank'!$D$2:$D$95770=BB$3)*('Data - rank'!$F$2:$F$95770))</f>
        <v>2642</v>
      </c>
      <c r="BC7" s="68" cm="1">
        <f t="array" ref="BC7">SUMPRODUCT(('Data - rank'!$A$2:$A$95770=$A7)*('Data - rank'!$B$2:$B$95770=$BB$2)*('Data - rank'!$D$2:$D$95770=BC$3)*('Data - rank'!$F$2:$F$95770))</f>
        <v>14</v>
      </c>
      <c r="BD7" s="68" cm="1">
        <f t="array" ref="BD7">SUMPRODUCT(('Data - rank'!$A$2:$A$95770=$A7)*('Data - rank'!$B$2:$B$95770=$BB$2)*('Data - rank'!$D$2:$D$95770=BD$3)*('Data - rank'!$F$2:$F$95770))</f>
        <v>46</v>
      </c>
      <c r="BE7" s="68" cm="1">
        <f t="array" ref="BE7">SUMPRODUCT(('Data - rank'!$A$2:$A$95770=$A7)*('Data - rank'!$B$2:$B$95770=$BB$2)*('Data - rank'!$D$2:$D$95770=BE$3)*('Data - rank'!$F$2:$F$95770))</f>
        <v>8</v>
      </c>
      <c r="BF7" s="68" cm="1">
        <f t="array" ref="BF7">SUMPRODUCT(('Data - rank'!$A$2:$A$95770=$A7)*('Data - rank'!$B$2:$B$95770=$BB$2)*('Data - rank'!$D$2:$D$95770=BF$3)*('Data - rank'!$F$2:$F$95770))</f>
        <v>61</v>
      </c>
      <c r="BG7" s="68" cm="1">
        <f t="array" ref="BG7">SUMPRODUCT(('Data - rank'!$A$2:$A$95770=$A7)*('Data - rank'!$B$2:$B$95770=$BB$2)*('Data - rank'!$D$2:$D$95770=BG$3)*('Data - rank'!$F$2:$F$95770))</f>
        <v>29</v>
      </c>
      <c r="BH7" s="68" cm="1">
        <f t="array" ref="BH7">SUMPRODUCT(('Data - rank'!$A$2:$A$95770=$A7)*('Data - rank'!$B$2:$B$95770=$BB$2)*('Data - rank'!$D$2:$D$95770=BH$3)*('Data - rank'!$F$2:$F$95770))</f>
        <v>131</v>
      </c>
      <c r="BI7" s="68" cm="1">
        <f t="array" ref="BI7">SUMPRODUCT(('Data - rank'!$A$2:$A$95770=$A7)*('Data - rank'!$B$2:$B$95770=$BB$2)*('Data - rank'!$D$2:$D$95770=BI$3)*('Data - rank'!$F$2:$F$95770))</f>
        <v>1142</v>
      </c>
      <c r="BJ7" s="68" cm="1">
        <f t="array" ref="BJ7">SUMPRODUCT(('Data - rank'!$A$2:$A$95770=$A7)*('Data - rank'!$B$2:$B$95770=$BB$2)*('Data - rank'!$D$2:$D$95770=BJ$3)*('Data - rank'!$F$2:$F$95770))</f>
        <v>2604</v>
      </c>
      <c r="BK7" s="68" cm="1">
        <f t="array" ref="BK7">SUMPRODUCT(('Data - rank'!$A$2:$A$95770=$A7)*('Data - rank'!$B$2:$B$95770=$BB$2)*('Data - rank'!$D$2:$D$95770=BK$3)*('Data - rank'!$F$2:$F$95770))</f>
        <v>1287</v>
      </c>
      <c r="BL7" s="122">
        <f t="shared" si="18"/>
        <v>7.0999999999999994E-2</v>
      </c>
      <c r="BM7" s="80">
        <f t="shared" si="19"/>
        <v>0.48857358111501759</v>
      </c>
      <c r="BN7" s="70"/>
      <c r="BO7" s="68">
        <f t="shared" si="20"/>
        <v>12983</v>
      </c>
      <c r="BP7" s="68">
        <f t="shared" si="21"/>
        <v>147</v>
      </c>
      <c r="BQ7" s="68">
        <f t="shared" si="22"/>
        <v>74</v>
      </c>
      <c r="BR7" s="68">
        <f t="shared" si="23"/>
        <v>34</v>
      </c>
      <c r="BS7" s="68">
        <f t="shared" si="24"/>
        <v>161</v>
      </c>
      <c r="BT7" s="68">
        <f t="shared" si="25"/>
        <v>67</v>
      </c>
      <c r="BU7" s="68">
        <f t="shared" si="26"/>
        <v>863</v>
      </c>
      <c r="BV7" s="68">
        <f t="shared" si="27"/>
        <v>7197</v>
      </c>
      <c r="BW7" s="68">
        <f t="shared" si="28"/>
        <v>18498</v>
      </c>
      <c r="BX7" s="68">
        <f t="shared" si="29"/>
        <v>8714</v>
      </c>
      <c r="BY7" s="122">
        <f t="shared" si="30"/>
        <v>6.3E-2</v>
      </c>
      <c r="BZ7" s="80">
        <f t="shared" si="31"/>
        <v>0.55833230743978002</v>
      </c>
      <c r="CA7" s="70"/>
    </row>
    <row r="8" spans="1:79" x14ac:dyDescent="0.35">
      <c r="A8" s="69">
        <v>2015</v>
      </c>
      <c r="B8" s="68" cm="1">
        <f t="array" ref="B8">SUMPRODUCT(('Data - rank'!$A$2:$A$95770=$A8)*('Data - rank'!$B$2:$B$95770=$B$2)*('Data - rank'!$D$2:$D$95770=B$3)*('Data - rank'!$F$2:$F$95770))</f>
        <v>6688</v>
      </c>
      <c r="C8" s="68" cm="1">
        <f t="array" ref="C8">SUMPRODUCT(('Data - rank'!$A$2:$A$95770=$A8)*('Data - rank'!$B$2:$B$95770=$B$2)*('Data - rank'!$D$2:$D$95770=C$3)*('Data - rank'!$F$2:$F$95770))</f>
        <v>226</v>
      </c>
      <c r="D8" s="68" cm="1">
        <f t="array" ref="D8">SUMPRODUCT(('Data - rank'!$A$2:$A$95770=$A8)*('Data - rank'!$B$2:$B$95770=$B$2)*('Data - rank'!$D$2:$D$95770=D$3)*('Data - rank'!$F$2:$F$95770))</f>
        <v>25</v>
      </c>
      <c r="E8" s="68" cm="1">
        <f t="array" ref="E8">SUMPRODUCT(('Data - rank'!$A$2:$A$95770=$A8)*('Data - rank'!$B$2:$B$95770=$B$2)*('Data - rank'!$D$2:$D$95770=E$3)*('Data - rank'!$F$2:$F$95770))</f>
        <v>24</v>
      </c>
      <c r="F8" s="68" cm="1">
        <f t="array" ref="F8">SUMPRODUCT(('Data - rank'!$A$2:$A$95770=$A8)*('Data - rank'!$B$2:$B$95770=$B$2)*('Data - rank'!$D$2:$D$95770=F$3)*('Data - rank'!$F$2:$F$95770))</f>
        <v>87</v>
      </c>
      <c r="G8" s="68" cm="1">
        <f t="array" ref="G8">SUMPRODUCT(('Data - rank'!$A$2:$A$95770=$A8)*('Data - rank'!$B$2:$B$95770=$B$2)*('Data - rank'!$D$2:$D$95770=G$3)*('Data - rank'!$F$2:$F$95770))</f>
        <v>32</v>
      </c>
      <c r="H8" s="68" cm="1">
        <f t="array" ref="H8">SUMPRODUCT(('Data - rank'!$A$2:$A$95770=$A8)*('Data - rank'!$B$2:$B$95770=$B$2)*('Data - rank'!$D$2:$D$95770=H$3)*('Data - rank'!$F$2:$F$95770))</f>
        <v>548</v>
      </c>
      <c r="I8" s="68" cm="1">
        <f t="array" ref="I8">SUMPRODUCT(('Data - rank'!$A$2:$A$95770=$A8)*('Data - rank'!$B$2:$B$95770=$B$2)*('Data - rank'!$D$2:$D$95770=I$3)*('Data - rank'!$F$2:$F$95770))</f>
        <v>3477</v>
      </c>
      <c r="J8" s="68" cm="1">
        <f t="array" ref="J8">SUMPRODUCT(('Data - rank'!$A$2:$A$95770=$A8)*('Data - rank'!$B$2:$B$95770=$B$2)*('Data - rank'!$D$2:$D$95770=J$3)*('Data - rank'!$F$2:$F$95770))</f>
        <v>9787</v>
      </c>
      <c r="K8" s="68" cm="1">
        <f t="array" ref="K8">SUMPRODUCT(('Data - rank'!$A$2:$A$95770=$A8)*('Data - rank'!$B$2:$B$95770=$B$2)*('Data - rank'!$D$2:$D$95770=K$3)*('Data - rank'!$F$2:$F$95770))</f>
        <v>4326</v>
      </c>
      <c r="L8" s="122">
        <f t="shared" si="0"/>
        <v>8.5000000000000006E-2</v>
      </c>
      <c r="M8" s="80">
        <f t="shared" si="1"/>
        <v>0.55959555908009517</v>
      </c>
      <c r="N8" s="70"/>
      <c r="O8" s="68" cm="1">
        <f t="array" ref="O8">SUMPRODUCT(('Data - rank'!$A$2:$A$95770=$A8)*('Data - rank'!$B$2:$B$95770=$O$2)*('Data - rank'!$D$2:$D$95770=O$3)*('Data - rank'!$F$2:$F$95770))</f>
        <v>2976</v>
      </c>
      <c r="P8" s="68" cm="1">
        <f t="array" ref="P8">SUMPRODUCT(('Data - rank'!$A$2:$A$95770=$A8)*('Data - rank'!$B$2:$B$95770=$O$2)*('Data - rank'!$D$2:$D$95770=P$3)*('Data - rank'!$F$2:$F$95770))</f>
        <v>16</v>
      </c>
      <c r="Q8" s="68" cm="1">
        <f t="array" ref="Q8">SUMPRODUCT(('Data - rank'!$A$2:$A$95770=$A8)*('Data - rank'!$B$2:$B$95770=$O$2)*('Data - rank'!$D$2:$D$95770=Q$3)*('Data - rank'!$F$2:$F$95770))</f>
        <v>2</v>
      </c>
      <c r="R8" s="68" cm="1">
        <f t="array" ref="R8">SUMPRODUCT(('Data - rank'!$A$2:$A$95770=$A8)*('Data - rank'!$B$2:$B$95770=$O$2)*('Data - rank'!$D$2:$D$95770=R$3)*('Data - rank'!$F$2:$F$95770))</f>
        <v>5</v>
      </c>
      <c r="S8" s="68" cm="1">
        <f t="array" ref="S8">SUMPRODUCT(('Data - rank'!$A$2:$A$95770=$A8)*('Data - rank'!$B$2:$B$95770=$O$2)*('Data - rank'!$D$2:$D$95770=S$3)*('Data - rank'!$F$2:$F$95770))</f>
        <v>11</v>
      </c>
      <c r="T8" s="68" cm="1">
        <f t="array" ref="T8">SUMPRODUCT(('Data - rank'!$A$2:$A$95770=$A8)*('Data - rank'!$B$2:$B$95770=$O$2)*('Data - rank'!$D$2:$D$95770=T$3)*('Data - rank'!$F$2:$F$95770))</f>
        <v>3</v>
      </c>
      <c r="U8" s="68" cm="1">
        <f t="array" ref="U8">SUMPRODUCT(('Data - rank'!$A$2:$A$95770=$A8)*('Data - rank'!$B$2:$B$95770=$O$2)*('Data - rank'!$D$2:$D$95770=U$3)*('Data - rank'!$F$2:$F$95770))</f>
        <v>135</v>
      </c>
      <c r="V8" s="68" cm="1">
        <f t="array" ref="V8">SUMPRODUCT(('Data - rank'!$A$2:$A$95770=$A8)*('Data - rank'!$B$2:$B$95770=$O$2)*('Data - rank'!$D$2:$D$95770=V$3)*('Data - rank'!$F$2:$F$95770))</f>
        <v>2292</v>
      </c>
      <c r="W8" s="68" cm="1">
        <f t="array" ref="W8">SUMPRODUCT(('Data - rank'!$A$2:$A$95770=$A8)*('Data - rank'!$B$2:$B$95770=$O$2)*('Data - rank'!$D$2:$D$95770=W$3)*('Data - rank'!$F$2:$F$95770))</f>
        <v>5006</v>
      </c>
      <c r="X8" s="68" cm="1">
        <f t="array" ref="X8">SUMPRODUCT(('Data - rank'!$A$2:$A$95770=$A8)*('Data - rank'!$B$2:$B$95770=$O$2)*('Data - rank'!$D$2:$D$95770=X$3)*('Data - rank'!$F$2:$F$95770))</f>
        <v>2391</v>
      </c>
      <c r="Y8" s="122">
        <f t="shared" si="2"/>
        <v>3.2000000000000001E-2</v>
      </c>
      <c r="Z8" s="80">
        <f t="shared" si="3"/>
        <v>0.57622497468255818</v>
      </c>
      <c r="AA8" s="70"/>
      <c r="AB8" s="68">
        <f t="shared" si="4"/>
        <v>9664</v>
      </c>
      <c r="AC8" s="68">
        <f t="shared" si="5"/>
        <v>242</v>
      </c>
      <c r="AD8" s="68">
        <f t="shared" si="6"/>
        <v>27</v>
      </c>
      <c r="AE8" s="68">
        <f t="shared" si="7"/>
        <v>29</v>
      </c>
      <c r="AF8" s="68">
        <f t="shared" si="8"/>
        <v>98</v>
      </c>
      <c r="AG8" s="68">
        <f t="shared" si="9"/>
        <v>35</v>
      </c>
      <c r="AH8" s="68">
        <f t="shared" si="10"/>
        <v>683</v>
      </c>
      <c r="AI8" s="68">
        <f t="shared" si="11"/>
        <v>5769</v>
      </c>
      <c r="AJ8" s="68">
        <f t="shared" si="12"/>
        <v>14793</v>
      </c>
      <c r="AK8" s="68">
        <f t="shared" si="13"/>
        <v>6717</v>
      </c>
      <c r="AL8" s="122">
        <f t="shared" si="14"/>
        <v>6.7000000000000004E-2</v>
      </c>
      <c r="AM8" s="80">
        <f t="shared" si="15"/>
        <v>0.56520482434243369</v>
      </c>
      <c r="AN8" s="70"/>
      <c r="AO8" s="68" cm="1">
        <f t="array" ref="AO8">SUMPRODUCT(('Data - rank'!$A$2:$A$95770=$A8)*('Data - rank'!$B$2:$B$95770=$AO$2)*('Data - rank'!$D$2:$D$95770=AO$3)*('Data - rank'!$F$2:$F$95770))</f>
        <v>405</v>
      </c>
      <c r="AP8" s="68" cm="1">
        <f t="array" ref="AP8">SUMPRODUCT(('Data - rank'!$A$2:$A$95770=$A8)*('Data - rank'!$B$2:$B$95770=$AO$2)*('Data - rank'!$D$2:$D$95770=AP$3)*('Data - rank'!$F$2:$F$95770))</f>
        <v>0</v>
      </c>
      <c r="AQ8" s="68" cm="1">
        <f t="array" ref="AQ8">SUMPRODUCT(('Data - rank'!$A$2:$A$95770=$A8)*('Data - rank'!$B$2:$B$95770=$AO$2)*('Data - rank'!$D$2:$D$95770=AQ$3)*('Data - rank'!$F$2:$F$95770))</f>
        <v>0</v>
      </c>
      <c r="AR8" s="68" cm="1">
        <f t="array" ref="AR8">SUMPRODUCT(('Data - rank'!$A$2:$A$95770=$A8)*('Data - rank'!$B$2:$B$95770=$AO$2)*('Data - rank'!$D$2:$D$95770=AR$3)*('Data - rank'!$F$2:$F$95770))</f>
        <v>0</v>
      </c>
      <c r="AS8" s="68" cm="1">
        <f t="array" ref="AS8">SUMPRODUCT(('Data - rank'!$A$2:$A$95770=$A8)*('Data - rank'!$B$2:$B$95770=$AO$2)*('Data - rank'!$D$2:$D$95770=AS$3)*('Data - rank'!$F$2:$F$95770))</f>
        <v>1</v>
      </c>
      <c r="AT8" s="68" cm="1">
        <f t="array" ref="AT8">SUMPRODUCT(('Data - rank'!$A$2:$A$95770=$A8)*('Data - rank'!$B$2:$B$95770=$AO$2)*('Data - rank'!$D$2:$D$95770=AT$3)*('Data - rank'!$F$2:$F$95770))</f>
        <v>2</v>
      </c>
      <c r="AU8" s="68" cm="1">
        <f t="array" ref="AU8">SUMPRODUCT(('Data - rank'!$A$2:$A$95770=$A8)*('Data - rank'!$B$2:$B$95770=$AO$2)*('Data - rank'!$D$2:$D$95770=AU$3)*('Data - rank'!$F$2:$F$95770))</f>
        <v>24</v>
      </c>
      <c r="AV8" s="68" cm="1">
        <f t="array" ref="AV8">SUMPRODUCT(('Data - rank'!$A$2:$A$95770=$A8)*('Data - rank'!$B$2:$B$95770=$AO$2)*('Data - rank'!$D$2:$D$95770=AV$3)*('Data - rank'!$F$2:$F$95770))</f>
        <v>146</v>
      </c>
      <c r="AW8" s="68" cm="1">
        <f t="array" ref="AW8">SUMPRODUCT(('Data - rank'!$A$2:$A$95770=$A8)*('Data - rank'!$B$2:$B$95770=$AO$2)*('Data - rank'!$D$2:$D$95770=AW$3)*('Data - rank'!$F$2:$F$95770))</f>
        <v>384</v>
      </c>
      <c r="AX8" s="68" cm="1">
        <f t="array" ref="AX8">SUMPRODUCT(('Data - rank'!$A$2:$A$95770=$A8)*('Data - rank'!$B$2:$B$95770=$AO$2)*('Data - rank'!$D$2:$D$95770=AX$3)*('Data - rank'!$F$2:$F$95770))</f>
        <v>237</v>
      </c>
      <c r="AY8" s="122">
        <f t="shared" si="16"/>
        <v>4.7E-2</v>
      </c>
      <c r="AZ8" s="80">
        <f t="shared" si="17"/>
        <v>0.51793160967472895</v>
      </c>
      <c r="BA8" s="70"/>
      <c r="BB8" s="68" cm="1">
        <f t="array" ref="BB8">SUMPRODUCT(('Data - rank'!$A$2:$A$95770=$A8)*('Data - rank'!$B$2:$B$95770=$BB$2)*('Data - rank'!$D$2:$D$95770=BB$3)*('Data - rank'!$F$2:$F$95770))</f>
        <v>2644</v>
      </c>
      <c r="BC8" s="68" cm="1">
        <f t="array" ref="BC8">SUMPRODUCT(('Data - rank'!$A$2:$A$95770=$A8)*('Data - rank'!$B$2:$B$95770=$BB$2)*('Data - rank'!$D$2:$D$95770=BC$3)*('Data - rank'!$F$2:$F$95770))</f>
        <v>15</v>
      </c>
      <c r="BD8" s="68" cm="1">
        <f t="array" ref="BD8">SUMPRODUCT(('Data - rank'!$A$2:$A$95770=$A8)*('Data - rank'!$B$2:$B$95770=$BB$2)*('Data - rank'!$D$2:$D$95770=BD$3)*('Data - rank'!$F$2:$F$95770))</f>
        <v>46</v>
      </c>
      <c r="BE8" s="68" cm="1">
        <f t="array" ref="BE8">SUMPRODUCT(('Data - rank'!$A$2:$A$95770=$A8)*('Data - rank'!$B$2:$B$95770=$BB$2)*('Data - rank'!$D$2:$D$95770=BE$3)*('Data - rank'!$F$2:$F$95770))</f>
        <v>7</v>
      </c>
      <c r="BF8" s="68" cm="1">
        <f t="array" ref="BF8">SUMPRODUCT(('Data - rank'!$A$2:$A$95770=$A8)*('Data - rank'!$B$2:$B$95770=$BB$2)*('Data - rank'!$D$2:$D$95770=BF$3)*('Data - rank'!$F$2:$F$95770))</f>
        <v>67</v>
      </c>
      <c r="BG8" s="68" cm="1">
        <f t="array" ref="BG8">SUMPRODUCT(('Data - rank'!$A$2:$A$95770=$A8)*('Data - rank'!$B$2:$B$95770=$BB$2)*('Data - rank'!$D$2:$D$95770=BG$3)*('Data - rank'!$F$2:$F$95770))</f>
        <v>30</v>
      </c>
      <c r="BH8" s="68" cm="1">
        <f t="array" ref="BH8">SUMPRODUCT(('Data - rank'!$A$2:$A$95770=$A8)*('Data - rank'!$B$2:$B$95770=$BB$2)*('Data - rank'!$D$2:$D$95770=BH$3)*('Data - rank'!$F$2:$F$95770))</f>
        <v>140</v>
      </c>
      <c r="BI8" s="68" cm="1">
        <f t="array" ref="BI8">SUMPRODUCT(('Data - rank'!$A$2:$A$95770=$A8)*('Data - rank'!$B$2:$B$95770=$BB$2)*('Data - rank'!$D$2:$D$95770=BI$3)*('Data - rank'!$F$2:$F$95770))</f>
        <v>1119</v>
      </c>
      <c r="BJ8" s="68" cm="1">
        <f t="array" ref="BJ8">SUMPRODUCT(('Data - rank'!$A$2:$A$95770=$A8)*('Data - rank'!$B$2:$B$95770=$BB$2)*('Data - rank'!$D$2:$D$95770=BJ$3)*('Data - rank'!$F$2:$F$95770))</f>
        <v>2479</v>
      </c>
      <c r="BK8" s="68" cm="1">
        <f t="array" ref="BK8">SUMPRODUCT(('Data - rank'!$A$2:$A$95770=$A8)*('Data - rank'!$B$2:$B$95770=$BB$2)*('Data - rank'!$D$2:$D$95770=BK$3)*('Data - rank'!$F$2:$F$95770))</f>
        <v>1287</v>
      </c>
      <c r="BL8" s="122">
        <f t="shared" si="18"/>
        <v>7.4999999999999997E-2</v>
      </c>
      <c r="BM8" s="80">
        <f t="shared" si="19"/>
        <v>0.48072504467704874</v>
      </c>
      <c r="BN8" s="70"/>
      <c r="BO8" s="68">
        <f t="shared" si="20"/>
        <v>12713</v>
      </c>
      <c r="BP8" s="68">
        <f t="shared" si="21"/>
        <v>257</v>
      </c>
      <c r="BQ8" s="68">
        <f t="shared" si="22"/>
        <v>73</v>
      </c>
      <c r="BR8" s="68">
        <f t="shared" si="23"/>
        <v>36</v>
      </c>
      <c r="BS8" s="68">
        <f t="shared" si="24"/>
        <v>166</v>
      </c>
      <c r="BT8" s="68">
        <f t="shared" si="25"/>
        <v>67</v>
      </c>
      <c r="BU8" s="68">
        <f t="shared" si="26"/>
        <v>847</v>
      </c>
      <c r="BV8" s="68">
        <f t="shared" si="27"/>
        <v>7034</v>
      </c>
      <c r="BW8" s="68">
        <f t="shared" si="28"/>
        <v>17656</v>
      </c>
      <c r="BX8" s="68">
        <f t="shared" si="29"/>
        <v>8241</v>
      </c>
      <c r="BY8" s="122">
        <f t="shared" si="30"/>
        <v>6.8000000000000005E-2</v>
      </c>
      <c r="BZ8" s="80">
        <f t="shared" si="31"/>
        <v>0.54994691017201103</v>
      </c>
      <c r="CA8" s="70"/>
    </row>
    <row r="9" spans="1:79" x14ac:dyDescent="0.35">
      <c r="A9" s="69">
        <v>2016</v>
      </c>
      <c r="B9" s="68" cm="1">
        <f t="array" ref="B9">SUMPRODUCT(('Data - rank'!$A$2:$A$95770=$A9)*('Data - rank'!$B$2:$B$95770=$B$2)*('Data - rank'!$D$2:$D$95770=B$3)*('Data - rank'!$F$2:$F$95770))</f>
        <v>7044</v>
      </c>
      <c r="C9" s="68" cm="1">
        <f t="array" ref="C9">SUMPRODUCT(('Data - rank'!$A$2:$A$95770=$A9)*('Data - rank'!$B$2:$B$95770=$B$2)*('Data - rank'!$D$2:$D$95770=C$3)*('Data - rank'!$F$2:$F$95770))</f>
        <v>115</v>
      </c>
      <c r="D9" s="68" cm="1">
        <f t="array" ref="D9">SUMPRODUCT(('Data - rank'!$A$2:$A$95770=$A9)*('Data - rank'!$B$2:$B$95770=$B$2)*('Data - rank'!$D$2:$D$95770=D$3)*('Data - rank'!$F$2:$F$95770))</f>
        <v>25</v>
      </c>
      <c r="E9" s="68" cm="1">
        <f t="array" ref="E9">SUMPRODUCT(('Data - rank'!$A$2:$A$95770=$A9)*('Data - rank'!$B$2:$B$95770=$B$2)*('Data - rank'!$D$2:$D$95770=E$3)*('Data - rank'!$F$2:$F$95770))</f>
        <v>26</v>
      </c>
      <c r="F9" s="68" cm="1">
        <f t="array" ref="F9">SUMPRODUCT(('Data - rank'!$A$2:$A$95770=$A9)*('Data - rank'!$B$2:$B$95770=$B$2)*('Data - rank'!$D$2:$D$95770=F$3)*('Data - rank'!$F$2:$F$95770))</f>
        <v>92</v>
      </c>
      <c r="G9" s="68" cm="1">
        <f t="array" ref="G9">SUMPRODUCT(('Data - rank'!$A$2:$A$95770=$A9)*('Data - rank'!$B$2:$B$95770=$B$2)*('Data - rank'!$D$2:$D$95770=G$3)*('Data - rank'!$F$2:$F$95770))</f>
        <v>64</v>
      </c>
      <c r="H9" s="68" cm="1">
        <f t="array" ref="H9">SUMPRODUCT(('Data - rank'!$A$2:$A$95770=$A9)*('Data - rank'!$B$2:$B$95770=$B$2)*('Data - rank'!$D$2:$D$95770=H$3)*('Data - rank'!$F$2:$F$95770))</f>
        <v>593</v>
      </c>
      <c r="I9" s="68" cm="1">
        <f t="array" ref="I9">SUMPRODUCT(('Data - rank'!$A$2:$A$95770=$A9)*('Data - rank'!$B$2:$B$95770=$B$2)*('Data - rank'!$D$2:$D$95770=I$3)*('Data - rank'!$F$2:$F$95770))</f>
        <v>3964</v>
      </c>
      <c r="J9" s="68" cm="1">
        <f t="array" ref="J9">SUMPRODUCT(('Data - rank'!$A$2:$A$95770=$A9)*('Data - rank'!$B$2:$B$95770=$B$2)*('Data - rank'!$D$2:$D$95770=J$3)*('Data - rank'!$F$2:$F$95770))</f>
        <v>9603</v>
      </c>
      <c r="K9" s="68" cm="1">
        <f t="array" ref="K9">SUMPRODUCT(('Data - rank'!$A$2:$A$95770=$A9)*('Data - rank'!$B$2:$B$95770=$B$2)*('Data - rank'!$D$2:$D$95770=K$3)*('Data - rank'!$F$2:$F$95770))</f>
        <v>2501</v>
      </c>
      <c r="L9" s="122">
        <f t="shared" si="0"/>
        <v>7.6999999999999999E-2</v>
      </c>
      <c r="M9" s="80">
        <f t="shared" si="1"/>
        <v>0.50376659591293127</v>
      </c>
      <c r="N9" s="70"/>
      <c r="O9" s="68" cm="1">
        <f t="array" ref="O9">SUMPRODUCT(('Data - rank'!$A$2:$A$95770=$A9)*('Data - rank'!$B$2:$B$95770=$O$2)*('Data - rank'!$D$2:$D$95770=O$3)*('Data - rank'!$F$2:$F$95770))</f>
        <v>3424</v>
      </c>
      <c r="P9" s="68" cm="1">
        <f t="array" ref="P9">SUMPRODUCT(('Data - rank'!$A$2:$A$95770=$A9)*('Data - rank'!$B$2:$B$95770=$O$2)*('Data - rank'!$D$2:$D$95770=P$3)*('Data - rank'!$F$2:$F$95770))</f>
        <v>21</v>
      </c>
      <c r="Q9" s="68" cm="1">
        <f t="array" ref="Q9">SUMPRODUCT(('Data - rank'!$A$2:$A$95770=$A9)*('Data - rank'!$B$2:$B$95770=$O$2)*('Data - rank'!$D$2:$D$95770=Q$3)*('Data - rank'!$F$2:$F$95770))</f>
        <v>4</v>
      </c>
      <c r="R9" s="68" cm="1">
        <f t="array" ref="R9">SUMPRODUCT(('Data - rank'!$A$2:$A$95770=$A9)*('Data - rank'!$B$2:$B$95770=$O$2)*('Data - rank'!$D$2:$D$95770=R$3)*('Data - rank'!$F$2:$F$95770))</f>
        <v>5</v>
      </c>
      <c r="S9" s="68" cm="1">
        <f t="array" ref="S9">SUMPRODUCT(('Data - rank'!$A$2:$A$95770=$A9)*('Data - rank'!$B$2:$B$95770=$O$2)*('Data - rank'!$D$2:$D$95770=S$3)*('Data - rank'!$F$2:$F$95770))</f>
        <v>12</v>
      </c>
      <c r="T9" s="68" cm="1">
        <f t="array" ref="T9">SUMPRODUCT(('Data - rank'!$A$2:$A$95770=$A9)*('Data - rank'!$B$2:$B$95770=$O$2)*('Data - rank'!$D$2:$D$95770=T$3)*('Data - rank'!$F$2:$F$95770))</f>
        <v>2</v>
      </c>
      <c r="U9" s="68" cm="1">
        <f t="array" ref="U9">SUMPRODUCT(('Data - rank'!$A$2:$A$95770=$A9)*('Data - rank'!$B$2:$B$95770=$O$2)*('Data - rank'!$D$2:$D$95770=U$3)*('Data - rank'!$F$2:$F$95770))</f>
        <v>152</v>
      </c>
      <c r="V9" s="68" cm="1">
        <f t="array" ref="V9">SUMPRODUCT(('Data - rank'!$A$2:$A$95770=$A9)*('Data - rank'!$B$2:$B$95770=$O$2)*('Data - rank'!$D$2:$D$95770=V$3)*('Data - rank'!$F$2:$F$95770))</f>
        <v>2543</v>
      </c>
      <c r="W9" s="68" cm="1">
        <f t="array" ref="W9">SUMPRODUCT(('Data - rank'!$A$2:$A$95770=$A9)*('Data - rank'!$B$2:$B$95770=$O$2)*('Data - rank'!$D$2:$D$95770=W$3)*('Data - rank'!$F$2:$F$95770))</f>
        <v>5268</v>
      </c>
      <c r="X9" s="68" cm="1">
        <f t="array" ref="X9">SUMPRODUCT(('Data - rank'!$A$2:$A$95770=$A9)*('Data - rank'!$B$2:$B$95770=$O$2)*('Data - rank'!$D$2:$D$95770=X$3)*('Data - rank'!$F$2:$F$95770))</f>
        <v>1150</v>
      </c>
      <c r="Y9" s="122">
        <f t="shared" si="2"/>
        <v>3.2000000000000001E-2</v>
      </c>
      <c r="Z9" s="80">
        <f t="shared" si="3"/>
        <v>0.51013432954455129</v>
      </c>
      <c r="AA9" s="70"/>
      <c r="AB9" s="68">
        <f t="shared" si="4"/>
        <v>10468</v>
      </c>
      <c r="AC9" s="68">
        <f t="shared" si="5"/>
        <v>136</v>
      </c>
      <c r="AD9" s="68">
        <f t="shared" si="6"/>
        <v>29</v>
      </c>
      <c r="AE9" s="68">
        <f t="shared" si="7"/>
        <v>31</v>
      </c>
      <c r="AF9" s="68">
        <f t="shared" si="8"/>
        <v>104</v>
      </c>
      <c r="AG9" s="68">
        <f t="shared" si="9"/>
        <v>66</v>
      </c>
      <c r="AH9" s="68">
        <f t="shared" si="10"/>
        <v>745</v>
      </c>
      <c r="AI9" s="68">
        <f t="shared" si="11"/>
        <v>6507</v>
      </c>
      <c r="AJ9" s="68">
        <f t="shared" si="12"/>
        <v>14871</v>
      </c>
      <c r="AK9" s="68">
        <f t="shared" si="13"/>
        <v>3651</v>
      </c>
      <c r="AL9" s="122">
        <f t="shared" si="14"/>
        <v>6.0999999999999999E-2</v>
      </c>
      <c r="AM9" s="80">
        <f t="shared" si="15"/>
        <v>0.5059549825174825</v>
      </c>
      <c r="AN9" s="70"/>
      <c r="AO9" s="68" cm="1">
        <f t="array" ref="AO9">SUMPRODUCT(('Data - rank'!$A$2:$A$95770=$A9)*('Data - rank'!$B$2:$B$95770=$AO$2)*('Data - rank'!$D$2:$D$95770=AO$3)*('Data - rank'!$F$2:$F$95770))</f>
        <v>419</v>
      </c>
      <c r="AP9" s="68" cm="1">
        <f t="array" ref="AP9">SUMPRODUCT(('Data - rank'!$A$2:$A$95770=$A9)*('Data - rank'!$B$2:$B$95770=$AO$2)*('Data - rank'!$D$2:$D$95770=AP$3)*('Data - rank'!$F$2:$F$95770))</f>
        <v>1</v>
      </c>
      <c r="AQ9" s="68" cm="1">
        <f t="array" ref="AQ9">SUMPRODUCT(('Data - rank'!$A$2:$A$95770=$A9)*('Data - rank'!$B$2:$B$95770=$AO$2)*('Data - rank'!$D$2:$D$95770=AQ$3)*('Data - rank'!$F$2:$F$95770))</f>
        <v>0</v>
      </c>
      <c r="AR9" s="68" cm="1">
        <f t="array" ref="AR9">SUMPRODUCT(('Data - rank'!$A$2:$A$95770=$A9)*('Data - rank'!$B$2:$B$95770=$AO$2)*('Data - rank'!$D$2:$D$95770=AR$3)*('Data - rank'!$F$2:$F$95770))</f>
        <v>0</v>
      </c>
      <c r="AS9" s="68" cm="1">
        <f t="array" ref="AS9">SUMPRODUCT(('Data - rank'!$A$2:$A$95770=$A9)*('Data - rank'!$B$2:$B$95770=$AO$2)*('Data - rank'!$D$2:$D$95770=AS$3)*('Data - rank'!$F$2:$F$95770))</f>
        <v>1</v>
      </c>
      <c r="AT9" s="68" cm="1">
        <f t="array" ref="AT9">SUMPRODUCT(('Data - rank'!$A$2:$A$95770=$A9)*('Data - rank'!$B$2:$B$95770=$AO$2)*('Data - rank'!$D$2:$D$95770=AT$3)*('Data - rank'!$F$2:$F$95770))</f>
        <v>2</v>
      </c>
      <c r="AU9" s="68" cm="1">
        <f t="array" ref="AU9">SUMPRODUCT(('Data - rank'!$A$2:$A$95770=$A9)*('Data - rank'!$B$2:$B$95770=$AO$2)*('Data - rank'!$D$2:$D$95770=AU$3)*('Data - rank'!$F$2:$F$95770))</f>
        <v>21</v>
      </c>
      <c r="AV9" s="68" cm="1">
        <f t="array" ref="AV9">SUMPRODUCT(('Data - rank'!$A$2:$A$95770=$A9)*('Data - rank'!$B$2:$B$95770=$AO$2)*('Data - rank'!$D$2:$D$95770=AV$3)*('Data - rank'!$F$2:$F$95770))</f>
        <v>175</v>
      </c>
      <c r="AW9" s="68" cm="1">
        <f t="array" ref="AW9">SUMPRODUCT(('Data - rank'!$A$2:$A$95770=$A9)*('Data - rank'!$B$2:$B$95770=$AO$2)*('Data - rank'!$D$2:$D$95770=AW$3)*('Data - rank'!$F$2:$F$95770))</f>
        <v>345</v>
      </c>
      <c r="AX9" s="68" cm="1">
        <f t="array" ref="AX9">SUMPRODUCT(('Data - rank'!$A$2:$A$95770=$A9)*('Data - rank'!$B$2:$B$95770=$AO$2)*('Data - rank'!$D$2:$D$95770=AX$3)*('Data - rank'!$F$2:$F$95770))</f>
        <v>160</v>
      </c>
      <c r="AY9" s="122">
        <f t="shared" si="16"/>
        <v>0.04</v>
      </c>
      <c r="AZ9" s="80">
        <f t="shared" si="17"/>
        <v>0.44928825622775803</v>
      </c>
      <c r="BA9" s="70"/>
      <c r="BB9" s="68" cm="1">
        <f t="array" ref="BB9">SUMPRODUCT(('Data - rank'!$A$2:$A$95770=$A9)*('Data - rank'!$B$2:$B$95770=$BB$2)*('Data - rank'!$D$2:$D$95770=BB$3)*('Data - rank'!$F$2:$F$95770))</f>
        <v>2801</v>
      </c>
      <c r="BC9" s="68" cm="1">
        <f t="array" ref="BC9">SUMPRODUCT(('Data - rank'!$A$2:$A$95770=$A9)*('Data - rank'!$B$2:$B$95770=$BB$2)*('Data - rank'!$D$2:$D$95770=BC$3)*('Data - rank'!$F$2:$F$95770))</f>
        <v>18</v>
      </c>
      <c r="BD9" s="68" cm="1">
        <f t="array" ref="BD9">SUMPRODUCT(('Data - rank'!$A$2:$A$95770=$A9)*('Data - rank'!$B$2:$B$95770=$BB$2)*('Data - rank'!$D$2:$D$95770=BD$3)*('Data - rank'!$F$2:$F$95770))</f>
        <v>45</v>
      </c>
      <c r="BE9" s="68" cm="1">
        <f t="array" ref="BE9">SUMPRODUCT(('Data - rank'!$A$2:$A$95770=$A9)*('Data - rank'!$B$2:$B$95770=$BB$2)*('Data - rank'!$D$2:$D$95770=BE$3)*('Data - rank'!$F$2:$F$95770))</f>
        <v>7</v>
      </c>
      <c r="BF9" s="68" cm="1">
        <f t="array" ref="BF9">SUMPRODUCT(('Data - rank'!$A$2:$A$95770=$A9)*('Data - rank'!$B$2:$B$95770=$BB$2)*('Data - rank'!$D$2:$D$95770=BF$3)*('Data - rank'!$F$2:$F$95770))</f>
        <v>74</v>
      </c>
      <c r="BG9" s="68" cm="1">
        <f t="array" ref="BG9">SUMPRODUCT(('Data - rank'!$A$2:$A$95770=$A9)*('Data - rank'!$B$2:$B$95770=$BB$2)*('Data - rank'!$D$2:$D$95770=BG$3)*('Data - rank'!$F$2:$F$95770))</f>
        <v>40</v>
      </c>
      <c r="BH9" s="68" cm="1">
        <f t="array" ref="BH9">SUMPRODUCT(('Data - rank'!$A$2:$A$95770=$A9)*('Data - rank'!$B$2:$B$95770=$BB$2)*('Data - rank'!$D$2:$D$95770=BH$3)*('Data - rank'!$F$2:$F$95770))</f>
        <v>141</v>
      </c>
      <c r="BI9" s="68" cm="1">
        <f t="array" ref="BI9">SUMPRODUCT(('Data - rank'!$A$2:$A$95770=$A9)*('Data - rank'!$B$2:$B$95770=$BB$2)*('Data - rank'!$D$2:$D$95770=BI$3)*('Data - rank'!$F$2:$F$95770))</f>
        <v>1324</v>
      </c>
      <c r="BJ9" s="68" cm="1">
        <f t="array" ref="BJ9">SUMPRODUCT(('Data - rank'!$A$2:$A$95770=$A9)*('Data - rank'!$B$2:$B$95770=$BB$2)*('Data - rank'!$D$2:$D$95770=BJ$3)*('Data - rank'!$F$2:$F$95770))</f>
        <v>2484</v>
      </c>
      <c r="BK9" s="68" cm="1">
        <f t="array" ref="BK9">SUMPRODUCT(('Data - rank'!$A$2:$A$95770=$A9)*('Data - rank'!$B$2:$B$95770=$BB$2)*('Data - rank'!$D$2:$D$95770=BK$3)*('Data - rank'!$F$2:$F$95770))</f>
        <v>725</v>
      </c>
      <c r="BL9" s="122">
        <f t="shared" si="18"/>
        <v>7.2999999999999995E-2</v>
      </c>
      <c r="BM9" s="80">
        <f t="shared" si="19"/>
        <v>0.41898420159289723</v>
      </c>
      <c r="BN9" s="70"/>
      <c r="BO9" s="68">
        <f t="shared" si="20"/>
        <v>13688</v>
      </c>
      <c r="BP9" s="68">
        <f t="shared" si="21"/>
        <v>155</v>
      </c>
      <c r="BQ9" s="68">
        <f t="shared" si="22"/>
        <v>74</v>
      </c>
      <c r="BR9" s="68">
        <f t="shared" si="23"/>
        <v>38</v>
      </c>
      <c r="BS9" s="68">
        <f t="shared" si="24"/>
        <v>179</v>
      </c>
      <c r="BT9" s="68">
        <f t="shared" si="25"/>
        <v>108</v>
      </c>
      <c r="BU9" s="68">
        <f t="shared" si="26"/>
        <v>907</v>
      </c>
      <c r="BV9" s="68">
        <f t="shared" si="27"/>
        <v>8006</v>
      </c>
      <c r="BW9" s="68">
        <f t="shared" si="28"/>
        <v>17700</v>
      </c>
      <c r="BX9" s="68">
        <f t="shared" si="29"/>
        <v>4536</v>
      </c>
      <c r="BY9" s="122">
        <f t="shared" si="30"/>
        <v>6.3E-2</v>
      </c>
      <c r="BZ9" s="80">
        <f t="shared" si="31"/>
        <v>0.4898768478332709</v>
      </c>
      <c r="CA9" s="70"/>
    </row>
    <row r="10" spans="1:79" x14ac:dyDescent="0.35">
      <c r="A10" s="69">
        <v>2017</v>
      </c>
      <c r="B10" s="68" cm="1">
        <f t="array" ref="B10">SUMPRODUCT(('Data - rank'!$A$2:$A$95770=$A10)*('Data - rank'!$B$2:$B$95770=$B$2)*('Data - rank'!$D$2:$D$95770=B$3)*('Data - rank'!$F$2:$F$95770))</f>
        <v>6809</v>
      </c>
      <c r="C10" s="68" cm="1">
        <f t="array" ref="C10">SUMPRODUCT(('Data - rank'!$A$2:$A$95770=$A10)*('Data - rank'!$B$2:$B$95770=$B$2)*('Data - rank'!$D$2:$D$95770=C$3)*('Data - rank'!$F$2:$F$95770))</f>
        <v>113</v>
      </c>
      <c r="D10" s="68" cm="1">
        <f t="array" ref="D10">SUMPRODUCT(('Data - rank'!$A$2:$A$95770=$A10)*('Data - rank'!$B$2:$B$95770=$B$2)*('Data - rank'!$D$2:$D$95770=D$3)*('Data - rank'!$F$2:$F$95770))</f>
        <v>26</v>
      </c>
      <c r="E10" s="68" cm="1">
        <f t="array" ref="E10">SUMPRODUCT(('Data - rank'!$A$2:$A$95770=$A10)*('Data - rank'!$B$2:$B$95770=$B$2)*('Data - rank'!$D$2:$D$95770=E$3)*('Data - rank'!$F$2:$F$95770))</f>
        <v>24</v>
      </c>
      <c r="F10" s="68" cm="1">
        <f t="array" ref="F10">SUMPRODUCT(('Data - rank'!$A$2:$A$95770=$A10)*('Data - rank'!$B$2:$B$95770=$B$2)*('Data - rank'!$D$2:$D$95770=F$3)*('Data - rank'!$F$2:$F$95770))</f>
        <v>95</v>
      </c>
      <c r="G10" s="68" cm="1">
        <f t="array" ref="G10">SUMPRODUCT(('Data - rank'!$A$2:$A$95770=$A10)*('Data - rank'!$B$2:$B$95770=$B$2)*('Data - rank'!$D$2:$D$95770=G$3)*('Data - rank'!$F$2:$F$95770))</f>
        <v>30</v>
      </c>
      <c r="H10" s="68" cm="1">
        <f t="array" ref="H10">SUMPRODUCT(('Data - rank'!$A$2:$A$95770=$A10)*('Data - rank'!$B$2:$B$95770=$B$2)*('Data - rank'!$D$2:$D$95770=H$3)*('Data - rank'!$F$2:$F$95770))</f>
        <v>583</v>
      </c>
      <c r="I10" s="68" cm="1">
        <f t="array" ref="I10">SUMPRODUCT(('Data - rank'!$A$2:$A$95770=$A10)*('Data - rank'!$B$2:$B$95770=$B$2)*('Data - rank'!$D$2:$D$95770=I$3)*('Data - rank'!$F$2:$F$95770))</f>
        <v>4203</v>
      </c>
      <c r="J10" s="68" cm="1">
        <f t="array" ref="J10">SUMPRODUCT(('Data - rank'!$A$2:$A$95770=$A10)*('Data - rank'!$B$2:$B$95770=$B$2)*('Data - rank'!$D$2:$D$95770=J$3)*('Data - rank'!$F$2:$F$95770))</f>
        <v>8259</v>
      </c>
      <c r="K10" s="68" cm="1">
        <f t="array" ref="K10">SUMPRODUCT(('Data - rank'!$A$2:$A$95770=$A10)*('Data - rank'!$B$2:$B$95770=$B$2)*('Data - rank'!$D$2:$D$95770=K$3)*('Data - rank'!$F$2:$F$95770))</f>
        <v>2913</v>
      </c>
      <c r="L10" s="122">
        <f t="shared" si="0"/>
        <v>7.2999999999999995E-2</v>
      </c>
      <c r="M10" s="80">
        <f t="shared" si="1"/>
        <v>0.48458035133376709</v>
      </c>
      <c r="N10" s="70"/>
      <c r="O10" s="68" cm="1">
        <f t="array" ref="O10">SUMPRODUCT(('Data - rank'!$A$2:$A$95770=$A10)*('Data - rank'!$B$2:$B$95770=$O$2)*('Data - rank'!$D$2:$D$95770=O$3)*('Data - rank'!$F$2:$F$95770))</f>
        <v>3509</v>
      </c>
      <c r="P10" s="68" cm="1">
        <f t="array" ref="P10">SUMPRODUCT(('Data - rank'!$A$2:$A$95770=$A10)*('Data - rank'!$B$2:$B$95770=$O$2)*('Data - rank'!$D$2:$D$95770=P$3)*('Data - rank'!$F$2:$F$95770))</f>
        <v>21</v>
      </c>
      <c r="Q10" s="68" cm="1">
        <f t="array" ref="Q10">SUMPRODUCT(('Data - rank'!$A$2:$A$95770=$A10)*('Data - rank'!$B$2:$B$95770=$O$2)*('Data - rank'!$D$2:$D$95770=Q$3)*('Data - rank'!$F$2:$F$95770))</f>
        <v>2</v>
      </c>
      <c r="R10" s="68" cm="1">
        <f t="array" ref="R10">SUMPRODUCT(('Data - rank'!$A$2:$A$95770=$A10)*('Data - rank'!$B$2:$B$95770=$O$2)*('Data - rank'!$D$2:$D$95770=R$3)*('Data - rank'!$F$2:$F$95770))</f>
        <v>4</v>
      </c>
      <c r="S10" s="68" cm="1">
        <f t="array" ref="S10">SUMPRODUCT(('Data - rank'!$A$2:$A$95770=$A10)*('Data - rank'!$B$2:$B$95770=$O$2)*('Data - rank'!$D$2:$D$95770=S$3)*('Data - rank'!$F$2:$F$95770))</f>
        <v>12</v>
      </c>
      <c r="T10" s="68" cm="1">
        <f t="array" ref="T10">SUMPRODUCT(('Data - rank'!$A$2:$A$95770=$A10)*('Data - rank'!$B$2:$B$95770=$O$2)*('Data - rank'!$D$2:$D$95770=T$3)*('Data - rank'!$F$2:$F$95770))</f>
        <v>3</v>
      </c>
      <c r="U10" s="68" cm="1">
        <f t="array" ref="U10">SUMPRODUCT(('Data - rank'!$A$2:$A$95770=$A10)*('Data - rank'!$B$2:$B$95770=$O$2)*('Data - rank'!$D$2:$D$95770=U$3)*('Data - rank'!$F$2:$F$95770))</f>
        <v>143</v>
      </c>
      <c r="V10" s="68" cm="1">
        <f t="array" ref="V10">SUMPRODUCT(('Data - rank'!$A$2:$A$95770=$A10)*('Data - rank'!$B$2:$B$95770=$O$2)*('Data - rank'!$D$2:$D$95770=V$3)*('Data - rank'!$F$2:$F$95770))</f>
        <v>2864</v>
      </c>
      <c r="W10" s="68" cm="1">
        <f t="array" ref="W10">SUMPRODUCT(('Data - rank'!$A$2:$A$95770=$A10)*('Data - rank'!$B$2:$B$95770=$O$2)*('Data - rank'!$D$2:$D$95770=W$3)*('Data - rank'!$F$2:$F$95770))</f>
        <v>4370</v>
      </c>
      <c r="X10" s="68" cm="1">
        <f t="array" ref="X10">SUMPRODUCT(('Data - rank'!$A$2:$A$95770=$A10)*('Data - rank'!$B$2:$B$95770=$O$2)*('Data - rank'!$D$2:$D$95770=X$3)*('Data - rank'!$F$2:$F$95770))</f>
        <v>1522</v>
      </c>
      <c r="Y10" s="122">
        <f t="shared" si="2"/>
        <v>2.8000000000000001E-2</v>
      </c>
      <c r="Z10" s="80">
        <f t="shared" si="3"/>
        <v>0.47325301204819276</v>
      </c>
      <c r="AA10" s="70"/>
      <c r="AB10" s="68">
        <f t="shared" si="4"/>
        <v>10318</v>
      </c>
      <c r="AC10" s="68">
        <f t="shared" si="5"/>
        <v>134</v>
      </c>
      <c r="AD10" s="68">
        <f t="shared" si="6"/>
        <v>28</v>
      </c>
      <c r="AE10" s="68">
        <f t="shared" si="7"/>
        <v>28</v>
      </c>
      <c r="AF10" s="68">
        <f t="shared" si="8"/>
        <v>107</v>
      </c>
      <c r="AG10" s="68">
        <f t="shared" si="9"/>
        <v>33</v>
      </c>
      <c r="AH10" s="68">
        <f t="shared" si="10"/>
        <v>726</v>
      </c>
      <c r="AI10" s="68">
        <f t="shared" si="11"/>
        <v>7067</v>
      </c>
      <c r="AJ10" s="68">
        <f t="shared" si="12"/>
        <v>12629</v>
      </c>
      <c r="AK10" s="68">
        <f t="shared" si="13"/>
        <v>4435</v>
      </c>
      <c r="AL10" s="122">
        <f t="shared" si="14"/>
        <v>5.7000000000000002E-2</v>
      </c>
      <c r="AM10" s="80">
        <f t="shared" si="15"/>
        <v>0.48060836501901139</v>
      </c>
      <c r="AN10" s="70"/>
      <c r="AO10" s="68" cm="1">
        <f t="array" ref="AO10">SUMPRODUCT(('Data - rank'!$A$2:$A$95770=$A10)*('Data - rank'!$B$2:$B$95770=$AO$2)*('Data - rank'!$D$2:$D$95770=AO$3)*('Data - rank'!$F$2:$F$95770))</f>
        <v>401</v>
      </c>
      <c r="AP10" s="68" cm="1">
        <f t="array" ref="AP10">SUMPRODUCT(('Data - rank'!$A$2:$A$95770=$A10)*('Data - rank'!$B$2:$B$95770=$AO$2)*('Data - rank'!$D$2:$D$95770=AP$3)*('Data - rank'!$F$2:$F$95770))</f>
        <v>1</v>
      </c>
      <c r="AQ10" s="68" cm="1">
        <f t="array" ref="AQ10">SUMPRODUCT(('Data - rank'!$A$2:$A$95770=$A10)*('Data - rank'!$B$2:$B$95770=$AO$2)*('Data - rank'!$D$2:$D$95770=AQ$3)*('Data - rank'!$F$2:$F$95770))</f>
        <v>0</v>
      </c>
      <c r="AR10" s="68" cm="1">
        <f t="array" ref="AR10">SUMPRODUCT(('Data - rank'!$A$2:$A$95770=$A10)*('Data - rank'!$B$2:$B$95770=$AO$2)*('Data - rank'!$D$2:$D$95770=AR$3)*('Data - rank'!$F$2:$F$95770))</f>
        <v>0</v>
      </c>
      <c r="AS10" s="68" cm="1">
        <f t="array" ref="AS10">SUMPRODUCT(('Data - rank'!$A$2:$A$95770=$A10)*('Data - rank'!$B$2:$B$95770=$AO$2)*('Data - rank'!$D$2:$D$95770=AS$3)*('Data - rank'!$F$2:$F$95770))</f>
        <v>1</v>
      </c>
      <c r="AT10" s="68" cm="1">
        <f t="array" ref="AT10">SUMPRODUCT(('Data - rank'!$A$2:$A$95770=$A10)*('Data - rank'!$B$2:$B$95770=$AO$2)*('Data - rank'!$D$2:$D$95770=AT$3)*('Data - rank'!$F$2:$F$95770))</f>
        <v>3</v>
      </c>
      <c r="AU10" s="68" cm="1">
        <f t="array" ref="AU10">SUMPRODUCT(('Data - rank'!$A$2:$A$95770=$A10)*('Data - rank'!$B$2:$B$95770=$AO$2)*('Data - rank'!$D$2:$D$95770=AU$3)*('Data - rank'!$F$2:$F$95770))</f>
        <v>20</v>
      </c>
      <c r="AV10" s="68" cm="1">
        <f t="array" ref="AV10">SUMPRODUCT(('Data - rank'!$A$2:$A$95770=$A10)*('Data - rank'!$B$2:$B$95770=$AO$2)*('Data - rank'!$D$2:$D$95770=AV$3)*('Data - rank'!$F$2:$F$95770))</f>
        <v>203</v>
      </c>
      <c r="AW10" s="68" cm="1">
        <f t="array" ref="AW10">SUMPRODUCT(('Data - rank'!$A$2:$A$95770=$A10)*('Data - rank'!$B$2:$B$95770=$AO$2)*('Data - rank'!$D$2:$D$95770=AW$3)*('Data - rank'!$F$2:$F$95770))</f>
        <v>325</v>
      </c>
      <c r="AX10" s="68" cm="1">
        <f t="array" ref="AX10">SUMPRODUCT(('Data - rank'!$A$2:$A$95770=$A10)*('Data - rank'!$B$2:$B$95770=$AO$2)*('Data - rank'!$D$2:$D$95770=AX$3)*('Data - rank'!$F$2:$F$95770))</f>
        <v>165</v>
      </c>
      <c r="AY10" s="122">
        <f t="shared" si="16"/>
        <v>0.04</v>
      </c>
      <c r="AZ10" s="80">
        <f t="shared" si="17"/>
        <v>0.43789097408400357</v>
      </c>
      <c r="BA10" s="70"/>
      <c r="BB10" s="68" cm="1">
        <f t="array" ref="BB10">SUMPRODUCT(('Data - rank'!$A$2:$A$95770=$A10)*('Data - rank'!$B$2:$B$95770=$BB$2)*('Data - rank'!$D$2:$D$95770=BB$3)*('Data - rank'!$F$2:$F$95770))</f>
        <v>2712</v>
      </c>
      <c r="BC10" s="68" cm="1">
        <f t="array" ref="BC10">SUMPRODUCT(('Data - rank'!$A$2:$A$95770=$A10)*('Data - rank'!$B$2:$B$95770=$BB$2)*('Data - rank'!$D$2:$D$95770=BC$3)*('Data - rank'!$F$2:$F$95770))</f>
        <v>17</v>
      </c>
      <c r="BD10" s="68" cm="1">
        <f t="array" ref="BD10">SUMPRODUCT(('Data - rank'!$A$2:$A$95770=$A10)*('Data - rank'!$B$2:$B$95770=$BB$2)*('Data - rank'!$D$2:$D$95770=BD$3)*('Data - rank'!$F$2:$F$95770))</f>
        <v>40</v>
      </c>
      <c r="BE10" s="68" cm="1">
        <f t="array" ref="BE10">SUMPRODUCT(('Data - rank'!$A$2:$A$95770=$A10)*('Data - rank'!$B$2:$B$95770=$BB$2)*('Data - rank'!$D$2:$D$95770=BE$3)*('Data - rank'!$F$2:$F$95770))</f>
        <v>7</v>
      </c>
      <c r="BF10" s="68" cm="1">
        <f t="array" ref="BF10">SUMPRODUCT(('Data - rank'!$A$2:$A$95770=$A10)*('Data - rank'!$B$2:$B$95770=$BB$2)*('Data - rank'!$D$2:$D$95770=BF$3)*('Data - rank'!$F$2:$F$95770))</f>
        <v>71</v>
      </c>
      <c r="BG10" s="68" cm="1">
        <f t="array" ref="BG10">SUMPRODUCT(('Data - rank'!$A$2:$A$95770=$A10)*('Data - rank'!$B$2:$B$95770=$BB$2)*('Data - rank'!$D$2:$D$95770=BG$3)*('Data - rank'!$F$2:$F$95770))</f>
        <v>40</v>
      </c>
      <c r="BH10" s="68" cm="1">
        <f t="array" ref="BH10">SUMPRODUCT(('Data - rank'!$A$2:$A$95770=$A10)*('Data - rank'!$B$2:$B$95770=$BB$2)*('Data - rank'!$D$2:$D$95770=BH$3)*('Data - rank'!$F$2:$F$95770))</f>
        <v>146</v>
      </c>
      <c r="BI10" s="68" cm="1">
        <f t="array" ref="BI10">SUMPRODUCT(('Data - rank'!$A$2:$A$95770=$A10)*('Data - rank'!$B$2:$B$95770=$BB$2)*('Data - rank'!$D$2:$D$95770=BI$3)*('Data - rank'!$F$2:$F$95770))</f>
        <v>1381</v>
      </c>
      <c r="BJ10" s="68" cm="1">
        <f t="array" ref="BJ10">SUMPRODUCT(('Data - rank'!$A$2:$A$95770=$A10)*('Data - rank'!$B$2:$B$95770=$BB$2)*('Data - rank'!$D$2:$D$95770=BJ$3)*('Data - rank'!$F$2:$F$95770))</f>
        <v>2209</v>
      </c>
      <c r="BK10" s="68" cm="1">
        <f t="array" ref="BK10">SUMPRODUCT(('Data - rank'!$A$2:$A$95770=$A10)*('Data - rank'!$B$2:$B$95770=$BB$2)*('Data - rank'!$D$2:$D$95770=BK$3)*('Data - rank'!$F$2:$F$95770))</f>
        <v>983</v>
      </c>
      <c r="BL10" s="122">
        <f t="shared" si="18"/>
        <v>7.2999999999999995E-2</v>
      </c>
      <c r="BM10" s="80">
        <f t="shared" si="19"/>
        <v>0.41966868261898499</v>
      </c>
      <c r="BN10" s="70"/>
      <c r="BO10" s="68">
        <f t="shared" si="20"/>
        <v>13431</v>
      </c>
      <c r="BP10" s="68">
        <f t="shared" si="21"/>
        <v>152</v>
      </c>
      <c r="BQ10" s="68">
        <f t="shared" si="22"/>
        <v>68</v>
      </c>
      <c r="BR10" s="68">
        <f t="shared" si="23"/>
        <v>35</v>
      </c>
      <c r="BS10" s="68">
        <f t="shared" si="24"/>
        <v>179</v>
      </c>
      <c r="BT10" s="68">
        <f t="shared" si="25"/>
        <v>76</v>
      </c>
      <c r="BU10" s="68">
        <f t="shared" si="26"/>
        <v>892</v>
      </c>
      <c r="BV10" s="68">
        <f t="shared" si="27"/>
        <v>8651</v>
      </c>
      <c r="BW10" s="68">
        <f t="shared" si="28"/>
        <v>15163</v>
      </c>
      <c r="BX10" s="68">
        <f t="shared" si="29"/>
        <v>5583</v>
      </c>
      <c r="BY10" s="122">
        <f t="shared" si="30"/>
        <v>0.06</v>
      </c>
      <c r="BZ10" s="80">
        <f t="shared" si="31"/>
        <v>0.46904815735925842</v>
      </c>
      <c r="CA10" s="70"/>
    </row>
    <row r="11" spans="1:79" x14ac:dyDescent="0.35">
      <c r="A11" s="69">
        <v>2018</v>
      </c>
      <c r="B11" s="68" cm="1">
        <f t="array" ref="B11">SUMPRODUCT(('Data - rank'!$A$2:$A$95770=$A11)*('Data - rank'!$B$2:$B$95770=$B$2)*('Data - rank'!$D$2:$D$95770=B$3)*('Data - rank'!$F$2:$F$95770))</f>
        <v>6958</v>
      </c>
      <c r="C11" s="68" cm="1">
        <f t="array" ref="C11">SUMPRODUCT(('Data - rank'!$A$2:$A$95770=$A11)*('Data - rank'!$B$2:$B$95770=$B$2)*('Data - rank'!$D$2:$D$95770=C$3)*('Data - rank'!$F$2:$F$95770))</f>
        <v>138</v>
      </c>
      <c r="D11" s="68" cm="1">
        <f t="array" ref="D11">SUMPRODUCT(('Data - rank'!$A$2:$A$95770=$A11)*('Data - rank'!$B$2:$B$95770=$B$2)*('Data - rank'!$D$2:$D$95770=D$3)*('Data - rank'!$F$2:$F$95770))</f>
        <v>27</v>
      </c>
      <c r="E11" s="68" cm="1">
        <f t="array" ref="E11">SUMPRODUCT(('Data - rank'!$A$2:$A$95770=$A11)*('Data - rank'!$B$2:$B$95770=$B$2)*('Data - rank'!$D$2:$D$95770=E$3)*('Data - rank'!$F$2:$F$95770))</f>
        <v>23</v>
      </c>
      <c r="F11" s="68" cm="1">
        <f t="array" ref="F11">SUMPRODUCT(('Data - rank'!$A$2:$A$95770=$A11)*('Data - rank'!$B$2:$B$95770=$B$2)*('Data - rank'!$D$2:$D$95770=F$3)*('Data - rank'!$F$2:$F$95770))</f>
        <v>106</v>
      </c>
      <c r="G11" s="68" cm="1">
        <f t="array" ref="G11">SUMPRODUCT(('Data - rank'!$A$2:$A$95770=$A11)*('Data - rank'!$B$2:$B$95770=$B$2)*('Data - rank'!$D$2:$D$95770=G$3)*('Data - rank'!$F$2:$F$95770))</f>
        <v>28</v>
      </c>
      <c r="H11" s="68" cm="1">
        <f t="array" ref="H11">SUMPRODUCT(('Data - rank'!$A$2:$A$95770=$A11)*('Data - rank'!$B$2:$B$95770=$B$2)*('Data - rank'!$D$2:$D$95770=H$3)*('Data - rank'!$F$2:$F$95770))</f>
        <v>543</v>
      </c>
      <c r="I11" s="68" cm="1">
        <f t="array" ref="I11">SUMPRODUCT(('Data - rank'!$A$2:$A$95770=$A11)*('Data - rank'!$B$2:$B$95770=$B$2)*('Data - rank'!$D$2:$D$95770=I$3)*('Data - rank'!$F$2:$F$95770))</f>
        <v>5000</v>
      </c>
      <c r="J11" s="68" cm="1">
        <f t="array" ref="J11">SUMPRODUCT(('Data - rank'!$A$2:$A$95770=$A11)*('Data - rank'!$B$2:$B$95770=$B$2)*('Data - rank'!$D$2:$D$95770=J$3)*('Data - rank'!$F$2:$F$95770))</f>
        <v>8089</v>
      </c>
      <c r="K11" s="68" cm="1">
        <f t="array" ref="K11">SUMPRODUCT(('Data - rank'!$A$2:$A$95770=$A11)*('Data - rank'!$B$2:$B$95770=$B$2)*('Data - rank'!$D$2:$D$95770=K$3)*('Data - rank'!$F$2:$F$95770))</f>
        <v>1837</v>
      </c>
      <c r="L11" s="122">
        <f t="shared" si="0"/>
        <v>6.7000000000000004E-2</v>
      </c>
      <c r="M11" s="80">
        <f t="shared" si="1"/>
        <v>0.43632687151083566</v>
      </c>
      <c r="N11" s="70"/>
      <c r="O11" s="68" cm="1">
        <f t="array" ref="O11">SUMPRODUCT(('Data - rank'!$A$2:$A$95770=$A11)*('Data - rank'!$B$2:$B$95770=$O$2)*('Data - rank'!$D$2:$D$95770=O$3)*('Data - rank'!$F$2:$F$95770))</f>
        <v>3430</v>
      </c>
      <c r="P11" s="68" cm="1">
        <f t="array" ref="P11">SUMPRODUCT(('Data - rank'!$A$2:$A$95770=$A11)*('Data - rank'!$B$2:$B$95770=$O$2)*('Data - rank'!$D$2:$D$95770=P$3)*('Data - rank'!$F$2:$F$95770))</f>
        <v>21</v>
      </c>
      <c r="Q11" s="68" cm="1">
        <f t="array" ref="Q11">SUMPRODUCT(('Data - rank'!$A$2:$A$95770=$A11)*('Data - rank'!$B$2:$B$95770=$O$2)*('Data - rank'!$D$2:$D$95770=Q$3)*('Data - rank'!$F$2:$F$95770))</f>
        <v>2</v>
      </c>
      <c r="R11" s="68" cm="1">
        <f t="array" ref="R11">SUMPRODUCT(('Data - rank'!$A$2:$A$95770=$A11)*('Data - rank'!$B$2:$B$95770=$O$2)*('Data - rank'!$D$2:$D$95770=R$3)*('Data - rank'!$F$2:$F$95770))</f>
        <v>7</v>
      </c>
      <c r="S11" s="68" cm="1">
        <f t="array" ref="S11">SUMPRODUCT(('Data - rank'!$A$2:$A$95770=$A11)*('Data - rank'!$B$2:$B$95770=$O$2)*('Data - rank'!$D$2:$D$95770=S$3)*('Data - rank'!$F$2:$F$95770))</f>
        <v>15</v>
      </c>
      <c r="T11" s="68" cm="1">
        <f t="array" ref="T11">SUMPRODUCT(('Data - rank'!$A$2:$A$95770=$A11)*('Data - rank'!$B$2:$B$95770=$O$2)*('Data - rank'!$D$2:$D$95770=T$3)*('Data - rank'!$F$2:$F$95770))</f>
        <v>2</v>
      </c>
      <c r="U11" s="68" cm="1">
        <f t="array" ref="U11">SUMPRODUCT(('Data - rank'!$A$2:$A$95770=$A11)*('Data - rank'!$B$2:$B$95770=$O$2)*('Data - rank'!$D$2:$D$95770=U$3)*('Data - rank'!$F$2:$F$95770))</f>
        <v>165</v>
      </c>
      <c r="V11" s="68" cm="1">
        <f t="array" ref="V11">SUMPRODUCT(('Data - rank'!$A$2:$A$95770=$A11)*('Data - rank'!$B$2:$B$95770=$O$2)*('Data - rank'!$D$2:$D$95770=V$3)*('Data - rank'!$F$2:$F$95770))</f>
        <v>2900</v>
      </c>
      <c r="W11" s="68" cm="1">
        <f t="array" ref="W11">SUMPRODUCT(('Data - rank'!$A$2:$A$95770=$A11)*('Data - rank'!$B$2:$B$95770=$O$2)*('Data - rank'!$D$2:$D$95770=W$3)*('Data - rank'!$F$2:$F$95770))</f>
        <v>4947</v>
      </c>
      <c r="X11" s="68" cm="1">
        <f t="array" ref="X11">SUMPRODUCT(('Data - rank'!$A$2:$A$95770=$A11)*('Data - rank'!$B$2:$B$95770=$O$2)*('Data - rank'!$D$2:$D$95770=X$3)*('Data - rank'!$F$2:$F$95770))</f>
        <v>720</v>
      </c>
      <c r="Y11" s="122">
        <f t="shared" si="2"/>
        <v>3.2000000000000001E-2</v>
      </c>
      <c r="Z11" s="80">
        <f t="shared" si="3"/>
        <v>0.46416577934310754</v>
      </c>
      <c r="AA11" s="70"/>
      <c r="AB11" s="68">
        <f t="shared" si="4"/>
        <v>10388</v>
      </c>
      <c r="AC11" s="68">
        <f t="shared" si="5"/>
        <v>159</v>
      </c>
      <c r="AD11" s="68">
        <f t="shared" si="6"/>
        <v>29</v>
      </c>
      <c r="AE11" s="68">
        <f t="shared" si="7"/>
        <v>30</v>
      </c>
      <c r="AF11" s="68">
        <f t="shared" si="8"/>
        <v>121</v>
      </c>
      <c r="AG11" s="68">
        <f t="shared" si="9"/>
        <v>30</v>
      </c>
      <c r="AH11" s="68">
        <f t="shared" si="10"/>
        <v>708</v>
      </c>
      <c r="AI11" s="68">
        <f t="shared" si="11"/>
        <v>7900</v>
      </c>
      <c r="AJ11" s="68">
        <f t="shared" si="12"/>
        <v>13036</v>
      </c>
      <c r="AK11" s="68">
        <f t="shared" si="13"/>
        <v>2557</v>
      </c>
      <c r="AL11" s="122">
        <f t="shared" si="14"/>
        <v>5.6000000000000001E-2</v>
      </c>
      <c r="AM11" s="80">
        <f t="shared" si="15"/>
        <v>0.44604954516848788</v>
      </c>
      <c r="AN11" s="70"/>
      <c r="AO11" s="68" cm="1">
        <f t="array" ref="AO11">SUMPRODUCT(('Data - rank'!$A$2:$A$95770=$A11)*('Data - rank'!$B$2:$B$95770=$AO$2)*('Data - rank'!$D$2:$D$95770=AO$3)*('Data - rank'!$F$2:$F$95770))</f>
        <v>386</v>
      </c>
      <c r="AP11" s="68" cm="1">
        <f t="array" ref="AP11">SUMPRODUCT(('Data - rank'!$A$2:$A$95770=$A11)*('Data - rank'!$B$2:$B$95770=$AO$2)*('Data - rank'!$D$2:$D$95770=AP$3)*('Data - rank'!$F$2:$F$95770))</f>
        <v>0</v>
      </c>
      <c r="AQ11" s="68" cm="1">
        <f t="array" ref="AQ11">SUMPRODUCT(('Data - rank'!$A$2:$A$95770=$A11)*('Data - rank'!$B$2:$B$95770=$AO$2)*('Data - rank'!$D$2:$D$95770=AQ$3)*('Data - rank'!$F$2:$F$95770))</f>
        <v>0</v>
      </c>
      <c r="AR11" s="68" cm="1">
        <f t="array" ref="AR11">SUMPRODUCT(('Data - rank'!$A$2:$A$95770=$A11)*('Data - rank'!$B$2:$B$95770=$AO$2)*('Data - rank'!$D$2:$D$95770=AR$3)*('Data - rank'!$F$2:$F$95770))</f>
        <v>0</v>
      </c>
      <c r="AS11" s="68" cm="1">
        <f t="array" ref="AS11">SUMPRODUCT(('Data - rank'!$A$2:$A$95770=$A11)*('Data - rank'!$B$2:$B$95770=$AO$2)*('Data - rank'!$D$2:$D$95770=AS$3)*('Data - rank'!$F$2:$F$95770))</f>
        <v>1</v>
      </c>
      <c r="AT11" s="68" cm="1">
        <f t="array" ref="AT11">SUMPRODUCT(('Data - rank'!$A$2:$A$95770=$A11)*('Data - rank'!$B$2:$B$95770=$AO$2)*('Data - rank'!$D$2:$D$95770=AT$3)*('Data - rank'!$F$2:$F$95770))</f>
        <v>2</v>
      </c>
      <c r="AU11" s="68" cm="1">
        <f t="array" ref="AU11">SUMPRODUCT(('Data - rank'!$A$2:$A$95770=$A11)*('Data - rank'!$B$2:$B$95770=$AO$2)*('Data - rank'!$D$2:$D$95770=AU$3)*('Data - rank'!$F$2:$F$95770))</f>
        <v>21</v>
      </c>
      <c r="AV11" s="68" cm="1">
        <f t="array" ref="AV11">SUMPRODUCT(('Data - rank'!$A$2:$A$95770=$A11)*('Data - rank'!$B$2:$B$95770=$AO$2)*('Data - rank'!$D$2:$D$95770=AV$3)*('Data - rank'!$F$2:$F$95770))</f>
        <v>240</v>
      </c>
      <c r="AW11" s="68" cm="1">
        <f t="array" ref="AW11">SUMPRODUCT(('Data - rank'!$A$2:$A$95770=$A11)*('Data - rank'!$B$2:$B$95770=$AO$2)*('Data - rank'!$D$2:$D$95770=AW$3)*('Data - rank'!$F$2:$F$95770))</f>
        <v>367</v>
      </c>
      <c r="AX11" s="68" cm="1">
        <f t="array" ref="AX11">SUMPRODUCT(('Data - rank'!$A$2:$A$95770=$A11)*('Data - rank'!$B$2:$B$95770=$AO$2)*('Data - rank'!$D$2:$D$95770=AX$3)*('Data - rank'!$F$2:$F$95770))</f>
        <v>106</v>
      </c>
      <c r="AY11" s="122">
        <f t="shared" si="16"/>
        <v>3.6999999999999998E-2</v>
      </c>
      <c r="AZ11" s="80">
        <f t="shared" si="17"/>
        <v>0.42119323241317896</v>
      </c>
      <c r="BA11" s="70"/>
      <c r="BB11" s="68" cm="1">
        <f t="array" ref="BB11">SUMPRODUCT(('Data - rank'!$A$2:$A$95770=$A11)*('Data - rank'!$B$2:$B$95770=$BB$2)*('Data - rank'!$D$2:$D$95770=BB$3)*('Data - rank'!$F$2:$F$95770))</f>
        <v>2863</v>
      </c>
      <c r="BC11" s="68" cm="1">
        <f t="array" ref="BC11">SUMPRODUCT(('Data - rank'!$A$2:$A$95770=$A11)*('Data - rank'!$B$2:$B$95770=$BB$2)*('Data - rank'!$D$2:$D$95770=BC$3)*('Data - rank'!$F$2:$F$95770))</f>
        <v>24</v>
      </c>
      <c r="BD11" s="68" cm="1">
        <f t="array" ref="BD11">SUMPRODUCT(('Data - rank'!$A$2:$A$95770=$A11)*('Data - rank'!$B$2:$B$95770=$BB$2)*('Data - rank'!$D$2:$D$95770=BD$3)*('Data - rank'!$F$2:$F$95770))</f>
        <v>42</v>
      </c>
      <c r="BE11" s="68" cm="1">
        <f t="array" ref="BE11">SUMPRODUCT(('Data - rank'!$A$2:$A$95770=$A11)*('Data - rank'!$B$2:$B$95770=$BB$2)*('Data - rank'!$D$2:$D$95770=BE$3)*('Data - rank'!$F$2:$F$95770))</f>
        <v>6</v>
      </c>
      <c r="BF11" s="68" cm="1">
        <f t="array" ref="BF11">SUMPRODUCT(('Data - rank'!$A$2:$A$95770=$A11)*('Data - rank'!$B$2:$B$95770=$BB$2)*('Data - rank'!$D$2:$D$95770=BF$3)*('Data - rank'!$F$2:$F$95770))</f>
        <v>72</v>
      </c>
      <c r="BG11" s="68" cm="1">
        <f t="array" ref="BG11">SUMPRODUCT(('Data - rank'!$A$2:$A$95770=$A11)*('Data - rank'!$B$2:$B$95770=$BB$2)*('Data - rank'!$D$2:$D$95770=BG$3)*('Data - rank'!$F$2:$F$95770))</f>
        <v>40</v>
      </c>
      <c r="BH11" s="68" cm="1">
        <f t="array" ref="BH11">SUMPRODUCT(('Data - rank'!$A$2:$A$95770=$A11)*('Data - rank'!$B$2:$B$95770=$BB$2)*('Data - rank'!$D$2:$D$95770=BH$3)*('Data - rank'!$F$2:$F$95770))</f>
        <v>153</v>
      </c>
      <c r="BI11" s="68" cm="1">
        <f t="array" ref="BI11">SUMPRODUCT(('Data - rank'!$A$2:$A$95770=$A11)*('Data - rank'!$B$2:$B$95770=$BB$2)*('Data - rank'!$D$2:$D$95770=BI$3)*('Data - rank'!$F$2:$F$95770))</f>
        <v>1729</v>
      </c>
      <c r="BJ11" s="68" cm="1">
        <f t="array" ref="BJ11">SUMPRODUCT(('Data - rank'!$A$2:$A$95770=$A11)*('Data - rank'!$B$2:$B$95770=$BB$2)*('Data - rank'!$D$2:$D$95770=BJ$3)*('Data - rank'!$F$2:$F$95770))</f>
        <v>2366</v>
      </c>
      <c r="BK11" s="68" cm="1">
        <f t="array" ref="BK11">SUMPRODUCT(('Data - rank'!$A$2:$A$95770=$A11)*('Data - rank'!$B$2:$B$95770=$BB$2)*('Data - rank'!$D$2:$D$95770=BK$3)*('Data - rank'!$F$2:$F$95770))</f>
        <v>609</v>
      </c>
      <c r="BL11" s="122">
        <f t="shared" si="18"/>
        <v>6.8000000000000005E-2</v>
      </c>
      <c r="BM11" s="80">
        <f t="shared" si="19"/>
        <v>0.37639170040485831</v>
      </c>
      <c r="BN11" s="70"/>
      <c r="BO11" s="68">
        <f t="shared" si="20"/>
        <v>13637</v>
      </c>
      <c r="BP11" s="68">
        <f t="shared" si="21"/>
        <v>183</v>
      </c>
      <c r="BQ11" s="68">
        <f t="shared" si="22"/>
        <v>71</v>
      </c>
      <c r="BR11" s="68">
        <f t="shared" si="23"/>
        <v>36</v>
      </c>
      <c r="BS11" s="68">
        <f t="shared" si="24"/>
        <v>194</v>
      </c>
      <c r="BT11" s="68">
        <f t="shared" si="25"/>
        <v>72</v>
      </c>
      <c r="BU11" s="68">
        <f t="shared" si="26"/>
        <v>882</v>
      </c>
      <c r="BV11" s="68">
        <f t="shared" si="27"/>
        <v>9869</v>
      </c>
      <c r="BW11" s="68">
        <f t="shared" si="28"/>
        <v>15769</v>
      </c>
      <c r="BX11" s="68">
        <f t="shared" si="29"/>
        <v>3272</v>
      </c>
      <c r="BY11" s="122">
        <f t="shared" si="30"/>
        <v>5.8000000000000003E-2</v>
      </c>
      <c r="BZ11" s="80">
        <f t="shared" si="31"/>
        <v>0.43289757872001816</v>
      </c>
      <c r="CA11" s="70"/>
    </row>
    <row r="12" spans="1:79" x14ac:dyDescent="0.35">
      <c r="A12" s="69">
        <v>2019</v>
      </c>
      <c r="B12" s="68" cm="1">
        <f t="array" ref="B12">SUMPRODUCT(('Data - rank'!$A$2:$A$95770=$A12)*('Data - rank'!$B$2:$B$95770=$B$2)*('Data - rank'!$D$2:$D$95770=B$3)*('Data - rank'!$F$2:$F$95770))</f>
        <v>7039</v>
      </c>
      <c r="C12" s="68" cm="1">
        <f t="array" ref="C12">SUMPRODUCT(('Data - rank'!$A$2:$A$95770=$A12)*('Data - rank'!$B$2:$B$95770=$B$2)*('Data - rank'!$D$2:$D$95770=C$3)*('Data - rank'!$F$2:$F$95770))</f>
        <v>150</v>
      </c>
      <c r="D12" s="68" cm="1">
        <f t="array" ref="D12">SUMPRODUCT(('Data - rank'!$A$2:$A$95770=$A12)*('Data - rank'!$B$2:$B$95770=$B$2)*('Data - rank'!$D$2:$D$95770=D$3)*('Data - rank'!$F$2:$F$95770))</f>
        <v>32</v>
      </c>
      <c r="E12" s="68" cm="1">
        <f t="array" ref="E12">SUMPRODUCT(('Data - rank'!$A$2:$A$95770=$A12)*('Data - rank'!$B$2:$B$95770=$B$2)*('Data - rank'!$D$2:$D$95770=E$3)*('Data - rank'!$F$2:$F$95770))</f>
        <v>22</v>
      </c>
      <c r="F12" s="68" cm="1">
        <f t="array" ref="F12">SUMPRODUCT(('Data - rank'!$A$2:$A$95770=$A12)*('Data - rank'!$B$2:$B$95770=$B$2)*('Data - rank'!$D$2:$D$95770=F$3)*('Data - rank'!$F$2:$F$95770))</f>
        <v>113</v>
      </c>
      <c r="G12" s="68" cm="1">
        <f t="array" ref="G12">SUMPRODUCT(('Data - rank'!$A$2:$A$95770=$A12)*('Data - rank'!$B$2:$B$95770=$B$2)*('Data - rank'!$D$2:$D$95770=G$3)*('Data - rank'!$F$2:$F$95770))</f>
        <v>34</v>
      </c>
      <c r="H12" s="68" cm="1">
        <f t="array" ref="H12">SUMPRODUCT(('Data - rank'!$A$2:$A$95770=$A12)*('Data - rank'!$B$2:$B$95770=$B$2)*('Data - rank'!$D$2:$D$95770=H$3)*('Data - rank'!$F$2:$F$95770))</f>
        <v>878</v>
      </c>
      <c r="I12" s="68" cm="1">
        <f t="array" ref="I12">SUMPRODUCT(('Data - rank'!$A$2:$A$95770=$A12)*('Data - rank'!$B$2:$B$95770=$B$2)*('Data - rank'!$D$2:$D$95770=I$3)*('Data - rank'!$F$2:$F$95770))</f>
        <v>5347</v>
      </c>
      <c r="J12" s="68" cm="1">
        <f t="array" ref="J12">SUMPRODUCT(('Data - rank'!$A$2:$A$95770=$A12)*('Data - rank'!$B$2:$B$95770=$B$2)*('Data - rank'!$D$2:$D$95770=J$3)*('Data - rank'!$F$2:$F$95770))</f>
        <v>8562</v>
      </c>
      <c r="K12" s="68" cm="1">
        <f t="array" ref="K12">SUMPRODUCT(('Data - rank'!$A$2:$A$95770=$A12)*('Data - rank'!$B$2:$B$95770=$B$2)*('Data - rank'!$D$2:$D$95770=K$3)*('Data - rank'!$F$2:$F$95770))</f>
        <v>624</v>
      </c>
      <c r="L12" s="122">
        <f t="shared" si="0"/>
        <v>0.09</v>
      </c>
      <c r="M12" s="80">
        <f t="shared" si="1"/>
        <v>0.40287706679531599</v>
      </c>
      <c r="O12" s="68" cm="1">
        <f t="array" ref="O12">SUMPRODUCT(('Data - rank'!$A$2:$A$95770=$A12)*('Data - rank'!$B$2:$B$95770=$O$2)*('Data - rank'!$D$2:$D$95770=O$3)*('Data - rank'!$F$2:$F$95770))</f>
        <v>3503</v>
      </c>
      <c r="P12" s="68" cm="1">
        <f t="array" ref="P12">SUMPRODUCT(('Data - rank'!$A$2:$A$95770=$A12)*('Data - rank'!$B$2:$B$95770=$O$2)*('Data - rank'!$D$2:$D$95770=P$3)*('Data - rank'!$F$2:$F$95770))</f>
        <v>26</v>
      </c>
      <c r="Q12" s="68" cm="1">
        <f t="array" ref="Q12">SUMPRODUCT(('Data - rank'!$A$2:$A$95770=$A12)*('Data - rank'!$B$2:$B$95770=$O$2)*('Data - rank'!$D$2:$D$95770=Q$3)*('Data - rank'!$F$2:$F$95770))</f>
        <v>1</v>
      </c>
      <c r="R12" s="68" cm="1">
        <f t="array" ref="R12">SUMPRODUCT(('Data - rank'!$A$2:$A$95770=$A12)*('Data - rank'!$B$2:$B$95770=$O$2)*('Data - rank'!$D$2:$D$95770=R$3)*('Data - rank'!$F$2:$F$95770))</f>
        <v>5</v>
      </c>
      <c r="S12" s="68" cm="1">
        <f t="array" ref="S12">SUMPRODUCT(('Data - rank'!$A$2:$A$95770=$A12)*('Data - rank'!$B$2:$B$95770=$O$2)*('Data - rank'!$D$2:$D$95770=S$3)*('Data - rank'!$F$2:$F$95770))</f>
        <v>16</v>
      </c>
      <c r="T12" s="68" cm="1">
        <f t="array" ref="T12">SUMPRODUCT(('Data - rank'!$A$2:$A$95770=$A12)*('Data - rank'!$B$2:$B$95770=$O$2)*('Data - rank'!$D$2:$D$95770=T$3)*('Data - rank'!$F$2:$F$95770))</f>
        <v>6</v>
      </c>
      <c r="U12" s="68" cm="1">
        <f t="array" ref="U12">SUMPRODUCT(('Data - rank'!$A$2:$A$95770=$A12)*('Data - rank'!$B$2:$B$95770=$O$2)*('Data - rank'!$D$2:$D$95770=U$3)*('Data - rank'!$F$2:$F$95770))</f>
        <v>270</v>
      </c>
      <c r="V12" s="68" cm="1">
        <f t="array" ref="V12">SUMPRODUCT(('Data - rank'!$A$2:$A$95770=$A12)*('Data - rank'!$B$2:$B$95770=$O$2)*('Data - rank'!$D$2:$D$95770=V$3)*('Data - rank'!$F$2:$F$95770))</f>
        <v>3318</v>
      </c>
      <c r="W12" s="68" cm="1">
        <f t="array" ref="W12">SUMPRODUCT(('Data - rank'!$A$2:$A$95770=$A12)*('Data - rank'!$B$2:$B$95770=$O$2)*('Data - rank'!$D$2:$D$95770=W$3)*('Data - rank'!$F$2:$F$95770))</f>
        <v>4812</v>
      </c>
      <c r="X12" s="68" cm="1">
        <f t="array" ref="X12">SUMPRODUCT(('Data - rank'!$A$2:$A$95770=$A12)*('Data - rank'!$B$2:$B$95770=$O$2)*('Data - rank'!$D$2:$D$95770=X$3)*('Data - rank'!$F$2:$F$95770))</f>
        <v>264</v>
      </c>
      <c r="Y12" s="122">
        <f t="shared" si="2"/>
        <v>4.4999999999999998E-2</v>
      </c>
      <c r="Z12" s="80">
        <f t="shared" si="3"/>
        <v>0.41535062597168809</v>
      </c>
      <c r="AB12" s="68">
        <f t="shared" si="4"/>
        <v>10542</v>
      </c>
      <c r="AC12" s="68">
        <f t="shared" si="5"/>
        <v>176</v>
      </c>
      <c r="AD12" s="68">
        <f t="shared" si="6"/>
        <v>33</v>
      </c>
      <c r="AE12" s="68">
        <f t="shared" si="7"/>
        <v>27</v>
      </c>
      <c r="AF12" s="68">
        <f t="shared" si="8"/>
        <v>129</v>
      </c>
      <c r="AG12" s="68">
        <f t="shared" si="9"/>
        <v>40</v>
      </c>
      <c r="AH12" s="68">
        <f t="shared" si="10"/>
        <v>1148</v>
      </c>
      <c r="AI12" s="68">
        <f t="shared" si="11"/>
        <v>8665</v>
      </c>
      <c r="AJ12" s="68">
        <f t="shared" si="12"/>
        <v>13374</v>
      </c>
      <c r="AK12" s="68">
        <f t="shared" si="13"/>
        <v>888</v>
      </c>
      <c r="AL12" s="122">
        <f t="shared" si="14"/>
        <v>7.4999999999999997E-2</v>
      </c>
      <c r="AM12" s="80">
        <f t="shared" si="15"/>
        <v>0.40722974130546513</v>
      </c>
      <c r="AO12" s="68" cm="1">
        <f t="array" ref="AO12">SUMPRODUCT(('Data - rank'!$A$2:$A$95770=$A12)*('Data - rank'!$B$2:$B$95770=$AO$2)*('Data - rank'!$D$2:$D$95770=AO$3)*('Data - rank'!$F$2:$F$95770))</f>
        <v>405</v>
      </c>
      <c r="AP12" s="68" cm="1">
        <f t="array" ref="AP12">SUMPRODUCT(('Data - rank'!$A$2:$A$95770=$A12)*('Data - rank'!$B$2:$B$95770=$AO$2)*('Data - rank'!$D$2:$D$95770=AP$3)*('Data - rank'!$F$2:$F$95770))</f>
        <v>1</v>
      </c>
      <c r="AQ12" s="68" cm="1">
        <f t="array" ref="AQ12">SUMPRODUCT(('Data - rank'!$A$2:$A$95770=$A12)*('Data - rank'!$B$2:$B$95770=$AO$2)*('Data - rank'!$D$2:$D$95770=AQ$3)*('Data - rank'!$F$2:$F$95770))</f>
        <v>0</v>
      </c>
      <c r="AR12" s="68" cm="1">
        <f t="array" ref="AR12">SUMPRODUCT(('Data - rank'!$A$2:$A$95770=$A12)*('Data - rank'!$B$2:$B$95770=$AO$2)*('Data - rank'!$D$2:$D$95770=AR$3)*('Data - rank'!$F$2:$F$95770))</f>
        <v>0</v>
      </c>
      <c r="AS12" s="68" cm="1">
        <f t="array" ref="AS12">SUMPRODUCT(('Data - rank'!$A$2:$A$95770=$A12)*('Data - rank'!$B$2:$B$95770=$AO$2)*('Data - rank'!$D$2:$D$95770=AS$3)*('Data - rank'!$F$2:$F$95770))</f>
        <v>1</v>
      </c>
      <c r="AT12" s="68" cm="1">
        <f t="array" ref="AT12">SUMPRODUCT(('Data - rank'!$A$2:$A$95770=$A12)*('Data - rank'!$B$2:$B$95770=$AO$2)*('Data - rank'!$D$2:$D$95770=AT$3)*('Data - rank'!$F$2:$F$95770))</f>
        <v>2</v>
      </c>
      <c r="AU12" s="68" cm="1">
        <f t="array" ref="AU12">SUMPRODUCT(('Data - rank'!$A$2:$A$95770=$A12)*('Data - rank'!$B$2:$B$95770=$AO$2)*('Data - rank'!$D$2:$D$95770=AU$3)*('Data - rank'!$F$2:$F$95770))</f>
        <v>40</v>
      </c>
      <c r="AV12" s="68" cm="1">
        <f t="array" ref="AV12">SUMPRODUCT(('Data - rank'!$A$2:$A$95770=$A12)*('Data - rank'!$B$2:$B$95770=$AO$2)*('Data - rank'!$D$2:$D$95770=AV$3)*('Data - rank'!$F$2:$F$95770))</f>
        <v>270</v>
      </c>
      <c r="AW12" s="68" cm="1">
        <f t="array" ref="AW12">SUMPRODUCT(('Data - rank'!$A$2:$A$95770=$A12)*('Data - rank'!$B$2:$B$95770=$AO$2)*('Data - rank'!$D$2:$D$95770=AW$3)*('Data - rank'!$F$2:$F$95770))</f>
        <v>355</v>
      </c>
      <c r="AX12" s="68" cm="1">
        <f t="array" ref="AX12">SUMPRODUCT(('Data - rank'!$A$2:$A$95770=$A12)*('Data - rank'!$B$2:$B$95770=$AO$2)*('Data - rank'!$D$2:$D$95770=AX$3)*('Data - rank'!$F$2:$F$95770))</f>
        <v>60</v>
      </c>
      <c r="AY12" s="122">
        <f t="shared" si="16"/>
        <v>6.0999999999999999E-2</v>
      </c>
      <c r="AZ12" s="80">
        <f t="shared" si="17"/>
        <v>0.36596119929453264</v>
      </c>
      <c r="BB12" s="68" cm="1">
        <f t="array" ref="BB12">SUMPRODUCT(('Data - rank'!$A$2:$A$95770=$A12)*('Data - rank'!$B$2:$B$95770=$BB$2)*('Data - rank'!$D$2:$D$95770=BB$3)*('Data - rank'!$F$2:$F$95770))</f>
        <v>2986</v>
      </c>
      <c r="BC12" s="68" cm="1">
        <f t="array" ref="BC12">SUMPRODUCT(('Data - rank'!$A$2:$A$95770=$A12)*('Data - rank'!$B$2:$B$95770=$BB$2)*('Data - rank'!$D$2:$D$95770=BC$3)*('Data - rank'!$F$2:$F$95770))</f>
        <v>27</v>
      </c>
      <c r="BD12" s="68" cm="1">
        <f t="array" ref="BD12">SUMPRODUCT(('Data - rank'!$A$2:$A$95770=$A12)*('Data - rank'!$B$2:$B$95770=$BB$2)*('Data - rank'!$D$2:$D$95770=BD$3)*('Data - rank'!$F$2:$F$95770))</f>
        <v>46</v>
      </c>
      <c r="BE12" s="68" cm="1">
        <f t="array" ref="BE12">SUMPRODUCT(('Data - rank'!$A$2:$A$95770=$A12)*('Data - rank'!$B$2:$B$95770=$BB$2)*('Data - rank'!$D$2:$D$95770=BE$3)*('Data - rank'!$F$2:$F$95770))</f>
        <v>6</v>
      </c>
      <c r="BF12" s="68" cm="1">
        <f t="array" ref="BF12">SUMPRODUCT(('Data - rank'!$A$2:$A$95770=$A12)*('Data - rank'!$B$2:$B$95770=$BB$2)*('Data - rank'!$D$2:$D$95770=BF$3)*('Data - rank'!$F$2:$F$95770))</f>
        <v>84</v>
      </c>
      <c r="BG12" s="68" cm="1">
        <f t="array" ref="BG12">SUMPRODUCT(('Data - rank'!$A$2:$A$95770=$A12)*('Data - rank'!$B$2:$B$95770=$BB$2)*('Data - rank'!$D$2:$D$95770=BG$3)*('Data - rank'!$F$2:$F$95770))</f>
        <v>44</v>
      </c>
      <c r="BH12" s="68" cm="1">
        <f t="array" ref="BH12">SUMPRODUCT(('Data - rank'!$A$2:$A$95770=$A12)*('Data - rank'!$B$2:$B$95770=$BB$2)*('Data - rank'!$D$2:$D$95770=BH$3)*('Data - rank'!$F$2:$F$95770))</f>
        <v>197</v>
      </c>
      <c r="BI12" s="68" cm="1">
        <f t="array" ref="BI12">SUMPRODUCT(('Data - rank'!$A$2:$A$95770=$A12)*('Data - rank'!$B$2:$B$95770=$BB$2)*('Data - rank'!$D$2:$D$95770=BI$3)*('Data - rank'!$F$2:$F$95770))</f>
        <v>1873</v>
      </c>
      <c r="BJ12" s="68" cm="1">
        <f t="array" ref="BJ12">SUMPRODUCT(('Data - rank'!$A$2:$A$95770=$A12)*('Data - rank'!$B$2:$B$95770=$BB$2)*('Data - rank'!$D$2:$D$95770=BJ$3)*('Data - rank'!$F$2:$F$95770))</f>
        <v>2523</v>
      </c>
      <c r="BK12" s="68" cm="1">
        <f t="array" ref="BK12">SUMPRODUCT(('Data - rank'!$A$2:$A$95770=$A12)*('Data - rank'!$B$2:$B$95770=$BB$2)*('Data - rank'!$D$2:$D$95770=BK$3)*('Data - rank'!$F$2:$F$95770))</f>
        <v>221</v>
      </c>
      <c r="BL12" s="122">
        <f t="shared" si="18"/>
        <v>7.6999999999999999E-2</v>
      </c>
      <c r="BM12" s="80">
        <f t="shared" si="19"/>
        <v>0.34270013737979266</v>
      </c>
      <c r="BO12" s="68">
        <f t="shared" si="20"/>
        <v>13933</v>
      </c>
      <c r="BP12" s="68">
        <f t="shared" si="21"/>
        <v>204</v>
      </c>
      <c r="BQ12" s="68">
        <f t="shared" si="22"/>
        <v>79</v>
      </c>
      <c r="BR12" s="68">
        <f t="shared" si="23"/>
        <v>33</v>
      </c>
      <c r="BS12" s="68">
        <f t="shared" si="24"/>
        <v>214</v>
      </c>
      <c r="BT12" s="68">
        <f t="shared" si="25"/>
        <v>86</v>
      </c>
      <c r="BU12" s="68">
        <f t="shared" si="26"/>
        <v>1385</v>
      </c>
      <c r="BV12" s="68">
        <f t="shared" si="27"/>
        <v>10808</v>
      </c>
      <c r="BW12" s="68">
        <f t="shared" si="28"/>
        <v>16252</v>
      </c>
      <c r="BX12" s="68">
        <f t="shared" si="29"/>
        <v>1169</v>
      </c>
      <c r="BY12" s="122">
        <f t="shared" si="30"/>
        <v>7.4999999999999997E-2</v>
      </c>
      <c r="BZ12" s="80">
        <f t="shared" si="31"/>
        <v>0.39447048434209631</v>
      </c>
    </row>
    <row r="13" spans="1:79" x14ac:dyDescent="0.35">
      <c r="A13" s="69">
        <v>2020</v>
      </c>
      <c r="B13" s="68" cm="1">
        <f t="array" ref="B13">SUMPRODUCT(('Data - rank'!$A$2:$A$95770=$A13)*('Data - rank'!$B$2:$B$95770=$B$2)*('Data - rank'!$D$2:$D$95770=B$3)*('Data - rank'!$F$2:$F$95770))</f>
        <v>6991</v>
      </c>
      <c r="C13" s="68" cm="1">
        <f t="array" ref="C13">SUMPRODUCT(('Data - rank'!$A$2:$A$95770=$A13)*('Data - rank'!$B$2:$B$95770=$B$2)*('Data - rank'!$D$2:$D$95770=C$3)*('Data - rank'!$F$2:$F$95770))</f>
        <v>146</v>
      </c>
      <c r="D13" s="68" cm="1">
        <f t="array" ref="D13">SUMPRODUCT(('Data - rank'!$A$2:$A$95770=$A13)*('Data - rank'!$B$2:$B$95770=$B$2)*('Data - rank'!$D$2:$D$95770=D$3)*('Data - rank'!$F$2:$F$95770))</f>
        <v>31</v>
      </c>
      <c r="E13" s="68" cm="1">
        <f t="array" ref="E13">SUMPRODUCT(('Data - rank'!$A$2:$A$95770=$A13)*('Data - rank'!$B$2:$B$95770=$B$2)*('Data - rank'!$D$2:$D$95770=E$3)*('Data - rank'!$F$2:$F$95770))</f>
        <v>22</v>
      </c>
      <c r="F13" s="68" cm="1">
        <f t="array" ref="F13">SUMPRODUCT(('Data - rank'!$A$2:$A$95770=$A13)*('Data - rank'!$B$2:$B$95770=$B$2)*('Data - rank'!$D$2:$D$95770=F$3)*('Data - rank'!$F$2:$F$95770))</f>
        <v>122</v>
      </c>
      <c r="G13" s="68" cm="1">
        <f t="array" ref="G13">SUMPRODUCT(('Data - rank'!$A$2:$A$95770=$A13)*('Data - rank'!$B$2:$B$95770=$B$2)*('Data - rank'!$D$2:$D$95770=G$3)*('Data - rank'!$F$2:$F$95770))</f>
        <v>35</v>
      </c>
      <c r="H13" s="68" cm="1">
        <f t="array" ref="H13">SUMPRODUCT(('Data - rank'!$A$2:$A$95770=$A13)*('Data - rank'!$B$2:$B$95770=$B$2)*('Data - rank'!$D$2:$D$95770=H$3)*('Data - rank'!$F$2:$F$95770))</f>
        <v>897</v>
      </c>
      <c r="I13" s="68" cm="1">
        <f t="array" ref="I13">SUMPRODUCT(('Data - rank'!$A$2:$A$95770=$A13)*('Data - rank'!$B$2:$B$95770=$B$2)*('Data - rank'!$D$2:$D$95770=I$3)*('Data - rank'!$F$2:$F$95770))</f>
        <v>5842</v>
      </c>
      <c r="J13" s="68" cm="1">
        <f t="array" ref="J13">SUMPRODUCT(('Data - rank'!$A$2:$A$95770=$A13)*('Data - rank'!$B$2:$B$95770=$B$2)*('Data - rank'!$D$2:$D$95770=J$3)*('Data - rank'!$F$2:$F$95770))</f>
        <v>8068</v>
      </c>
      <c r="K13" s="68" cm="1">
        <f t="array" ref="K13">SUMPRODUCT(('Data - rank'!$A$2:$A$95770=$A13)*('Data - rank'!$B$2:$B$95770=$B$2)*('Data - rank'!$D$2:$D$95770=K$3)*('Data - rank'!$F$2:$F$95770))</f>
        <v>639</v>
      </c>
      <c r="L13" s="122">
        <f t="shared" si="0"/>
        <v>8.8999999999999996E-2</v>
      </c>
      <c r="M13" s="80">
        <f t="shared" si="1"/>
        <v>0.38200324661080154</v>
      </c>
      <c r="O13" s="68" cm="1">
        <f t="array" ref="O13">SUMPRODUCT(('Data - rank'!$A$2:$A$95770=$A13)*('Data - rank'!$B$2:$B$95770=$O$2)*('Data - rank'!$D$2:$D$95770=O$3)*('Data - rank'!$F$2:$F$95770))</f>
        <v>3542</v>
      </c>
      <c r="P13" s="68" cm="1">
        <f t="array" ref="P13">SUMPRODUCT(('Data - rank'!$A$2:$A$95770=$A13)*('Data - rank'!$B$2:$B$95770=$O$2)*('Data - rank'!$D$2:$D$95770=P$3)*('Data - rank'!$F$2:$F$95770))</f>
        <v>25</v>
      </c>
      <c r="Q13" s="68" cm="1">
        <f t="array" ref="Q13">SUMPRODUCT(('Data - rank'!$A$2:$A$95770=$A13)*('Data - rank'!$B$2:$B$95770=$O$2)*('Data - rank'!$D$2:$D$95770=Q$3)*('Data - rank'!$F$2:$F$95770))</f>
        <v>3</v>
      </c>
      <c r="R13" s="68" cm="1">
        <f t="array" ref="R13">SUMPRODUCT(('Data - rank'!$A$2:$A$95770=$A13)*('Data - rank'!$B$2:$B$95770=$O$2)*('Data - rank'!$D$2:$D$95770=R$3)*('Data - rank'!$F$2:$F$95770))</f>
        <v>5</v>
      </c>
      <c r="S13" s="68" cm="1">
        <f t="array" ref="S13">SUMPRODUCT(('Data - rank'!$A$2:$A$95770=$A13)*('Data - rank'!$B$2:$B$95770=$O$2)*('Data - rank'!$D$2:$D$95770=S$3)*('Data - rank'!$F$2:$F$95770))</f>
        <v>15</v>
      </c>
      <c r="T13" s="68" cm="1">
        <f t="array" ref="T13">SUMPRODUCT(('Data - rank'!$A$2:$A$95770=$A13)*('Data - rank'!$B$2:$B$95770=$O$2)*('Data - rank'!$D$2:$D$95770=T$3)*('Data - rank'!$F$2:$F$95770))</f>
        <v>4</v>
      </c>
      <c r="U13" s="68" cm="1">
        <f t="array" ref="U13">SUMPRODUCT(('Data - rank'!$A$2:$A$95770=$A13)*('Data - rank'!$B$2:$B$95770=$O$2)*('Data - rank'!$D$2:$D$95770=U$3)*('Data - rank'!$F$2:$F$95770))</f>
        <v>274</v>
      </c>
      <c r="V13" s="68" cm="1">
        <f t="array" ref="V13">SUMPRODUCT(('Data - rank'!$A$2:$A$95770=$A13)*('Data - rank'!$B$2:$B$95770=$O$2)*('Data - rank'!$D$2:$D$95770=V$3)*('Data - rank'!$F$2:$F$95770))</f>
        <v>3494</v>
      </c>
      <c r="W13" s="68" cm="1">
        <f t="array" ref="W13">SUMPRODUCT(('Data - rank'!$A$2:$A$95770=$A13)*('Data - rank'!$B$2:$B$95770=$O$2)*('Data - rank'!$D$2:$D$95770=W$3)*('Data - rank'!$F$2:$F$95770))</f>
        <v>4870</v>
      </c>
      <c r="X13" s="68" cm="1">
        <f t="array" ref="X13">SUMPRODUCT(('Data - rank'!$A$2:$A$95770=$A13)*('Data - rank'!$B$2:$B$95770=$O$2)*('Data - rank'!$D$2:$D$95770=X$3)*('Data - rank'!$F$2:$F$95770))</f>
        <v>265</v>
      </c>
      <c r="Y13" s="122">
        <f t="shared" si="2"/>
        <v>4.3999999999999997E-2</v>
      </c>
      <c r="Z13" s="80">
        <f t="shared" si="3"/>
        <v>0.41089861566776026</v>
      </c>
      <c r="AB13" s="68">
        <f t="shared" si="4"/>
        <v>10533</v>
      </c>
      <c r="AC13" s="68">
        <f t="shared" si="5"/>
        <v>171</v>
      </c>
      <c r="AD13" s="68">
        <f t="shared" si="6"/>
        <v>34</v>
      </c>
      <c r="AE13" s="68">
        <f t="shared" si="7"/>
        <v>27</v>
      </c>
      <c r="AF13" s="68">
        <f t="shared" si="8"/>
        <v>137</v>
      </c>
      <c r="AG13" s="68">
        <f t="shared" si="9"/>
        <v>39</v>
      </c>
      <c r="AH13" s="68">
        <f t="shared" si="10"/>
        <v>1171</v>
      </c>
      <c r="AI13" s="68">
        <f t="shared" si="11"/>
        <v>9336</v>
      </c>
      <c r="AJ13" s="68">
        <f t="shared" si="12"/>
        <v>12938</v>
      </c>
      <c r="AK13" s="68">
        <f t="shared" si="13"/>
        <v>904</v>
      </c>
      <c r="AL13" s="122">
        <f t="shared" si="14"/>
        <v>7.3999999999999996E-2</v>
      </c>
      <c r="AM13" s="80">
        <f t="shared" si="15"/>
        <v>0.39223576083876455</v>
      </c>
      <c r="AO13" s="68" cm="1">
        <f t="array" ref="AO13">SUMPRODUCT(('Data - rank'!$A$2:$A$95770=$A13)*('Data - rank'!$B$2:$B$95770=$AO$2)*('Data - rank'!$D$2:$D$95770=AO$3)*('Data - rank'!$F$2:$F$95770))</f>
        <v>416</v>
      </c>
      <c r="AP13" s="68" cm="1">
        <f t="array" ref="AP13">SUMPRODUCT(('Data - rank'!$A$2:$A$95770=$A13)*('Data - rank'!$B$2:$B$95770=$AO$2)*('Data - rank'!$D$2:$D$95770=AP$3)*('Data - rank'!$F$2:$F$95770))</f>
        <v>3</v>
      </c>
      <c r="AQ13" s="68" cm="1">
        <f t="array" ref="AQ13">SUMPRODUCT(('Data - rank'!$A$2:$A$95770=$A13)*('Data - rank'!$B$2:$B$95770=$AO$2)*('Data - rank'!$D$2:$D$95770=AQ$3)*('Data - rank'!$F$2:$F$95770))</f>
        <v>0</v>
      </c>
      <c r="AR13" s="68" cm="1">
        <f t="array" ref="AR13">SUMPRODUCT(('Data - rank'!$A$2:$A$95770=$A13)*('Data - rank'!$B$2:$B$95770=$AO$2)*('Data - rank'!$D$2:$D$95770=AR$3)*('Data - rank'!$F$2:$F$95770))</f>
        <v>0</v>
      </c>
      <c r="AS13" s="68" cm="1">
        <f t="array" ref="AS13">SUMPRODUCT(('Data - rank'!$A$2:$A$95770=$A13)*('Data - rank'!$B$2:$B$95770=$AO$2)*('Data - rank'!$D$2:$D$95770=AS$3)*('Data - rank'!$F$2:$F$95770))</f>
        <v>1</v>
      </c>
      <c r="AT13" s="68" cm="1">
        <f t="array" ref="AT13">SUMPRODUCT(('Data - rank'!$A$2:$A$95770=$A13)*('Data - rank'!$B$2:$B$95770=$AO$2)*('Data - rank'!$D$2:$D$95770=AT$3)*('Data - rank'!$F$2:$F$95770))</f>
        <v>1</v>
      </c>
      <c r="AU13" s="68" cm="1">
        <f t="array" ref="AU13">SUMPRODUCT(('Data - rank'!$A$2:$A$95770=$A13)*('Data - rank'!$B$2:$B$95770=$AO$2)*('Data - rank'!$D$2:$D$95770=AU$3)*('Data - rank'!$F$2:$F$95770))</f>
        <v>33</v>
      </c>
      <c r="AV13" s="68" cm="1">
        <f t="array" ref="AV13">SUMPRODUCT(('Data - rank'!$A$2:$A$95770=$A13)*('Data - rank'!$B$2:$B$95770=$AO$2)*('Data - rank'!$D$2:$D$95770=AV$3)*('Data - rank'!$F$2:$F$95770))</f>
        <v>320</v>
      </c>
      <c r="AW13" s="68" cm="1">
        <f t="array" ref="AW13">SUMPRODUCT(('Data - rank'!$A$2:$A$95770=$A13)*('Data - rank'!$B$2:$B$95770=$AO$2)*('Data - rank'!$D$2:$D$95770=AW$3)*('Data - rank'!$F$2:$F$95770))</f>
        <v>314</v>
      </c>
      <c r="AX13" s="68" cm="1">
        <f t="array" ref="AX13">SUMPRODUCT(('Data - rank'!$A$2:$A$95770=$A13)*('Data - rank'!$B$2:$B$95770=$AO$2)*('Data - rank'!$D$2:$D$95770=AX$3)*('Data - rank'!$F$2:$F$95770))</f>
        <v>63</v>
      </c>
      <c r="AY13" s="122">
        <f t="shared" si="16"/>
        <v>4.9000000000000002E-2</v>
      </c>
      <c r="AZ13" s="80">
        <f t="shared" si="17"/>
        <v>0.32754126846220677</v>
      </c>
      <c r="BB13" s="68" cm="1">
        <f t="array" ref="BB13">SUMPRODUCT(('Data - rank'!$A$2:$A$95770=$A13)*('Data - rank'!$B$2:$B$95770=$BB$2)*('Data - rank'!$D$2:$D$95770=BB$3)*('Data - rank'!$F$2:$F$95770))</f>
        <v>3010</v>
      </c>
      <c r="BC13" s="68" cm="1">
        <f t="array" ref="BC13">SUMPRODUCT(('Data - rank'!$A$2:$A$95770=$A13)*('Data - rank'!$B$2:$B$95770=$BB$2)*('Data - rank'!$D$2:$D$95770=BC$3)*('Data - rank'!$F$2:$F$95770))</f>
        <v>27</v>
      </c>
      <c r="BD13" s="68" cm="1">
        <f t="array" ref="BD13">SUMPRODUCT(('Data - rank'!$A$2:$A$95770=$A13)*('Data - rank'!$B$2:$B$95770=$BB$2)*('Data - rank'!$D$2:$D$95770=BD$3)*('Data - rank'!$F$2:$F$95770))</f>
        <v>48</v>
      </c>
      <c r="BE13" s="68" cm="1">
        <f t="array" ref="BE13">SUMPRODUCT(('Data - rank'!$A$2:$A$95770=$A13)*('Data - rank'!$B$2:$B$95770=$BB$2)*('Data - rank'!$D$2:$D$95770=BE$3)*('Data - rank'!$F$2:$F$95770))</f>
        <v>7</v>
      </c>
      <c r="BF13" s="68" cm="1">
        <f t="array" ref="BF13">SUMPRODUCT(('Data - rank'!$A$2:$A$95770=$A13)*('Data - rank'!$B$2:$B$95770=$BB$2)*('Data - rank'!$D$2:$D$95770=BF$3)*('Data - rank'!$F$2:$F$95770))</f>
        <v>82</v>
      </c>
      <c r="BG13" s="68" cm="1">
        <f t="array" ref="BG13">SUMPRODUCT(('Data - rank'!$A$2:$A$95770=$A13)*('Data - rank'!$B$2:$B$95770=$BB$2)*('Data - rank'!$D$2:$D$95770=BG$3)*('Data - rank'!$F$2:$F$95770))</f>
        <v>38</v>
      </c>
      <c r="BH13" s="68" cm="1">
        <f t="array" ref="BH13">SUMPRODUCT(('Data - rank'!$A$2:$A$95770=$A13)*('Data - rank'!$B$2:$B$95770=$BB$2)*('Data - rank'!$D$2:$D$95770=BH$3)*('Data - rank'!$F$2:$F$95770))</f>
        <v>216</v>
      </c>
      <c r="BI13" s="68" cm="1">
        <f t="array" ref="BI13">SUMPRODUCT(('Data - rank'!$A$2:$A$95770=$A13)*('Data - rank'!$B$2:$B$95770=$BB$2)*('Data - rank'!$D$2:$D$95770=BI$3)*('Data - rank'!$F$2:$F$95770))</f>
        <v>2051</v>
      </c>
      <c r="BJ13" s="68" cm="1">
        <f t="array" ref="BJ13">SUMPRODUCT(('Data - rank'!$A$2:$A$95770=$A13)*('Data - rank'!$B$2:$B$95770=$BB$2)*('Data - rank'!$D$2:$D$95770=BJ$3)*('Data - rank'!$F$2:$F$95770))</f>
        <v>2360</v>
      </c>
      <c r="BK13" s="68" cm="1">
        <f t="array" ref="BK13">SUMPRODUCT(('Data - rank'!$A$2:$A$95770=$A13)*('Data - rank'!$B$2:$B$95770=$BB$2)*('Data - rank'!$D$2:$D$95770=BK$3)*('Data - rank'!$F$2:$F$95770))</f>
        <v>237</v>
      </c>
      <c r="BL13" s="122">
        <f t="shared" si="18"/>
        <v>7.5999999999999998E-2</v>
      </c>
      <c r="BM13" s="80">
        <f t="shared" si="19"/>
        <v>0.32157008420009908</v>
      </c>
      <c r="BO13" s="68">
        <f t="shared" si="20"/>
        <v>13959</v>
      </c>
      <c r="BP13" s="68">
        <f t="shared" si="21"/>
        <v>201</v>
      </c>
      <c r="BQ13" s="68">
        <f t="shared" si="22"/>
        <v>82</v>
      </c>
      <c r="BR13" s="68">
        <f t="shared" si="23"/>
        <v>34</v>
      </c>
      <c r="BS13" s="68">
        <f t="shared" si="24"/>
        <v>220</v>
      </c>
      <c r="BT13" s="68">
        <f t="shared" si="25"/>
        <v>78</v>
      </c>
      <c r="BU13" s="68">
        <f t="shared" si="26"/>
        <v>1420</v>
      </c>
      <c r="BV13" s="68">
        <f t="shared" si="27"/>
        <v>11707</v>
      </c>
      <c r="BW13" s="68">
        <f t="shared" si="28"/>
        <v>15612</v>
      </c>
      <c r="BX13" s="68">
        <f t="shared" si="29"/>
        <v>1204</v>
      </c>
      <c r="BY13" s="122">
        <f t="shared" si="30"/>
        <v>7.2999999999999995E-2</v>
      </c>
      <c r="BZ13" s="80">
        <f t="shared" si="31"/>
        <v>0.3777433340072332</v>
      </c>
    </row>
    <row r="14" spans="1:79" x14ac:dyDescent="0.35">
      <c r="A14" s="69">
        <v>2021</v>
      </c>
      <c r="B14" s="68" cm="1">
        <f t="array" ref="B14">SUMPRODUCT(('Data - rank'!$A$2:$A$95770=$A14)*('Data - rank'!$B$2:$B$95770=$B$2)*('Data - rank'!$D$2:$D$95770=B$3)*('Data - rank'!$F$2:$F$95770))</f>
        <v>7091</v>
      </c>
      <c r="C14" s="68" cm="1">
        <f t="array" ref="C14">SUMPRODUCT(('Data - rank'!$A$2:$A$95770=$A14)*('Data - rank'!$B$2:$B$95770=$B$2)*('Data - rank'!$D$2:$D$95770=C$3)*('Data - rank'!$F$2:$F$95770))</f>
        <v>136</v>
      </c>
      <c r="D14" s="68" cm="1">
        <f t="array" ref="D14">SUMPRODUCT(('Data - rank'!$A$2:$A$95770=$A14)*('Data - rank'!$B$2:$B$95770=$B$2)*('Data - rank'!$D$2:$D$95770=D$3)*('Data - rank'!$F$2:$F$95770))</f>
        <v>28</v>
      </c>
      <c r="E14" s="68" cm="1">
        <f t="array" ref="E14">SUMPRODUCT(('Data - rank'!$A$2:$A$95770=$A14)*('Data - rank'!$B$2:$B$95770=$B$2)*('Data - rank'!$D$2:$D$95770=E$3)*('Data - rank'!$F$2:$F$95770))</f>
        <v>23</v>
      </c>
      <c r="F14" s="68" cm="1">
        <f t="array" ref="F14">SUMPRODUCT(('Data - rank'!$A$2:$A$95770=$A14)*('Data - rank'!$B$2:$B$95770=$B$2)*('Data - rank'!$D$2:$D$95770=F$3)*('Data - rank'!$F$2:$F$95770))</f>
        <v>141</v>
      </c>
      <c r="G14" s="68" cm="1">
        <f t="array" ref="G14">SUMPRODUCT(('Data - rank'!$A$2:$A$95770=$A14)*('Data - rank'!$B$2:$B$95770=$B$2)*('Data - rank'!$D$2:$D$95770=G$3)*('Data - rank'!$F$2:$F$95770))</f>
        <v>36</v>
      </c>
      <c r="H14" s="68" cm="1">
        <f t="array" ref="H14">SUMPRODUCT(('Data - rank'!$A$2:$A$95770=$A14)*('Data - rank'!$B$2:$B$95770=$B$2)*('Data - rank'!$D$2:$D$95770=H$3)*('Data - rank'!$F$2:$F$95770))</f>
        <v>852</v>
      </c>
      <c r="I14" s="68" cm="1">
        <f t="array" ref="I14">SUMPRODUCT(('Data - rank'!$A$2:$A$95770=$A14)*('Data - rank'!$B$2:$B$95770=$B$2)*('Data - rank'!$D$2:$D$95770=I$3)*('Data - rank'!$F$2:$F$95770))</f>
        <v>6636</v>
      </c>
      <c r="J14" s="68" cm="1">
        <f t="array" ref="J14">SUMPRODUCT(('Data - rank'!$A$2:$A$95770=$A14)*('Data - rank'!$B$2:$B$95770=$B$2)*('Data - rank'!$D$2:$D$95770=J$3)*('Data - rank'!$F$2:$F$95770))</f>
        <v>7194</v>
      </c>
      <c r="K14" s="68" cm="1">
        <f t="array" ref="K14">SUMPRODUCT(('Data - rank'!$A$2:$A$95770=$A14)*('Data - rank'!$B$2:$B$95770=$B$2)*('Data - rank'!$D$2:$D$95770=K$3)*('Data - rank'!$F$2:$F$95770))</f>
        <v>628</v>
      </c>
      <c r="L14" s="122">
        <f t="shared" si="0"/>
        <v>8.1000000000000003E-2</v>
      </c>
      <c r="M14" s="80">
        <f t="shared" si="1"/>
        <v>0.34359762793762355</v>
      </c>
      <c r="O14" s="68" cm="1">
        <f t="array" ref="O14">SUMPRODUCT(('Data - rank'!$A$2:$A$95770=$A14)*('Data - rank'!$B$2:$B$95770=$O$2)*('Data - rank'!$D$2:$D$95770=O$3)*('Data - rank'!$F$2:$F$95770))</f>
        <v>3736</v>
      </c>
      <c r="P14" s="68" cm="1">
        <f t="array" ref="P14">SUMPRODUCT(('Data - rank'!$A$2:$A$95770=$A14)*('Data - rank'!$B$2:$B$95770=$O$2)*('Data - rank'!$D$2:$D$95770=P$3)*('Data - rank'!$F$2:$F$95770))</f>
        <v>30</v>
      </c>
      <c r="Q14" s="68" cm="1">
        <f t="array" ref="Q14">SUMPRODUCT(('Data - rank'!$A$2:$A$95770=$A14)*('Data - rank'!$B$2:$B$95770=$O$2)*('Data - rank'!$D$2:$D$95770=Q$3)*('Data - rank'!$F$2:$F$95770))</f>
        <v>4</v>
      </c>
      <c r="R14" s="68" cm="1">
        <f t="array" ref="R14">SUMPRODUCT(('Data - rank'!$A$2:$A$95770=$A14)*('Data - rank'!$B$2:$B$95770=$O$2)*('Data - rank'!$D$2:$D$95770=R$3)*('Data - rank'!$F$2:$F$95770))</f>
        <v>3</v>
      </c>
      <c r="S14" s="68" cm="1">
        <f t="array" ref="S14">SUMPRODUCT(('Data - rank'!$A$2:$A$95770=$A14)*('Data - rank'!$B$2:$B$95770=$O$2)*('Data - rank'!$D$2:$D$95770=S$3)*('Data - rank'!$F$2:$F$95770))</f>
        <v>18</v>
      </c>
      <c r="T14" s="68" cm="1">
        <f t="array" ref="T14">SUMPRODUCT(('Data - rank'!$A$2:$A$95770=$A14)*('Data - rank'!$B$2:$B$95770=$O$2)*('Data - rank'!$D$2:$D$95770=T$3)*('Data - rank'!$F$2:$F$95770))</f>
        <v>5</v>
      </c>
      <c r="U14" s="68" cm="1">
        <f t="array" ref="U14">SUMPRODUCT(('Data - rank'!$A$2:$A$95770=$A14)*('Data - rank'!$B$2:$B$95770=$O$2)*('Data - rank'!$D$2:$D$95770=U$3)*('Data - rank'!$F$2:$F$95770))</f>
        <v>282</v>
      </c>
      <c r="V14" s="68" cm="1">
        <f t="array" ref="V14">SUMPRODUCT(('Data - rank'!$A$2:$A$95770=$A14)*('Data - rank'!$B$2:$B$95770=$O$2)*('Data - rank'!$D$2:$D$95770=V$3)*('Data - rank'!$F$2:$F$95770))</f>
        <v>3996</v>
      </c>
      <c r="W14" s="68" cm="1">
        <f t="array" ref="W14">SUMPRODUCT(('Data - rank'!$A$2:$A$95770=$A14)*('Data - rank'!$B$2:$B$95770=$O$2)*('Data - rank'!$D$2:$D$95770=W$3)*('Data - rank'!$F$2:$F$95770))</f>
        <v>4240</v>
      </c>
      <c r="X14" s="68" cm="1">
        <f t="array" ref="X14">SUMPRODUCT(('Data - rank'!$A$2:$A$95770=$A14)*('Data - rank'!$B$2:$B$95770=$O$2)*('Data - rank'!$D$2:$D$95770=X$3)*('Data - rank'!$F$2:$F$95770))</f>
        <v>255</v>
      </c>
      <c r="Y14" s="122">
        <f t="shared" si="2"/>
        <v>4.2000000000000003E-2</v>
      </c>
      <c r="Z14" s="80">
        <f t="shared" si="3"/>
        <v>0.35762590500437585</v>
      </c>
      <c r="AB14" s="68">
        <f t="shared" si="4"/>
        <v>10827</v>
      </c>
      <c r="AC14" s="68">
        <f t="shared" si="5"/>
        <v>166</v>
      </c>
      <c r="AD14" s="68">
        <f t="shared" si="6"/>
        <v>32</v>
      </c>
      <c r="AE14" s="68">
        <f t="shared" si="7"/>
        <v>26</v>
      </c>
      <c r="AF14" s="68">
        <f t="shared" si="8"/>
        <v>159</v>
      </c>
      <c r="AG14" s="68">
        <f t="shared" si="9"/>
        <v>41</v>
      </c>
      <c r="AH14" s="68">
        <f t="shared" si="10"/>
        <v>1134</v>
      </c>
      <c r="AI14" s="68">
        <f t="shared" si="11"/>
        <v>10632</v>
      </c>
      <c r="AJ14" s="68">
        <f t="shared" si="12"/>
        <v>11434</v>
      </c>
      <c r="AK14" s="68">
        <f t="shared" si="13"/>
        <v>883</v>
      </c>
      <c r="AL14" s="122">
        <f t="shared" si="14"/>
        <v>6.8000000000000005E-2</v>
      </c>
      <c r="AM14" s="80">
        <f t="shared" si="15"/>
        <v>0.34858776249504725</v>
      </c>
      <c r="AO14" s="68" cm="1">
        <f t="array" ref="AO14">SUMPRODUCT(('Data - rank'!$A$2:$A$95770=$A14)*('Data - rank'!$B$2:$B$95770=$AO$2)*('Data - rank'!$D$2:$D$95770=AO$3)*('Data - rank'!$F$2:$F$95770))</f>
        <v>422</v>
      </c>
      <c r="AP14" s="68" cm="1">
        <f t="array" ref="AP14">SUMPRODUCT(('Data - rank'!$A$2:$A$95770=$A14)*('Data - rank'!$B$2:$B$95770=$AO$2)*('Data - rank'!$D$2:$D$95770=AP$3)*('Data - rank'!$F$2:$F$95770))</f>
        <v>3</v>
      </c>
      <c r="AQ14" s="68" cm="1">
        <f t="array" ref="AQ14">SUMPRODUCT(('Data - rank'!$A$2:$A$95770=$A14)*('Data - rank'!$B$2:$B$95770=$AO$2)*('Data - rank'!$D$2:$D$95770=AQ$3)*('Data - rank'!$F$2:$F$95770))</f>
        <v>0</v>
      </c>
      <c r="AR14" s="68" cm="1">
        <f t="array" ref="AR14">SUMPRODUCT(('Data - rank'!$A$2:$A$95770=$A14)*('Data - rank'!$B$2:$B$95770=$AO$2)*('Data - rank'!$D$2:$D$95770=AR$3)*('Data - rank'!$F$2:$F$95770))</f>
        <v>0</v>
      </c>
      <c r="AS14" s="68" cm="1">
        <f t="array" ref="AS14">SUMPRODUCT(('Data - rank'!$A$2:$A$95770=$A14)*('Data - rank'!$B$2:$B$95770=$AO$2)*('Data - rank'!$D$2:$D$95770=AS$3)*('Data - rank'!$F$2:$F$95770))</f>
        <v>1</v>
      </c>
      <c r="AT14" s="68" cm="1">
        <f t="array" ref="AT14">SUMPRODUCT(('Data - rank'!$A$2:$A$95770=$A14)*('Data - rank'!$B$2:$B$95770=$AO$2)*('Data - rank'!$D$2:$D$95770=AT$3)*('Data - rank'!$F$2:$F$95770))</f>
        <v>1</v>
      </c>
      <c r="AU14" s="68" cm="1">
        <f t="array" ref="AU14">SUMPRODUCT(('Data - rank'!$A$2:$A$95770=$A14)*('Data - rank'!$B$2:$B$95770=$AO$2)*('Data - rank'!$D$2:$D$95770=AU$3)*('Data - rank'!$F$2:$F$95770))</f>
        <v>38</v>
      </c>
      <c r="AV14" s="68" cm="1">
        <f t="array" ref="AV14">SUMPRODUCT(('Data - rank'!$A$2:$A$95770=$A14)*('Data - rank'!$B$2:$B$95770=$AO$2)*('Data - rank'!$D$2:$D$95770=AV$3)*('Data - rank'!$F$2:$F$95770))</f>
        <v>346</v>
      </c>
      <c r="AW14" s="68" cm="1">
        <f t="array" ref="AW14">SUMPRODUCT(('Data - rank'!$A$2:$A$95770=$A14)*('Data - rank'!$B$2:$B$95770=$AO$2)*('Data - rank'!$D$2:$D$95770=AW$3)*('Data - rank'!$F$2:$F$95770))</f>
        <v>284</v>
      </c>
      <c r="AX14" s="68" cm="1">
        <f t="array" ref="AX14">SUMPRODUCT(('Data - rank'!$A$2:$A$95770=$A14)*('Data - rank'!$B$2:$B$95770=$AO$2)*('Data - rank'!$D$2:$D$95770=AX$3)*('Data - rank'!$F$2:$F$95770))</f>
        <v>74</v>
      </c>
      <c r="AY14" s="122">
        <f t="shared" si="16"/>
        <v>5.2999999999999999E-2</v>
      </c>
      <c r="AZ14" s="80">
        <f t="shared" si="17"/>
        <v>0.30624465355004277</v>
      </c>
      <c r="BB14" s="68" cm="1">
        <f t="array" ref="BB14">SUMPRODUCT(('Data - rank'!$A$2:$A$95770=$A14)*('Data - rank'!$B$2:$B$95770=$BB$2)*('Data - rank'!$D$2:$D$95770=BB$3)*('Data - rank'!$F$2:$F$95770))</f>
        <v>3070</v>
      </c>
      <c r="BC14" s="68" cm="1">
        <f t="array" ref="BC14">SUMPRODUCT(('Data - rank'!$A$2:$A$95770=$A14)*('Data - rank'!$B$2:$B$95770=$BB$2)*('Data - rank'!$D$2:$D$95770=BC$3)*('Data - rank'!$F$2:$F$95770))</f>
        <v>25</v>
      </c>
      <c r="BD14" s="68" cm="1">
        <f t="array" ref="BD14">SUMPRODUCT(('Data - rank'!$A$2:$A$95770=$A14)*('Data - rank'!$B$2:$B$95770=$BB$2)*('Data - rank'!$D$2:$D$95770=BD$3)*('Data - rank'!$F$2:$F$95770))</f>
        <v>48</v>
      </c>
      <c r="BE14" s="68" cm="1">
        <f t="array" ref="BE14">SUMPRODUCT(('Data - rank'!$A$2:$A$95770=$A14)*('Data - rank'!$B$2:$B$95770=$BB$2)*('Data - rank'!$D$2:$D$95770=BE$3)*('Data - rank'!$F$2:$F$95770))</f>
        <v>8</v>
      </c>
      <c r="BF14" s="68" cm="1">
        <f t="array" ref="BF14">SUMPRODUCT(('Data - rank'!$A$2:$A$95770=$A14)*('Data - rank'!$B$2:$B$95770=$BB$2)*('Data - rank'!$D$2:$D$95770=BF$3)*('Data - rank'!$F$2:$F$95770))</f>
        <v>94</v>
      </c>
      <c r="BG14" s="68" cm="1">
        <f t="array" ref="BG14">SUMPRODUCT(('Data - rank'!$A$2:$A$95770=$A14)*('Data - rank'!$B$2:$B$95770=$BB$2)*('Data - rank'!$D$2:$D$95770=BG$3)*('Data - rank'!$F$2:$F$95770))</f>
        <v>39</v>
      </c>
      <c r="BH14" s="68" cm="1">
        <f t="array" ref="BH14">SUMPRODUCT(('Data - rank'!$A$2:$A$95770=$A14)*('Data - rank'!$B$2:$B$95770=$BB$2)*('Data - rank'!$D$2:$D$95770=BH$3)*('Data - rank'!$F$2:$F$95770))</f>
        <v>216</v>
      </c>
      <c r="BI14" s="68" cm="1">
        <f t="array" ref="BI14">SUMPRODUCT(('Data - rank'!$A$2:$A$95770=$A14)*('Data - rank'!$B$2:$B$95770=$BB$2)*('Data - rank'!$D$2:$D$95770=BI$3)*('Data - rank'!$F$2:$F$95770))</f>
        <v>2381</v>
      </c>
      <c r="BJ14" s="68" cm="1">
        <f t="array" ref="BJ14">SUMPRODUCT(('Data - rank'!$A$2:$A$95770=$A14)*('Data - rank'!$B$2:$B$95770=$BB$2)*('Data - rank'!$D$2:$D$95770=BJ$3)*('Data - rank'!$F$2:$F$95770))</f>
        <v>2015</v>
      </c>
      <c r="BK14" s="68" cm="1">
        <f t="array" ref="BK14">SUMPRODUCT(('Data - rank'!$A$2:$A$95770=$A14)*('Data - rank'!$B$2:$B$95770=$BB$2)*('Data - rank'!$D$2:$D$95770=BK$3)*('Data - rank'!$F$2:$F$95770))</f>
        <v>258</v>
      </c>
      <c r="BL14" s="122">
        <f t="shared" si="18"/>
        <v>7.2999999999999995E-2</v>
      </c>
      <c r="BM14" s="80">
        <f t="shared" si="19"/>
        <v>0.27875889134167281</v>
      </c>
      <c r="BO14" s="68">
        <f t="shared" si="20"/>
        <v>14319</v>
      </c>
      <c r="BP14" s="68">
        <f t="shared" si="21"/>
        <v>194</v>
      </c>
      <c r="BQ14" s="68">
        <f t="shared" si="22"/>
        <v>80</v>
      </c>
      <c r="BR14" s="68">
        <f t="shared" si="23"/>
        <v>34</v>
      </c>
      <c r="BS14" s="68">
        <f t="shared" si="24"/>
        <v>254</v>
      </c>
      <c r="BT14" s="68">
        <f t="shared" si="25"/>
        <v>81</v>
      </c>
      <c r="BU14" s="68">
        <f t="shared" si="26"/>
        <v>1388</v>
      </c>
      <c r="BV14" s="68">
        <f t="shared" si="27"/>
        <v>13359</v>
      </c>
      <c r="BW14" s="68">
        <f t="shared" si="28"/>
        <v>13733</v>
      </c>
      <c r="BX14" s="68">
        <f t="shared" si="29"/>
        <v>1215</v>
      </c>
      <c r="BY14" s="122">
        <f t="shared" si="30"/>
        <v>6.8000000000000005E-2</v>
      </c>
      <c r="BZ14" s="80">
        <f t="shared" si="31"/>
        <v>0.3347291578028081</v>
      </c>
    </row>
    <row r="15" spans="1:79" x14ac:dyDescent="0.35">
      <c r="A15" s="69">
        <v>2022</v>
      </c>
      <c r="B15" s="68" cm="1">
        <f t="array" ref="B15">SUMPRODUCT(('Data - rank'!$A$2:$A$95770=$A15)*('Data - rank'!$B$2:$B$95770=$B$2)*('Data - rank'!$D$2:$D$95770=B$3)*('Data - rank'!$F$2:$F$95770))</f>
        <v>6942</v>
      </c>
      <c r="C15" s="68" cm="1">
        <f t="array" ref="C15">SUMPRODUCT(('Data - rank'!$A$2:$A$95770=$A15)*('Data - rank'!$B$2:$B$95770=$B$2)*('Data - rank'!$D$2:$D$95770=C$3)*('Data - rank'!$F$2:$F$95770))</f>
        <v>131</v>
      </c>
      <c r="D15" s="68" cm="1">
        <f t="array" ref="D15">SUMPRODUCT(('Data - rank'!$A$2:$A$95770=$A15)*('Data - rank'!$B$2:$B$95770=$B$2)*('Data - rank'!$D$2:$D$95770=D$3)*('Data - rank'!$F$2:$F$95770))</f>
        <v>29</v>
      </c>
      <c r="E15" s="68" cm="1">
        <f t="array" ref="E15">SUMPRODUCT(('Data - rank'!$A$2:$A$95770=$A15)*('Data - rank'!$B$2:$B$95770=$B$2)*('Data - rank'!$D$2:$D$95770=E$3)*('Data - rank'!$F$2:$F$95770))</f>
        <v>24</v>
      </c>
      <c r="F15" s="68" cm="1">
        <f t="array" ref="F15">SUMPRODUCT(('Data - rank'!$A$2:$A$95770=$A15)*('Data - rank'!$B$2:$B$95770=$B$2)*('Data - rank'!$D$2:$D$95770=F$3)*('Data - rank'!$F$2:$F$95770))</f>
        <v>153</v>
      </c>
      <c r="G15" s="68" cm="1">
        <f t="array" ref="G15">SUMPRODUCT(('Data - rank'!$A$2:$A$95770=$A15)*('Data - rank'!$B$2:$B$95770=$B$2)*('Data - rank'!$D$2:$D$95770=G$3)*('Data - rank'!$F$2:$F$95770))</f>
        <v>40</v>
      </c>
      <c r="H15" s="68" cm="1">
        <f t="array" ref="H15">SUMPRODUCT(('Data - rank'!$A$2:$A$95770=$A15)*('Data - rank'!$B$2:$B$95770=$B$2)*('Data - rank'!$D$2:$D$95770=H$3)*('Data - rank'!$F$2:$F$95770))</f>
        <v>608</v>
      </c>
      <c r="I15" s="68" cm="1">
        <f t="array" ref="I15">SUMPRODUCT(('Data - rank'!$A$2:$A$95770=$A15)*('Data - rank'!$B$2:$B$95770=$B$2)*('Data - rank'!$D$2:$D$95770=I$3)*('Data - rank'!$F$2:$F$95770))</f>
        <v>7259</v>
      </c>
      <c r="J15" s="68" cm="1">
        <f t="array" ref="J15">SUMPRODUCT(('Data - rank'!$A$2:$A$95770=$A15)*('Data - rank'!$B$2:$B$95770=$B$2)*('Data - rank'!$D$2:$D$95770=J$3)*('Data - rank'!$F$2:$F$95770))</f>
        <v>6930</v>
      </c>
      <c r="K15" s="68" cm="1">
        <f t="array" ref="K15">SUMPRODUCT(('Data - rank'!$A$2:$A$95770=$A15)*('Data - rank'!$B$2:$B$95770=$B$2)*('Data - rank'!$D$2:$D$95770=K$3)*('Data - rank'!$F$2:$F$95770))</f>
        <v>669</v>
      </c>
      <c r="L15" s="122">
        <f t="shared" si="0"/>
        <v>6.5000000000000002E-2</v>
      </c>
      <c r="M15" s="80">
        <f>(K15+J15)/SUM(B15:K15)</f>
        <v>0.33350888742593809</v>
      </c>
      <c r="O15" s="68" cm="1">
        <f t="array" ref="O15">SUMPRODUCT(('Data - rank'!$A$2:$A$95770=$A15)*('Data - rank'!$B$2:$B$95770=$O$2)*('Data - rank'!$D$2:$D$95770=O$3)*('Data - rank'!$F$2:$F$95770))</f>
        <v>3490</v>
      </c>
      <c r="P15" s="68" cm="1">
        <f t="array" ref="P15">SUMPRODUCT(('Data - rank'!$A$2:$A$95770=$A15)*('Data - rank'!$B$2:$B$95770=$O$2)*('Data - rank'!$D$2:$D$95770=P$3)*('Data - rank'!$F$2:$F$95770))</f>
        <v>31</v>
      </c>
      <c r="Q15" s="68" cm="1">
        <f t="array" ref="Q15">SUMPRODUCT(('Data - rank'!$A$2:$A$95770=$A15)*('Data - rank'!$B$2:$B$95770=$O$2)*('Data - rank'!$D$2:$D$95770=Q$3)*('Data - rank'!$F$2:$F$95770))</f>
        <v>5</v>
      </c>
      <c r="R15" s="68" cm="1">
        <f t="array" ref="R15">SUMPRODUCT(('Data - rank'!$A$2:$A$95770=$A15)*('Data - rank'!$B$2:$B$95770=$O$2)*('Data - rank'!$D$2:$D$95770=R$3)*('Data - rank'!$F$2:$F$95770))</f>
        <v>3</v>
      </c>
      <c r="S15" s="68" cm="1">
        <f t="array" ref="S15">SUMPRODUCT(('Data - rank'!$A$2:$A$95770=$A15)*('Data - rank'!$B$2:$B$95770=$O$2)*('Data - rank'!$D$2:$D$95770=S$3)*('Data - rank'!$F$2:$F$95770))</f>
        <v>23</v>
      </c>
      <c r="T15" s="68" cm="1">
        <f t="array" ref="T15">SUMPRODUCT(('Data - rank'!$A$2:$A$95770=$A15)*('Data - rank'!$B$2:$B$95770=$O$2)*('Data - rank'!$D$2:$D$95770=T$3)*('Data - rank'!$F$2:$F$95770))</f>
        <v>8</v>
      </c>
      <c r="U15" s="68" cm="1">
        <f t="array" ref="U15">SUMPRODUCT(('Data - rank'!$A$2:$A$95770=$A15)*('Data - rank'!$B$2:$B$95770=$O$2)*('Data - rank'!$D$2:$D$95770=U$3)*('Data - rank'!$F$2:$F$95770))</f>
        <v>192</v>
      </c>
      <c r="V15" s="68" cm="1">
        <f t="array" ref="V15">SUMPRODUCT(('Data - rank'!$A$2:$A$95770=$A15)*('Data - rank'!$B$2:$B$95770=$O$2)*('Data - rank'!$D$2:$D$95770=V$3)*('Data - rank'!$F$2:$F$95770))</f>
        <v>4088</v>
      </c>
      <c r="W15" s="68" cm="1">
        <f t="array" ref="W15">SUMPRODUCT(('Data - rank'!$A$2:$A$95770=$A15)*('Data - rank'!$B$2:$B$95770=$O$2)*('Data - rank'!$D$2:$D$95770=W$3)*('Data - rank'!$F$2:$F$95770))</f>
        <v>4108</v>
      </c>
      <c r="X15" s="68" cm="1">
        <f t="array" ref="X15">SUMPRODUCT(('Data - rank'!$A$2:$A$95770=$A15)*('Data - rank'!$B$2:$B$95770=$O$2)*('Data - rank'!$D$2:$D$95770=X$3)*('Data - rank'!$F$2:$F$95770))</f>
        <v>239</v>
      </c>
      <c r="Y15" s="122">
        <f t="shared" si="2"/>
        <v>3.3000000000000002E-2</v>
      </c>
      <c r="Z15" s="80">
        <f>(X15+W15)/SUM(O15:X15)</f>
        <v>0.35669155657668006</v>
      </c>
      <c r="AB15" s="68">
        <f t="shared" si="4"/>
        <v>10432</v>
      </c>
      <c r="AC15" s="68">
        <f t="shared" si="5"/>
        <v>162</v>
      </c>
      <c r="AD15" s="68">
        <f t="shared" si="6"/>
        <v>34</v>
      </c>
      <c r="AE15" s="68">
        <f t="shared" si="7"/>
        <v>27</v>
      </c>
      <c r="AF15" s="68">
        <f t="shared" si="8"/>
        <v>176</v>
      </c>
      <c r="AG15" s="68">
        <f t="shared" si="9"/>
        <v>48</v>
      </c>
      <c r="AH15" s="68">
        <f t="shared" si="10"/>
        <v>800</v>
      </c>
      <c r="AI15" s="68">
        <f t="shared" si="11"/>
        <v>11347</v>
      </c>
      <c r="AJ15" s="68">
        <f t="shared" si="12"/>
        <v>11038</v>
      </c>
      <c r="AK15" s="68">
        <f t="shared" si="13"/>
        <v>908</v>
      </c>
      <c r="AL15" s="122">
        <f t="shared" si="14"/>
        <v>5.3999999999999999E-2</v>
      </c>
      <c r="AM15" s="80">
        <f>(AK15+AJ15)/SUM(AB15:AK15)</f>
        <v>0.34158755575889282</v>
      </c>
      <c r="AO15" s="68" cm="1">
        <f t="array" ref="AO15">SUMPRODUCT(('Data - rank'!$A$2:$A$95770=$A15)*('Data - rank'!$B$2:$B$95770=$AO$2)*('Data - rank'!$D$2:$D$95770=AO$3)*('Data - rank'!$F$2:$F$95770))</f>
        <v>365</v>
      </c>
      <c r="AP15" s="68" cm="1">
        <f t="array" ref="AP15">SUMPRODUCT(('Data - rank'!$A$2:$A$95770=$A15)*('Data - rank'!$B$2:$B$95770=$AO$2)*('Data - rank'!$D$2:$D$95770=AP$3)*('Data - rank'!$F$2:$F$95770))</f>
        <v>3</v>
      </c>
      <c r="AQ15" s="68" cm="1">
        <f t="array" ref="AQ15">SUMPRODUCT(('Data - rank'!$A$2:$A$95770=$A15)*('Data - rank'!$B$2:$B$95770=$AO$2)*('Data - rank'!$D$2:$D$95770=AQ$3)*('Data - rank'!$F$2:$F$95770))</f>
        <v>1</v>
      </c>
      <c r="AR15" s="68" cm="1">
        <f t="array" ref="AR15">SUMPRODUCT(('Data - rank'!$A$2:$A$95770=$A15)*('Data - rank'!$B$2:$B$95770=$AO$2)*('Data - rank'!$D$2:$D$95770=AR$3)*('Data - rank'!$F$2:$F$95770))</f>
        <v>0</v>
      </c>
      <c r="AS15" s="68" cm="1">
        <f t="array" ref="AS15">SUMPRODUCT(('Data - rank'!$A$2:$A$95770=$A15)*('Data - rank'!$B$2:$B$95770=$AO$2)*('Data - rank'!$D$2:$D$95770=AS$3)*('Data - rank'!$F$2:$F$95770))</f>
        <v>1</v>
      </c>
      <c r="AT15" s="68" cm="1">
        <f t="array" ref="AT15">SUMPRODUCT(('Data - rank'!$A$2:$A$95770=$A15)*('Data - rank'!$B$2:$B$95770=$AO$2)*('Data - rank'!$D$2:$D$95770=AT$3)*('Data - rank'!$F$2:$F$95770))</f>
        <v>1</v>
      </c>
      <c r="AU15" s="68" cm="1">
        <f t="array" ref="AU15">SUMPRODUCT(('Data - rank'!$A$2:$A$95770=$A15)*('Data - rank'!$B$2:$B$95770=$AO$2)*('Data - rank'!$D$2:$D$95770=AU$3)*('Data - rank'!$F$2:$F$95770))</f>
        <v>34</v>
      </c>
      <c r="AV15" s="68" cm="1">
        <f t="array" ref="AV15">SUMPRODUCT(('Data - rank'!$A$2:$A$95770=$A15)*('Data - rank'!$B$2:$B$95770=$AO$2)*('Data - rank'!$D$2:$D$95770=AV$3)*('Data - rank'!$F$2:$F$95770))</f>
        <v>360</v>
      </c>
      <c r="AW15" s="68" cm="1">
        <f t="array" ref="AW15">SUMPRODUCT(('Data - rank'!$A$2:$A$95770=$A15)*('Data - rank'!$B$2:$B$95770=$AO$2)*('Data - rank'!$D$2:$D$95770=AW$3)*('Data - rank'!$F$2:$F$95770))</f>
        <v>262</v>
      </c>
      <c r="AX15" s="68" cm="1">
        <f t="array" ref="AX15">SUMPRODUCT(('Data - rank'!$A$2:$A$95770=$A15)*('Data - rank'!$B$2:$B$95770=$AO$2)*('Data - rank'!$D$2:$D$95770=AX$3)*('Data - rank'!$F$2:$F$95770))</f>
        <v>133</v>
      </c>
      <c r="AY15" s="122">
        <f t="shared" si="16"/>
        <v>5.1999999999999998E-2</v>
      </c>
      <c r="AZ15" s="80">
        <f>(AX15+AW15)/SUM(AO15:AX15)</f>
        <v>0.34051724137931033</v>
      </c>
      <c r="BB15" s="68" cm="1">
        <f t="array" ref="BB15">SUMPRODUCT(('Data - rank'!$A$2:$A$95770=$A15)*('Data - rank'!$B$2:$B$95770=$BB$2)*('Data - rank'!$D$2:$D$95770=BB$3)*('Data - rank'!$F$2:$F$95770))</f>
        <v>3137</v>
      </c>
      <c r="BC15" s="68" cm="1">
        <f t="array" ref="BC15">SUMPRODUCT(('Data - rank'!$A$2:$A$95770=$A15)*('Data - rank'!$B$2:$B$95770=$BB$2)*('Data - rank'!$D$2:$D$95770=BC$3)*('Data - rank'!$F$2:$F$95770))</f>
        <v>20</v>
      </c>
      <c r="BD15" s="68" cm="1">
        <f t="array" ref="BD15">SUMPRODUCT(('Data - rank'!$A$2:$A$95770=$A15)*('Data - rank'!$B$2:$B$95770=$BB$2)*('Data - rank'!$D$2:$D$95770=BD$3)*('Data - rank'!$F$2:$F$95770))</f>
        <v>53</v>
      </c>
      <c r="BE15" s="68" cm="1">
        <f t="array" ref="BE15">SUMPRODUCT(('Data - rank'!$A$2:$A$95770=$A15)*('Data - rank'!$B$2:$B$95770=$BB$2)*('Data - rank'!$D$2:$D$95770=BE$3)*('Data - rank'!$F$2:$F$95770))</f>
        <v>11</v>
      </c>
      <c r="BF15" s="68" cm="1">
        <f t="array" ref="BF15">SUMPRODUCT(('Data - rank'!$A$2:$A$95770=$A15)*('Data - rank'!$B$2:$B$95770=$BB$2)*('Data - rank'!$D$2:$D$95770=BF$3)*('Data - rank'!$F$2:$F$95770))</f>
        <v>108</v>
      </c>
      <c r="BG15" s="68" cm="1">
        <f t="array" ref="BG15">SUMPRODUCT(('Data - rank'!$A$2:$A$95770=$A15)*('Data - rank'!$B$2:$B$95770=$BB$2)*('Data - rank'!$D$2:$D$95770=BG$3)*('Data - rank'!$F$2:$F$95770))</f>
        <v>38</v>
      </c>
      <c r="BH15" s="68" cm="1">
        <f t="array" ref="BH15">SUMPRODUCT(('Data - rank'!$A$2:$A$95770=$A15)*('Data - rank'!$B$2:$B$95770=$BB$2)*('Data - rank'!$D$2:$D$95770=BH$3)*('Data - rank'!$F$2:$F$95770))</f>
        <v>243</v>
      </c>
      <c r="BI15" s="68" cm="1">
        <f t="array" ref="BI15">SUMPRODUCT(('Data - rank'!$A$2:$A$95770=$A15)*('Data - rank'!$B$2:$B$95770=$BB$2)*('Data - rank'!$D$2:$D$95770=BI$3)*('Data - rank'!$F$2:$F$95770))</f>
        <v>2462</v>
      </c>
      <c r="BJ15" s="68" cm="1">
        <f t="array" ref="BJ15">SUMPRODUCT(('Data - rank'!$A$2:$A$95770=$A15)*('Data - rank'!$B$2:$B$95770=$BB$2)*('Data - rank'!$D$2:$D$95770=BJ$3)*('Data - rank'!$F$2:$F$95770))</f>
        <v>1913</v>
      </c>
      <c r="BK15" s="68" cm="1">
        <f t="array" ref="BK15">SUMPRODUCT(('Data - rank'!$A$2:$A$95770=$A15)*('Data - rank'!$B$2:$B$95770=$BB$2)*('Data - rank'!$D$2:$D$95770=BK$3)*('Data - rank'!$F$2:$F$95770))</f>
        <v>271</v>
      </c>
      <c r="BL15" s="122">
        <f t="shared" si="18"/>
        <v>7.8E-2</v>
      </c>
      <c r="BM15" s="80">
        <f>(BK15+BJ15)/SUM(BB15:BK15)</f>
        <v>0.26453488372093026</v>
      </c>
      <c r="BO15" s="68">
        <f t="shared" si="20"/>
        <v>13934</v>
      </c>
      <c r="BP15" s="68">
        <f t="shared" si="21"/>
        <v>185</v>
      </c>
      <c r="BQ15" s="68">
        <f t="shared" si="22"/>
        <v>88</v>
      </c>
      <c r="BR15" s="68">
        <f t="shared" si="23"/>
        <v>38</v>
      </c>
      <c r="BS15" s="68">
        <f t="shared" si="24"/>
        <v>285</v>
      </c>
      <c r="BT15" s="68">
        <f t="shared" si="25"/>
        <v>87</v>
      </c>
      <c r="BU15" s="68">
        <f t="shared" si="26"/>
        <v>1077</v>
      </c>
      <c r="BV15" s="68">
        <f t="shared" si="27"/>
        <v>14169</v>
      </c>
      <c r="BW15" s="68">
        <f t="shared" si="28"/>
        <v>13213</v>
      </c>
      <c r="BX15" s="68">
        <f t="shared" si="29"/>
        <v>1312</v>
      </c>
      <c r="BY15" s="122">
        <f t="shared" si="30"/>
        <v>5.8999999999999997E-2</v>
      </c>
      <c r="BZ15" s="80">
        <f>(BX15+BW15)/SUM(BO15:BX15)</f>
        <v>0.32722807966116968</v>
      </c>
    </row>
    <row r="16" spans="1:79" x14ac:dyDescent="0.35">
      <c r="A16" s="69">
        <v>2023</v>
      </c>
      <c r="B16" s="68" cm="1">
        <f t="array" ref="B16">SUMPRODUCT(('Data - rank'!$A$2:$A$95770=$A16)*('Data - rank'!$B$2:$B$95770=$B$2)*('Data - rank'!$D$2:$D$95770=B$3)*('Data - rank'!$F$2:$F$95770))</f>
        <v>6829</v>
      </c>
      <c r="C16" s="68" cm="1">
        <f t="array" ref="C16">SUMPRODUCT(('Data - rank'!$A$2:$A$95770=$A16)*('Data - rank'!$B$2:$B$95770=$B$2)*('Data - rank'!$D$2:$D$95770=C$3)*('Data - rank'!$F$2:$F$95770))</f>
        <v>136</v>
      </c>
      <c r="D16" s="68" cm="1">
        <f t="array" ref="D16">SUMPRODUCT(('Data - rank'!$A$2:$A$95770=$A16)*('Data - rank'!$B$2:$B$95770=$B$2)*('Data - rank'!$D$2:$D$95770=D$3)*('Data - rank'!$F$2:$F$95770))</f>
        <v>29</v>
      </c>
      <c r="E16" s="68" cm="1">
        <f t="array" ref="E16">SUMPRODUCT(('Data - rank'!$A$2:$A$95770=$A16)*('Data - rank'!$B$2:$B$95770=$B$2)*('Data - rank'!$D$2:$D$95770=E$3)*('Data - rank'!$F$2:$F$95770))</f>
        <v>25</v>
      </c>
      <c r="F16" s="68" cm="1">
        <f t="array" ref="F16">SUMPRODUCT(('Data - rank'!$A$2:$A$95770=$A16)*('Data - rank'!$B$2:$B$95770=$B$2)*('Data - rank'!$D$2:$D$95770=F$3)*('Data - rank'!$F$2:$F$95770))</f>
        <v>170</v>
      </c>
      <c r="G16" s="68" cm="1">
        <f t="array" ref="G16">SUMPRODUCT(('Data - rank'!$A$2:$A$95770=$A16)*('Data - rank'!$B$2:$B$95770=$B$2)*('Data - rank'!$D$2:$D$95770=G$3)*('Data - rank'!$F$2:$F$95770))</f>
        <v>44</v>
      </c>
      <c r="H16" s="68" cm="1">
        <f t="array" ref="H16">SUMPRODUCT(('Data - rank'!$A$2:$A$95770=$A16)*('Data - rank'!$B$2:$B$95770=$B$2)*('Data - rank'!$D$2:$D$95770=H$3)*('Data - rank'!$F$2:$F$95770))</f>
        <v>713</v>
      </c>
      <c r="I16" s="68" cm="1">
        <f t="array" ref="I16">SUMPRODUCT(('Data - rank'!$A$2:$A$95770=$A16)*('Data - rank'!$B$2:$B$95770=$B$2)*('Data - rank'!$D$2:$D$95770=I$3)*('Data - rank'!$F$2:$F$95770))</f>
        <v>7640</v>
      </c>
      <c r="J16" s="68" cm="1">
        <f t="array" ref="J16">SUMPRODUCT(('Data - rank'!$A$2:$A$95770=$A16)*('Data - rank'!$B$2:$B$95770=$B$2)*('Data - rank'!$D$2:$D$95770=J$3)*('Data - rank'!$F$2:$F$95770))</f>
        <v>6576</v>
      </c>
      <c r="K16" s="68" cm="1">
        <f t="array" ref="K16">SUMPRODUCT(('Data - rank'!$A$2:$A$95770=$A16)*('Data - rank'!$B$2:$B$95770=$B$2)*('Data - rank'!$D$2:$D$95770=K$3)*('Data - rank'!$F$2:$F$95770))</f>
        <v>653</v>
      </c>
      <c r="L16" s="122">
        <f t="shared" si="0"/>
        <v>7.1999999999999995E-2</v>
      </c>
      <c r="M16" s="80">
        <f>(K16+J16)/SUM(B16:K16)</f>
        <v>0.31685294762217842</v>
      </c>
      <c r="O16" s="68" cm="1">
        <f t="array" ref="O16">SUMPRODUCT(('Data - rank'!$A$2:$A$95770=$A16)*('Data - rank'!$B$2:$B$95770=$O$2)*('Data - rank'!$D$2:$D$95770=O$3)*('Data - rank'!$F$2:$F$95770))</f>
        <v>3406</v>
      </c>
      <c r="P16" s="68" cm="1">
        <f t="array" ref="P16">SUMPRODUCT(('Data - rank'!$A$2:$A$95770=$A16)*('Data - rank'!$B$2:$B$95770=$O$2)*('Data - rank'!$D$2:$D$95770=P$3)*('Data - rank'!$F$2:$F$95770))</f>
        <v>32</v>
      </c>
      <c r="Q16" s="68" cm="1">
        <f t="array" ref="Q16">SUMPRODUCT(('Data - rank'!$A$2:$A$95770=$A16)*('Data - rank'!$B$2:$B$95770=$O$2)*('Data - rank'!$D$2:$D$95770=Q$3)*('Data - rank'!$F$2:$F$95770))</f>
        <v>8</v>
      </c>
      <c r="R16" s="68" cm="1">
        <f t="array" ref="R16">SUMPRODUCT(('Data - rank'!$A$2:$A$95770=$A16)*('Data - rank'!$B$2:$B$95770=$O$2)*('Data - rank'!$D$2:$D$95770=R$3)*('Data - rank'!$F$2:$F$95770))</f>
        <v>4</v>
      </c>
      <c r="S16" s="68" cm="1">
        <f t="array" ref="S16">SUMPRODUCT(('Data - rank'!$A$2:$A$95770=$A16)*('Data - rank'!$B$2:$B$95770=$O$2)*('Data - rank'!$D$2:$D$95770=S$3)*('Data - rank'!$F$2:$F$95770))</f>
        <v>23</v>
      </c>
      <c r="T16" s="68" cm="1">
        <f t="array" ref="T16">SUMPRODUCT(('Data - rank'!$A$2:$A$95770=$A16)*('Data - rank'!$B$2:$B$95770=$O$2)*('Data - rank'!$D$2:$D$95770=T$3)*('Data - rank'!$F$2:$F$95770))</f>
        <v>8</v>
      </c>
      <c r="U16" s="68" cm="1">
        <f t="array" ref="U16">SUMPRODUCT(('Data - rank'!$A$2:$A$95770=$A16)*('Data - rank'!$B$2:$B$95770=$O$2)*('Data - rank'!$D$2:$D$95770=U$3)*('Data - rank'!$F$2:$F$95770))</f>
        <v>264</v>
      </c>
      <c r="V16" s="68" cm="1">
        <f t="array" ref="V16">SUMPRODUCT(('Data - rank'!$A$2:$A$95770=$A16)*('Data - rank'!$B$2:$B$95770=$O$2)*('Data - rank'!$D$2:$D$95770=V$3)*('Data - rank'!$F$2:$F$95770))</f>
        <v>4192</v>
      </c>
      <c r="W16" s="68" cm="1">
        <f t="array" ref="W16">SUMPRODUCT(('Data - rank'!$A$2:$A$95770=$A16)*('Data - rank'!$B$2:$B$95770=$O$2)*('Data - rank'!$D$2:$D$95770=W$3)*('Data - rank'!$F$2:$F$95770))</f>
        <v>3882</v>
      </c>
      <c r="X16" s="68" cm="1">
        <f t="array" ref="X16">SUMPRODUCT(('Data - rank'!$A$2:$A$95770=$A16)*('Data - rank'!$B$2:$B$95770=$O$2)*('Data - rank'!$D$2:$D$95770=X$3)*('Data - rank'!$F$2:$F$95770))</f>
        <v>223</v>
      </c>
      <c r="Y16" s="122">
        <f t="shared" si="2"/>
        <v>4.2999999999999997E-2</v>
      </c>
      <c r="Z16" s="80">
        <f>(X16+W16)/SUM(O16:X16)</f>
        <v>0.34089021757183191</v>
      </c>
      <c r="AB16" s="68">
        <f t="shared" si="4"/>
        <v>10235</v>
      </c>
      <c r="AC16" s="68">
        <f t="shared" si="5"/>
        <v>168</v>
      </c>
      <c r="AD16" s="68">
        <f t="shared" si="6"/>
        <v>37</v>
      </c>
      <c r="AE16" s="68">
        <f t="shared" si="7"/>
        <v>29</v>
      </c>
      <c r="AF16" s="68">
        <f t="shared" si="8"/>
        <v>193</v>
      </c>
      <c r="AG16" s="68">
        <f t="shared" si="9"/>
        <v>52</v>
      </c>
      <c r="AH16" s="68">
        <f t="shared" si="10"/>
        <v>977</v>
      </c>
      <c r="AI16" s="68">
        <f t="shared" si="11"/>
        <v>11832</v>
      </c>
      <c r="AJ16" s="68">
        <f t="shared" si="12"/>
        <v>10458</v>
      </c>
      <c r="AK16" s="68">
        <f t="shared" si="13"/>
        <v>876</v>
      </c>
      <c r="AL16" s="122">
        <f t="shared" si="14"/>
        <v>6.2E-2</v>
      </c>
      <c r="AM16" s="80">
        <f>(AK16+AJ16)/SUM(AB16:AK16)</f>
        <v>0.32515707031586194</v>
      </c>
      <c r="AO16" s="68" cm="1">
        <f t="array" ref="AO16">SUMPRODUCT(('Data - rank'!$A$2:$A$95770=$A16)*('Data - rank'!$B$2:$B$95770=$AO$2)*('Data - rank'!$D$2:$D$95770=AO$3)*('Data - rank'!$F$2:$F$95770))</f>
        <v>353</v>
      </c>
      <c r="AP16" s="68" cm="1">
        <f t="array" ref="AP16">SUMPRODUCT(('Data - rank'!$A$2:$A$95770=$A16)*('Data - rank'!$B$2:$B$95770=$AO$2)*('Data - rank'!$D$2:$D$95770=AP$3)*('Data - rank'!$F$2:$F$95770))</f>
        <v>3</v>
      </c>
      <c r="AQ16" s="68" cm="1">
        <f t="array" ref="AQ16">SUMPRODUCT(('Data - rank'!$A$2:$A$95770=$A16)*('Data - rank'!$B$2:$B$95770=$AO$2)*('Data - rank'!$D$2:$D$95770=AQ$3)*('Data - rank'!$F$2:$F$95770))</f>
        <v>1</v>
      </c>
      <c r="AR16" s="68" cm="1">
        <f t="array" ref="AR16">SUMPRODUCT(('Data - rank'!$A$2:$A$95770=$A16)*('Data - rank'!$B$2:$B$95770=$AO$2)*('Data - rank'!$D$2:$D$95770=AR$3)*('Data - rank'!$F$2:$F$95770))</f>
        <v>0</v>
      </c>
      <c r="AS16" s="68" cm="1">
        <f t="array" ref="AS16">SUMPRODUCT(('Data - rank'!$A$2:$A$95770=$A16)*('Data - rank'!$B$2:$B$95770=$AO$2)*('Data - rank'!$D$2:$D$95770=AS$3)*('Data - rank'!$F$2:$F$95770))</f>
        <v>4</v>
      </c>
      <c r="AT16" s="68" cm="1">
        <f t="array" ref="AT16">SUMPRODUCT(('Data - rank'!$A$2:$A$95770=$A16)*('Data - rank'!$B$2:$B$95770=$AO$2)*('Data - rank'!$D$2:$D$95770=AT$3)*('Data - rank'!$F$2:$F$95770))</f>
        <v>1</v>
      </c>
      <c r="AU16" s="68" cm="1">
        <f t="array" ref="AU16">SUMPRODUCT(('Data - rank'!$A$2:$A$95770=$A16)*('Data - rank'!$B$2:$B$95770=$AO$2)*('Data - rank'!$D$2:$D$95770=AU$3)*('Data - rank'!$F$2:$F$95770))</f>
        <v>32</v>
      </c>
      <c r="AV16" s="68" cm="1">
        <f t="array" ref="AV16">SUMPRODUCT(('Data - rank'!$A$2:$A$95770=$A16)*('Data - rank'!$B$2:$B$95770=$AO$2)*('Data - rank'!$D$2:$D$95770=AV$3)*('Data - rank'!$F$2:$F$95770))</f>
        <v>385</v>
      </c>
      <c r="AW16" s="68" cm="1">
        <f t="array" ref="AW16">SUMPRODUCT(('Data - rank'!$A$2:$A$95770=$A16)*('Data - rank'!$B$2:$B$95770=$AO$2)*('Data - rank'!$D$2:$D$95770=AW$3)*('Data - rank'!$F$2:$F$95770))</f>
        <v>241</v>
      </c>
      <c r="AX16" s="68" cm="1">
        <f t="array" ref="AX16">SUMPRODUCT(('Data - rank'!$A$2:$A$95770=$A16)*('Data - rank'!$B$2:$B$95770=$AO$2)*('Data - rank'!$D$2:$D$95770=AX$3)*('Data - rank'!$F$2:$F$95770))</f>
        <v>126</v>
      </c>
      <c r="AY16" s="122">
        <f t="shared" si="16"/>
        <v>5.2999999999999999E-2</v>
      </c>
      <c r="AZ16" s="80">
        <f>(AX16+AW16)/SUM(AO16:AX16)</f>
        <v>0.32024432809773123</v>
      </c>
      <c r="BB16" s="68" cm="1">
        <f t="array" ref="BB16">SUMPRODUCT(('Data - rank'!$A$2:$A$95770=$A16)*('Data - rank'!$B$2:$B$95770=$BB$2)*('Data - rank'!$D$2:$D$95770=BB$3)*('Data - rank'!$F$2:$F$95770))</f>
        <v>3186</v>
      </c>
      <c r="BC16" s="68" cm="1">
        <f t="array" ref="BC16">SUMPRODUCT(('Data - rank'!$A$2:$A$95770=$A16)*('Data - rank'!$B$2:$B$95770=$BB$2)*('Data - rank'!$D$2:$D$95770=BC$3)*('Data - rank'!$F$2:$F$95770))</f>
        <v>18</v>
      </c>
      <c r="BD16" s="68" cm="1">
        <f t="array" ref="BD16">SUMPRODUCT(('Data - rank'!$A$2:$A$95770=$A16)*('Data - rank'!$B$2:$B$95770=$BB$2)*('Data - rank'!$D$2:$D$95770=BD$3)*('Data - rank'!$F$2:$F$95770))</f>
        <v>55</v>
      </c>
      <c r="BE16" s="68" cm="1">
        <f t="array" ref="BE16">SUMPRODUCT(('Data - rank'!$A$2:$A$95770=$A16)*('Data - rank'!$B$2:$B$95770=$BB$2)*('Data - rank'!$D$2:$D$95770=BE$3)*('Data - rank'!$F$2:$F$95770))</f>
        <v>13</v>
      </c>
      <c r="BF16" s="68" cm="1">
        <f t="array" ref="BF16">SUMPRODUCT(('Data - rank'!$A$2:$A$95770=$A16)*('Data - rank'!$B$2:$B$95770=$BB$2)*('Data - rank'!$D$2:$D$95770=BF$3)*('Data - rank'!$F$2:$F$95770))</f>
        <v>102</v>
      </c>
      <c r="BG16" s="68" cm="1">
        <f t="array" ref="BG16">SUMPRODUCT(('Data - rank'!$A$2:$A$95770=$A16)*('Data - rank'!$B$2:$B$95770=$BB$2)*('Data - rank'!$D$2:$D$95770=BG$3)*('Data - rank'!$F$2:$F$95770))</f>
        <v>39</v>
      </c>
      <c r="BH16" s="68" cm="1">
        <f t="array" ref="BH16">SUMPRODUCT(('Data - rank'!$A$2:$A$95770=$A16)*('Data - rank'!$B$2:$B$95770=$BB$2)*('Data - rank'!$D$2:$D$95770=BH$3)*('Data - rank'!$F$2:$F$95770))</f>
        <v>202</v>
      </c>
      <c r="BI16" s="68" cm="1">
        <f t="array" ref="BI16">SUMPRODUCT(('Data - rank'!$A$2:$A$95770=$A16)*('Data - rank'!$B$2:$B$95770=$BB$2)*('Data - rank'!$D$2:$D$95770=BI$3)*('Data - rank'!$F$2:$F$95770))</f>
        <v>2700</v>
      </c>
      <c r="BJ16" s="68" cm="1">
        <f t="array" ref="BJ16">SUMPRODUCT(('Data - rank'!$A$2:$A$95770=$A16)*('Data - rank'!$B$2:$B$95770=$BB$2)*('Data - rank'!$D$2:$D$95770=BJ$3)*('Data - rank'!$F$2:$F$95770))</f>
        <v>2007</v>
      </c>
      <c r="BK16" s="68" cm="1">
        <f t="array" ref="BK16">SUMPRODUCT(('Data - rank'!$A$2:$A$95770=$A16)*('Data - rank'!$B$2:$B$95770=$BB$2)*('Data - rank'!$D$2:$D$95770=BK$3)*('Data - rank'!$F$2:$F$95770))</f>
        <v>271</v>
      </c>
      <c r="BL16" s="122">
        <f t="shared" si="18"/>
        <v>6.8000000000000005E-2</v>
      </c>
      <c r="BM16" s="80">
        <f>(BK16+BJ16)/SUM(BB16:BK16)</f>
        <v>0.26509949959269175</v>
      </c>
      <c r="BO16" s="68">
        <f t="shared" si="20"/>
        <v>13774</v>
      </c>
      <c r="BP16" s="68">
        <f t="shared" si="21"/>
        <v>189</v>
      </c>
      <c r="BQ16" s="68">
        <f t="shared" si="22"/>
        <v>93</v>
      </c>
      <c r="BR16" s="68">
        <f t="shared" si="23"/>
        <v>42</v>
      </c>
      <c r="BS16" s="68">
        <f t="shared" si="24"/>
        <v>299</v>
      </c>
      <c r="BT16" s="68">
        <f t="shared" si="25"/>
        <v>92</v>
      </c>
      <c r="BU16" s="68">
        <f t="shared" si="26"/>
        <v>1211</v>
      </c>
      <c r="BV16" s="68">
        <f t="shared" si="27"/>
        <v>14917</v>
      </c>
      <c r="BW16" s="68">
        <f t="shared" si="28"/>
        <v>12706</v>
      </c>
      <c r="BX16" s="68">
        <f t="shared" si="29"/>
        <v>1273</v>
      </c>
      <c r="BY16" s="122">
        <f t="shared" si="30"/>
        <v>6.3E-2</v>
      </c>
      <c r="BZ16" s="80">
        <f>(BX16+BW16)/SUM(BO16:BX16)</f>
        <v>0.31345860615301818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A108"/>
  <sheetViews>
    <sheetView zoomScaleNormal="100" workbookViewId="0"/>
  </sheetViews>
  <sheetFormatPr defaultColWidth="9.453125" defaultRowHeight="14.5" x14ac:dyDescent="0.35"/>
  <cols>
    <col min="1" max="1" width="12.54296875" style="2" customWidth="1"/>
    <col min="2" max="11" width="10.7265625" style="2" customWidth="1"/>
    <col min="12" max="12" width="20.7265625" style="2" customWidth="1"/>
    <col min="13" max="13" width="11.7265625" style="2" customWidth="1"/>
    <col min="14" max="14" width="2.7265625" style="2" customWidth="1"/>
    <col min="15" max="24" width="10.7265625" style="2" customWidth="1"/>
    <col min="25" max="25" width="20.7265625" style="2" customWidth="1"/>
    <col min="26" max="26" width="11.7265625" style="2" customWidth="1"/>
    <col min="27" max="27" width="2.7265625" style="2" customWidth="1"/>
    <col min="28" max="37" width="10.7265625" style="2" customWidth="1"/>
    <col min="38" max="38" width="20.7265625" style="2" customWidth="1"/>
    <col min="39" max="39" width="11.7265625" style="2" customWidth="1"/>
    <col min="40" max="40" width="2.7265625" style="2" customWidth="1"/>
    <col min="41" max="50" width="10.7265625" style="2" customWidth="1"/>
    <col min="51" max="51" width="20.7265625" style="2" customWidth="1"/>
    <col min="52" max="52" width="11.7265625" style="2" customWidth="1"/>
    <col min="53" max="53" width="2.7265625" style="2" customWidth="1"/>
    <col min="54" max="63" width="10.7265625" style="2" customWidth="1"/>
    <col min="64" max="64" width="20.7265625" style="2" customWidth="1"/>
    <col min="65" max="65" width="11.7265625" style="2" customWidth="1"/>
    <col min="66" max="66" width="2.7265625" style="2" customWidth="1"/>
    <col min="67" max="76" width="10.7265625" style="2" customWidth="1"/>
    <col min="77" max="77" width="20.7265625" style="2" customWidth="1"/>
    <col min="78" max="78" width="11.7265625" style="2" customWidth="1"/>
    <col min="79" max="16384" width="9.453125" style="2"/>
  </cols>
  <sheetData>
    <row r="1" spans="1:79" s="3" customFormat="1" ht="19" x14ac:dyDescent="0.5">
      <c r="A1" s="43" t="s">
        <v>163</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row>
    <row r="2" spans="1:79" s="32" customFormat="1" ht="32.15" customHeight="1" thickBot="1" x14ac:dyDescent="0.4">
      <c r="A2" s="25"/>
      <c r="B2" s="67" t="s">
        <v>105</v>
      </c>
      <c r="C2" s="67"/>
      <c r="D2" s="67"/>
      <c r="E2" s="67"/>
      <c r="F2" s="67"/>
      <c r="G2" s="67"/>
      <c r="H2" s="67"/>
      <c r="I2" s="67"/>
      <c r="J2" s="67"/>
      <c r="K2" s="67"/>
      <c r="L2" s="73"/>
      <c r="M2" s="73"/>
      <c r="N2" s="25"/>
      <c r="O2" s="67" t="s">
        <v>213</v>
      </c>
      <c r="P2" s="67"/>
      <c r="Q2" s="67"/>
      <c r="R2" s="67"/>
      <c r="S2" s="67"/>
      <c r="T2" s="67"/>
      <c r="U2" s="67"/>
      <c r="V2" s="67"/>
      <c r="W2" s="67"/>
      <c r="X2" s="67"/>
      <c r="Y2" s="73"/>
      <c r="Z2" s="73"/>
      <c r="AA2" s="25"/>
      <c r="AB2" s="72" t="s">
        <v>106</v>
      </c>
      <c r="AC2" s="72"/>
      <c r="AD2" s="72"/>
      <c r="AE2" s="72"/>
      <c r="AF2" s="72"/>
      <c r="AG2" s="72"/>
      <c r="AH2" s="72"/>
      <c r="AI2" s="72"/>
      <c r="AJ2" s="72"/>
      <c r="AK2" s="72"/>
      <c r="AL2" s="81"/>
      <c r="AM2" s="81"/>
      <c r="AN2" s="25"/>
      <c r="AO2" s="67" t="s">
        <v>127</v>
      </c>
      <c r="AP2" s="67"/>
      <c r="AQ2" s="67"/>
      <c r="AR2" s="67"/>
      <c r="AS2" s="67"/>
      <c r="AT2" s="67"/>
      <c r="AU2" s="67"/>
      <c r="AV2" s="67"/>
      <c r="AW2" s="67"/>
      <c r="AX2" s="67"/>
      <c r="AY2" s="73"/>
      <c r="AZ2" s="73"/>
      <c r="BA2" s="25"/>
      <c r="BB2" s="67" t="s">
        <v>128</v>
      </c>
      <c r="BC2" s="67"/>
      <c r="BD2" s="67"/>
      <c r="BE2" s="67"/>
      <c r="BF2" s="67"/>
      <c r="BG2" s="67"/>
      <c r="BH2" s="67"/>
      <c r="BI2" s="67"/>
      <c r="BJ2" s="67"/>
      <c r="BK2" s="67"/>
      <c r="BL2" s="73"/>
      <c r="BM2" s="73"/>
      <c r="BN2" s="25"/>
      <c r="BO2" s="72" t="s">
        <v>107</v>
      </c>
      <c r="BP2" s="72"/>
      <c r="BQ2" s="72"/>
      <c r="BR2" s="72"/>
      <c r="BS2" s="72"/>
      <c r="BT2" s="72"/>
      <c r="BU2" s="72"/>
      <c r="BV2" s="72"/>
      <c r="BW2" s="72"/>
      <c r="BX2" s="72"/>
      <c r="BY2" s="81"/>
      <c r="BZ2" s="81"/>
      <c r="CA2" s="25"/>
    </row>
    <row r="3" spans="1:79" s="4" customFormat="1" ht="58.5" thickBot="1" x14ac:dyDescent="0.4">
      <c r="A3" s="16" t="s">
        <v>214</v>
      </c>
      <c r="B3" s="20" t="s">
        <v>109</v>
      </c>
      <c r="C3" s="20" t="s">
        <v>110</v>
      </c>
      <c r="D3" s="20" t="s">
        <v>111</v>
      </c>
      <c r="E3" s="21" t="s">
        <v>112</v>
      </c>
      <c r="F3" s="21" t="s">
        <v>113</v>
      </c>
      <c r="G3" s="21" t="s">
        <v>114</v>
      </c>
      <c r="H3" s="21" t="s">
        <v>115</v>
      </c>
      <c r="I3" s="21" t="s">
        <v>117</v>
      </c>
      <c r="J3" s="21" t="s">
        <v>108</v>
      </c>
      <c r="K3" s="21" t="s">
        <v>123</v>
      </c>
      <c r="L3" s="78" t="s">
        <v>254</v>
      </c>
      <c r="M3" s="78" t="s">
        <v>164</v>
      </c>
      <c r="N3" s="33" t="s">
        <v>130</v>
      </c>
      <c r="O3" s="20" t="s">
        <v>109</v>
      </c>
      <c r="P3" s="20" t="s">
        <v>110</v>
      </c>
      <c r="Q3" s="20" t="s">
        <v>111</v>
      </c>
      <c r="R3" s="21" t="s">
        <v>112</v>
      </c>
      <c r="S3" s="21" t="s">
        <v>113</v>
      </c>
      <c r="T3" s="21" t="s">
        <v>114</v>
      </c>
      <c r="U3" s="21" t="s">
        <v>115</v>
      </c>
      <c r="V3" s="21" t="s">
        <v>117</v>
      </c>
      <c r="W3" s="21" t="s">
        <v>108</v>
      </c>
      <c r="X3" s="21" t="s">
        <v>123</v>
      </c>
      <c r="Y3" s="78" t="s">
        <v>254</v>
      </c>
      <c r="Z3" s="78" t="s">
        <v>164</v>
      </c>
      <c r="AA3" s="33" t="s">
        <v>130</v>
      </c>
      <c r="AB3" s="27" t="s">
        <v>109</v>
      </c>
      <c r="AC3" s="27" t="s">
        <v>110</v>
      </c>
      <c r="AD3" s="27" t="s">
        <v>111</v>
      </c>
      <c r="AE3" s="17" t="s">
        <v>112</v>
      </c>
      <c r="AF3" s="17" t="s">
        <v>113</v>
      </c>
      <c r="AG3" s="17" t="s">
        <v>114</v>
      </c>
      <c r="AH3" s="17" t="s">
        <v>115</v>
      </c>
      <c r="AI3" s="17" t="s">
        <v>117</v>
      </c>
      <c r="AJ3" s="17" t="s">
        <v>108</v>
      </c>
      <c r="AK3" s="17" t="s">
        <v>122</v>
      </c>
      <c r="AL3" s="82" t="s">
        <v>254</v>
      </c>
      <c r="AM3" s="82" t="s">
        <v>164</v>
      </c>
      <c r="AN3" s="33" t="s">
        <v>130</v>
      </c>
      <c r="AO3" s="20" t="s">
        <v>109</v>
      </c>
      <c r="AP3" s="20" t="s">
        <v>110</v>
      </c>
      <c r="AQ3" s="20" t="s">
        <v>111</v>
      </c>
      <c r="AR3" s="21" t="s">
        <v>112</v>
      </c>
      <c r="AS3" s="21" t="s">
        <v>113</v>
      </c>
      <c r="AT3" s="21" t="s">
        <v>114</v>
      </c>
      <c r="AU3" s="21" t="s">
        <v>115</v>
      </c>
      <c r="AV3" s="21" t="s">
        <v>117</v>
      </c>
      <c r="AW3" s="21" t="s">
        <v>108</v>
      </c>
      <c r="AX3" s="21" t="s">
        <v>123</v>
      </c>
      <c r="AY3" s="78" t="s">
        <v>254</v>
      </c>
      <c r="AZ3" s="78" t="s">
        <v>164</v>
      </c>
      <c r="BA3" s="33" t="s">
        <v>130</v>
      </c>
      <c r="BB3" s="20" t="s">
        <v>109</v>
      </c>
      <c r="BC3" s="20" t="s">
        <v>110</v>
      </c>
      <c r="BD3" s="20" t="s">
        <v>111</v>
      </c>
      <c r="BE3" s="21" t="s">
        <v>112</v>
      </c>
      <c r="BF3" s="21" t="s">
        <v>113</v>
      </c>
      <c r="BG3" s="21" t="s">
        <v>114</v>
      </c>
      <c r="BH3" s="21" t="s">
        <v>115</v>
      </c>
      <c r="BI3" s="21" t="s">
        <v>117</v>
      </c>
      <c r="BJ3" s="21" t="s">
        <v>108</v>
      </c>
      <c r="BK3" s="21" t="s">
        <v>123</v>
      </c>
      <c r="BL3" s="78" t="s">
        <v>254</v>
      </c>
      <c r="BM3" s="78" t="s">
        <v>164</v>
      </c>
      <c r="BN3" s="33" t="s">
        <v>130</v>
      </c>
      <c r="BO3" s="27" t="s">
        <v>109</v>
      </c>
      <c r="BP3" s="27" t="s">
        <v>110</v>
      </c>
      <c r="BQ3" s="27" t="s">
        <v>111</v>
      </c>
      <c r="BR3" s="17" t="s">
        <v>112</v>
      </c>
      <c r="BS3" s="17" t="s">
        <v>113</v>
      </c>
      <c r="BT3" s="17" t="s">
        <v>114</v>
      </c>
      <c r="BU3" s="17" t="s">
        <v>115</v>
      </c>
      <c r="BV3" s="17" t="s">
        <v>117</v>
      </c>
      <c r="BW3" s="17" t="s">
        <v>108</v>
      </c>
      <c r="BX3" s="17" t="s">
        <v>122</v>
      </c>
      <c r="BY3" s="82" t="s">
        <v>254</v>
      </c>
      <c r="BZ3" s="82" t="s">
        <v>164</v>
      </c>
      <c r="CA3" s="33" t="s">
        <v>130</v>
      </c>
    </row>
    <row r="4" spans="1:79" s="18" customFormat="1" ht="15" customHeight="1" x14ac:dyDescent="0.35">
      <c r="A4" s="5">
        <v>2011</v>
      </c>
      <c r="B4" s="6">
        <f>ROUND(FIRE1106a_working!B4,0)</f>
        <v>6609</v>
      </c>
      <c r="C4" s="6">
        <f>ROUND(FIRE1106a_working!C4,0)</f>
        <v>120</v>
      </c>
      <c r="D4" s="6">
        <f>ROUND(FIRE1106a_working!D4,0)</f>
        <v>21</v>
      </c>
      <c r="E4" s="6">
        <f>ROUND(FIRE1106a_working!E4,0)</f>
        <v>28</v>
      </c>
      <c r="F4" s="6">
        <f>ROUND(FIRE1106a_working!F4,0)</f>
        <v>86</v>
      </c>
      <c r="G4" s="6">
        <f>ROUND(FIRE1106a_working!G4,0)</f>
        <v>30</v>
      </c>
      <c r="H4" s="6">
        <f>ROUND(FIRE1106a_working!H4,0)</f>
        <v>597</v>
      </c>
      <c r="I4" s="6">
        <f>ROUND(FIRE1106a_working!I4,0)</f>
        <v>3416</v>
      </c>
      <c r="J4" s="6">
        <f>ROUND(FIRE1106a_working!J4,0)</f>
        <v>11516</v>
      </c>
      <c r="K4" s="6">
        <f>ROUND(FIRE1106a_working!K4,0)</f>
        <v>6755</v>
      </c>
      <c r="L4" s="113">
        <f>ROUND(FIRE1106a_working!L4,3)</f>
        <v>8.1000000000000003E-2</v>
      </c>
      <c r="M4" s="75">
        <f>ROUND(FIRE1106a_working!M4,3)</f>
        <v>0.626</v>
      </c>
      <c r="N4" s="34" t="s">
        <v>130</v>
      </c>
      <c r="O4" s="6">
        <f>ROUND(FIRE1106a_working!O4,0)</f>
        <v>2394</v>
      </c>
      <c r="P4" s="6">
        <f>ROUND(FIRE1106a_working!P4,0)</f>
        <v>20</v>
      </c>
      <c r="Q4" s="6">
        <f>ROUND(FIRE1106a_working!Q4,0)</f>
        <v>3</v>
      </c>
      <c r="R4" s="6">
        <f>ROUND(FIRE1106a_working!R4,0)</f>
        <v>4</v>
      </c>
      <c r="S4" s="6">
        <f>ROUND(FIRE1106a_working!S4,0)</f>
        <v>17</v>
      </c>
      <c r="T4" s="6">
        <f>ROUND(FIRE1106a_working!T4,0)</f>
        <v>1</v>
      </c>
      <c r="U4" s="6">
        <f>ROUND(FIRE1106a_working!U4,0)</f>
        <v>119</v>
      </c>
      <c r="V4" s="6">
        <f>ROUND(FIRE1106a_working!V4,0)</f>
        <v>1837</v>
      </c>
      <c r="W4" s="6">
        <f>ROUND(FIRE1106a_working!W4,0)</f>
        <v>4867</v>
      </c>
      <c r="X4" s="6">
        <f>ROUND(FIRE1106a_working!X4,0)</f>
        <v>4959</v>
      </c>
      <c r="Y4" s="113">
        <f>ROUND(FIRE1106a_working!Y4,3)</f>
        <v>3.6999999999999998E-2</v>
      </c>
      <c r="Z4" s="75">
        <f>ROUND(FIRE1106a_working!Z4,3)</f>
        <v>0.69099999999999995</v>
      </c>
      <c r="AA4" s="34" t="s">
        <v>130</v>
      </c>
      <c r="AB4" s="7">
        <f>ROUND(FIRE1106a_working!AB4,0)</f>
        <v>9003</v>
      </c>
      <c r="AC4" s="7">
        <f>ROUND(FIRE1106a_working!AC4,0)</f>
        <v>140</v>
      </c>
      <c r="AD4" s="7">
        <f>ROUND(FIRE1106a_working!AD4,0)</f>
        <v>24</v>
      </c>
      <c r="AE4" s="7">
        <f>ROUND(FIRE1106a_working!AE4,0)</f>
        <v>32</v>
      </c>
      <c r="AF4" s="7">
        <f>ROUND(FIRE1106a_working!AF4,0)</f>
        <v>103</v>
      </c>
      <c r="AG4" s="7">
        <f>ROUND(FIRE1106a_working!AG4,0)</f>
        <v>31</v>
      </c>
      <c r="AH4" s="7">
        <f>ROUND(FIRE1106a_working!AH4,0)</f>
        <v>716</v>
      </c>
      <c r="AI4" s="7">
        <f>ROUND(FIRE1106a_working!AI4,0)</f>
        <v>5253</v>
      </c>
      <c r="AJ4" s="7">
        <f>ROUND(FIRE1106a_working!AJ4,0)</f>
        <v>16383</v>
      </c>
      <c r="AK4" s="7">
        <f>ROUND(FIRE1106a_working!AK4,0)</f>
        <v>11714</v>
      </c>
      <c r="AL4" s="116">
        <f>ROUND(FIRE1106a_working!AL4,3)</f>
        <v>6.8000000000000005E-2</v>
      </c>
      <c r="AM4" s="83">
        <f>ROUND(FIRE1106a_working!AM4,3)</f>
        <v>0.64700000000000002</v>
      </c>
      <c r="AN4" s="34" t="s">
        <v>130</v>
      </c>
      <c r="AO4" s="6">
        <f>ROUND(FIRE1106a_working!AO4,0)</f>
        <v>402</v>
      </c>
      <c r="AP4" s="6">
        <f>ROUND(FIRE1106a_working!AP4,0)</f>
        <v>2</v>
      </c>
      <c r="AQ4" s="6">
        <f>ROUND(FIRE1106a_working!AQ4,0)</f>
        <v>0</v>
      </c>
      <c r="AR4" s="6">
        <f>ROUND(FIRE1106a_working!AR4,0)</f>
        <v>0</v>
      </c>
      <c r="AS4" s="6">
        <f>ROUND(FIRE1106a_working!AS4,0)</f>
        <v>1</v>
      </c>
      <c r="AT4" s="6">
        <f>ROUND(FIRE1106a_working!AT4,0)</f>
        <v>1</v>
      </c>
      <c r="AU4" s="6">
        <f>ROUND(FIRE1106a_working!AU4,0)</f>
        <v>25</v>
      </c>
      <c r="AV4" s="6">
        <f>ROUND(FIRE1106a_working!AV4,0)</f>
        <v>172</v>
      </c>
      <c r="AW4" s="6">
        <f>ROUND(FIRE1106a_working!AW4,0)</f>
        <v>478</v>
      </c>
      <c r="AX4" s="6">
        <f>ROUND(FIRE1106a_working!AX4,0)</f>
        <v>474</v>
      </c>
      <c r="AY4" s="113">
        <f>ROUND(FIRE1106a_working!AY4,3)</f>
        <v>4.8000000000000001E-2</v>
      </c>
      <c r="AZ4" s="75">
        <f>ROUND(FIRE1106a_working!AZ4,3)</f>
        <v>0.61199999999999999</v>
      </c>
      <c r="BA4" s="34" t="s">
        <v>130</v>
      </c>
      <c r="BB4" s="6">
        <f>ROUND(FIRE1106a_working!BB4,0)</f>
        <v>2495</v>
      </c>
      <c r="BC4" s="6">
        <f>ROUND(FIRE1106a_working!BC4,0)</f>
        <v>13</v>
      </c>
      <c r="BD4" s="6">
        <f>ROUND(FIRE1106a_working!BD4,0)</f>
        <v>43</v>
      </c>
      <c r="BE4" s="6">
        <f>ROUND(FIRE1106a_working!BE4,0)</f>
        <v>8</v>
      </c>
      <c r="BF4" s="6">
        <f>ROUND(FIRE1106a_working!BF4,0)</f>
        <v>50</v>
      </c>
      <c r="BG4" s="6">
        <f>ROUND(FIRE1106a_working!BG4,0)</f>
        <v>32</v>
      </c>
      <c r="BH4" s="6">
        <f>ROUND(FIRE1106a_working!BH4,0)</f>
        <v>147</v>
      </c>
      <c r="BI4" s="6">
        <f>ROUND(FIRE1106a_working!BI4,0)</f>
        <v>994</v>
      </c>
      <c r="BJ4" s="6">
        <f>ROUND(FIRE1106a_working!BJ4,0)</f>
        <v>3236</v>
      </c>
      <c r="BK4" s="6">
        <f>ROUND(FIRE1106a_working!BK4,0)</f>
        <v>2330</v>
      </c>
      <c r="BL4" s="113">
        <f>ROUND(FIRE1106a_working!BL4,3)</f>
        <v>7.6999999999999999E-2</v>
      </c>
      <c r="BM4" s="75">
        <f>ROUND(FIRE1106a_working!BM4,3)</f>
        <v>0.59499999999999997</v>
      </c>
      <c r="BN4" s="34" t="s">
        <v>130</v>
      </c>
      <c r="BO4" s="7">
        <f>ROUND(FIRE1106a_working!BO4,0)</f>
        <v>11900</v>
      </c>
      <c r="BP4" s="7">
        <f>ROUND(FIRE1106a_working!BP4,0)</f>
        <v>155</v>
      </c>
      <c r="BQ4" s="7">
        <f>ROUND(FIRE1106a_working!BQ4,0)</f>
        <v>67</v>
      </c>
      <c r="BR4" s="7">
        <f>ROUND(FIRE1106a_working!BR4,0)</f>
        <v>40</v>
      </c>
      <c r="BS4" s="7">
        <f>ROUND(FIRE1106a_working!BS4,0)</f>
        <v>154</v>
      </c>
      <c r="BT4" s="7">
        <f>ROUND(FIRE1106a_working!BT4,0)</f>
        <v>64</v>
      </c>
      <c r="BU4" s="7">
        <f>ROUND(FIRE1106a_working!BU4,0)</f>
        <v>888</v>
      </c>
      <c r="BV4" s="7">
        <f>ROUND(FIRE1106a_working!BV4,0)</f>
        <v>6419</v>
      </c>
      <c r="BW4" s="7">
        <f>ROUND(FIRE1106a_working!BW4,0)</f>
        <v>20097</v>
      </c>
      <c r="BX4" s="7">
        <f>ROUND(FIRE1106a_working!BX4,0)</f>
        <v>14518</v>
      </c>
      <c r="BY4" s="116">
        <f>ROUND(FIRE1106a_working!BY4,3)</f>
        <v>6.9000000000000006E-2</v>
      </c>
      <c r="BZ4" s="83">
        <f>ROUND(FIRE1106a_working!BZ4,3)</f>
        <v>0.63700000000000001</v>
      </c>
      <c r="CA4" s="34" t="s">
        <v>130</v>
      </c>
    </row>
    <row r="5" spans="1:79" s="18" customFormat="1" ht="15" customHeight="1" x14ac:dyDescent="0.35">
      <c r="A5" s="8">
        <v>2012</v>
      </c>
      <c r="B5" s="9">
        <f>ROUND(FIRE1106a_working!B5,0)</f>
        <v>7076</v>
      </c>
      <c r="C5" s="9">
        <f>ROUND(FIRE1106a_working!C5,0)</f>
        <v>115</v>
      </c>
      <c r="D5" s="9">
        <f>ROUND(FIRE1106a_working!D5,0)</f>
        <v>26</v>
      </c>
      <c r="E5" s="9">
        <f>ROUND(FIRE1106a_working!E5,0)</f>
        <v>21</v>
      </c>
      <c r="F5" s="9">
        <f>ROUND(FIRE1106a_working!F5,0)</f>
        <v>90</v>
      </c>
      <c r="G5" s="9">
        <f>ROUND(FIRE1106a_working!G5,0)</f>
        <v>33</v>
      </c>
      <c r="H5" s="9">
        <f>ROUND(FIRE1106a_working!H5,0)</f>
        <v>596</v>
      </c>
      <c r="I5" s="9">
        <f>ROUND(FIRE1106a_working!I5,0)</f>
        <v>3340</v>
      </c>
      <c r="J5" s="9">
        <f>ROUND(FIRE1106a_working!J5,0)</f>
        <v>11094</v>
      </c>
      <c r="K5" s="23">
        <f>ROUND(FIRE1106a_working!K5,0)</f>
        <v>5854</v>
      </c>
      <c r="L5" s="120">
        <f>ROUND(FIRE1106a_working!L5,3)</f>
        <v>7.8E-2</v>
      </c>
      <c r="M5" s="76">
        <f>ROUND(FIRE1106a_working!M5,3)</f>
        <v>0.6</v>
      </c>
      <c r="N5" s="34" t="s">
        <v>130</v>
      </c>
      <c r="O5" s="9">
        <f>ROUND(FIRE1106a_working!O5,0)</f>
        <v>2712</v>
      </c>
      <c r="P5" s="9">
        <f>ROUND(FIRE1106a_working!P5,0)</f>
        <v>16</v>
      </c>
      <c r="Q5" s="9">
        <f>ROUND(FIRE1106a_working!Q5,0)</f>
        <v>6</v>
      </c>
      <c r="R5" s="9">
        <f>ROUND(FIRE1106a_working!R5,0)</f>
        <v>5</v>
      </c>
      <c r="S5" s="9">
        <f>ROUND(FIRE1106a_working!S5,0)</f>
        <v>12</v>
      </c>
      <c r="T5" s="9">
        <f>ROUND(FIRE1106a_working!T5,0)</f>
        <v>5</v>
      </c>
      <c r="U5" s="9">
        <f>ROUND(FIRE1106a_working!U5,0)</f>
        <v>103</v>
      </c>
      <c r="V5" s="9">
        <f>ROUND(FIRE1106a_working!V5,0)</f>
        <v>1874</v>
      </c>
      <c r="W5" s="9">
        <f>ROUND(FIRE1106a_working!W5,0)</f>
        <v>4790</v>
      </c>
      <c r="X5" s="23">
        <f>ROUND(FIRE1106a_working!X5,0)</f>
        <v>4290</v>
      </c>
      <c r="Y5" s="120">
        <f>ROUND(FIRE1106a_working!Y5,3)</f>
        <v>3.1E-2</v>
      </c>
      <c r="Z5" s="76">
        <f>ROUND(FIRE1106a_working!Z5,3)</f>
        <v>0.65700000000000003</v>
      </c>
      <c r="AA5" s="34" t="s">
        <v>130</v>
      </c>
      <c r="AB5" s="10">
        <f>ROUND(FIRE1106a_working!AB5,0)</f>
        <v>9788</v>
      </c>
      <c r="AC5" s="10">
        <f>ROUND(FIRE1106a_working!AC5,0)</f>
        <v>131</v>
      </c>
      <c r="AD5" s="10">
        <f>ROUND(FIRE1106a_working!AD5,0)</f>
        <v>32</v>
      </c>
      <c r="AE5" s="10">
        <f>ROUND(FIRE1106a_working!AE5,0)</f>
        <v>26</v>
      </c>
      <c r="AF5" s="10">
        <f>ROUND(FIRE1106a_working!AF5,0)</f>
        <v>102</v>
      </c>
      <c r="AG5" s="10">
        <f>ROUND(FIRE1106a_working!AG5,0)</f>
        <v>38</v>
      </c>
      <c r="AH5" s="10">
        <f>ROUND(FIRE1106a_working!AH5,0)</f>
        <v>699</v>
      </c>
      <c r="AI5" s="10">
        <f>ROUND(FIRE1106a_working!AI5,0)</f>
        <v>5214</v>
      </c>
      <c r="AJ5" s="10">
        <f>ROUND(FIRE1106a_working!AJ5,0)</f>
        <v>15884</v>
      </c>
      <c r="AK5" s="19">
        <f>ROUND(FIRE1106a_working!AK5,0)</f>
        <v>10144</v>
      </c>
      <c r="AL5" s="117">
        <f>ROUND(FIRE1106a_working!AL5,3)</f>
        <v>6.4000000000000001E-2</v>
      </c>
      <c r="AM5" s="84">
        <f>ROUND(FIRE1106a_working!AM5,3)</f>
        <v>0.61899999999999999</v>
      </c>
      <c r="AN5" s="34" t="s">
        <v>130</v>
      </c>
      <c r="AO5" s="9">
        <f>ROUND(FIRE1106a_working!AO5,0)</f>
        <v>419</v>
      </c>
      <c r="AP5" s="9">
        <f>ROUND(FIRE1106a_working!AP5,0)</f>
        <v>1</v>
      </c>
      <c r="AQ5" s="9">
        <f>ROUND(FIRE1106a_working!AQ5,0)</f>
        <v>0</v>
      </c>
      <c r="AR5" s="9">
        <f>ROUND(FIRE1106a_working!AR5,0)</f>
        <v>0</v>
      </c>
      <c r="AS5" s="9">
        <f>ROUND(FIRE1106a_working!AS5,0)</f>
        <v>1</v>
      </c>
      <c r="AT5" s="9">
        <f>ROUND(FIRE1106a_working!AT5,0)</f>
        <v>3</v>
      </c>
      <c r="AU5" s="9">
        <f>ROUND(FIRE1106a_working!AU5,0)</f>
        <v>24</v>
      </c>
      <c r="AV5" s="9">
        <f>ROUND(FIRE1106a_working!AV5,0)</f>
        <v>188</v>
      </c>
      <c r="AW5" s="9">
        <f>ROUND(FIRE1106a_working!AW5,0)</f>
        <v>444</v>
      </c>
      <c r="AX5" s="23">
        <f>ROUND(FIRE1106a_working!AX5,0)</f>
        <v>362</v>
      </c>
      <c r="AY5" s="120">
        <f>ROUND(FIRE1106a_working!AY5,3)</f>
        <v>4.5999999999999999E-2</v>
      </c>
      <c r="AZ5" s="76">
        <f>ROUND(FIRE1106a_working!AZ5,3)</f>
        <v>0.55900000000000005</v>
      </c>
      <c r="BA5" s="34" t="s">
        <v>130</v>
      </c>
      <c r="BB5" s="9">
        <f>ROUND(FIRE1106a_working!BB5,0)</f>
        <v>2496</v>
      </c>
      <c r="BC5" s="9">
        <f>ROUND(FIRE1106a_working!BC5,0)</f>
        <v>14</v>
      </c>
      <c r="BD5" s="9">
        <f>ROUND(FIRE1106a_working!BD5,0)</f>
        <v>50</v>
      </c>
      <c r="BE5" s="9">
        <f>ROUND(FIRE1106a_working!BE5,0)</f>
        <v>9</v>
      </c>
      <c r="BF5" s="9">
        <f>ROUND(FIRE1106a_working!BF5,0)</f>
        <v>54</v>
      </c>
      <c r="BG5" s="9">
        <f>ROUND(FIRE1106a_working!BG5,0)</f>
        <v>32</v>
      </c>
      <c r="BH5" s="9">
        <f>ROUND(FIRE1106a_working!BH5,0)</f>
        <v>142</v>
      </c>
      <c r="BI5" s="9">
        <f>ROUND(FIRE1106a_working!BI5,0)</f>
        <v>1016</v>
      </c>
      <c r="BJ5" s="9">
        <f>ROUND(FIRE1106a_working!BJ5,0)</f>
        <v>2900</v>
      </c>
      <c r="BK5" s="23">
        <f>ROUND(FIRE1106a_working!BK5,0)</f>
        <v>1854</v>
      </c>
      <c r="BL5" s="120">
        <f>ROUND(FIRE1106a_working!BL5,3)</f>
        <v>7.9000000000000001E-2</v>
      </c>
      <c r="BM5" s="76">
        <f>ROUND(FIRE1106a_working!BM5,3)</f>
        <v>0.55500000000000005</v>
      </c>
      <c r="BN5" s="34" t="s">
        <v>130</v>
      </c>
      <c r="BO5" s="10">
        <f>ROUND(FIRE1106a_working!BO5,0)</f>
        <v>12703</v>
      </c>
      <c r="BP5" s="10">
        <f>ROUND(FIRE1106a_working!BP5,0)</f>
        <v>146</v>
      </c>
      <c r="BQ5" s="10">
        <f>ROUND(FIRE1106a_working!BQ5,0)</f>
        <v>82</v>
      </c>
      <c r="BR5" s="10">
        <f>ROUND(FIRE1106a_working!BR5,0)</f>
        <v>35</v>
      </c>
      <c r="BS5" s="10">
        <f>ROUND(FIRE1106a_working!BS5,0)</f>
        <v>157</v>
      </c>
      <c r="BT5" s="10">
        <f>ROUND(FIRE1106a_working!BT5,0)</f>
        <v>73</v>
      </c>
      <c r="BU5" s="10">
        <f>ROUND(FIRE1106a_working!BU5,0)</f>
        <v>865</v>
      </c>
      <c r="BV5" s="10">
        <f>ROUND(FIRE1106a_working!BV5,0)</f>
        <v>6418</v>
      </c>
      <c r="BW5" s="10">
        <f>ROUND(FIRE1106a_working!BW5,0)</f>
        <v>19228</v>
      </c>
      <c r="BX5" s="19">
        <f>ROUND(FIRE1106a_working!BX5,0)</f>
        <v>12360</v>
      </c>
      <c r="BY5" s="117">
        <f>ROUND(FIRE1106a_working!BY5,3)</f>
        <v>6.6000000000000003E-2</v>
      </c>
      <c r="BZ5" s="84">
        <f>ROUND(FIRE1106a_working!BZ5,3)</f>
        <v>0.60699999999999998</v>
      </c>
      <c r="CA5" s="34" t="s">
        <v>130</v>
      </c>
    </row>
    <row r="6" spans="1:79" s="18" customFormat="1" ht="15" customHeight="1" x14ac:dyDescent="0.35">
      <c r="A6" s="8">
        <v>2013</v>
      </c>
      <c r="B6" s="9">
        <f>ROUND(FIRE1106a_working!B6,0)</f>
        <v>7204</v>
      </c>
      <c r="C6" s="9">
        <f>ROUND(FIRE1106a_working!C6,0)</f>
        <v>119</v>
      </c>
      <c r="D6" s="9">
        <f>ROUND(FIRE1106a_working!D6,0)</f>
        <v>26</v>
      </c>
      <c r="E6" s="9">
        <f>ROUND(FIRE1106a_working!E6,0)</f>
        <v>23</v>
      </c>
      <c r="F6" s="9">
        <f>ROUND(FIRE1106a_working!F6,0)</f>
        <v>88</v>
      </c>
      <c r="G6" s="9">
        <f>ROUND(FIRE1106a_working!G6,0)</f>
        <v>32</v>
      </c>
      <c r="H6" s="9">
        <f>ROUND(FIRE1106a_working!H6,0)</f>
        <v>640</v>
      </c>
      <c r="I6" s="9">
        <f>ROUND(FIRE1106a_working!I6,0)</f>
        <v>4085</v>
      </c>
      <c r="J6" s="9">
        <f>ROUND(FIRE1106a_working!J6,0)</f>
        <v>10669</v>
      </c>
      <c r="K6" s="23">
        <f>ROUND(FIRE1106a_working!K6,0)</f>
        <v>4442</v>
      </c>
      <c r="L6" s="120">
        <f>ROUND(FIRE1106a_working!L6,3)</f>
        <v>7.5999999999999998E-2</v>
      </c>
      <c r="M6" s="76">
        <f>ROUND(FIRE1106a_working!M6,3)</f>
        <v>0.55300000000000005</v>
      </c>
      <c r="N6" s="34" t="s">
        <v>130</v>
      </c>
      <c r="O6" s="9">
        <f>ROUND(FIRE1106a_working!O6,0)</f>
        <v>2947</v>
      </c>
      <c r="P6" s="9">
        <f>ROUND(FIRE1106a_working!P6,0)</f>
        <v>15</v>
      </c>
      <c r="Q6" s="9">
        <f>ROUND(FIRE1106a_working!Q6,0)</f>
        <v>4</v>
      </c>
      <c r="R6" s="9">
        <f>ROUND(FIRE1106a_working!R6,0)</f>
        <v>5</v>
      </c>
      <c r="S6" s="9">
        <f>ROUND(FIRE1106a_working!S6,0)</f>
        <v>12</v>
      </c>
      <c r="T6" s="9">
        <f>ROUND(FIRE1106a_working!T6,0)</f>
        <v>4</v>
      </c>
      <c r="U6" s="9">
        <f>ROUND(FIRE1106a_working!U6,0)</f>
        <v>121</v>
      </c>
      <c r="V6" s="9">
        <f>ROUND(FIRE1106a_working!V6,0)</f>
        <v>2114</v>
      </c>
      <c r="W6" s="9">
        <f>ROUND(FIRE1106a_working!W6,0)</f>
        <v>5351</v>
      </c>
      <c r="X6" s="23">
        <f>ROUND(FIRE1106a_working!X6,0)</f>
        <v>2882</v>
      </c>
      <c r="Y6" s="120">
        <f>ROUND(FIRE1106a_working!Y6,3)</f>
        <v>3.1E-2</v>
      </c>
      <c r="Z6" s="76">
        <f>ROUND(FIRE1106a_working!Z6,3)</f>
        <v>0.61199999999999999</v>
      </c>
      <c r="AA6" s="34" t="s">
        <v>130</v>
      </c>
      <c r="AB6" s="10">
        <f>ROUND(FIRE1106a_working!AB6,0)</f>
        <v>10151</v>
      </c>
      <c r="AC6" s="10">
        <f>ROUND(FIRE1106a_working!AC6,0)</f>
        <v>134</v>
      </c>
      <c r="AD6" s="10">
        <f>ROUND(FIRE1106a_working!AD6,0)</f>
        <v>30</v>
      </c>
      <c r="AE6" s="10">
        <f>ROUND(FIRE1106a_working!AE6,0)</f>
        <v>28</v>
      </c>
      <c r="AF6" s="10">
        <f>ROUND(FIRE1106a_working!AF6,0)</f>
        <v>100</v>
      </c>
      <c r="AG6" s="10">
        <f>ROUND(FIRE1106a_working!AG6,0)</f>
        <v>36</v>
      </c>
      <c r="AH6" s="10">
        <f>ROUND(FIRE1106a_working!AH6,0)</f>
        <v>761</v>
      </c>
      <c r="AI6" s="10">
        <f>ROUND(FIRE1106a_working!AI6,0)</f>
        <v>6199</v>
      </c>
      <c r="AJ6" s="10">
        <f>ROUND(FIRE1106a_working!AJ6,0)</f>
        <v>16020</v>
      </c>
      <c r="AK6" s="19">
        <f>ROUND(FIRE1106a_working!AK6,0)</f>
        <v>7324</v>
      </c>
      <c r="AL6" s="117">
        <f>ROUND(FIRE1106a_working!AL6,3)</f>
        <v>6.2E-2</v>
      </c>
      <c r="AM6" s="84">
        <f>ROUND(FIRE1106a_working!AM6,3)</f>
        <v>0.57199999999999995</v>
      </c>
      <c r="AN6" s="34" t="s">
        <v>130</v>
      </c>
      <c r="AO6" s="9">
        <f>ROUND(FIRE1106a_working!AO6,0)</f>
        <v>436</v>
      </c>
      <c r="AP6" s="9">
        <f>ROUND(FIRE1106a_working!AP6,0)</f>
        <v>1</v>
      </c>
      <c r="AQ6" s="9">
        <f>ROUND(FIRE1106a_working!AQ6,0)</f>
        <v>0</v>
      </c>
      <c r="AR6" s="9">
        <f>ROUND(FIRE1106a_working!AR6,0)</f>
        <v>0</v>
      </c>
      <c r="AS6" s="9">
        <f>ROUND(FIRE1106a_working!AS6,0)</f>
        <v>1</v>
      </c>
      <c r="AT6" s="9">
        <f>ROUND(FIRE1106a_working!AT6,0)</f>
        <v>3</v>
      </c>
      <c r="AU6" s="9">
        <f>ROUND(FIRE1106a_working!AU6,0)</f>
        <v>28</v>
      </c>
      <c r="AV6" s="9">
        <f>ROUND(FIRE1106a_working!AV6,0)</f>
        <v>194</v>
      </c>
      <c r="AW6" s="9">
        <f>ROUND(FIRE1106a_working!AW6,0)</f>
        <v>449</v>
      </c>
      <c r="AX6" s="23">
        <f>ROUND(FIRE1106a_working!AX6,0)</f>
        <v>276</v>
      </c>
      <c r="AY6" s="120">
        <f>ROUND(FIRE1106a_working!AY6,3)</f>
        <v>0.05</v>
      </c>
      <c r="AZ6" s="76">
        <f>ROUND(FIRE1106a_working!AZ6,3)</f>
        <v>0.52200000000000002</v>
      </c>
      <c r="BA6" s="34" t="s">
        <v>130</v>
      </c>
      <c r="BB6" s="9">
        <f>ROUND(FIRE1106a_working!BB6,0)</f>
        <v>2687</v>
      </c>
      <c r="BC6" s="9">
        <f>ROUND(FIRE1106a_working!BC6,0)</f>
        <v>13</v>
      </c>
      <c r="BD6" s="9">
        <f>ROUND(FIRE1106a_working!BD6,0)</f>
        <v>45</v>
      </c>
      <c r="BE6" s="9">
        <f>ROUND(FIRE1106a_working!BE6,0)</f>
        <v>10</v>
      </c>
      <c r="BF6" s="9">
        <f>ROUND(FIRE1106a_working!BF6,0)</f>
        <v>60</v>
      </c>
      <c r="BG6" s="9">
        <f>ROUND(FIRE1106a_working!BG6,0)</f>
        <v>31</v>
      </c>
      <c r="BH6" s="9">
        <f>ROUND(FIRE1106a_working!BH6,0)</f>
        <v>159</v>
      </c>
      <c r="BI6" s="9">
        <f>ROUND(FIRE1106a_working!BI6,0)</f>
        <v>1150</v>
      </c>
      <c r="BJ6" s="9">
        <f>ROUND(FIRE1106a_working!BJ6,0)</f>
        <v>2795</v>
      </c>
      <c r="BK6" s="23">
        <f>ROUND(FIRE1106a_working!BK6,0)</f>
        <v>1339</v>
      </c>
      <c r="BL6" s="120">
        <f>ROUND(FIRE1106a_working!BL6,3)</f>
        <v>7.6999999999999999E-2</v>
      </c>
      <c r="BM6" s="76">
        <f>ROUND(FIRE1106a_working!BM6,3)</f>
        <v>0.499</v>
      </c>
      <c r="BN6" s="34" t="s">
        <v>130</v>
      </c>
      <c r="BO6" s="10">
        <f>ROUND(FIRE1106a_working!BO6,0)</f>
        <v>13274</v>
      </c>
      <c r="BP6" s="10">
        <f>ROUND(FIRE1106a_working!BP6,0)</f>
        <v>148</v>
      </c>
      <c r="BQ6" s="10">
        <f>ROUND(FIRE1106a_working!BQ6,0)</f>
        <v>75</v>
      </c>
      <c r="BR6" s="10">
        <f>ROUND(FIRE1106a_working!BR6,0)</f>
        <v>38</v>
      </c>
      <c r="BS6" s="10">
        <f>ROUND(FIRE1106a_working!BS6,0)</f>
        <v>161</v>
      </c>
      <c r="BT6" s="10">
        <f>ROUND(FIRE1106a_working!BT6,0)</f>
        <v>70</v>
      </c>
      <c r="BU6" s="10">
        <f>ROUND(FIRE1106a_working!BU6,0)</f>
        <v>948</v>
      </c>
      <c r="BV6" s="10">
        <f>ROUND(FIRE1106a_working!BV6,0)</f>
        <v>7543</v>
      </c>
      <c r="BW6" s="10">
        <f>ROUND(FIRE1106a_working!BW6,0)</f>
        <v>19264</v>
      </c>
      <c r="BX6" s="19">
        <f>ROUND(FIRE1106a_working!BX6,0)</f>
        <v>8939</v>
      </c>
      <c r="BY6" s="117">
        <f>ROUND(FIRE1106a_working!BY6,3)</f>
        <v>6.5000000000000002E-2</v>
      </c>
      <c r="BZ6" s="84">
        <f>ROUND(FIRE1106a_working!BZ6,3)</f>
        <v>0.55900000000000005</v>
      </c>
      <c r="CA6" s="34" t="s">
        <v>130</v>
      </c>
    </row>
    <row r="7" spans="1:79" s="18" customFormat="1" ht="15" customHeight="1" x14ac:dyDescent="0.35">
      <c r="A7" s="8">
        <v>2014</v>
      </c>
      <c r="B7" s="9">
        <f>ROUND(FIRE1106a_working!B7,0)</f>
        <v>6956</v>
      </c>
      <c r="C7" s="9">
        <f>ROUND(FIRE1106a_working!C7,0)</f>
        <v>118</v>
      </c>
      <c r="D7" s="9">
        <f>ROUND(FIRE1106a_working!D7,0)</f>
        <v>25</v>
      </c>
      <c r="E7" s="9">
        <f>ROUND(FIRE1106a_working!E7,0)</f>
        <v>22</v>
      </c>
      <c r="F7" s="9">
        <f>ROUND(FIRE1106a_working!F7,0)</f>
        <v>87</v>
      </c>
      <c r="G7" s="9">
        <f>ROUND(FIRE1106a_working!G7,0)</f>
        <v>32</v>
      </c>
      <c r="H7" s="9">
        <f>ROUND(FIRE1106a_working!H7,0)</f>
        <v>585</v>
      </c>
      <c r="I7" s="9">
        <f>ROUND(FIRE1106a_working!I7,0)</f>
        <v>3778</v>
      </c>
      <c r="J7" s="9">
        <f>ROUND(FIRE1106a_working!J7,0)</f>
        <v>10385</v>
      </c>
      <c r="K7" s="23">
        <f>ROUND(FIRE1106a_working!K7,0)</f>
        <v>4302</v>
      </c>
      <c r="L7" s="120">
        <f>ROUND(FIRE1106a_working!L7,3)</f>
        <v>7.4999999999999997E-2</v>
      </c>
      <c r="M7" s="76">
        <f>ROUND(FIRE1106a_working!M7,3)</f>
        <v>0.55900000000000005</v>
      </c>
      <c r="N7" s="34" t="s">
        <v>130</v>
      </c>
      <c r="O7" s="9">
        <f>ROUND(FIRE1106a_working!O7,0)</f>
        <v>2975</v>
      </c>
      <c r="P7" s="9">
        <f>ROUND(FIRE1106a_working!P7,0)</f>
        <v>14</v>
      </c>
      <c r="Q7" s="9">
        <f>ROUND(FIRE1106a_working!Q7,0)</f>
        <v>3</v>
      </c>
      <c r="R7" s="9">
        <f>ROUND(FIRE1106a_working!R7,0)</f>
        <v>4</v>
      </c>
      <c r="S7" s="9">
        <f>ROUND(FIRE1106a_working!S7,0)</f>
        <v>12</v>
      </c>
      <c r="T7" s="9">
        <f>ROUND(FIRE1106a_working!T7,0)</f>
        <v>4</v>
      </c>
      <c r="U7" s="9">
        <f>ROUND(FIRE1106a_working!U7,0)</f>
        <v>121</v>
      </c>
      <c r="V7" s="9">
        <f>ROUND(FIRE1106a_working!V7,0)</f>
        <v>2108</v>
      </c>
      <c r="W7" s="9">
        <f>ROUND(FIRE1106a_working!W7,0)</f>
        <v>5080</v>
      </c>
      <c r="X7" s="23">
        <f>ROUND(FIRE1106a_working!X7,0)</f>
        <v>2857</v>
      </c>
      <c r="Y7" s="120">
        <f>ROUND(FIRE1106a_working!Y7,3)</f>
        <v>0.03</v>
      </c>
      <c r="Z7" s="76">
        <f>ROUND(FIRE1106a_working!Z7,3)</f>
        <v>0.60199999999999998</v>
      </c>
      <c r="AA7" s="34" t="s">
        <v>130</v>
      </c>
      <c r="AB7" s="10">
        <f>ROUND(FIRE1106a_working!AB7,0)</f>
        <v>9931</v>
      </c>
      <c r="AC7" s="10">
        <f>ROUND(FIRE1106a_working!AC7,0)</f>
        <v>132</v>
      </c>
      <c r="AD7" s="10">
        <f>ROUND(FIRE1106a_working!AD7,0)</f>
        <v>28</v>
      </c>
      <c r="AE7" s="10">
        <f>ROUND(FIRE1106a_working!AE7,0)</f>
        <v>26</v>
      </c>
      <c r="AF7" s="10">
        <f>ROUND(FIRE1106a_working!AF7,0)</f>
        <v>99</v>
      </c>
      <c r="AG7" s="10">
        <f>ROUND(FIRE1106a_working!AG7,0)</f>
        <v>36</v>
      </c>
      <c r="AH7" s="10">
        <f>ROUND(FIRE1106a_working!AH7,0)</f>
        <v>706</v>
      </c>
      <c r="AI7" s="10">
        <f>ROUND(FIRE1106a_working!AI7,0)</f>
        <v>5886</v>
      </c>
      <c r="AJ7" s="10">
        <f>ROUND(FIRE1106a_working!AJ7,0)</f>
        <v>15465</v>
      </c>
      <c r="AK7" s="19">
        <f>ROUND(FIRE1106a_working!AK7,0)</f>
        <v>7159</v>
      </c>
      <c r="AL7" s="117">
        <f>ROUND(FIRE1106a_working!AL7,3)</f>
        <v>6.0999999999999999E-2</v>
      </c>
      <c r="AM7" s="84">
        <f>ROUND(FIRE1106a_working!AM7,3)</f>
        <v>0.57299999999999995</v>
      </c>
      <c r="AN7" s="34" t="s">
        <v>130</v>
      </c>
      <c r="AO7" s="9">
        <f>ROUND(FIRE1106a_working!AO7,0)</f>
        <v>410</v>
      </c>
      <c r="AP7" s="9">
        <f>ROUND(FIRE1106a_working!AP7,0)</f>
        <v>1</v>
      </c>
      <c r="AQ7" s="9">
        <f>ROUND(FIRE1106a_working!AQ7,0)</f>
        <v>0</v>
      </c>
      <c r="AR7" s="9">
        <f>ROUND(FIRE1106a_working!AR7,0)</f>
        <v>0</v>
      </c>
      <c r="AS7" s="9">
        <f>ROUND(FIRE1106a_working!AS7,0)</f>
        <v>1</v>
      </c>
      <c r="AT7" s="9">
        <f>ROUND(FIRE1106a_working!AT7,0)</f>
        <v>2</v>
      </c>
      <c r="AU7" s="9">
        <f>ROUND(FIRE1106a_working!AU7,0)</f>
        <v>26</v>
      </c>
      <c r="AV7" s="9">
        <f>ROUND(FIRE1106a_working!AV7,0)</f>
        <v>169</v>
      </c>
      <c r="AW7" s="9">
        <f>ROUND(FIRE1106a_working!AW7,0)</f>
        <v>429</v>
      </c>
      <c r="AX7" s="23">
        <f>ROUND(FIRE1106a_working!AX7,0)</f>
        <v>268</v>
      </c>
      <c r="AY7" s="120">
        <f>ROUND(FIRE1106a_working!AY7,3)</f>
        <v>4.9000000000000002E-2</v>
      </c>
      <c r="AZ7" s="76">
        <f>ROUND(FIRE1106a_working!AZ7,3)</f>
        <v>0.53400000000000003</v>
      </c>
      <c r="BA7" s="34" t="s">
        <v>130</v>
      </c>
      <c r="BB7" s="9">
        <f>ROUND(FIRE1106a_working!BB7,0)</f>
        <v>2642</v>
      </c>
      <c r="BC7" s="9">
        <f>ROUND(FIRE1106a_working!BC7,0)</f>
        <v>14</v>
      </c>
      <c r="BD7" s="9">
        <f>ROUND(FIRE1106a_working!BD7,0)</f>
        <v>46</v>
      </c>
      <c r="BE7" s="9">
        <f>ROUND(FIRE1106a_working!BE7,0)</f>
        <v>8</v>
      </c>
      <c r="BF7" s="9">
        <f>ROUND(FIRE1106a_working!BF7,0)</f>
        <v>61</v>
      </c>
      <c r="BG7" s="9">
        <f>ROUND(FIRE1106a_working!BG7,0)</f>
        <v>29</v>
      </c>
      <c r="BH7" s="9">
        <f>ROUND(FIRE1106a_working!BH7,0)</f>
        <v>131</v>
      </c>
      <c r="BI7" s="9">
        <f>ROUND(FIRE1106a_working!BI7,0)</f>
        <v>1142</v>
      </c>
      <c r="BJ7" s="9">
        <f>ROUND(FIRE1106a_working!BJ7,0)</f>
        <v>2604</v>
      </c>
      <c r="BK7" s="23">
        <f>ROUND(FIRE1106a_working!BK7,0)</f>
        <v>1287</v>
      </c>
      <c r="BL7" s="120">
        <f>ROUND(FIRE1106a_working!BL7,3)</f>
        <v>7.0999999999999994E-2</v>
      </c>
      <c r="BM7" s="76">
        <f>ROUND(FIRE1106a_working!BM7,3)</f>
        <v>0.48899999999999999</v>
      </c>
      <c r="BN7" s="34" t="s">
        <v>130</v>
      </c>
      <c r="BO7" s="10">
        <f>ROUND(FIRE1106a_working!BO7,0)</f>
        <v>12983</v>
      </c>
      <c r="BP7" s="10">
        <f>ROUND(FIRE1106a_working!BP7,0)</f>
        <v>147</v>
      </c>
      <c r="BQ7" s="10">
        <f>ROUND(FIRE1106a_working!BQ7,0)</f>
        <v>74</v>
      </c>
      <c r="BR7" s="10">
        <f>ROUND(FIRE1106a_working!BR7,0)</f>
        <v>34</v>
      </c>
      <c r="BS7" s="10">
        <f>ROUND(FIRE1106a_working!BS7,0)</f>
        <v>161</v>
      </c>
      <c r="BT7" s="10">
        <f>ROUND(FIRE1106a_working!BT7,0)</f>
        <v>67</v>
      </c>
      <c r="BU7" s="10">
        <f>ROUND(FIRE1106a_working!BU7,0)</f>
        <v>863</v>
      </c>
      <c r="BV7" s="10">
        <f>ROUND(FIRE1106a_working!BV7,0)</f>
        <v>7197</v>
      </c>
      <c r="BW7" s="10">
        <f>ROUND(FIRE1106a_working!BW7,0)</f>
        <v>18498</v>
      </c>
      <c r="BX7" s="19">
        <f>ROUND(FIRE1106a_working!BX7,0)</f>
        <v>8714</v>
      </c>
      <c r="BY7" s="117">
        <f>ROUND(FIRE1106a_working!BY7,3)</f>
        <v>6.3E-2</v>
      </c>
      <c r="BZ7" s="84">
        <f>ROUND(FIRE1106a_working!BZ7,3)</f>
        <v>0.55800000000000005</v>
      </c>
      <c r="CA7" s="34" t="s">
        <v>130</v>
      </c>
    </row>
    <row r="8" spans="1:79" s="18" customFormat="1" ht="15" customHeight="1" x14ac:dyDescent="0.35">
      <c r="A8" s="8">
        <v>2015</v>
      </c>
      <c r="B8" s="9">
        <f>ROUND(FIRE1106a_working!B8,0)</f>
        <v>6688</v>
      </c>
      <c r="C8" s="9">
        <f>ROUND(FIRE1106a_working!C8,0)</f>
        <v>226</v>
      </c>
      <c r="D8" s="9">
        <f>ROUND(FIRE1106a_working!D8,0)</f>
        <v>25</v>
      </c>
      <c r="E8" s="9">
        <f>ROUND(FIRE1106a_working!E8,0)</f>
        <v>24</v>
      </c>
      <c r="F8" s="9">
        <f>ROUND(FIRE1106a_working!F8,0)</f>
        <v>87</v>
      </c>
      <c r="G8" s="9">
        <f>ROUND(FIRE1106a_working!G8,0)</f>
        <v>32</v>
      </c>
      <c r="H8" s="9">
        <f>ROUND(FIRE1106a_working!H8,0)</f>
        <v>548</v>
      </c>
      <c r="I8" s="9">
        <f>ROUND(FIRE1106a_working!I8,0)</f>
        <v>3477</v>
      </c>
      <c r="J8" s="9">
        <f>ROUND(FIRE1106a_working!J8,0)</f>
        <v>9787</v>
      </c>
      <c r="K8" s="23">
        <f>ROUND(FIRE1106a_working!K8,0)</f>
        <v>4326</v>
      </c>
      <c r="L8" s="120">
        <f>ROUND(FIRE1106a_working!L8,3)</f>
        <v>8.5000000000000006E-2</v>
      </c>
      <c r="M8" s="76">
        <f>ROUND(FIRE1106a_working!M8,3)</f>
        <v>0.56000000000000005</v>
      </c>
      <c r="N8" s="34" t="s">
        <v>130</v>
      </c>
      <c r="O8" s="9">
        <f>ROUND(FIRE1106a_working!O8,0)</f>
        <v>2976</v>
      </c>
      <c r="P8" s="9">
        <f>ROUND(FIRE1106a_working!P8,0)</f>
        <v>16</v>
      </c>
      <c r="Q8" s="9">
        <f>ROUND(FIRE1106a_working!Q8,0)</f>
        <v>2</v>
      </c>
      <c r="R8" s="9">
        <f>ROUND(FIRE1106a_working!R8,0)</f>
        <v>5</v>
      </c>
      <c r="S8" s="9">
        <f>ROUND(FIRE1106a_working!S8,0)</f>
        <v>11</v>
      </c>
      <c r="T8" s="9">
        <f>ROUND(FIRE1106a_working!T8,0)</f>
        <v>3</v>
      </c>
      <c r="U8" s="9">
        <f>ROUND(FIRE1106a_working!U8,0)</f>
        <v>135</v>
      </c>
      <c r="V8" s="9">
        <f>ROUND(FIRE1106a_working!V8,0)</f>
        <v>2292</v>
      </c>
      <c r="W8" s="9">
        <f>ROUND(FIRE1106a_working!W8,0)</f>
        <v>5006</v>
      </c>
      <c r="X8" s="23">
        <f>ROUND(FIRE1106a_working!X8,0)</f>
        <v>2391</v>
      </c>
      <c r="Y8" s="120">
        <f>ROUND(FIRE1106a_working!Y8,3)</f>
        <v>3.2000000000000001E-2</v>
      </c>
      <c r="Z8" s="76">
        <f>ROUND(FIRE1106a_working!Z8,3)</f>
        <v>0.57599999999999996</v>
      </c>
      <c r="AA8" s="34" t="s">
        <v>130</v>
      </c>
      <c r="AB8" s="10">
        <f>ROUND(FIRE1106a_working!AB8,0)</f>
        <v>9664</v>
      </c>
      <c r="AC8" s="10">
        <f>ROUND(FIRE1106a_working!AC8,0)</f>
        <v>242</v>
      </c>
      <c r="AD8" s="10">
        <f>ROUND(FIRE1106a_working!AD8,0)</f>
        <v>27</v>
      </c>
      <c r="AE8" s="10">
        <f>ROUND(FIRE1106a_working!AE8,0)</f>
        <v>29</v>
      </c>
      <c r="AF8" s="10">
        <f>ROUND(FIRE1106a_working!AF8,0)</f>
        <v>98</v>
      </c>
      <c r="AG8" s="10">
        <f>ROUND(FIRE1106a_working!AG8,0)</f>
        <v>35</v>
      </c>
      <c r="AH8" s="10">
        <f>ROUND(FIRE1106a_working!AH8,0)</f>
        <v>683</v>
      </c>
      <c r="AI8" s="10">
        <f>ROUND(FIRE1106a_working!AI8,0)</f>
        <v>5769</v>
      </c>
      <c r="AJ8" s="10">
        <f>ROUND(FIRE1106a_working!AJ8,0)</f>
        <v>14793</v>
      </c>
      <c r="AK8" s="19">
        <f>ROUND(FIRE1106a_working!AK8,0)</f>
        <v>6717</v>
      </c>
      <c r="AL8" s="117">
        <f>ROUND(FIRE1106a_working!AL8,3)</f>
        <v>6.7000000000000004E-2</v>
      </c>
      <c r="AM8" s="84">
        <f>ROUND(FIRE1106a_working!AM8,3)</f>
        <v>0.56499999999999995</v>
      </c>
      <c r="AN8" s="34" t="s">
        <v>130</v>
      </c>
      <c r="AO8" s="9">
        <f>ROUND(FIRE1106a_working!AO8,0)</f>
        <v>405</v>
      </c>
      <c r="AP8" s="9">
        <f>ROUND(FIRE1106a_working!AP8,0)</f>
        <v>0</v>
      </c>
      <c r="AQ8" s="9">
        <f>ROUND(FIRE1106a_working!AQ8,0)</f>
        <v>0</v>
      </c>
      <c r="AR8" s="9">
        <f>ROUND(FIRE1106a_working!AR8,0)</f>
        <v>0</v>
      </c>
      <c r="AS8" s="9">
        <f>ROUND(FIRE1106a_working!AS8,0)</f>
        <v>1</v>
      </c>
      <c r="AT8" s="9">
        <f>ROUND(FIRE1106a_working!AT8,0)</f>
        <v>2</v>
      </c>
      <c r="AU8" s="9">
        <f>ROUND(FIRE1106a_working!AU8,0)</f>
        <v>24</v>
      </c>
      <c r="AV8" s="9">
        <f>ROUND(FIRE1106a_working!AV8,0)</f>
        <v>146</v>
      </c>
      <c r="AW8" s="9">
        <f>ROUND(FIRE1106a_working!AW8,0)</f>
        <v>384</v>
      </c>
      <c r="AX8" s="23">
        <f>ROUND(FIRE1106a_working!AX8,0)</f>
        <v>237</v>
      </c>
      <c r="AY8" s="120">
        <f>ROUND(FIRE1106a_working!AY8,3)</f>
        <v>4.7E-2</v>
      </c>
      <c r="AZ8" s="76">
        <f>ROUND(FIRE1106a_working!AZ8,3)</f>
        <v>0.51800000000000002</v>
      </c>
      <c r="BA8" s="34" t="s">
        <v>130</v>
      </c>
      <c r="BB8" s="9">
        <f>ROUND(FIRE1106a_working!BB8,0)</f>
        <v>2644</v>
      </c>
      <c r="BC8" s="9">
        <f>ROUND(FIRE1106a_working!BC8,0)</f>
        <v>15</v>
      </c>
      <c r="BD8" s="9">
        <f>ROUND(FIRE1106a_working!BD8,0)</f>
        <v>46</v>
      </c>
      <c r="BE8" s="9">
        <f>ROUND(FIRE1106a_working!BE8,0)</f>
        <v>7</v>
      </c>
      <c r="BF8" s="9">
        <f>ROUND(FIRE1106a_working!BF8,0)</f>
        <v>67</v>
      </c>
      <c r="BG8" s="9">
        <f>ROUND(FIRE1106a_working!BG8,0)</f>
        <v>30</v>
      </c>
      <c r="BH8" s="9">
        <f>ROUND(FIRE1106a_working!BH8,0)</f>
        <v>140</v>
      </c>
      <c r="BI8" s="9">
        <f>ROUND(FIRE1106a_working!BI8,0)</f>
        <v>1119</v>
      </c>
      <c r="BJ8" s="9">
        <f>ROUND(FIRE1106a_working!BJ8,0)</f>
        <v>2479</v>
      </c>
      <c r="BK8" s="23">
        <f>ROUND(FIRE1106a_working!BK8,0)</f>
        <v>1287</v>
      </c>
      <c r="BL8" s="120">
        <f>ROUND(FIRE1106a_working!BL8,3)</f>
        <v>7.4999999999999997E-2</v>
      </c>
      <c r="BM8" s="76">
        <f>ROUND(FIRE1106a_working!BM8,3)</f>
        <v>0.48099999999999998</v>
      </c>
      <c r="BN8" s="34" t="s">
        <v>130</v>
      </c>
      <c r="BO8" s="10">
        <f>ROUND(FIRE1106a_working!BO8,0)</f>
        <v>12713</v>
      </c>
      <c r="BP8" s="10">
        <f>ROUND(FIRE1106a_working!BP8,0)</f>
        <v>257</v>
      </c>
      <c r="BQ8" s="10">
        <f>ROUND(FIRE1106a_working!BQ8,0)</f>
        <v>73</v>
      </c>
      <c r="BR8" s="10">
        <f>ROUND(FIRE1106a_working!BR8,0)</f>
        <v>36</v>
      </c>
      <c r="BS8" s="10">
        <f>ROUND(FIRE1106a_working!BS8,0)</f>
        <v>166</v>
      </c>
      <c r="BT8" s="10">
        <f>ROUND(FIRE1106a_working!BT8,0)</f>
        <v>67</v>
      </c>
      <c r="BU8" s="10">
        <f>ROUND(FIRE1106a_working!BU8,0)</f>
        <v>847</v>
      </c>
      <c r="BV8" s="10">
        <f>ROUND(FIRE1106a_working!BV8,0)</f>
        <v>7034</v>
      </c>
      <c r="BW8" s="10">
        <f>ROUND(FIRE1106a_working!BW8,0)</f>
        <v>17656</v>
      </c>
      <c r="BX8" s="19">
        <f>ROUND(FIRE1106a_working!BX8,0)</f>
        <v>8241</v>
      </c>
      <c r="BY8" s="117">
        <f>ROUND(FIRE1106a_working!BY8,3)</f>
        <v>6.8000000000000005E-2</v>
      </c>
      <c r="BZ8" s="84">
        <f>ROUND(FIRE1106a_working!BZ8,3)</f>
        <v>0.55000000000000004</v>
      </c>
      <c r="CA8" s="34" t="s">
        <v>130</v>
      </c>
    </row>
    <row r="9" spans="1:79" s="18" customFormat="1" ht="15" customHeight="1" x14ac:dyDescent="0.35">
      <c r="A9" s="8">
        <v>2016</v>
      </c>
      <c r="B9" s="9">
        <f>ROUND(FIRE1106a_working!B9,0)</f>
        <v>7044</v>
      </c>
      <c r="C9" s="9">
        <f>ROUND(FIRE1106a_working!C9,0)</f>
        <v>115</v>
      </c>
      <c r="D9" s="9">
        <f>ROUND(FIRE1106a_working!D9,0)</f>
        <v>25</v>
      </c>
      <c r="E9" s="9">
        <f>ROUND(FIRE1106a_working!E9,0)</f>
        <v>26</v>
      </c>
      <c r="F9" s="9">
        <f>ROUND(FIRE1106a_working!F9,0)</f>
        <v>92</v>
      </c>
      <c r="G9" s="9">
        <f>ROUND(FIRE1106a_working!G9,0)</f>
        <v>64</v>
      </c>
      <c r="H9" s="9">
        <f>ROUND(FIRE1106a_working!H9,0)</f>
        <v>593</v>
      </c>
      <c r="I9" s="9">
        <f>ROUND(FIRE1106a_working!I9,0)</f>
        <v>3964</v>
      </c>
      <c r="J9" s="9">
        <f>ROUND(FIRE1106a_working!J9,0)</f>
        <v>9603</v>
      </c>
      <c r="K9" s="23">
        <f>ROUND(FIRE1106a_working!K9,0)</f>
        <v>2501</v>
      </c>
      <c r="L9" s="120">
        <f>ROUND(FIRE1106a_working!L9,3)</f>
        <v>7.6999999999999999E-2</v>
      </c>
      <c r="M9" s="76">
        <f>ROUND(FIRE1106a_working!M9,3)</f>
        <v>0.504</v>
      </c>
      <c r="N9" s="34" t="s">
        <v>130</v>
      </c>
      <c r="O9" s="9">
        <f>ROUND(FIRE1106a_working!O9,0)</f>
        <v>3424</v>
      </c>
      <c r="P9" s="9">
        <f>ROUND(FIRE1106a_working!P9,0)</f>
        <v>21</v>
      </c>
      <c r="Q9" s="9">
        <f>ROUND(FIRE1106a_working!Q9,0)</f>
        <v>4</v>
      </c>
      <c r="R9" s="9">
        <f>ROUND(FIRE1106a_working!R9,0)</f>
        <v>5</v>
      </c>
      <c r="S9" s="9">
        <f>ROUND(FIRE1106a_working!S9,0)</f>
        <v>12</v>
      </c>
      <c r="T9" s="9">
        <f>ROUND(FIRE1106a_working!T9,0)</f>
        <v>2</v>
      </c>
      <c r="U9" s="9">
        <f>ROUND(FIRE1106a_working!U9,0)</f>
        <v>152</v>
      </c>
      <c r="V9" s="9">
        <f>ROUND(FIRE1106a_working!V9,0)</f>
        <v>2543</v>
      </c>
      <c r="W9" s="9">
        <f>ROUND(FIRE1106a_working!W9,0)</f>
        <v>5268</v>
      </c>
      <c r="X9" s="23">
        <f>ROUND(FIRE1106a_working!X9,0)</f>
        <v>1150</v>
      </c>
      <c r="Y9" s="120">
        <f>ROUND(FIRE1106a_working!Y9,3)</f>
        <v>3.2000000000000001E-2</v>
      </c>
      <c r="Z9" s="76">
        <f>ROUND(FIRE1106a_working!Z9,3)</f>
        <v>0.51</v>
      </c>
      <c r="AA9" s="34" t="s">
        <v>130</v>
      </c>
      <c r="AB9" s="10">
        <f>ROUND(FIRE1106a_working!AB9,0)</f>
        <v>10468</v>
      </c>
      <c r="AC9" s="10">
        <f>ROUND(FIRE1106a_working!AC9,0)</f>
        <v>136</v>
      </c>
      <c r="AD9" s="10">
        <f>ROUND(FIRE1106a_working!AD9,0)</f>
        <v>29</v>
      </c>
      <c r="AE9" s="10">
        <f>ROUND(FIRE1106a_working!AE9,0)</f>
        <v>31</v>
      </c>
      <c r="AF9" s="10">
        <f>ROUND(FIRE1106a_working!AF9,0)</f>
        <v>104</v>
      </c>
      <c r="AG9" s="10">
        <f>ROUND(FIRE1106a_working!AG9,0)</f>
        <v>66</v>
      </c>
      <c r="AH9" s="10">
        <f>ROUND(FIRE1106a_working!AH9,0)</f>
        <v>745</v>
      </c>
      <c r="AI9" s="10">
        <f>ROUND(FIRE1106a_working!AI9,0)</f>
        <v>6507</v>
      </c>
      <c r="AJ9" s="10">
        <f>ROUND(FIRE1106a_working!AJ9,0)</f>
        <v>14871</v>
      </c>
      <c r="AK9" s="19">
        <f>ROUND(FIRE1106a_working!AK9,0)</f>
        <v>3651</v>
      </c>
      <c r="AL9" s="117">
        <f>ROUND(FIRE1106a_working!AL9,3)</f>
        <v>6.0999999999999999E-2</v>
      </c>
      <c r="AM9" s="84">
        <f>ROUND(FIRE1106a_working!AM9,3)</f>
        <v>0.50600000000000001</v>
      </c>
      <c r="AN9" s="34" t="s">
        <v>130</v>
      </c>
      <c r="AO9" s="9">
        <f>ROUND(FIRE1106a_working!AO9,0)</f>
        <v>419</v>
      </c>
      <c r="AP9" s="9">
        <f>ROUND(FIRE1106a_working!AP9,0)</f>
        <v>1</v>
      </c>
      <c r="AQ9" s="9">
        <f>ROUND(FIRE1106a_working!AQ9,0)</f>
        <v>0</v>
      </c>
      <c r="AR9" s="9">
        <f>ROUND(FIRE1106a_working!AR9,0)</f>
        <v>0</v>
      </c>
      <c r="AS9" s="9">
        <f>ROUND(FIRE1106a_working!AS9,0)</f>
        <v>1</v>
      </c>
      <c r="AT9" s="9">
        <f>ROUND(FIRE1106a_working!AT9,0)</f>
        <v>2</v>
      </c>
      <c r="AU9" s="9">
        <f>ROUND(FIRE1106a_working!AU9,0)</f>
        <v>21</v>
      </c>
      <c r="AV9" s="9">
        <f>ROUND(FIRE1106a_working!AV9,0)</f>
        <v>175</v>
      </c>
      <c r="AW9" s="9">
        <f>ROUND(FIRE1106a_working!AW9,0)</f>
        <v>345</v>
      </c>
      <c r="AX9" s="23">
        <f>ROUND(FIRE1106a_working!AX9,0)</f>
        <v>160</v>
      </c>
      <c r="AY9" s="120">
        <f>ROUND(FIRE1106a_working!AY9,3)</f>
        <v>0.04</v>
      </c>
      <c r="AZ9" s="76">
        <f>ROUND(FIRE1106a_working!AZ9,3)</f>
        <v>0.44900000000000001</v>
      </c>
      <c r="BA9" s="34" t="s">
        <v>130</v>
      </c>
      <c r="BB9" s="9">
        <f>ROUND(FIRE1106a_working!BB9,0)</f>
        <v>2801</v>
      </c>
      <c r="BC9" s="9">
        <f>ROUND(FIRE1106a_working!BC9,0)</f>
        <v>18</v>
      </c>
      <c r="BD9" s="9">
        <f>ROUND(FIRE1106a_working!BD9,0)</f>
        <v>45</v>
      </c>
      <c r="BE9" s="9">
        <f>ROUND(FIRE1106a_working!BE9,0)</f>
        <v>7</v>
      </c>
      <c r="BF9" s="9">
        <f>ROUND(FIRE1106a_working!BF9,0)</f>
        <v>74</v>
      </c>
      <c r="BG9" s="9">
        <f>ROUND(FIRE1106a_working!BG9,0)</f>
        <v>40</v>
      </c>
      <c r="BH9" s="9">
        <f>ROUND(FIRE1106a_working!BH9,0)</f>
        <v>141</v>
      </c>
      <c r="BI9" s="9">
        <f>ROUND(FIRE1106a_working!BI9,0)</f>
        <v>1324</v>
      </c>
      <c r="BJ9" s="9">
        <f>ROUND(FIRE1106a_working!BJ9,0)</f>
        <v>2484</v>
      </c>
      <c r="BK9" s="23">
        <f>ROUND(FIRE1106a_working!BK9,0)</f>
        <v>725</v>
      </c>
      <c r="BL9" s="120">
        <f>ROUND(FIRE1106a_working!BL9,3)</f>
        <v>7.2999999999999995E-2</v>
      </c>
      <c r="BM9" s="76">
        <f>ROUND(FIRE1106a_working!BM9,3)</f>
        <v>0.41899999999999998</v>
      </c>
      <c r="BN9" s="34" t="s">
        <v>130</v>
      </c>
      <c r="BO9" s="10">
        <f>ROUND(FIRE1106a_working!BO9,0)</f>
        <v>13688</v>
      </c>
      <c r="BP9" s="10">
        <f>ROUND(FIRE1106a_working!BP9,0)</f>
        <v>155</v>
      </c>
      <c r="BQ9" s="10">
        <f>ROUND(FIRE1106a_working!BQ9,0)</f>
        <v>74</v>
      </c>
      <c r="BR9" s="10">
        <f>ROUND(FIRE1106a_working!BR9,0)</f>
        <v>38</v>
      </c>
      <c r="BS9" s="10">
        <f>ROUND(FIRE1106a_working!BS9,0)</f>
        <v>179</v>
      </c>
      <c r="BT9" s="10">
        <f>ROUND(FIRE1106a_working!BT9,0)</f>
        <v>108</v>
      </c>
      <c r="BU9" s="10">
        <f>ROUND(FIRE1106a_working!BU9,0)</f>
        <v>907</v>
      </c>
      <c r="BV9" s="10">
        <f>ROUND(FIRE1106a_working!BV9,0)</f>
        <v>8006</v>
      </c>
      <c r="BW9" s="10">
        <f>ROUND(FIRE1106a_working!BW9,0)</f>
        <v>17700</v>
      </c>
      <c r="BX9" s="19">
        <f>ROUND(FIRE1106a_working!BX9,0)</f>
        <v>4536</v>
      </c>
      <c r="BY9" s="117">
        <f>ROUND(FIRE1106a_working!BY9,3)</f>
        <v>6.3E-2</v>
      </c>
      <c r="BZ9" s="84">
        <f>ROUND(FIRE1106a_working!BZ9,3)</f>
        <v>0.49</v>
      </c>
      <c r="CA9" s="34" t="s">
        <v>130</v>
      </c>
    </row>
    <row r="10" spans="1:79" s="18" customFormat="1" ht="15" customHeight="1" x14ac:dyDescent="0.35">
      <c r="A10" s="8">
        <v>2017</v>
      </c>
      <c r="B10" s="9">
        <f>ROUND(FIRE1106a_working!B10,0)</f>
        <v>6809</v>
      </c>
      <c r="C10" s="9">
        <f>ROUND(FIRE1106a_working!C10,0)</f>
        <v>113</v>
      </c>
      <c r="D10" s="9">
        <f>ROUND(FIRE1106a_working!D10,0)</f>
        <v>26</v>
      </c>
      <c r="E10" s="9">
        <f>ROUND(FIRE1106a_working!E10,0)</f>
        <v>24</v>
      </c>
      <c r="F10" s="9">
        <f>ROUND(FIRE1106a_working!F10,0)</f>
        <v>95</v>
      </c>
      <c r="G10" s="9">
        <f>ROUND(FIRE1106a_working!G10,0)</f>
        <v>30</v>
      </c>
      <c r="H10" s="9">
        <f>ROUND(FIRE1106a_working!H10,0)</f>
        <v>583</v>
      </c>
      <c r="I10" s="9">
        <f>ROUND(FIRE1106a_working!I10,0)</f>
        <v>4203</v>
      </c>
      <c r="J10" s="9">
        <f>ROUND(FIRE1106a_working!J10,0)</f>
        <v>8259</v>
      </c>
      <c r="K10" s="23">
        <f>ROUND(FIRE1106a_working!K10,0)</f>
        <v>2913</v>
      </c>
      <c r="L10" s="120">
        <f>ROUND(FIRE1106a_working!L10,3)</f>
        <v>7.2999999999999995E-2</v>
      </c>
      <c r="M10" s="76">
        <f>ROUND(FIRE1106a_working!M10,3)</f>
        <v>0.48499999999999999</v>
      </c>
      <c r="N10" s="34" t="s">
        <v>130</v>
      </c>
      <c r="O10" s="9">
        <f>ROUND(FIRE1106a_working!O10,0)</f>
        <v>3509</v>
      </c>
      <c r="P10" s="9">
        <f>ROUND(FIRE1106a_working!P10,0)</f>
        <v>21</v>
      </c>
      <c r="Q10" s="9">
        <f>ROUND(FIRE1106a_working!Q10,0)</f>
        <v>2</v>
      </c>
      <c r="R10" s="9">
        <f>ROUND(FIRE1106a_working!R10,0)</f>
        <v>4</v>
      </c>
      <c r="S10" s="9">
        <f>ROUND(FIRE1106a_working!S10,0)</f>
        <v>12</v>
      </c>
      <c r="T10" s="9">
        <f>ROUND(FIRE1106a_working!T10,0)</f>
        <v>3</v>
      </c>
      <c r="U10" s="9">
        <f>ROUND(FIRE1106a_working!U10,0)</f>
        <v>143</v>
      </c>
      <c r="V10" s="9">
        <f>ROUND(FIRE1106a_working!V10,0)</f>
        <v>2864</v>
      </c>
      <c r="W10" s="9">
        <f>ROUND(FIRE1106a_working!W10,0)</f>
        <v>4370</v>
      </c>
      <c r="X10" s="23">
        <f>ROUND(FIRE1106a_working!X10,0)</f>
        <v>1522</v>
      </c>
      <c r="Y10" s="120">
        <f>ROUND(FIRE1106a_working!Y10,3)</f>
        <v>2.8000000000000001E-2</v>
      </c>
      <c r="Z10" s="76">
        <f>ROUND(FIRE1106a_working!Z10,3)</f>
        <v>0.47299999999999998</v>
      </c>
      <c r="AA10" s="34" t="s">
        <v>130</v>
      </c>
      <c r="AB10" s="10">
        <f>ROUND(FIRE1106a_working!AB10,0)</f>
        <v>10318</v>
      </c>
      <c r="AC10" s="10">
        <f>ROUND(FIRE1106a_working!AC10,0)</f>
        <v>134</v>
      </c>
      <c r="AD10" s="10">
        <f>ROUND(FIRE1106a_working!AD10,0)</f>
        <v>28</v>
      </c>
      <c r="AE10" s="10">
        <f>ROUND(FIRE1106a_working!AE10,0)</f>
        <v>28</v>
      </c>
      <c r="AF10" s="10">
        <f>ROUND(FIRE1106a_working!AF10,0)</f>
        <v>107</v>
      </c>
      <c r="AG10" s="10">
        <f>ROUND(FIRE1106a_working!AG10,0)</f>
        <v>33</v>
      </c>
      <c r="AH10" s="10">
        <f>ROUND(FIRE1106a_working!AH10,0)</f>
        <v>726</v>
      </c>
      <c r="AI10" s="10">
        <f>ROUND(FIRE1106a_working!AI10,0)</f>
        <v>7067</v>
      </c>
      <c r="AJ10" s="10">
        <f>ROUND(FIRE1106a_working!AJ10,0)</f>
        <v>12629</v>
      </c>
      <c r="AK10" s="19">
        <f>ROUND(FIRE1106a_working!AK10,0)</f>
        <v>4435</v>
      </c>
      <c r="AL10" s="117">
        <f>ROUND(FIRE1106a_working!AL10,3)</f>
        <v>5.7000000000000002E-2</v>
      </c>
      <c r="AM10" s="84">
        <f>ROUND(FIRE1106a_working!AM10,3)</f>
        <v>0.48099999999999998</v>
      </c>
      <c r="AN10" s="34" t="s">
        <v>130</v>
      </c>
      <c r="AO10" s="9">
        <f>ROUND(FIRE1106a_working!AO10,0)</f>
        <v>401</v>
      </c>
      <c r="AP10" s="9">
        <f>ROUND(FIRE1106a_working!AP10,0)</f>
        <v>1</v>
      </c>
      <c r="AQ10" s="9">
        <f>ROUND(FIRE1106a_working!AQ10,0)</f>
        <v>0</v>
      </c>
      <c r="AR10" s="9">
        <f>ROUND(FIRE1106a_working!AR10,0)</f>
        <v>0</v>
      </c>
      <c r="AS10" s="9">
        <f>ROUND(FIRE1106a_working!AS10,0)</f>
        <v>1</v>
      </c>
      <c r="AT10" s="9">
        <f>ROUND(FIRE1106a_working!AT10,0)</f>
        <v>3</v>
      </c>
      <c r="AU10" s="9">
        <f>ROUND(FIRE1106a_working!AU10,0)</f>
        <v>20</v>
      </c>
      <c r="AV10" s="9">
        <f>ROUND(FIRE1106a_working!AV10,0)</f>
        <v>203</v>
      </c>
      <c r="AW10" s="9">
        <f>ROUND(FIRE1106a_working!AW10,0)</f>
        <v>325</v>
      </c>
      <c r="AX10" s="23">
        <f>ROUND(FIRE1106a_working!AX10,0)</f>
        <v>165</v>
      </c>
      <c r="AY10" s="120">
        <f>ROUND(FIRE1106a_working!AY10,3)</f>
        <v>0.04</v>
      </c>
      <c r="AZ10" s="76">
        <f>ROUND(FIRE1106a_working!AZ10,3)</f>
        <v>0.438</v>
      </c>
      <c r="BA10" s="34" t="s">
        <v>130</v>
      </c>
      <c r="BB10" s="9">
        <f>ROUND(FIRE1106a_working!BB10,0)</f>
        <v>2712</v>
      </c>
      <c r="BC10" s="9">
        <f>ROUND(FIRE1106a_working!BC10,0)</f>
        <v>17</v>
      </c>
      <c r="BD10" s="9">
        <f>ROUND(FIRE1106a_working!BD10,0)</f>
        <v>40</v>
      </c>
      <c r="BE10" s="9">
        <f>ROUND(FIRE1106a_working!BE10,0)</f>
        <v>7</v>
      </c>
      <c r="BF10" s="9">
        <f>ROUND(FIRE1106a_working!BF10,0)</f>
        <v>71</v>
      </c>
      <c r="BG10" s="9">
        <f>ROUND(FIRE1106a_working!BG10,0)</f>
        <v>40</v>
      </c>
      <c r="BH10" s="9">
        <f>ROUND(FIRE1106a_working!BH10,0)</f>
        <v>146</v>
      </c>
      <c r="BI10" s="9">
        <f>ROUND(FIRE1106a_working!BI10,0)</f>
        <v>1381</v>
      </c>
      <c r="BJ10" s="9">
        <f>ROUND(FIRE1106a_working!BJ10,0)</f>
        <v>2209</v>
      </c>
      <c r="BK10" s="23">
        <f>ROUND(FIRE1106a_working!BK10,0)</f>
        <v>983</v>
      </c>
      <c r="BL10" s="120">
        <f>ROUND(FIRE1106a_working!BL10,3)</f>
        <v>7.2999999999999995E-2</v>
      </c>
      <c r="BM10" s="76">
        <f>ROUND(FIRE1106a_working!BM10,3)</f>
        <v>0.42</v>
      </c>
      <c r="BN10" s="34" t="s">
        <v>130</v>
      </c>
      <c r="BO10" s="10">
        <f>ROUND(FIRE1106a_working!BO10,0)</f>
        <v>13431</v>
      </c>
      <c r="BP10" s="10">
        <f>ROUND(FIRE1106a_working!BP10,0)</f>
        <v>152</v>
      </c>
      <c r="BQ10" s="10">
        <f>ROUND(FIRE1106a_working!BQ10,0)</f>
        <v>68</v>
      </c>
      <c r="BR10" s="10">
        <f>ROUND(FIRE1106a_working!BR10,0)</f>
        <v>35</v>
      </c>
      <c r="BS10" s="10">
        <f>ROUND(FIRE1106a_working!BS10,0)</f>
        <v>179</v>
      </c>
      <c r="BT10" s="10">
        <f>ROUND(FIRE1106a_working!BT10,0)</f>
        <v>76</v>
      </c>
      <c r="BU10" s="10">
        <f>ROUND(FIRE1106a_working!BU10,0)</f>
        <v>892</v>
      </c>
      <c r="BV10" s="10">
        <f>ROUND(FIRE1106a_working!BV10,0)</f>
        <v>8651</v>
      </c>
      <c r="BW10" s="10">
        <f>ROUND(FIRE1106a_working!BW10,0)</f>
        <v>15163</v>
      </c>
      <c r="BX10" s="19">
        <f>ROUND(FIRE1106a_working!BX10,0)</f>
        <v>5583</v>
      </c>
      <c r="BY10" s="117">
        <f>ROUND(FIRE1106a_working!BY10,3)</f>
        <v>0.06</v>
      </c>
      <c r="BZ10" s="84">
        <f>ROUND(FIRE1106a_working!BZ10,3)</f>
        <v>0.46899999999999997</v>
      </c>
      <c r="CA10" s="34" t="s">
        <v>130</v>
      </c>
    </row>
    <row r="11" spans="1:79" s="18" customFormat="1" ht="15" customHeight="1" x14ac:dyDescent="0.35">
      <c r="A11" s="8">
        <v>2018</v>
      </c>
      <c r="B11" s="9">
        <f>ROUND(FIRE1106a_working!B11,0)</f>
        <v>6958</v>
      </c>
      <c r="C11" s="9">
        <f>ROUND(FIRE1106a_working!C11,0)</f>
        <v>138</v>
      </c>
      <c r="D11" s="9">
        <f>ROUND(FIRE1106a_working!D11,0)</f>
        <v>27</v>
      </c>
      <c r="E11" s="9">
        <f>ROUND(FIRE1106a_working!E11,0)</f>
        <v>23</v>
      </c>
      <c r="F11" s="9">
        <f>ROUND(FIRE1106a_working!F11,0)</f>
        <v>106</v>
      </c>
      <c r="G11" s="9">
        <f>ROUND(FIRE1106a_working!G11,0)</f>
        <v>28</v>
      </c>
      <c r="H11" s="9">
        <f>ROUND(FIRE1106a_working!H11,0)</f>
        <v>543</v>
      </c>
      <c r="I11" s="9">
        <f>ROUND(FIRE1106a_working!I11,0)</f>
        <v>5000</v>
      </c>
      <c r="J11" s="9">
        <f>ROUND(FIRE1106a_working!J11,0)</f>
        <v>8089</v>
      </c>
      <c r="K11" s="23">
        <f>ROUND(FIRE1106a_working!K11,0)</f>
        <v>1837</v>
      </c>
      <c r="L11" s="120">
        <f>ROUND(FIRE1106a_working!L11,3)</f>
        <v>6.7000000000000004E-2</v>
      </c>
      <c r="M11" s="76">
        <f>ROUND(FIRE1106a_working!M11,3)</f>
        <v>0.436</v>
      </c>
      <c r="N11" s="34" t="s">
        <v>130</v>
      </c>
      <c r="O11" s="9">
        <f>ROUND(FIRE1106a_working!O11,0)</f>
        <v>3430</v>
      </c>
      <c r="P11" s="9">
        <f>ROUND(FIRE1106a_working!P11,0)</f>
        <v>21</v>
      </c>
      <c r="Q11" s="9">
        <f>ROUND(FIRE1106a_working!Q11,0)</f>
        <v>2</v>
      </c>
      <c r="R11" s="9">
        <f>ROUND(FIRE1106a_working!R11,0)</f>
        <v>7</v>
      </c>
      <c r="S11" s="9">
        <f>ROUND(FIRE1106a_working!S11,0)</f>
        <v>15</v>
      </c>
      <c r="T11" s="9">
        <f>ROUND(FIRE1106a_working!T11,0)</f>
        <v>2</v>
      </c>
      <c r="U11" s="9">
        <f>ROUND(FIRE1106a_working!U11,0)</f>
        <v>165</v>
      </c>
      <c r="V11" s="9">
        <f>ROUND(FIRE1106a_working!V11,0)</f>
        <v>2900</v>
      </c>
      <c r="W11" s="9">
        <f>ROUND(FIRE1106a_working!W11,0)</f>
        <v>4947</v>
      </c>
      <c r="X11" s="23">
        <f>ROUND(FIRE1106a_working!X11,0)</f>
        <v>720</v>
      </c>
      <c r="Y11" s="120">
        <f>ROUND(FIRE1106a_working!Y11,3)</f>
        <v>3.2000000000000001E-2</v>
      </c>
      <c r="Z11" s="76">
        <f>ROUND(FIRE1106a_working!Z11,3)</f>
        <v>0.46400000000000002</v>
      </c>
      <c r="AA11" s="34" t="s">
        <v>130</v>
      </c>
      <c r="AB11" s="10">
        <f>ROUND(FIRE1106a_working!AB11,0)</f>
        <v>10388</v>
      </c>
      <c r="AC11" s="10">
        <f>ROUND(FIRE1106a_working!AC11,0)</f>
        <v>159</v>
      </c>
      <c r="AD11" s="10">
        <f>ROUND(FIRE1106a_working!AD11,0)</f>
        <v>29</v>
      </c>
      <c r="AE11" s="10">
        <f>ROUND(FIRE1106a_working!AE11,0)</f>
        <v>30</v>
      </c>
      <c r="AF11" s="10">
        <f>ROUND(FIRE1106a_working!AF11,0)</f>
        <v>121</v>
      </c>
      <c r="AG11" s="10">
        <f>ROUND(FIRE1106a_working!AG11,0)</f>
        <v>30</v>
      </c>
      <c r="AH11" s="10">
        <f>ROUND(FIRE1106a_working!AH11,0)</f>
        <v>708</v>
      </c>
      <c r="AI11" s="10">
        <f>ROUND(FIRE1106a_working!AI11,0)</f>
        <v>7900</v>
      </c>
      <c r="AJ11" s="10">
        <f>ROUND(FIRE1106a_working!AJ11,0)</f>
        <v>13036</v>
      </c>
      <c r="AK11" s="19">
        <f>ROUND(FIRE1106a_working!AK11,0)</f>
        <v>2557</v>
      </c>
      <c r="AL11" s="117">
        <f>ROUND(FIRE1106a_working!AL11,3)</f>
        <v>5.6000000000000001E-2</v>
      </c>
      <c r="AM11" s="84">
        <f>ROUND(FIRE1106a_working!AM11,3)</f>
        <v>0.44600000000000001</v>
      </c>
      <c r="AN11" s="34" t="s">
        <v>130</v>
      </c>
      <c r="AO11" s="9">
        <f>ROUND(FIRE1106a_working!AO11,0)</f>
        <v>386</v>
      </c>
      <c r="AP11" s="9">
        <f>ROUND(FIRE1106a_working!AP11,0)</f>
        <v>0</v>
      </c>
      <c r="AQ11" s="9">
        <f>ROUND(FIRE1106a_working!AQ11,0)</f>
        <v>0</v>
      </c>
      <c r="AR11" s="9">
        <f>ROUND(FIRE1106a_working!AR11,0)</f>
        <v>0</v>
      </c>
      <c r="AS11" s="9">
        <f>ROUND(FIRE1106a_working!AS11,0)</f>
        <v>1</v>
      </c>
      <c r="AT11" s="9">
        <f>ROUND(FIRE1106a_working!AT11,0)</f>
        <v>2</v>
      </c>
      <c r="AU11" s="9">
        <f>ROUND(FIRE1106a_working!AU11,0)</f>
        <v>21</v>
      </c>
      <c r="AV11" s="9">
        <f>ROUND(FIRE1106a_working!AV11,0)</f>
        <v>240</v>
      </c>
      <c r="AW11" s="9">
        <f>ROUND(FIRE1106a_working!AW11,0)</f>
        <v>367</v>
      </c>
      <c r="AX11" s="23">
        <f>ROUND(FIRE1106a_working!AX11,0)</f>
        <v>106</v>
      </c>
      <c r="AY11" s="120">
        <f>ROUND(FIRE1106a_working!AY11,3)</f>
        <v>3.6999999999999998E-2</v>
      </c>
      <c r="AZ11" s="76">
        <f>ROUND(FIRE1106a_working!AZ11,3)</f>
        <v>0.42099999999999999</v>
      </c>
      <c r="BA11" s="34" t="s">
        <v>130</v>
      </c>
      <c r="BB11" s="9">
        <f>ROUND(FIRE1106a_working!BB11,0)</f>
        <v>2863</v>
      </c>
      <c r="BC11" s="9">
        <f>ROUND(FIRE1106a_working!BC11,0)</f>
        <v>24</v>
      </c>
      <c r="BD11" s="9">
        <f>ROUND(FIRE1106a_working!BD11,0)</f>
        <v>42</v>
      </c>
      <c r="BE11" s="9">
        <f>ROUND(FIRE1106a_working!BE11,0)</f>
        <v>6</v>
      </c>
      <c r="BF11" s="9">
        <f>ROUND(FIRE1106a_working!BF11,0)</f>
        <v>72</v>
      </c>
      <c r="BG11" s="9">
        <f>ROUND(FIRE1106a_working!BG11,0)</f>
        <v>40</v>
      </c>
      <c r="BH11" s="9">
        <f>ROUND(FIRE1106a_working!BH11,0)</f>
        <v>153</v>
      </c>
      <c r="BI11" s="9">
        <f>ROUND(FIRE1106a_working!BI11,0)</f>
        <v>1729</v>
      </c>
      <c r="BJ11" s="9">
        <f>ROUND(FIRE1106a_working!BJ11,0)</f>
        <v>2366</v>
      </c>
      <c r="BK11" s="23">
        <f>ROUND(FIRE1106a_working!BK11,0)</f>
        <v>609</v>
      </c>
      <c r="BL11" s="120">
        <f>ROUND(FIRE1106a_working!BL11,3)</f>
        <v>6.8000000000000005E-2</v>
      </c>
      <c r="BM11" s="76">
        <f>ROUND(FIRE1106a_working!BM11,3)</f>
        <v>0.376</v>
      </c>
      <c r="BN11" s="34" t="s">
        <v>130</v>
      </c>
      <c r="BO11" s="10">
        <f>ROUND(FIRE1106a_working!BO11,0)</f>
        <v>13637</v>
      </c>
      <c r="BP11" s="10">
        <f>ROUND(FIRE1106a_working!BP11,0)</f>
        <v>183</v>
      </c>
      <c r="BQ11" s="10">
        <f>ROUND(FIRE1106a_working!BQ11,0)</f>
        <v>71</v>
      </c>
      <c r="BR11" s="10">
        <f>ROUND(FIRE1106a_working!BR11,0)</f>
        <v>36</v>
      </c>
      <c r="BS11" s="10">
        <f>ROUND(FIRE1106a_working!BS11,0)</f>
        <v>194</v>
      </c>
      <c r="BT11" s="10">
        <f>ROUND(FIRE1106a_working!BT11,0)</f>
        <v>72</v>
      </c>
      <c r="BU11" s="10">
        <f>ROUND(FIRE1106a_working!BU11,0)</f>
        <v>882</v>
      </c>
      <c r="BV11" s="10">
        <f>ROUND(FIRE1106a_working!BV11,0)</f>
        <v>9869</v>
      </c>
      <c r="BW11" s="10">
        <f>ROUND(FIRE1106a_working!BW11,0)</f>
        <v>15769</v>
      </c>
      <c r="BX11" s="19">
        <f>ROUND(FIRE1106a_working!BX11,0)</f>
        <v>3272</v>
      </c>
      <c r="BY11" s="117">
        <f>ROUND(FIRE1106a_working!BY11,3)</f>
        <v>5.8000000000000003E-2</v>
      </c>
      <c r="BZ11" s="84">
        <f>ROUND(FIRE1106a_working!BZ11,3)</f>
        <v>0.433</v>
      </c>
      <c r="CA11" s="34" t="s">
        <v>130</v>
      </c>
    </row>
    <row r="12" spans="1:79" s="18" customFormat="1" ht="15" customHeight="1" x14ac:dyDescent="0.35">
      <c r="A12" s="8">
        <v>2019</v>
      </c>
      <c r="B12" s="9">
        <f>ROUND(FIRE1106a_working!B12,0)</f>
        <v>7039</v>
      </c>
      <c r="C12" s="9">
        <f>ROUND(FIRE1106a_working!C12,0)</f>
        <v>150</v>
      </c>
      <c r="D12" s="9">
        <f>ROUND(FIRE1106a_working!D12,0)</f>
        <v>32</v>
      </c>
      <c r="E12" s="9">
        <f>ROUND(FIRE1106a_working!E12,0)</f>
        <v>22</v>
      </c>
      <c r="F12" s="9">
        <f>ROUND(FIRE1106a_working!F12,0)</f>
        <v>113</v>
      </c>
      <c r="G12" s="9">
        <f>ROUND(FIRE1106a_working!G12,0)</f>
        <v>34</v>
      </c>
      <c r="H12" s="9">
        <f>ROUND(FIRE1106a_working!H12,0)</f>
        <v>878</v>
      </c>
      <c r="I12" s="9">
        <f>ROUND(FIRE1106a_working!I12,0)</f>
        <v>5347</v>
      </c>
      <c r="J12" s="9">
        <f>ROUND(FIRE1106a_working!J12,0)</f>
        <v>8562</v>
      </c>
      <c r="K12" s="23">
        <f>ROUND(FIRE1106a_working!K12,0)</f>
        <v>624</v>
      </c>
      <c r="L12" s="120">
        <f>ROUND(FIRE1106a_working!L12,3)</f>
        <v>0.09</v>
      </c>
      <c r="M12" s="76">
        <f>ROUND(FIRE1106a_working!M12,3)</f>
        <v>0.40300000000000002</v>
      </c>
      <c r="N12" s="34" t="s">
        <v>130</v>
      </c>
      <c r="O12" s="9">
        <f>ROUND(FIRE1106a_working!O12,0)</f>
        <v>3503</v>
      </c>
      <c r="P12" s="9">
        <f>ROUND(FIRE1106a_working!P12,0)</f>
        <v>26</v>
      </c>
      <c r="Q12" s="9">
        <f>ROUND(FIRE1106a_working!Q12,0)</f>
        <v>1</v>
      </c>
      <c r="R12" s="9">
        <f>ROUND(FIRE1106a_working!R12,0)</f>
        <v>5</v>
      </c>
      <c r="S12" s="9">
        <f>ROUND(FIRE1106a_working!S12,0)</f>
        <v>16</v>
      </c>
      <c r="T12" s="9">
        <f>ROUND(FIRE1106a_working!T12,0)</f>
        <v>6</v>
      </c>
      <c r="U12" s="9">
        <f>ROUND(FIRE1106a_working!U12,0)</f>
        <v>270</v>
      </c>
      <c r="V12" s="9">
        <f>ROUND(FIRE1106a_working!V12,0)</f>
        <v>3318</v>
      </c>
      <c r="W12" s="9">
        <f>ROUND(FIRE1106a_working!W12,0)</f>
        <v>4812</v>
      </c>
      <c r="X12" s="23">
        <f>ROUND(FIRE1106a_working!X12,0)</f>
        <v>264</v>
      </c>
      <c r="Y12" s="120">
        <f>ROUND(FIRE1106a_working!Y12,3)</f>
        <v>4.4999999999999998E-2</v>
      </c>
      <c r="Z12" s="76">
        <f>ROUND(FIRE1106a_working!Z12,3)</f>
        <v>0.41499999999999998</v>
      </c>
      <c r="AA12" s="34" t="s">
        <v>130</v>
      </c>
      <c r="AB12" s="10">
        <f>ROUND(FIRE1106a_working!AB12,0)</f>
        <v>10542</v>
      </c>
      <c r="AC12" s="10">
        <f>ROUND(FIRE1106a_working!AC12,0)</f>
        <v>176</v>
      </c>
      <c r="AD12" s="10">
        <f>ROUND(FIRE1106a_working!AD12,0)</f>
        <v>33</v>
      </c>
      <c r="AE12" s="10">
        <f>ROUND(FIRE1106a_working!AE12,0)</f>
        <v>27</v>
      </c>
      <c r="AF12" s="10">
        <f>ROUND(FIRE1106a_working!AF12,0)</f>
        <v>129</v>
      </c>
      <c r="AG12" s="10">
        <f>ROUND(FIRE1106a_working!AG12,0)</f>
        <v>40</v>
      </c>
      <c r="AH12" s="10">
        <f>ROUND(FIRE1106a_working!AH12,0)</f>
        <v>1148</v>
      </c>
      <c r="AI12" s="10">
        <f>ROUND(FIRE1106a_working!AI12,0)</f>
        <v>8665</v>
      </c>
      <c r="AJ12" s="10">
        <f>ROUND(FIRE1106a_working!AJ12,0)</f>
        <v>13374</v>
      </c>
      <c r="AK12" s="19">
        <f>ROUND(FIRE1106a_working!AK12,0)</f>
        <v>888</v>
      </c>
      <c r="AL12" s="117">
        <f>ROUND(FIRE1106a_working!AL12,3)</f>
        <v>7.4999999999999997E-2</v>
      </c>
      <c r="AM12" s="84">
        <f>ROUND(FIRE1106a_working!AM12,3)</f>
        <v>0.40699999999999997</v>
      </c>
      <c r="AN12" s="34" t="s">
        <v>130</v>
      </c>
      <c r="AO12" s="9">
        <f>ROUND(FIRE1106a_working!AO12,0)</f>
        <v>405</v>
      </c>
      <c r="AP12" s="9">
        <f>ROUND(FIRE1106a_working!AP12,0)</f>
        <v>1</v>
      </c>
      <c r="AQ12" s="9">
        <f>ROUND(FIRE1106a_working!AQ12,0)</f>
        <v>0</v>
      </c>
      <c r="AR12" s="9">
        <f>ROUND(FIRE1106a_working!AR12,0)</f>
        <v>0</v>
      </c>
      <c r="AS12" s="9">
        <f>ROUND(FIRE1106a_working!AS12,0)</f>
        <v>1</v>
      </c>
      <c r="AT12" s="9">
        <f>ROUND(FIRE1106a_working!AT12,0)</f>
        <v>2</v>
      </c>
      <c r="AU12" s="9">
        <f>ROUND(FIRE1106a_working!AU12,0)</f>
        <v>40</v>
      </c>
      <c r="AV12" s="9">
        <f>ROUND(FIRE1106a_working!AV12,0)</f>
        <v>270</v>
      </c>
      <c r="AW12" s="9">
        <f>ROUND(FIRE1106a_working!AW12,0)</f>
        <v>355</v>
      </c>
      <c r="AX12" s="23">
        <f>ROUND(FIRE1106a_working!AX12,0)</f>
        <v>60</v>
      </c>
      <c r="AY12" s="120">
        <f>ROUND(FIRE1106a_working!AY12,3)</f>
        <v>6.0999999999999999E-2</v>
      </c>
      <c r="AZ12" s="76">
        <f>ROUND(FIRE1106a_working!AZ12,3)</f>
        <v>0.36599999999999999</v>
      </c>
      <c r="BA12" s="34" t="s">
        <v>130</v>
      </c>
      <c r="BB12" s="9">
        <f>ROUND(FIRE1106a_working!BB12,0)</f>
        <v>2986</v>
      </c>
      <c r="BC12" s="9">
        <f>ROUND(FIRE1106a_working!BC12,0)</f>
        <v>27</v>
      </c>
      <c r="BD12" s="9">
        <f>ROUND(FIRE1106a_working!BD12,0)</f>
        <v>46</v>
      </c>
      <c r="BE12" s="9">
        <f>ROUND(FIRE1106a_working!BE12,0)</f>
        <v>6</v>
      </c>
      <c r="BF12" s="9">
        <f>ROUND(FIRE1106a_working!BF12,0)</f>
        <v>84</v>
      </c>
      <c r="BG12" s="9">
        <f>ROUND(FIRE1106a_working!BG12,0)</f>
        <v>44</v>
      </c>
      <c r="BH12" s="9">
        <f>ROUND(FIRE1106a_working!BH12,0)</f>
        <v>197</v>
      </c>
      <c r="BI12" s="9">
        <f>ROUND(FIRE1106a_working!BI12,0)</f>
        <v>1873</v>
      </c>
      <c r="BJ12" s="9">
        <f>ROUND(FIRE1106a_working!BJ12,0)</f>
        <v>2523</v>
      </c>
      <c r="BK12" s="23">
        <f>ROUND(FIRE1106a_working!BK12,0)</f>
        <v>221</v>
      </c>
      <c r="BL12" s="120">
        <f>ROUND(FIRE1106a_working!BL12,3)</f>
        <v>7.6999999999999999E-2</v>
      </c>
      <c r="BM12" s="76">
        <f>ROUND(FIRE1106a_working!BM12,3)</f>
        <v>0.34300000000000003</v>
      </c>
      <c r="BN12" s="34" t="s">
        <v>130</v>
      </c>
      <c r="BO12" s="10">
        <f>ROUND(FIRE1106a_working!BO12,0)</f>
        <v>13933</v>
      </c>
      <c r="BP12" s="10">
        <f>ROUND(FIRE1106a_working!BP12,0)</f>
        <v>204</v>
      </c>
      <c r="BQ12" s="10">
        <f>ROUND(FIRE1106a_working!BQ12,0)</f>
        <v>79</v>
      </c>
      <c r="BR12" s="10">
        <f>ROUND(FIRE1106a_working!BR12,0)</f>
        <v>33</v>
      </c>
      <c r="BS12" s="10">
        <f>ROUND(FIRE1106a_working!BS12,0)</f>
        <v>214</v>
      </c>
      <c r="BT12" s="10">
        <f>ROUND(FIRE1106a_working!BT12,0)</f>
        <v>86</v>
      </c>
      <c r="BU12" s="10">
        <f>ROUND(FIRE1106a_working!BU12,0)</f>
        <v>1385</v>
      </c>
      <c r="BV12" s="10">
        <f>ROUND(FIRE1106a_working!BV12,0)</f>
        <v>10808</v>
      </c>
      <c r="BW12" s="10">
        <f>ROUND(FIRE1106a_working!BW12,0)</f>
        <v>16252</v>
      </c>
      <c r="BX12" s="19">
        <f>ROUND(FIRE1106a_working!BX12,0)</f>
        <v>1169</v>
      </c>
      <c r="BY12" s="117">
        <f>ROUND(FIRE1106a_working!BY12,3)</f>
        <v>7.4999999999999997E-2</v>
      </c>
      <c r="BZ12" s="84">
        <f>ROUND(FIRE1106a_working!BZ12,3)</f>
        <v>0.39400000000000002</v>
      </c>
      <c r="CA12" s="34" t="s">
        <v>130</v>
      </c>
    </row>
    <row r="13" spans="1:79" s="18" customFormat="1" ht="15" customHeight="1" x14ac:dyDescent="0.35">
      <c r="A13" s="8">
        <v>2020</v>
      </c>
      <c r="B13" s="9">
        <f>ROUND(FIRE1106a_working!B13,0)</f>
        <v>6991</v>
      </c>
      <c r="C13" s="9">
        <f>ROUND(FIRE1106a_working!C13,0)</f>
        <v>146</v>
      </c>
      <c r="D13" s="9">
        <f>ROUND(FIRE1106a_working!D13,0)</f>
        <v>31</v>
      </c>
      <c r="E13" s="9">
        <f>ROUND(FIRE1106a_working!E13,0)</f>
        <v>22</v>
      </c>
      <c r="F13" s="9">
        <f>ROUND(FIRE1106a_working!F13,0)</f>
        <v>122</v>
      </c>
      <c r="G13" s="9">
        <f>ROUND(FIRE1106a_working!G13,0)</f>
        <v>35</v>
      </c>
      <c r="H13" s="9">
        <f>ROUND(FIRE1106a_working!H13,0)</f>
        <v>897</v>
      </c>
      <c r="I13" s="9">
        <f>ROUND(FIRE1106a_working!I13,0)</f>
        <v>5842</v>
      </c>
      <c r="J13" s="9">
        <f>ROUND(FIRE1106a_working!J13,0)</f>
        <v>8068</v>
      </c>
      <c r="K13" s="23">
        <f>ROUND(FIRE1106a_working!K13,0)</f>
        <v>639</v>
      </c>
      <c r="L13" s="120">
        <f>ROUND(FIRE1106a_working!L13,3)</f>
        <v>8.8999999999999996E-2</v>
      </c>
      <c r="M13" s="76">
        <f>ROUND(FIRE1106a_working!M13,3)</f>
        <v>0.38200000000000001</v>
      </c>
      <c r="N13" s="34" t="s">
        <v>130</v>
      </c>
      <c r="O13" s="9">
        <f>ROUND(FIRE1106a_working!O13,0)</f>
        <v>3542</v>
      </c>
      <c r="P13" s="9">
        <f>ROUND(FIRE1106a_working!P13,0)</f>
        <v>25</v>
      </c>
      <c r="Q13" s="9">
        <f>ROUND(FIRE1106a_working!Q13,0)</f>
        <v>3</v>
      </c>
      <c r="R13" s="9">
        <f>ROUND(FIRE1106a_working!R13,0)</f>
        <v>5</v>
      </c>
      <c r="S13" s="9">
        <f>ROUND(FIRE1106a_working!S13,0)</f>
        <v>15</v>
      </c>
      <c r="T13" s="9">
        <f>ROUND(FIRE1106a_working!T13,0)</f>
        <v>4</v>
      </c>
      <c r="U13" s="9">
        <f>ROUND(FIRE1106a_working!U13,0)</f>
        <v>274</v>
      </c>
      <c r="V13" s="9">
        <f>ROUND(FIRE1106a_working!V13,0)</f>
        <v>3494</v>
      </c>
      <c r="W13" s="9">
        <f>ROUND(FIRE1106a_working!W13,0)</f>
        <v>4870</v>
      </c>
      <c r="X13" s="23">
        <f>ROUND(FIRE1106a_working!X13,0)</f>
        <v>265</v>
      </c>
      <c r="Y13" s="120">
        <f>ROUND(FIRE1106a_working!Y13,3)</f>
        <v>4.3999999999999997E-2</v>
      </c>
      <c r="Z13" s="76">
        <f>ROUND(FIRE1106a_working!Z13,3)</f>
        <v>0.41099999999999998</v>
      </c>
      <c r="AA13" s="34" t="s">
        <v>130</v>
      </c>
      <c r="AB13" s="10">
        <f>ROUND(FIRE1106a_working!AB13,0)</f>
        <v>10533</v>
      </c>
      <c r="AC13" s="10">
        <f>ROUND(FIRE1106a_working!AC13,0)</f>
        <v>171</v>
      </c>
      <c r="AD13" s="10">
        <f>ROUND(FIRE1106a_working!AD13,0)</f>
        <v>34</v>
      </c>
      <c r="AE13" s="10">
        <f>ROUND(FIRE1106a_working!AE13,0)</f>
        <v>27</v>
      </c>
      <c r="AF13" s="10">
        <f>ROUND(FIRE1106a_working!AF13,0)</f>
        <v>137</v>
      </c>
      <c r="AG13" s="10">
        <f>ROUND(FIRE1106a_working!AG13,0)</f>
        <v>39</v>
      </c>
      <c r="AH13" s="10">
        <f>ROUND(FIRE1106a_working!AH13,0)</f>
        <v>1171</v>
      </c>
      <c r="AI13" s="10">
        <f>ROUND(FIRE1106a_working!AI13,0)</f>
        <v>9336</v>
      </c>
      <c r="AJ13" s="10">
        <f>ROUND(FIRE1106a_working!AJ13,0)</f>
        <v>12938</v>
      </c>
      <c r="AK13" s="19">
        <f>ROUND(FIRE1106a_working!AK13,0)</f>
        <v>904</v>
      </c>
      <c r="AL13" s="117">
        <f>ROUND(FIRE1106a_working!AL13,3)</f>
        <v>7.3999999999999996E-2</v>
      </c>
      <c r="AM13" s="84">
        <f>ROUND(FIRE1106a_working!AM13,3)</f>
        <v>0.39200000000000002</v>
      </c>
      <c r="AN13" s="34" t="s">
        <v>130</v>
      </c>
      <c r="AO13" s="9">
        <f>ROUND(FIRE1106a_working!AO13,0)</f>
        <v>416</v>
      </c>
      <c r="AP13" s="9">
        <f>ROUND(FIRE1106a_working!AP13,0)</f>
        <v>3</v>
      </c>
      <c r="AQ13" s="9">
        <f>ROUND(FIRE1106a_working!AQ13,0)</f>
        <v>0</v>
      </c>
      <c r="AR13" s="9">
        <f>ROUND(FIRE1106a_working!AR13,0)</f>
        <v>0</v>
      </c>
      <c r="AS13" s="9">
        <f>ROUND(FIRE1106a_working!AS13,0)</f>
        <v>1</v>
      </c>
      <c r="AT13" s="9">
        <f>ROUND(FIRE1106a_working!AT13,0)</f>
        <v>1</v>
      </c>
      <c r="AU13" s="9">
        <f>ROUND(FIRE1106a_working!AU13,0)</f>
        <v>33</v>
      </c>
      <c r="AV13" s="9">
        <f>ROUND(FIRE1106a_working!AV13,0)</f>
        <v>320</v>
      </c>
      <c r="AW13" s="9">
        <f>ROUND(FIRE1106a_working!AW13,0)</f>
        <v>314</v>
      </c>
      <c r="AX13" s="23">
        <f>ROUND(FIRE1106a_working!AX13,0)</f>
        <v>63</v>
      </c>
      <c r="AY13" s="120">
        <f>ROUND(FIRE1106a_working!AY13,3)</f>
        <v>4.9000000000000002E-2</v>
      </c>
      <c r="AZ13" s="76">
        <f>ROUND(FIRE1106a_working!AZ13,3)</f>
        <v>0.32800000000000001</v>
      </c>
      <c r="BA13" s="34" t="s">
        <v>130</v>
      </c>
      <c r="BB13" s="9">
        <f>ROUND(FIRE1106a_working!BB13,0)</f>
        <v>3010</v>
      </c>
      <c r="BC13" s="9">
        <f>ROUND(FIRE1106a_working!BC13,0)</f>
        <v>27</v>
      </c>
      <c r="BD13" s="9">
        <f>ROUND(FIRE1106a_working!BD13,0)</f>
        <v>48</v>
      </c>
      <c r="BE13" s="9">
        <f>ROUND(FIRE1106a_working!BE13,0)</f>
        <v>7</v>
      </c>
      <c r="BF13" s="9">
        <f>ROUND(FIRE1106a_working!BF13,0)</f>
        <v>82</v>
      </c>
      <c r="BG13" s="9">
        <f>ROUND(FIRE1106a_working!BG13,0)</f>
        <v>38</v>
      </c>
      <c r="BH13" s="9">
        <f>ROUND(FIRE1106a_working!BH13,0)</f>
        <v>216</v>
      </c>
      <c r="BI13" s="9">
        <f>ROUND(FIRE1106a_working!BI13,0)</f>
        <v>2051</v>
      </c>
      <c r="BJ13" s="9">
        <f>ROUND(FIRE1106a_working!BJ13,0)</f>
        <v>2360</v>
      </c>
      <c r="BK13" s="23">
        <f>ROUND(FIRE1106a_working!BK13,0)</f>
        <v>237</v>
      </c>
      <c r="BL13" s="120">
        <f>ROUND(FIRE1106a_working!BL13,3)</f>
        <v>7.5999999999999998E-2</v>
      </c>
      <c r="BM13" s="76">
        <f>ROUND(FIRE1106a_working!BM13,3)</f>
        <v>0.32200000000000001</v>
      </c>
      <c r="BN13" s="34" t="s">
        <v>130</v>
      </c>
      <c r="BO13" s="10">
        <f>ROUND(FIRE1106a_working!BO13,0)</f>
        <v>13959</v>
      </c>
      <c r="BP13" s="10">
        <f>ROUND(FIRE1106a_working!BP13,0)</f>
        <v>201</v>
      </c>
      <c r="BQ13" s="10">
        <f>ROUND(FIRE1106a_working!BQ13,0)</f>
        <v>82</v>
      </c>
      <c r="BR13" s="10">
        <f>ROUND(FIRE1106a_working!BR13,0)</f>
        <v>34</v>
      </c>
      <c r="BS13" s="10">
        <f>ROUND(FIRE1106a_working!BS13,0)</f>
        <v>220</v>
      </c>
      <c r="BT13" s="10">
        <f>ROUND(FIRE1106a_working!BT13,0)</f>
        <v>78</v>
      </c>
      <c r="BU13" s="10">
        <f>ROUND(FIRE1106a_working!BU13,0)</f>
        <v>1420</v>
      </c>
      <c r="BV13" s="10">
        <f>ROUND(FIRE1106a_working!BV13,0)</f>
        <v>11707</v>
      </c>
      <c r="BW13" s="10">
        <f>ROUND(FIRE1106a_working!BW13,0)</f>
        <v>15612</v>
      </c>
      <c r="BX13" s="19">
        <f>ROUND(FIRE1106a_working!BX13,0)</f>
        <v>1204</v>
      </c>
      <c r="BY13" s="117">
        <f>ROUND(FIRE1106a_working!BY13,3)</f>
        <v>7.2999999999999995E-2</v>
      </c>
      <c r="BZ13" s="84">
        <f>ROUND(FIRE1106a_working!BZ13,3)</f>
        <v>0.378</v>
      </c>
      <c r="CA13" s="34" t="s">
        <v>130</v>
      </c>
    </row>
    <row r="14" spans="1:79" s="18" customFormat="1" ht="15" customHeight="1" x14ac:dyDescent="0.35">
      <c r="A14" s="8">
        <v>2021</v>
      </c>
      <c r="B14" s="9">
        <f>ROUND(FIRE1106a_working!B14,0)</f>
        <v>7091</v>
      </c>
      <c r="C14" s="9">
        <f>ROUND(FIRE1106a_working!C14,0)</f>
        <v>136</v>
      </c>
      <c r="D14" s="9">
        <f>ROUND(FIRE1106a_working!D14,0)</f>
        <v>28</v>
      </c>
      <c r="E14" s="9">
        <f>ROUND(FIRE1106a_working!E14,0)</f>
        <v>23</v>
      </c>
      <c r="F14" s="9">
        <f>ROUND(FIRE1106a_working!F14,0)</f>
        <v>141</v>
      </c>
      <c r="G14" s="9">
        <f>ROUND(FIRE1106a_working!G14,0)</f>
        <v>36</v>
      </c>
      <c r="H14" s="9">
        <f>ROUND(FIRE1106a_working!H14,0)</f>
        <v>852</v>
      </c>
      <c r="I14" s="9">
        <f>ROUND(FIRE1106a_working!I14,0)</f>
        <v>6636</v>
      </c>
      <c r="J14" s="9">
        <f>ROUND(FIRE1106a_working!J14,0)</f>
        <v>7194</v>
      </c>
      <c r="K14" s="23">
        <f>ROUND(FIRE1106a_working!K14,0)</f>
        <v>628</v>
      </c>
      <c r="L14" s="120">
        <f>ROUND(FIRE1106a_working!L14,3)</f>
        <v>8.1000000000000003E-2</v>
      </c>
      <c r="M14" s="76">
        <f>ROUND(FIRE1106a_working!M14,3)</f>
        <v>0.34399999999999997</v>
      </c>
      <c r="N14" s="34" t="s">
        <v>130</v>
      </c>
      <c r="O14" s="9">
        <f>ROUND(FIRE1106a_working!O14,0)</f>
        <v>3736</v>
      </c>
      <c r="P14" s="9">
        <f>ROUND(FIRE1106a_working!P14,0)</f>
        <v>30</v>
      </c>
      <c r="Q14" s="9">
        <f>ROUND(FIRE1106a_working!Q14,0)</f>
        <v>4</v>
      </c>
      <c r="R14" s="9">
        <f>ROUND(FIRE1106a_working!R14,0)</f>
        <v>3</v>
      </c>
      <c r="S14" s="9">
        <f>ROUND(FIRE1106a_working!S14,0)</f>
        <v>18</v>
      </c>
      <c r="T14" s="9">
        <f>ROUND(FIRE1106a_working!T14,0)</f>
        <v>5</v>
      </c>
      <c r="U14" s="9">
        <f>ROUND(FIRE1106a_working!U14,0)</f>
        <v>282</v>
      </c>
      <c r="V14" s="9">
        <f>ROUND(FIRE1106a_working!V14,0)</f>
        <v>3996</v>
      </c>
      <c r="W14" s="9">
        <f>ROUND(FIRE1106a_working!W14,0)</f>
        <v>4240</v>
      </c>
      <c r="X14" s="23">
        <f>ROUND(FIRE1106a_working!X14,0)</f>
        <v>255</v>
      </c>
      <c r="Y14" s="120">
        <f>ROUND(FIRE1106a_working!Y14,3)</f>
        <v>4.2000000000000003E-2</v>
      </c>
      <c r="Z14" s="76">
        <f>ROUND(FIRE1106a_working!Z14,3)</f>
        <v>0.35799999999999998</v>
      </c>
      <c r="AA14" s="34" t="s">
        <v>130</v>
      </c>
      <c r="AB14" s="10">
        <f>ROUND(FIRE1106a_working!AB14,0)</f>
        <v>10827</v>
      </c>
      <c r="AC14" s="10">
        <f>ROUND(FIRE1106a_working!AC14,0)</f>
        <v>166</v>
      </c>
      <c r="AD14" s="10">
        <f>ROUND(FIRE1106a_working!AD14,0)</f>
        <v>32</v>
      </c>
      <c r="AE14" s="10">
        <f>ROUND(FIRE1106a_working!AE14,0)</f>
        <v>26</v>
      </c>
      <c r="AF14" s="10">
        <f>ROUND(FIRE1106a_working!AF14,0)</f>
        <v>159</v>
      </c>
      <c r="AG14" s="10">
        <f>ROUND(FIRE1106a_working!AG14,0)</f>
        <v>41</v>
      </c>
      <c r="AH14" s="10">
        <f>ROUND(FIRE1106a_working!AH14,0)</f>
        <v>1134</v>
      </c>
      <c r="AI14" s="10">
        <f>ROUND(FIRE1106a_working!AI14,0)</f>
        <v>10632</v>
      </c>
      <c r="AJ14" s="10">
        <f>ROUND(FIRE1106a_working!AJ14,0)</f>
        <v>11434</v>
      </c>
      <c r="AK14" s="19">
        <f>ROUND(FIRE1106a_working!AK14,0)</f>
        <v>883</v>
      </c>
      <c r="AL14" s="117">
        <f>ROUND(FIRE1106a_working!AL14,3)</f>
        <v>6.8000000000000005E-2</v>
      </c>
      <c r="AM14" s="84">
        <f>ROUND(FIRE1106a_working!AM14,3)</f>
        <v>0.34899999999999998</v>
      </c>
      <c r="AN14" s="34" t="s">
        <v>130</v>
      </c>
      <c r="AO14" s="9">
        <f>ROUND(FIRE1106a_working!AO14,0)</f>
        <v>422</v>
      </c>
      <c r="AP14" s="9">
        <f>ROUND(FIRE1106a_working!AP14,0)</f>
        <v>3</v>
      </c>
      <c r="AQ14" s="9">
        <f>ROUND(FIRE1106a_working!AQ14,0)</f>
        <v>0</v>
      </c>
      <c r="AR14" s="9">
        <f>ROUND(FIRE1106a_working!AR14,0)</f>
        <v>0</v>
      </c>
      <c r="AS14" s="9">
        <f>ROUND(FIRE1106a_working!AS14,0)</f>
        <v>1</v>
      </c>
      <c r="AT14" s="9">
        <f>ROUND(FIRE1106a_working!AT14,0)</f>
        <v>1</v>
      </c>
      <c r="AU14" s="9">
        <f>ROUND(FIRE1106a_working!AU14,0)</f>
        <v>38</v>
      </c>
      <c r="AV14" s="9">
        <f>ROUND(FIRE1106a_working!AV14,0)</f>
        <v>346</v>
      </c>
      <c r="AW14" s="9">
        <f>ROUND(FIRE1106a_working!AW14,0)</f>
        <v>284</v>
      </c>
      <c r="AX14" s="23">
        <f>ROUND(FIRE1106a_working!AX14,0)</f>
        <v>74</v>
      </c>
      <c r="AY14" s="120">
        <f>ROUND(FIRE1106a_working!AY14,3)</f>
        <v>5.2999999999999999E-2</v>
      </c>
      <c r="AZ14" s="76">
        <f>ROUND(FIRE1106a_working!AZ14,3)</f>
        <v>0.30599999999999999</v>
      </c>
      <c r="BA14" s="34" t="s">
        <v>130</v>
      </c>
      <c r="BB14" s="9">
        <f>ROUND(FIRE1106a_working!BB14,0)</f>
        <v>3070</v>
      </c>
      <c r="BC14" s="9">
        <f>ROUND(FIRE1106a_working!BC14,0)</f>
        <v>25</v>
      </c>
      <c r="BD14" s="9">
        <f>ROUND(FIRE1106a_working!BD14,0)</f>
        <v>48</v>
      </c>
      <c r="BE14" s="9">
        <f>ROUND(FIRE1106a_working!BE14,0)</f>
        <v>8</v>
      </c>
      <c r="BF14" s="9">
        <f>ROUND(FIRE1106a_working!BF14,0)</f>
        <v>94</v>
      </c>
      <c r="BG14" s="9">
        <f>ROUND(FIRE1106a_working!BG14,0)</f>
        <v>39</v>
      </c>
      <c r="BH14" s="9">
        <f>ROUND(FIRE1106a_working!BH14,0)</f>
        <v>216</v>
      </c>
      <c r="BI14" s="9">
        <f>ROUND(FIRE1106a_working!BI14,0)</f>
        <v>2381</v>
      </c>
      <c r="BJ14" s="9">
        <f>ROUND(FIRE1106a_working!BJ14,0)</f>
        <v>2015</v>
      </c>
      <c r="BK14" s="23">
        <f>ROUND(FIRE1106a_working!BK14,0)</f>
        <v>258</v>
      </c>
      <c r="BL14" s="120">
        <f>ROUND(FIRE1106a_working!BL14,3)</f>
        <v>7.2999999999999995E-2</v>
      </c>
      <c r="BM14" s="76">
        <f>ROUND(FIRE1106a_working!BM14,3)</f>
        <v>0.27900000000000003</v>
      </c>
      <c r="BN14" s="34" t="s">
        <v>130</v>
      </c>
      <c r="BO14" s="10">
        <f>ROUND(FIRE1106a_working!BO14,0)</f>
        <v>14319</v>
      </c>
      <c r="BP14" s="10">
        <f>ROUND(FIRE1106a_working!BP14,0)</f>
        <v>194</v>
      </c>
      <c r="BQ14" s="10">
        <f>ROUND(FIRE1106a_working!BQ14,0)</f>
        <v>80</v>
      </c>
      <c r="BR14" s="10">
        <f>ROUND(FIRE1106a_working!BR14,0)</f>
        <v>34</v>
      </c>
      <c r="BS14" s="10">
        <f>ROUND(FIRE1106a_working!BS14,0)</f>
        <v>254</v>
      </c>
      <c r="BT14" s="10">
        <f>ROUND(FIRE1106a_working!BT14,0)</f>
        <v>81</v>
      </c>
      <c r="BU14" s="10">
        <f>ROUND(FIRE1106a_working!BU14,0)</f>
        <v>1388</v>
      </c>
      <c r="BV14" s="10">
        <f>ROUND(FIRE1106a_working!BV14,0)</f>
        <v>13359</v>
      </c>
      <c r="BW14" s="10">
        <f>ROUND(FIRE1106a_working!BW14,0)</f>
        <v>13733</v>
      </c>
      <c r="BX14" s="19">
        <f>ROUND(FIRE1106a_working!BX14,0)</f>
        <v>1215</v>
      </c>
      <c r="BY14" s="117">
        <f>ROUND(FIRE1106a_working!BY14,3)</f>
        <v>6.8000000000000005E-2</v>
      </c>
      <c r="BZ14" s="84">
        <f>ROUND(FIRE1106a_working!BZ14,3)</f>
        <v>0.33500000000000002</v>
      </c>
      <c r="CA14" s="34" t="s">
        <v>130</v>
      </c>
    </row>
    <row r="15" spans="1:79" s="18" customFormat="1" ht="15" customHeight="1" x14ac:dyDescent="0.35">
      <c r="A15" s="8">
        <v>2022</v>
      </c>
      <c r="B15" s="9">
        <f>ROUND(FIRE1106a_working!B15,0)</f>
        <v>6942</v>
      </c>
      <c r="C15" s="9">
        <f>ROUND(FIRE1106a_working!C15,0)</f>
        <v>131</v>
      </c>
      <c r="D15" s="9">
        <f>ROUND(FIRE1106a_working!D15,0)</f>
        <v>29</v>
      </c>
      <c r="E15" s="9">
        <f>ROUND(FIRE1106a_working!E15,0)</f>
        <v>24</v>
      </c>
      <c r="F15" s="9">
        <f>ROUND(FIRE1106a_working!F15,0)</f>
        <v>153</v>
      </c>
      <c r="G15" s="9">
        <f>ROUND(FIRE1106a_working!G15,0)</f>
        <v>40</v>
      </c>
      <c r="H15" s="9">
        <f>ROUND(FIRE1106a_working!H15,0)</f>
        <v>608</v>
      </c>
      <c r="I15" s="9">
        <f>ROUND(FIRE1106a_working!I15,0)</f>
        <v>7259</v>
      </c>
      <c r="J15" s="9">
        <f>ROUND(FIRE1106a_working!J15,0)</f>
        <v>6930</v>
      </c>
      <c r="K15" s="23">
        <f>ROUND(FIRE1106a_working!K15,0)</f>
        <v>669</v>
      </c>
      <c r="L15" s="120">
        <f>ROUND(FIRE1106a_working!L15,3)</f>
        <v>6.5000000000000002E-2</v>
      </c>
      <c r="M15" s="76">
        <f>ROUND(FIRE1106a_working!M15,3)</f>
        <v>0.33400000000000002</v>
      </c>
      <c r="N15" s="34" t="s">
        <v>130</v>
      </c>
      <c r="O15" s="9">
        <f>ROUND(FIRE1106a_working!O15,0)</f>
        <v>3490</v>
      </c>
      <c r="P15" s="9">
        <f>ROUND(FIRE1106a_working!P15,0)</f>
        <v>31</v>
      </c>
      <c r="Q15" s="9">
        <f>ROUND(FIRE1106a_working!Q15,0)</f>
        <v>5</v>
      </c>
      <c r="R15" s="9">
        <f>ROUND(FIRE1106a_working!R15,0)</f>
        <v>3</v>
      </c>
      <c r="S15" s="9">
        <f>ROUND(FIRE1106a_working!S15,0)</f>
        <v>23</v>
      </c>
      <c r="T15" s="9">
        <f>ROUND(FIRE1106a_working!T15,0)</f>
        <v>8</v>
      </c>
      <c r="U15" s="9">
        <f>ROUND(FIRE1106a_working!U15,0)</f>
        <v>192</v>
      </c>
      <c r="V15" s="9">
        <f>ROUND(FIRE1106a_working!V15,0)</f>
        <v>4088</v>
      </c>
      <c r="W15" s="9">
        <f>ROUND(FIRE1106a_working!W15,0)</f>
        <v>4108</v>
      </c>
      <c r="X15" s="23">
        <f>ROUND(FIRE1106a_working!X15,0)</f>
        <v>239</v>
      </c>
      <c r="Y15" s="120">
        <f>ROUND(FIRE1106a_working!Y15,3)</f>
        <v>3.3000000000000002E-2</v>
      </c>
      <c r="Z15" s="76">
        <f>ROUND(FIRE1106a_working!Z15,3)</f>
        <v>0.35699999999999998</v>
      </c>
      <c r="AA15" s="34" t="s">
        <v>130</v>
      </c>
      <c r="AB15" s="10">
        <f>ROUND(FIRE1106a_working!AB15,0)</f>
        <v>10432</v>
      </c>
      <c r="AC15" s="10">
        <f>ROUND(FIRE1106a_working!AC15,0)</f>
        <v>162</v>
      </c>
      <c r="AD15" s="10">
        <f>ROUND(FIRE1106a_working!AD15,0)</f>
        <v>34</v>
      </c>
      <c r="AE15" s="10">
        <f>ROUND(FIRE1106a_working!AE15,0)</f>
        <v>27</v>
      </c>
      <c r="AF15" s="10">
        <f>ROUND(FIRE1106a_working!AF15,0)</f>
        <v>176</v>
      </c>
      <c r="AG15" s="10">
        <f>ROUND(FIRE1106a_working!AG15,0)</f>
        <v>48</v>
      </c>
      <c r="AH15" s="10">
        <f>ROUND(FIRE1106a_working!AH15,0)</f>
        <v>800</v>
      </c>
      <c r="AI15" s="10">
        <f>ROUND(FIRE1106a_working!AI15,0)</f>
        <v>11347</v>
      </c>
      <c r="AJ15" s="10">
        <f>ROUND(FIRE1106a_working!AJ15,0)</f>
        <v>11038</v>
      </c>
      <c r="AK15" s="19">
        <f>ROUND(FIRE1106a_working!AK15,0)</f>
        <v>908</v>
      </c>
      <c r="AL15" s="117">
        <f>ROUND(FIRE1106a_working!AL15,3)</f>
        <v>5.3999999999999999E-2</v>
      </c>
      <c r="AM15" s="84">
        <f>ROUND(FIRE1106a_working!AM15,3)</f>
        <v>0.34200000000000003</v>
      </c>
      <c r="AN15" s="34" t="s">
        <v>130</v>
      </c>
      <c r="AO15" s="9">
        <f>ROUND(FIRE1106a_working!AO15,0)</f>
        <v>365</v>
      </c>
      <c r="AP15" s="9">
        <f>ROUND(FIRE1106a_working!AP15,0)</f>
        <v>3</v>
      </c>
      <c r="AQ15" s="9">
        <f>ROUND(FIRE1106a_working!AQ15,0)</f>
        <v>1</v>
      </c>
      <c r="AR15" s="9">
        <f>ROUND(FIRE1106a_working!AR15,0)</f>
        <v>0</v>
      </c>
      <c r="AS15" s="9">
        <f>ROUND(FIRE1106a_working!AS15,0)</f>
        <v>1</v>
      </c>
      <c r="AT15" s="9">
        <f>ROUND(FIRE1106a_working!AT15,0)</f>
        <v>1</v>
      </c>
      <c r="AU15" s="9">
        <f>ROUND(FIRE1106a_working!AU15,0)</f>
        <v>34</v>
      </c>
      <c r="AV15" s="9">
        <f>ROUND(FIRE1106a_working!AV15,0)</f>
        <v>360</v>
      </c>
      <c r="AW15" s="9">
        <f>ROUND(FIRE1106a_working!AW15,0)</f>
        <v>262</v>
      </c>
      <c r="AX15" s="23">
        <f>ROUND(FIRE1106a_working!AX15,0)</f>
        <v>133</v>
      </c>
      <c r="AY15" s="120">
        <f>ROUND(FIRE1106a_working!AY15,3)</f>
        <v>5.1999999999999998E-2</v>
      </c>
      <c r="AZ15" s="76">
        <f>ROUND(FIRE1106a_working!AZ15,3)</f>
        <v>0.34100000000000003</v>
      </c>
      <c r="BA15" s="34" t="s">
        <v>130</v>
      </c>
      <c r="BB15" s="9">
        <f>ROUND(FIRE1106a_working!BB15,0)</f>
        <v>3137</v>
      </c>
      <c r="BC15" s="9">
        <f>ROUND(FIRE1106a_working!BC15,0)</f>
        <v>20</v>
      </c>
      <c r="BD15" s="9">
        <f>ROUND(FIRE1106a_working!BD15,0)</f>
        <v>53</v>
      </c>
      <c r="BE15" s="9">
        <f>ROUND(FIRE1106a_working!BE15,0)</f>
        <v>11</v>
      </c>
      <c r="BF15" s="9">
        <f>ROUND(FIRE1106a_working!BF15,0)</f>
        <v>108</v>
      </c>
      <c r="BG15" s="9">
        <f>ROUND(FIRE1106a_working!BG15,0)</f>
        <v>38</v>
      </c>
      <c r="BH15" s="9">
        <f>ROUND(FIRE1106a_working!BH15,0)</f>
        <v>243</v>
      </c>
      <c r="BI15" s="9">
        <f>ROUND(FIRE1106a_working!BI15,0)</f>
        <v>2462</v>
      </c>
      <c r="BJ15" s="9">
        <f>ROUND(FIRE1106a_working!BJ15,0)</f>
        <v>1913</v>
      </c>
      <c r="BK15" s="23">
        <f>ROUND(FIRE1106a_working!BK15,0)</f>
        <v>271</v>
      </c>
      <c r="BL15" s="120">
        <f>ROUND(FIRE1106a_working!BL15,3)</f>
        <v>7.8E-2</v>
      </c>
      <c r="BM15" s="76">
        <f>ROUND(FIRE1106a_working!BM15,3)</f>
        <v>0.26500000000000001</v>
      </c>
      <c r="BN15" s="34" t="s">
        <v>130</v>
      </c>
      <c r="BO15" s="10">
        <f>ROUND(FIRE1106a_working!BO15,0)</f>
        <v>13934</v>
      </c>
      <c r="BP15" s="10">
        <f>ROUND(FIRE1106a_working!BP15,0)</f>
        <v>185</v>
      </c>
      <c r="BQ15" s="10">
        <f>ROUND(FIRE1106a_working!BQ15,0)</f>
        <v>88</v>
      </c>
      <c r="BR15" s="10">
        <f>ROUND(FIRE1106a_working!BR15,0)</f>
        <v>38</v>
      </c>
      <c r="BS15" s="10">
        <f>ROUND(FIRE1106a_working!BS15,0)</f>
        <v>285</v>
      </c>
      <c r="BT15" s="10">
        <f>ROUND(FIRE1106a_working!BT15,0)</f>
        <v>87</v>
      </c>
      <c r="BU15" s="10">
        <f>ROUND(FIRE1106a_working!BU15,0)</f>
        <v>1077</v>
      </c>
      <c r="BV15" s="10">
        <f>ROUND(FIRE1106a_working!BV15,0)</f>
        <v>14169</v>
      </c>
      <c r="BW15" s="10">
        <f>ROUND(FIRE1106a_working!BW15,0)</f>
        <v>13213</v>
      </c>
      <c r="BX15" s="19">
        <f>ROUND(FIRE1106a_working!BX15,0)</f>
        <v>1312</v>
      </c>
      <c r="BY15" s="117">
        <f>ROUND(FIRE1106a_working!BY15,3)</f>
        <v>5.8999999999999997E-2</v>
      </c>
      <c r="BZ15" s="84">
        <f>ROUND(FIRE1106a_working!BZ15,3)</f>
        <v>0.32700000000000001</v>
      </c>
      <c r="CA15" s="34" t="s">
        <v>130</v>
      </c>
    </row>
    <row r="16" spans="1:79" s="18" customFormat="1" ht="15" customHeight="1" thickBot="1" x14ac:dyDescent="0.4">
      <c r="A16" s="12">
        <v>2023</v>
      </c>
      <c r="B16" s="41">
        <f>ROUND(FIRE1106a_working!B16,0)</f>
        <v>6829</v>
      </c>
      <c r="C16" s="41">
        <f>ROUND(FIRE1106a_working!C16,0)</f>
        <v>136</v>
      </c>
      <c r="D16" s="41">
        <f>ROUND(FIRE1106a_working!D16,0)</f>
        <v>29</v>
      </c>
      <c r="E16" s="41">
        <f>ROUND(FIRE1106a_working!E16,0)</f>
        <v>25</v>
      </c>
      <c r="F16" s="41">
        <f>ROUND(FIRE1106a_working!F16,0)</f>
        <v>170</v>
      </c>
      <c r="G16" s="41">
        <f>ROUND(FIRE1106a_working!G16,0)</f>
        <v>44</v>
      </c>
      <c r="H16" s="41">
        <f>ROUND(FIRE1106a_working!H16,0)</f>
        <v>713</v>
      </c>
      <c r="I16" s="41">
        <f>ROUND(FIRE1106a_working!I16,0)</f>
        <v>7640</v>
      </c>
      <c r="J16" s="41">
        <f>ROUND(FIRE1106a_working!J16,0)</f>
        <v>6576</v>
      </c>
      <c r="K16" s="42">
        <f>ROUND(FIRE1106a_working!K16,0)</f>
        <v>653</v>
      </c>
      <c r="L16" s="121">
        <f>ROUND(FIRE1106a_working!L16,3)</f>
        <v>7.1999999999999995E-2</v>
      </c>
      <c r="M16" s="77">
        <f>ROUND(FIRE1106a_working!M16,3)</f>
        <v>0.317</v>
      </c>
      <c r="N16" s="40"/>
      <c r="O16" s="41">
        <f>ROUND(FIRE1106a_working!O16,0)</f>
        <v>3406</v>
      </c>
      <c r="P16" s="41">
        <f>ROUND(FIRE1106a_working!P16,0)</f>
        <v>32</v>
      </c>
      <c r="Q16" s="41">
        <f>ROUND(FIRE1106a_working!Q16,0)</f>
        <v>8</v>
      </c>
      <c r="R16" s="41">
        <f>ROUND(FIRE1106a_working!R16,0)</f>
        <v>4</v>
      </c>
      <c r="S16" s="41">
        <f>ROUND(FIRE1106a_working!S16,0)</f>
        <v>23</v>
      </c>
      <c r="T16" s="41">
        <f>ROUND(FIRE1106a_working!T16,0)</f>
        <v>8</v>
      </c>
      <c r="U16" s="41">
        <f>ROUND(FIRE1106a_working!U16,0)</f>
        <v>264</v>
      </c>
      <c r="V16" s="41">
        <f>ROUND(FIRE1106a_working!V16,0)</f>
        <v>4192</v>
      </c>
      <c r="W16" s="41">
        <f>ROUND(FIRE1106a_working!W16,0)</f>
        <v>3882</v>
      </c>
      <c r="X16" s="42">
        <f>ROUND(FIRE1106a_working!X16,0)</f>
        <v>223</v>
      </c>
      <c r="Y16" s="121">
        <f>ROUND(FIRE1106a_working!Y16,3)</f>
        <v>4.2999999999999997E-2</v>
      </c>
      <c r="Z16" s="77">
        <f>ROUND(FIRE1106a_working!Z16,3)</f>
        <v>0.34100000000000003</v>
      </c>
      <c r="AA16" s="40"/>
      <c r="AB16" s="38">
        <f>ROUND(FIRE1106a_working!AB16,0)</f>
        <v>10235</v>
      </c>
      <c r="AC16" s="38">
        <f>ROUND(FIRE1106a_working!AC16,0)</f>
        <v>168</v>
      </c>
      <c r="AD16" s="38">
        <f>ROUND(FIRE1106a_working!AD16,0)</f>
        <v>37</v>
      </c>
      <c r="AE16" s="38">
        <f>ROUND(FIRE1106a_working!AE16,0)</f>
        <v>29</v>
      </c>
      <c r="AF16" s="38">
        <f>ROUND(FIRE1106a_working!AF16,0)</f>
        <v>193</v>
      </c>
      <c r="AG16" s="38">
        <f>ROUND(FIRE1106a_working!AG16,0)</f>
        <v>52</v>
      </c>
      <c r="AH16" s="38">
        <f>ROUND(FIRE1106a_working!AH16,0)</f>
        <v>977</v>
      </c>
      <c r="AI16" s="38">
        <f>ROUND(FIRE1106a_working!AI16,0)</f>
        <v>11832</v>
      </c>
      <c r="AJ16" s="38">
        <f>ROUND(FIRE1106a_working!AJ16,0)</f>
        <v>10458</v>
      </c>
      <c r="AK16" s="39">
        <f>ROUND(FIRE1106a_working!AK16,0)</f>
        <v>876</v>
      </c>
      <c r="AL16" s="118">
        <f>ROUND(FIRE1106a_working!AL16,3)</f>
        <v>6.2E-2</v>
      </c>
      <c r="AM16" s="85">
        <f>ROUND(FIRE1106a_working!AM16,3)</f>
        <v>0.32500000000000001</v>
      </c>
      <c r="AN16" s="40"/>
      <c r="AO16" s="41">
        <f>ROUND(FIRE1106a_working!AO16,0)</f>
        <v>353</v>
      </c>
      <c r="AP16" s="41">
        <f>ROUND(FIRE1106a_working!AP16,0)</f>
        <v>3</v>
      </c>
      <c r="AQ16" s="41">
        <f>ROUND(FIRE1106a_working!AQ16,0)</f>
        <v>1</v>
      </c>
      <c r="AR16" s="41">
        <f>ROUND(FIRE1106a_working!AR16,0)</f>
        <v>0</v>
      </c>
      <c r="AS16" s="41">
        <f>ROUND(FIRE1106a_working!AS16,0)</f>
        <v>4</v>
      </c>
      <c r="AT16" s="41">
        <f>ROUND(FIRE1106a_working!AT16,0)</f>
        <v>1</v>
      </c>
      <c r="AU16" s="41">
        <f>ROUND(FIRE1106a_working!AU16,0)</f>
        <v>32</v>
      </c>
      <c r="AV16" s="41">
        <f>ROUND(FIRE1106a_working!AV16,0)</f>
        <v>385</v>
      </c>
      <c r="AW16" s="41">
        <f>ROUND(FIRE1106a_working!AW16,0)</f>
        <v>241</v>
      </c>
      <c r="AX16" s="42">
        <f>ROUND(FIRE1106a_working!AX16,0)</f>
        <v>126</v>
      </c>
      <c r="AY16" s="121">
        <f>ROUND(FIRE1106a_working!AY16,3)</f>
        <v>5.2999999999999999E-2</v>
      </c>
      <c r="AZ16" s="77">
        <f>ROUND(FIRE1106a_working!AZ16,3)</f>
        <v>0.32</v>
      </c>
      <c r="BA16" s="40"/>
      <c r="BB16" s="41">
        <f>ROUND(FIRE1106a_working!BB16,0)</f>
        <v>3186</v>
      </c>
      <c r="BC16" s="41">
        <f>ROUND(FIRE1106a_working!BC16,0)</f>
        <v>18</v>
      </c>
      <c r="BD16" s="41">
        <f>ROUND(FIRE1106a_working!BD16,0)</f>
        <v>55</v>
      </c>
      <c r="BE16" s="41">
        <f>ROUND(FIRE1106a_working!BE16,0)</f>
        <v>13</v>
      </c>
      <c r="BF16" s="41">
        <f>ROUND(FIRE1106a_working!BF16,0)</f>
        <v>102</v>
      </c>
      <c r="BG16" s="41">
        <f>ROUND(FIRE1106a_working!BG16,0)</f>
        <v>39</v>
      </c>
      <c r="BH16" s="41">
        <f>ROUND(FIRE1106a_working!BH16,0)</f>
        <v>202</v>
      </c>
      <c r="BI16" s="41">
        <f>ROUND(FIRE1106a_working!BI16,0)</f>
        <v>2700</v>
      </c>
      <c r="BJ16" s="41">
        <f>ROUND(FIRE1106a_working!BJ16,0)</f>
        <v>2007</v>
      </c>
      <c r="BK16" s="42">
        <f>ROUND(FIRE1106a_working!BK16,0)</f>
        <v>271</v>
      </c>
      <c r="BL16" s="121">
        <f>ROUND(FIRE1106a_working!BL16,3)</f>
        <v>6.8000000000000005E-2</v>
      </c>
      <c r="BM16" s="77">
        <f>ROUND(FIRE1106a_working!BM16,3)</f>
        <v>0.26500000000000001</v>
      </c>
      <c r="BN16" s="40"/>
      <c r="BO16" s="38">
        <f>ROUND(FIRE1106a_working!BO16,0)</f>
        <v>13774</v>
      </c>
      <c r="BP16" s="38">
        <f>ROUND(FIRE1106a_working!BP16,0)</f>
        <v>189</v>
      </c>
      <c r="BQ16" s="38">
        <f>ROUND(FIRE1106a_working!BQ16,0)</f>
        <v>93</v>
      </c>
      <c r="BR16" s="38">
        <f>ROUND(FIRE1106a_working!BR16,0)</f>
        <v>42</v>
      </c>
      <c r="BS16" s="38">
        <f>ROUND(FIRE1106a_working!BS16,0)</f>
        <v>299</v>
      </c>
      <c r="BT16" s="38">
        <f>ROUND(FIRE1106a_working!BT16,0)</f>
        <v>92</v>
      </c>
      <c r="BU16" s="38">
        <f>ROUND(FIRE1106a_working!BU16,0)</f>
        <v>1211</v>
      </c>
      <c r="BV16" s="38">
        <f>ROUND(FIRE1106a_working!BV16,0)</f>
        <v>14917</v>
      </c>
      <c r="BW16" s="38">
        <f>ROUND(FIRE1106a_working!BW16,0)</f>
        <v>12706</v>
      </c>
      <c r="BX16" s="39">
        <f>ROUND(FIRE1106a_working!BX16,0)</f>
        <v>1273</v>
      </c>
      <c r="BY16" s="118">
        <f>ROUND(FIRE1106a_working!BY16,3)</f>
        <v>6.3E-2</v>
      </c>
      <c r="BZ16" s="85">
        <f>ROUND(FIRE1106a_working!BZ16,3)</f>
        <v>0.313</v>
      </c>
      <c r="CA16" s="34"/>
    </row>
    <row r="17" spans="1:79" s="3" customFormat="1" ht="30" customHeight="1" x14ac:dyDescent="0.35">
      <c r="A17" s="25" t="s">
        <v>120</v>
      </c>
      <c r="B17" s="25"/>
      <c r="C17" s="25"/>
      <c r="D17" s="25"/>
      <c r="E17" s="25"/>
      <c r="F17" s="25"/>
      <c r="G17" s="25"/>
      <c r="H17" s="25"/>
      <c r="I17" s="25"/>
      <c r="J17" s="25"/>
      <c r="K17" s="11"/>
      <c r="L17" s="11"/>
      <c r="M17" s="11"/>
      <c r="N17" s="25"/>
      <c r="O17" s="25"/>
      <c r="P17" s="25"/>
      <c r="Q17" s="25"/>
      <c r="R17" s="25"/>
      <c r="S17" s="25"/>
      <c r="T17" s="25"/>
      <c r="U17" s="25"/>
      <c r="V17" s="25"/>
      <c r="W17" s="25"/>
      <c r="X17" s="11"/>
      <c r="Y17" s="11"/>
      <c r="Z17" s="25"/>
      <c r="AA17" s="25"/>
      <c r="AB17" s="25"/>
      <c r="AC17" s="25"/>
      <c r="AD17" s="25"/>
      <c r="AE17" s="25"/>
      <c r="AF17" s="25"/>
      <c r="AG17" s="25"/>
      <c r="AH17" s="25"/>
      <c r="AI17" s="25"/>
      <c r="AJ17" s="47"/>
      <c r="AK17" s="25"/>
      <c r="AL17" s="25"/>
      <c r="AM17" s="25"/>
      <c r="AN17" s="25"/>
      <c r="AO17" s="25"/>
      <c r="AP17" s="25"/>
      <c r="AQ17" s="25"/>
      <c r="AR17" s="25"/>
      <c r="AS17" s="25"/>
      <c r="AT17" s="25"/>
      <c r="AU17" s="11"/>
      <c r="AV17" s="25"/>
      <c r="AW17" s="25"/>
      <c r="AX17" s="25"/>
      <c r="AY17" s="25"/>
      <c r="AZ17" s="25"/>
      <c r="BA17" s="25"/>
      <c r="BB17" s="25"/>
      <c r="BC17" s="25"/>
      <c r="BD17" s="25"/>
      <c r="BE17" s="25"/>
      <c r="BF17" s="47"/>
      <c r="BG17" s="25"/>
      <c r="BH17" s="25"/>
      <c r="BI17" s="25"/>
      <c r="BJ17" s="25"/>
      <c r="BK17" s="25"/>
      <c r="BL17" s="25"/>
      <c r="BM17" s="25"/>
      <c r="BN17" s="25"/>
      <c r="BO17" s="25"/>
      <c r="BP17" s="25"/>
      <c r="BQ17" s="25"/>
      <c r="BR17" s="25"/>
      <c r="BS17" s="25"/>
      <c r="BT17" s="2"/>
      <c r="BU17" s="2"/>
      <c r="BV17" s="2"/>
      <c r="BW17" s="2"/>
      <c r="CA17" s="18"/>
    </row>
    <row r="18" spans="1:79" s="3" customFormat="1" ht="15" customHeight="1" x14ac:dyDescent="0.35">
      <c r="A18" s="105" t="s">
        <v>182</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
      <c r="BU18" s="2"/>
      <c r="BV18" s="2"/>
      <c r="BW18" s="2"/>
    </row>
    <row r="19" spans="1:79" s="3" customFormat="1" ht="15" customHeight="1" x14ac:dyDescent="0.35">
      <c r="A19" s="25" t="s">
        <v>207</v>
      </c>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47"/>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
      <c r="BU19" s="2"/>
      <c r="BV19" s="2"/>
      <c r="BW19" s="2"/>
    </row>
    <row r="20" spans="1:79" s="3" customFormat="1" ht="15" customHeight="1" x14ac:dyDescent="0.35">
      <c r="A20" s="15" t="s">
        <v>212</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2"/>
      <c r="BU20" s="2"/>
      <c r="BV20" s="2"/>
      <c r="BW20" s="2"/>
    </row>
    <row r="21" spans="1:79" s="3" customFormat="1" ht="30" customHeight="1" x14ac:dyDescent="0.35">
      <c r="A21" s="99" t="s">
        <v>175</v>
      </c>
      <c r="B21" s="2"/>
      <c r="C21" s="2"/>
      <c r="D21" s="2"/>
      <c r="E21" s="2"/>
      <c r="F21" s="2"/>
      <c r="G21" s="2"/>
      <c r="H21" s="2"/>
      <c r="I21" s="2"/>
      <c r="J21" s="2"/>
      <c r="K21" s="2"/>
      <c r="L21" s="2"/>
      <c r="M21" s="2"/>
      <c r="N21" s="2"/>
      <c r="O21" s="2"/>
      <c r="P21" s="2"/>
      <c r="Q21" s="2"/>
      <c r="R21" s="11"/>
      <c r="S21" s="11"/>
      <c r="T21" s="11"/>
      <c r="U21" s="11"/>
      <c r="V21" s="11"/>
      <c r="W21" s="2"/>
      <c r="X21" s="2"/>
      <c r="Y21" s="2"/>
      <c r="Z21" s="2"/>
      <c r="AA21" s="2"/>
      <c r="AB21" s="2"/>
      <c r="AC21" s="2"/>
      <c r="AD21" s="2"/>
      <c r="AE21" s="2"/>
      <c r="AF21" s="2"/>
      <c r="AG21" s="2"/>
      <c r="AH21" s="2"/>
      <c r="AI21" s="2"/>
      <c r="AJ21" s="2"/>
      <c r="AK21" s="2"/>
      <c r="AL21" s="2"/>
      <c r="AM21" s="2"/>
      <c r="AN21" s="2"/>
      <c r="AO21" s="2"/>
      <c r="AP21" s="11"/>
      <c r="AQ21" s="11"/>
      <c r="AR21" s="11"/>
      <c r="AS21" s="11"/>
      <c r="AT21" s="11"/>
      <c r="AU21" s="2"/>
      <c r="AV21" s="2"/>
      <c r="AW21" s="2"/>
      <c r="AX21" s="2"/>
      <c r="AY21" s="2"/>
      <c r="AZ21" s="2"/>
    </row>
    <row r="22" spans="1:79" s="3" customFormat="1" x14ac:dyDescent="0.35">
      <c r="A22" s="45" t="s">
        <v>211</v>
      </c>
      <c r="B22" s="100"/>
      <c r="C22" s="100"/>
      <c r="D22" s="100"/>
      <c r="E22" s="100"/>
      <c r="F22" s="100"/>
      <c r="G22" s="100"/>
      <c r="H22" s="100"/>
      <c r="I22" s="100"/>
      <c r="J22" s="100"/>
      <c r="K22" s="100"/>
      <c r="L22" s="100"/>
      <c r="M22" s="100"/>
      <c r="N22" s="100"/>
      <c r="O22" s="100"/>
      <c r="P22" s="100"/>
      <c r="Q22" s="100"/>
      <c r="R22" s="11"/>
      <c r="S22" s="11"/>
      <c r="T22" s="11"/>
      <c r="U22" s="11"/>
      <c r="V22" s="11"/>
      <c r="W22" s="100"/>
      <c r="X22" s="100"/>
      <c r="Y22" s="100"/>
      <c r="Z22" s="100"/>
      <c r="AA22" s="100"/>
      <c r="AB22" s="2"/>
      <c r="AC22" s="100"/>
      <c r="AD22" s="100"/>
      <c r="AE22" s="100"/>
      <c r="AF22" s="100"/>
      <c r="AG22" s="100"/>
      <c r="AH22" s="100"/>
      <c r="AI22" s="100"/>
      <c r="AJ22" s="100"/>
      <c r="AK22" s="100"/>
      <c r="AL22" s="100"/>
      <c r="AM22" s="100"/>
      <c r="AN22" s="100"/>
      <c r="AO22" s="100"/>
      <c r="AP22" s="11"/>
      <c r="AQ22" s="11"/>
      <c r="AR22" s="11"/>
      <c r="AS22" s="11"/>
      <c r="AT22" s="11"/>
      <c r="AU22" s="100"/>
      <c r="AV22" s="100"/>
      <c r="AW22" s="2"/>
      <c r="AX22" s="2"/>
      <c r="AY22" s="2"/>
      <c r="AZ22" s="2"/>
    </row>
    <row r="23" spans="1:79" s="3" customFormat="1" x14ac:dyDescent="0.35">
      <c r="A23" s="136" t="s">
        <v>249</v>
      </c>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2"/>
      <c r="AF23" s="2"/>
      <c r="AG23" s="2"/>
      <c r="AH23" s="2"/>
      <c r="AI23" s="2"/>
      <c r="AJ23" s="2"/>
      <c r="AK23" s="2"/>
      <c r="AL23" s="2"/>
      <c r="AM23" s="2"/>
    </row>
    <row r="24" spans="1:79" s="3" customFormat="1" x14ac:dyDescent="0.35">
      <c r="A24" s="45" t="s">
        <v>176</v>
      </c>
      <c r="B24" s="100"/>
      <c r="C24" s="100"/>
      <c r="D24" s="100"/>
      <c r="E24" s="100"/>
      <c r="F24" s="100"/>
      <c r="G24" s="100"/>
      <c r="H24" s="100"/>
      <c r="I24" s="100"/>
      <c r="J24" s="100"/>
      <c r="K24" s="100"/>
      <c r="L24" s="100"/>
      <c r="M24" s="100"/>
      <c r="N24" s="100"/>
      <c r="O24" s="100"/>
      <c r="P24" s="100"/>
      <c r="Q24" s="100"/>
      <c r="R24" s="11"/>
      <c r="S24" s="11"/>
      <c r="T24" s="11"/>
      <c r="U24" s="11"/>
      <c r="V24" s="11"/>
      <c r="W24" s="100"/>
      <c r="X24" s="100"/>
      <c r="Y24" s="100"/>
      <c r="Z24" s="100"/>
      <c r="AA24" s="100"/>
      <c r="AB24" s="2"/>
      <c r="AC24" s="100"/>
      <c r="AD24" s="100"/>
      <c r="AE24" s="100"/>
      <c r="AF24" s="100"/>
      <c r="AG24" s="100"/>
      <c r="AH24" s="100"/>
      <c r="AI24" s="100"/>
      <c r="AJ24" s="100"/>
      <c r="AK24" s="100"/>
      <c r="AL24" s="100"/>
      <c r="AM24" s="100"/>
      <c r="AN24" s="100"/>
      <c r="AO24" s="100"/>
      <c r="AP24" s="11"/>
      <c r="AQ24" s="11"/>
      <c r="AR24" s="11"/>
      <c r="AS24" s="11"/>
      <c r="AT24" s="11"/>
      <c r="AU24" s="100"/>
      <c r="AV24" s="100"/>
      <c r="AW24" s="2"/>
      <c r="AX24" s="2"/>
      <c r="AY24" s="2"/>
      <c r="AZ24" s="2"/>
    </row>
    <row r="25" spans="1:79" s="3" customFormat="1" ht="15" customHeight="1" x14ac:dyDescent="0.35">
      <c r="A25" s="29" t="s">
        <v>177</v>
      </c>
      <c r="B25" s="100"/>
      <c r="C25" s="100"/>
      <c r="D25" s="100"/>
      <c r="E25" s="100"/>
      <c r="F25" s="100"/>
      <c r="G25" s="100"/>
      <c r="H25" s="100"/>
      <c r="I25" s="100"/>
      <c r="J25" s="100"/>
      <c r="K25" s="100"/>
      <c r="L25" s="100"/>
      <c r="M25" s="100"/>
      <c r="N25" s="100"/>
      <c r="O25" s="100"/>
      <c r="P25" s="100"/>
      <c r="Q25" s="100"/>
      <c r="R25" s="11"/>
      <c r="S25" s="11"/>
      <c r="T25" s="11"/>
      <c r="U25" s="11"/>
      <c r="V25" s="11"/>
      <c r="W25" s="100"/>
      <c r="X25" s="100"/>
      <c r="Y25" s="100"/>
      <c r="Z25" s="100"/>
      <c r="AA25" s="100"/>
      <c r="AB25" s="2"/>
      <c r="AC25" s="100"/>
      <c r="AD25" s="100"/>
      <c r="AE25" s="100"/>
      <c r="AF25" s="100"/>
      <c r="AG25" s="100"/>
      <c r="AH25" s="100"/>
      <c r="AI25" s="100"/>
      <c r="AJ25" s="100"/>
      <c r="AK25" s="100"/>
      <c r="AL25" s="100"/>
      <c r="AM25" s="100"/>
      <c r="AN25" s="100"/>
      <c r="AO25" s="100"/>
      <c r="AP25" s="11"/>
      <c r="AQ25" s="11"/>
      <c r="AR25" s="11"/>
      <c r="AS25" s="11"/>
      <c r="AT25" s="11"/>
      <c r="AU25" s="100"/>
      <c r="AV25" s="100"/>
      <c r="AW25" s="2"/>
      <c r="AX25" s="2"/>
      <c r="AY25" s="2"/>
      <c r="AZ25" s="2"/>
    </row>
    <row r="26" spans="1:79" s="3" customFormat="1" x14ac:dyDescent="0.35">
      <c r="A26" s="154" t="s">
        <v>256</v>
      </c>
      <c r="B26" s="100"/>
      <c r="C26" s="100"/>
      <c r="D26" s="100"/>
      <c r="E26" s="100"/>
      <c r="F26" s="100"/>
      <c r="G26" s="100"/>
      <c r="H26" s="100"/>
      <c r="I26" s="100"/>
      <c r="J26" s="100"/>
      <c r="K26" s="100"/>
      <c r="L26" s="100"/>
      <c r="M26" s="100"/>
      <c r="N26" s="100"/>
      <c r="O26" s="100"/>
      <c r="P26" s="100"/>
      <c r="Q26" s="100"/>
      <c r="R26" s="11"/>
      <c r="S26" s="11"/>
      <c r="T26" s="11"/>
      <c r="U26" s="11"/>
      <c r="V26" s="11"/>
      <c r="W26" s="100"/>
      <c r="X26" s="100"/>
      <c r="Y26" s="100"/>
      <c r="Z26" s="100"/>
      <c r="AA26" s="100"/>
      <c r="AB26" s="2"/>
      <c r="AC26" s="100"/>
      <c r="AD26" s="100"/>
      <c r="AE26" s="100"/>
      <c r="AF26" s="100"/>
      <c r="AG26" s="100"/>
      <c r="AH26" s="100"/>
      <c r="AI26" s="100"/>
      <c r="AJ26" s="100"/>
      <c r="AK26" s="100"/>
      <c r="AL26" s="100"/>
      <c r="AM26" s="100"/>
      <c r="AN26" s="100"/>
      <c r="AO26" s="100"/>
      <c r="AP26" s="11"/>
      <c r="AQ26" s="11"/>
      <c r="AR26" s="11"/>
      <c r="AS26" s="11"/>
      <c r="AT26" s="11"/>
      <c r="AU26" s="100"/>
      <c r="AV26" s="100"/>
      <c r="AW26" s="2"/>
      <c r="AX26" s="2"/>
      <c r="AY26" s="2"/>
      <c r="AZ26" s="2"/>
    </row>
    <row r="27" spans="1:79" s="3" customFormat="1" ht="21" customHeight="1" x14ac:dyDescent="0.35">
      <c r="A27" s="101" t="s">
        <v>178</v>
      </c>
      <c r="B27" s="100"/>
      <c r="C27" s="100"/>
      <c r="D27" s="100"/>
      <c r="E27" s="100"/>
      <c r="F27" s="100"/>
      <c r="G27" s="100"/>
      <c r="H27" s="100"/>
      <c r="I27" s="100"/>
      <c r="J27" s="100"/>
      <c r="K27" s="100"/>
      <c r="L27" s="100"/>
      <c r="M27" s="100"/>
      <c r="N27" s="100"/>
      <c r="O27" s="100"/>
      <c r="P27" s="100"/>
      <c r="Q27" s="100"/>
      <c r="R27" s="11"/>
      <c r="S27" s="11"/>
      <c r="T27" s="11"/>
      <c r="U27" s="11"/>
      <c r="V27" s="11"/>
      <c r="W27" s="100"/>
      <c r="X27" s="100"/>
      <c r="Y27" s="100"/>
      <c r="Z27" s="100"/>
      <c r="AA27" s="100"/>
      <c r="AB27" s="2"/>
      <c r="AC27" s="100"/>
      <c r="AD27" s="100"/>
      <c r="AE27" s="100"/>
      <c r="AF27" s="100"/>
      <c r="AG27" s="100"/>
      <c r="AH27" s="100"/>
      <c r="AI27" s="100"/>
      <c r="AJ27" s="100"/>
      <c r="AK27" s="100"/>
      <c r="AL27" s="100"/>
      <c r="AM27" s="100"/>
      <c r="AN27" s="100"/>
      <c r="AO27" s="100"/>
      <c r="AP27" s="11"/>
      <c r="AQ27" s="11"/>
      <c r="AR27" s="11"/>
      <c r="AS27" s="11"/>
      <c r="AT27" s="11"/>
      <c r="AU27" s="100"/>
      <c r="AV27" s="100"/>
      <c r="AW27" s="2"/>
      <c r="AX27" s="2"/>
      <c r="AY27" s="2"/>
      <c r="AZ27" s="2"/>
    </row>
    <row r="28" spans="1:79" s="3" customFormat="1" ht="30" customHeight="1" x14ac:dyDescent="0.35">
      <c r="A28" s="102" t="s">
        <v>146</v>
      </c>
      <c r="B28" s="100"/>
      <c r="C28" s="100"/>
      <c r="D28" s="100"/>
      <c r="E28" s="100"/>
      <c r="F28" s="100"/>
      <c r="G28" s="100"/>
      <c r="H28" s="100"/>
      <c r="I28" s="100"/>
      <c r="J28" s="100"/>
      <c r="K28" s="100"/>
      <c r="L28" s="100"/>
      <c r="M28" s="100"/>
      <c r="N28" s="100"/>
      <c r="O28" s="100"/>
      <c r="P28" s="100"/>
      <c r="Q28" s="100"/>
      <c r="R28" s="11"/>
      <c r="S28" s="11"/>
      <c r="T28" s="11"/>
      <c r="U28" s="11"/>
      <c r="V28" s="11"/>
      <c r="W28" s="100"/>
      <c r="X28" s="100"/>
      <c r="Y28" s="100"/>
      <c r="Z28" s="100"/>
      <c r="AA28" s="100"/>
      <c r="AB28" s="2"/>
      <c r="AC28" s="100"/>
      <c r="AD28" s="100"/>
      <c r="AE28" s="100"/>
      <c r="AF28" s="100"/>
      <c r="AG28" s="100"/>
      <c r="AH28" s="100"/>
      <c r="AI28" s="100"/>
      <c r="AJ28" s="100"/>
      <c r="AK28" s="100"/>
      <c r="AL28" s="100"/>
      <c r="AM28" s="100"/>
      <c r="AN28" s="100"/>
      <c r="AO28" s="100"/>
      <c r="AP28" s="11"/>
      <c r="AQ28" s="11"/>
      <c r="AR28" s="11"/>
      <c r="AS28" s="11"/>
      <c r="AT28" s="11"/>
      <c r="AU28" s="100"/>
      <c r="AV28" s="100"/>
      <c r="AW28" s="2"/>
      <c r="AX28" s="2"/>
      <c r="AY28" s="2"/>
      <c r="AZ28" s="2"/>
    </row>
    <row r="29" spans="1:79" s="3" customFormat="1" x14ac:dyDescent="0.35">
      <c r="A29" s="103" t="s">
        <v>179</v>
      </c>
      <c r="B29" s="100"/>
      <c r="C29" s="100"/>
      <c r="D29" s="100"/>
      <c r="E29" s="100"/>
      <c r="F29" s="100"/>
      <c r="G29" s="100"/>
      <c r="H29" s="100"/>
      <c r="I29" s="100"/>
      <c r="J29" s="100"/>
      <c r="K29" s="100"/>
      <c r="L29" s="100"/>
      <c r="M29" s="100"/>
      <c r="N29" s="100"/>
      <c r="O29" s="100"/>
      <c r="P29" s="100"/>
      <c r="Q29" s="100"/>
      <c r="R29" s="11"/>
      <c r="S29" s="11"/>
      <c r="T29" s="11"/>
      <c r="U29" s="11"/>
      <c r="V29" s="11"/>
      <c r="W29" s="100"/>
      <c r="X29" s="100"/>
      <c r="Y29" s="100"/>
      <c r="Z29" s="100"/>
      <c r="AA29" s="100"/>
      <c r="AB29" s="2"/>
      <c r="AC29" s="100"/>
      <c r="AD29" s="100"/>
      <c r="AE29" s="100"/>
      <c r="AF29" s="100"/>
      <c r="AG29" s="100"/>
      <c r="AH29" s="100"/>
      <c r="AI29" s="100"/>
      <c r="AJ29" s="100"/>
      <c r="AK29" s="100"/>
      <c r="AL29" s="100"/>
      <c r="AM29" s="100"/>
      <c r="AN29" s="100"/>
      <c r="AO29" s="100"/>
      <c r="AP29" s="11"/>
      <c r="AQ29" s="11"/>
      <c r="AR29" s="11"/>
      <c r="AS29" s="11"/>
      <c r="AT29" s="11"/>
      <c r="AU29" s="100"/>
      <c r="AV29" s="100"/>
      <c r="AW29" s="2"/>
      <c r="AX29" s="2"/>
      <c r="AY29" s="2"/>
      <c r="AZ29" s="2"/>
    </row>
    <row r="30" spans="1:79" s="3" customFormat="1" x14ac:dyDescent="0.35">
      <c r="A30" s="2" t="s">
        <v>102</v>
      </c>
      <c r="B30" s="100"/>
      <c r="C30" s="100"/>
      <c r="D30" s="100"/>
      <c r="E30" s="100"/>
      <c r="F30" s="100"/>
      <c r="G30" s="100"/>
      <c r="H30" s="100"/>
      <c r="I30" s="100"/>
      <c r="J30" s="100"/>
      <c r="K30" s="100"/>
      <c r="L30" s="100"/>
      <c r="M30" s="100"/>
      <c r="N30" s="100"/>
      <c r="O30" s="100"/>
      <c r="P30" s="100"/>
      <c r="Q30" s="100"/>
      <c r="R30" s="11"/>
      <c r="S30" s="11"/>
      <c r="T30" s="11"/>
      <c r="U30" s="11"/>
      <c r="V30" s="11"/>
      <c r="W30" s="100"/>
      <c r="X30" s="100"/>
      <c r="Y30" s="100"/>
      <c r="Z30" s="100"/>
      <c r="AA30" s="100"/>
      <c r="AB30" s="2"/>
      <c r="AC30" s="100"/>
      <c r="AD30" s="100"/>
      <c r="AE30" s="100"/>
      <c r="AF30" s="100"/>
      <c r="AG30" s="100"/>
      <c r="AH30" s="100"/>
      <c r="AI30" s="100"/>
      <c r="AJ30" s="100"/>
      <c r="AK30" s="100"/>
      <c r="AL30" s="100"/>
      <c r="AM30" s="100"/>
      <c r="AN30" s="100"/>
      <c r="AO30" s="100"/>
      <c r="AP30" s="11"/>
      <c r="AQ30" s="11"/>
      <c r="AR30" s="11"/>
      <c r="AS30" s="11"/>
      <c r="AT30" s="11"/>
      <c r="AU30" s="100"/>
      <c r="AV30" s="100"/>
      <c r="AW30" s="2"/>
      <c r="AX30" s="2"/>
      <c r="AY30" s="2"/>
      <c r="AZ30" s="2"/>
    </row>
    <row r="31" spans="1:79" s="3" customFormat="1" ht="15" customHeight="1" x14ac:dyDescent="0.35">
      <c r="A31" s="30" t="s">
        <v>103</v>
      </c>
      <c r="B31" s="100"/>
      <c r="C31" s="100"/>
      <c r="D31" s="100"/>
      <c r="E31" s="100"/>
      <c r="F31" s="100"/>
      <c r="G31" s="100"/>
      <c r="H31" s="100"/>
      <c r="I31" s="100"/>
      <c r="J31" s="100"/>
      <c r="K31" s="100"/>
      <c r="L31" s="100"/>
      <c r="M31" s="100"/>
      <c r="N31" s="100"/>
      <c r="O31" s="100"/>
      <c r="P31" s="100"/>
      <c r="Q31" s="100"/>
      <c r="R31" s="11"/>
      <c r="S31" s="11"/>
      <c r="T31" s="11"/>
      <c r="U31" s="11"/>
      <c r="V31" s="11"/>
      <c r="W31" s="100"/>
      <c r="X31" s="100"/>
      <c r="Y31" s="100"/>
      <c r="Z31" s="100"/>
      <c r="AA31" s="100"/>
      <c r="AB31" s="2"/>
      <c r="AC31" s="100"/>
      <c r="AD31" s="100"/>
      <c r="AE31" s="100"/>
      <c r="AF31" s="100"/>
      <c r="AG31" s="100"/>
      <c r="AH31" s="100"/>
      <c r="AI31" s="100"/>
      <c r="AJ31" s="100"/>
      <c r="AK31" s="100"/>
      <c r="AL31" s="100"/>
      <c r="AM31" s="100"/>
      <c r="AN31" s="100"/>
      <c r="AO31" s="100"/>
      <c r="AP31" s="11"/>
      <c r="AQ31" s="11"/>
      <c r="AR31" s="11"/>
      <c r="AS31" s="11"/>
      <c r="AT31" s="11"/>
      <c r="AU31" s="100"/>
      <c r="AV31" s="100"/>
      <c r="AW31" s="2"/>
      <c r="AX31" s="2"/>
      <c r="AY31" s="2"/>
      <c r="AZ31" s="2"/>
    </row>
    <row r="32" spans="1:79" s="3" customFormat="1" ht="30" customHeight="1" x14ac:dyDescent="0.35">
      <c r="A32" s="44" t="s">
        <v>229</v>
      </c>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22"/>
      <c r="BN32" s="22"/>
      <c r="BO32" s="22"/>
      <c r="BP32" s="22"/>
      <c r="BQ32" s="22"/>
      <c r="BR32" s="22"/>
      <c r="BS32" s="22"/>
      <c r="BT32" s="2"/>
      <c r="BU32" s="2"/>
      <c r="BV32" s="2"/>
      <c r="BW32" s="2"/>
    </row>
    <row r="33" spans="1:71" x14ac:dyDescent="0.35">
      <c r="A33" s="46" t="s">
        <v>230</v>
      </c>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36"/>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row>
    <row r="34" spans="1:71" x14ac:dyDescent="0.35">
      <c r="A34" s="156" t="s">
        <v>261</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36"/>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row>
    <row r="35" spans="1:71" s="3" customFormat="1" ht="30" customHeight="1" x14ac:dyDescent="0.35">
      <c r="A35" s="2" t="s">
        <v>180</v>
      </c>
      <c r="B35" s="100"/>
      <c r="C35" s="100"/>
      <c r="D35" s="100"/>
      <c r="E35" s="100"/>
      <c r="F35" s="100"/>
      <c r="G35" s="100"/>
      <c r="H35" s="100"/>
      <c r="I35" s="100"/>
      <c r="J35" s="100"/>
      <c r="K35" s="100"/>
      <c r="L35" s="100"/>
      <c r="M35" s="100"/>
      <c r="N35" s="100"/>
      <c r="O35" s="100"/>
      <c r="P35" s="100"/>
      <c r="Q35" s="100"/>
      <c r="R35" s="11"/>
      <c r="S35" s="11"/>
      <c r="T35" s="11"/>
      <c r="U35" s="11"/>
      <c r="V35" s="11"/>
      <c r="W35" s="100"/>
      <c r="X35" s="100"/>
      <c r="Y35" s="100"/>
      <c r="Z35" s="100"/>
      <c r="AA35" s="100"/>
      <c r="AB35" s="2"/>
      <c r="AC35" s="100"/>
      <c r="AD35" s="100"/>
      <c r="AE35" s="100"/>
      <c r="AF35" s="100"/>
      <c r="AG35" s="100"/>
      <c r="AH35" s="100"/>
      <c r="AI35" s="100"/>
      <c r="AJ35" s="100"/>
      <c r="AK35" s="100"/>
      <c r="AL35" s="100"/>
      <c r="AM35" s="100"/>
      <c r="AN35" s="100"/>
      <c r="AO35" s="100"/>
      <c r="AP35" s="11"/>
      <c r="AQ35" s="11"/>
      <c r="AR35" s="11"/>
      <c r="AS35" s="11"/>
      <c r="AT35" s="11"/>
      <c r="AU35" s="100"/>
      <c r="AV35" s="100"/>
      <c r="AW35" s="2"/>
      <c r="AX35" s="2"/>
      <c r="AY35" s="2"/>
      <c r="AZ35" s="2"/>
    </row>
    <row r="36" spans="1:71" s="3" customFormat="1" x14ac:dyDescent="0.35">
      <c r="A36" s="2" t="s">
        <v>125</v>
      </c>
      <c r="B36" s="100"/>
      <c r="C36" s="100"/>
      <c r="D36" s="100"/>
      <c r="E36" s="100"/>
      <c r="F36" s="100"/>
      <c r="G36" s="100"/>
      <c r="H36" s="100"/>
      <c r="I36" s="100"/>
      <c r="J36" s="100"/>
      <c r="K36" s="100"/>
      <c r="L36" s="100"/>
      <c r="M36" s="100"/>
      <c r="N36" s="100"/>
      <c r="O36" s="100"/>
      <c r="P36" s="100"/>
      <c r="Q36" s="100"/>
      <c r="R36" s="11"/>
      <c r="S36" s="11"/>
      <c r="T36" s="11"/>
      <c r="U36" s="11"/>
      <c r="V36" s="11"/>
      <c r="W36" s="100"/>
      <c r="X36" s="100"/>
      <c r="Y36" s="100"/>
      <c r="Z36" s="100"/>
      <c r="AA36" s="100"/>
      <c r="AB36" s="2"/>
      <c r="AC36" s="100"/>
      <c r="AD36" s="100"/>
      <c r="AE36" s="100"/>
      <c r="AF36" s="100"/>
      <c r="AG36" s="100"/>
      <c r="AH36" s="100"/>
      <c r="AI36" s="100"/>
      <c r="AJ36" s="100"/>
      <c r="AK36" s="100"/>
      <c r="AL36" s="100"/>
      <c r="AM36" s="100"/>
      <c r="AN36" s="100"/>
      <c r="AO36" s="100"/>
      <c r="AP36" s="11"/>
      <c r="AQ36" s="11"/>
      <c r="AR36" s="11"/>
      <c r="AS36" s="11"/>
      <c r="AT36" s="11"/>
      <c r="AU36" s="100"/>
      <c r="AV36" s="100"/>
      <c r="AW36" s="2"/>
      <c r="AX36" s="2"/>
      <c r="AY36" s="2"/>
      <c r="AZ36" s="2"/>
    </row>
    <row r="37" spans="1:71" s="3" customFormat="1" ht="30" customHeight="1" x14ac:dyDescent="0.35">
      <c r="A37" s="30" t="s">
        <v>126</v>
      </c>
      <c r="B37" s="100"/>
      <c r="C37" s="100"/>
      <c r="D37" s="100"/>
      <c r="E37" s="100"/>
      <c r="F37" s="100"/>
      <c r="G37" s="100"/>
      <c r="H37" s="100"/>
      <c r="I37" s="100"/>
      <c r="J37" s="100"/>
      <c r="K37" s="100"/>
      <c r="L37" s="100"/>
      <c r="M37" s="100"/>
      <c r="N37" s="100"/>
      <c r="O37" s="100"/>
      <c r="P37" s="100"/>
      <c r="Q37" s="100"/>
      <c r="R37" s="11"/>
      <c r="S37" s="11"/>
      <c r="T37" s="11"/>
      <c r="U37" s="11"/>
      <c r="V37" s="11"/>
      <c r="W37" s="100"/>
      <c r="X37" s="100"/>
      <c r="Y37" s="100"/>
      <c r="Z37" s="100"/>
      <c r="AA37" s="100"/>
      <c r="AB37" s="2"/>
      <c r="AC37" s="100"/>
      <c r="AD37" s="100"/>
      <c r="AE37" s="100"/>
      <c r="AF37" s="100"/>
      <c r="AG37" s="100"/>
      <c r="AH37" s="100"/>
      <c r="AI37" s="100"/>
      <c r="AJ37" s="100"/>
      <c r="AK37" s="100"/>
      <c r="AL37" s="100"/>
      <c r="AM37" s="100"/>
      <c r="AN37" s="100"/>
      <c r="AO37" s="100"/>
      <c r="AP37" s="11"/>
      <c r="AQ37" s="11"/>
      <c r="AR37" s="11"/>
      <c r="AS37" s="11"/>
      <c r="AT37" s="11"/>
      <c r="AU37" s="100"/>
      <c r="AV37" s="100"/>
      <c r="AW37" s="2"/>
      <c r="AX37" s="2"/>
      <c r="AY37" s="2"/>
      <c r="AZ37" s="2"/>
    </row>
    <row r="38" spans="1:71" s="3" customFormat="1" ht="25.4" customHeight="1" x14ac:dyDescent="0.35">
      <c r="A38" s="104" t="s">
        <v>144</v>
      </c>
      <c r="B38" s="100"/>
      <c r="C38" s="100"/>
      <c r="D38" s="100"/>
      <c r="E38" s="100"/>
      <c r="F38" s="100"/>
      <c r="G38" s="100"/>
      <c r="H38" s="100"/>
      <c r="I38" s="100"/>
      <c r="J38" s="100"/>
      <c r="K38" s="100"/>
      <c r="L38" s="100"/>
      <c r="M38" s="100"/>
      <c r="N38" s="100"/>
      <c r="O38" s="100"/>
      <c r="P38" s="100"/>
      <c r="Q38" s="100"/>
      <c r="R38" s="11"/>
      <c r="S38" s="11"/>
      <c r="T38" s="11"/>
      <c r="U38" s="11"/>
      <c r="V38" s="11"/>
      <c r="W38" s="100"/>
      <c r="X38" s="100"/>
      <c r="Y38" s="100"/>
      <c r="Z38" s="100"/>
      <c r="AA38" s="100"/>
      <c r="AB38" s="2"/>
      <c r="AC38" s="100"/>
      <c r="AD38" s="100"/>
      <c r="AE38" s="100"/>
      <c r="AF38" s="100"/>
      <c r="AG38" s="100"/>
      <c r="AH38" s="100"/>
      <c r="AI38" s="100"/>
      <c r="AJ38" s="100"/>
      <c r="AK38" s="100"/>
      <c r="AL38" s="100"/>
      <c r="AM38" s="100"/>
      <c r="AN38" s="100"/>
      <c r="AO38" s="100"/>
      <c r="AP38" s="11"/>
      <c r="AQ38" s="11"/>
      <c r="AR38" s="11"/>
      <c r="AS38" s="11"/>
      <c r="AT38" s="11"/>
      <c r="AU38" s="100"/>
      <c r="AV38" s="100"/>
      <c r="AW38" s="2"/>
      <c r="AX38" s="2"/>
      <c r="AY38" s="2"/>
      <c r="AZ38" s="2"/>
    </row>
    <row r="39" spans="1:71" s="3" customFormat="1" ht="32.25" customHeight="1" x14ac:dyDescent="0.35">
      <c r="A39" s="25"/>
      <c r="B39" s="36"/>
      <c r="C39" s="25"/>
      <c r="D39" s="25"/>
      <c r="E39" s="25"/>
      <c r="F39" s="25"/>
      <c r="G39" s="25"/>
      <c r="H39" s="25"/>
      <c r="I39" s="25"/>
      <c r="J39" s="25"/>
      <c r="K39" s="25"/>
      <c r="L39" s="25"/>
      <c r="M39" s="25"/>
      <c r="N39" s="25"/>
      <c r="O39" s="36"/>
      <c r="P39" s="25"/>
      <c r="Q39" s="25"/>
      <c r="R39" s="25"/>
      <c r="S39" s="25"/>
      <c r="T39" s="25"/>
      <c r="U39" s="25"/>
      <c r="V39" s="25"/>
      <c r="W39" s="25"/>
      <c r="X39" s="25"/>
      <c r="Y39" s="25"/>
      <c r="Z39" s="25"/>
      <c r="AA39" s="25"/>
      <c r="AB39" s="25"/>
      <c r="AC39" s="25"/>
      <c r="AD39" s="25"/>
      <c r="AE39" s="25"/>
      <c r="AF39" s="25"/>
      <c r="AG39" s="25"/>
      <c r="AH39" s="25"/>
      <c r="AI39" s="25"/>
      <c r="AJ39" s="36"/>
      <c r="AK39" s="25"/>
      <c r="AL39" s="36"/>
      <c r="AM39" s="25"/>
      <c r="AN39" s="25"/>
      <c r="AO39" s="25"/>
      <c r="AP39" s="25"/>
      <c r="AQ39" s="25"/>
      <c r="AR39" s="25"/>
      <c r="AS39" s="25"/>
      <c r="AT39" s="25"/>
      <c r="AU39" s="25"/>
      <c r="AV39" s="25"/>
      <c r="AW39" s="36"/>
      <c r="AX39" s="25"/>
      <c r="AY39" s="25"/>
      <c r="AZ39" s="25"/>
      <c r="BA39" s="25"/>
      <c r="BB39" s="25"/>
      <c r="BC39" s="25"/>
      <c r="BD39" s="36"/>
      <c r="BE39" s="25"/>
      <c r="BF39" s="25"/>
      <c r="BG39" s="25"/>
      <c r="BH39" s="25"/>
      <c r="BI39" s="25"/>
      <c r="BJ39" s="25"/>
      <c r="BK39" s="25"/>
      <c r="BL39" s="25"/>
      <c r="BM39" s="13"/>
      <c r="BN39" s="13"/>
      <c r="BO39" s="13"/>
      <c r="BP39" s="13"/>
      <c r="BQ39" s="13"/>
      <c r="BR39" s="13"/>
      <c r="BS39" s="13"/>
    </row>
    <row r="40" spans="1:71" s="3" customFormat="1" ht="15" customHeight="1" x14ac:dyDescent="0.35">
      <c r="A40" s="28"/>
      <c r="B40" s="36"/>
      <c r="C40" s="25"/>
      <c r="D40" s="25"/>
      <c r="E40" s="25"/>
      <c r="F40" s="25"/>
      <c r="G40" s="25"/>
      <c r="H40" s="25"/>
      <c r="I40" s="25"/>
      <c r="J40" s="25"/>
      <c r="K40" s="25"/>
      <c r="L40" s="25"/>
      <c r="M40" s="25"/>
      <c r="N40" s="25"/>
      <c r="O40" s="36"/>
      <c r="P40" s="25"/>
      <c r="Q40" s="25"/>
      <c r="R40" s="25"/>
      <c r="S40" s="25"/>
      <c r="T40" s="25"/>
      <c r="U40" s="25"/>
      <c r="V40" s="25"/>
      <c r="W40" s="25"/>
      <c r="X40" s="25"/>
      <c r="Y40" s="25"/>
      <c r="Z40" s="25"/>
      <c r="AA40" s="28"/>
      <c r="AB40" s="28"/>
      <c r="AC40" s="28"/>
      <c r="AD40" s="28"/>
      <c r="AE40" s="25"/>
      <c r="AF40" s="25"/>
      <c r="AG40" s="25"/>
      <c r="AH40" s="25"/>
      <c r="AI40" s="25"/>
      <c r="AJ40" s="36"/>
      <c r="AK40" s="25"/>
      <c r="AL40" s="36"/>
      <c r="AM40" s="25"/>
      <c r="AN40" s="25"/>
      <c r="AO40" s="25"/>
      <c r="AP40" s="25"/>
      <c r="AQ40" s="25"/>
      <c r="AR40" s="25"/>
      <c r="AS40" s="25"/>
      <c r="AT40" s="25"/>
      <c r="AU40" s="25"/>
      <c r="AV40" s="25"/>
      <c r="AW40" s="36"/>
      <c r="AX40" s="25"/>
      <c r="AY40" s="25"/>
      <c r="AZ40" s="25"/>
      <c r="BA40" s="25"/>
      <c r="BB40" s="25"/>
      <c r="BC40" s="25"/>
      <c r="BD40" s="36"/>
      <c r="BE40" s="25"/>
      <c r="BF40" s="25"/>
      <c r="BG40" s="25"/>
      <c r="BH40" s="25"/>
      <c r="BI40" s="25"/>
      <c r="BJ40" s="25"/>
      <c r="BK40" s="25"/>
      <c r="BL40" s="25"/>
      <c r="BM40" s="13"/>
      <c r="BN40" s="13"/>
      <c r="BO40" s="13"/>
      <c r="BP40" s="13"/>
      <c r="BQ40" s="13"/>
      <c r="BR40" s="13"/>
      <c r="BS40" s="13"/>
    </row>
    <row r="41" spans="1:71" s="3" customFormat="1" ht="21.75" customHeight="1" x14ac:dyDescent="0.35">
      <c r="A41" s="25"/>
      <c r="B41" s="36"/>
      <c r="C41" s="25"/>
      <c r="D41" s="25"/>
      <c r="E41" s="25"/>
      <c r="F41" s="25"/>
      <c r="G41" s="25"/>
      <c r="H41" s="25"/>
      <c r="I41" s="25"/>
      <c r="J41" s="25"/>
      <c r="K41" s="25"/>
      <c r="L41" s="25"/>
      <c r="M41" s="25"/>
      <c r="N41" s="25"/>
      <c r="O41" s="36"/>
      <c r="P41" s="25"/>
      <c r="Q41" s="25"/>
      <c r="R41" s="25"/>
      <c r="S41" s="25"/>
      <c r="T41" s="25"/>
      <c r="U41" s="25"/>
      <c r="V41" s="25"/>
      <c r="W41" s="25"/>
      <c r="X41" s="25"/>
      <c r="Y41" s="25"/>
      <c r="Z41" s="25"/>
      <c r="AA41" s="25"/>
      <c r="AB41" s="25"/>
      <c r="AC41" s="25"/>
      <c r="AD41" s="25"/>
      <c r="AE41" s="25"/>
      <c r="AF41" s="25"/>
      <c r="AG41" s="25"/>
      <c r="AH41" s="25"/>
      <c r="AI41" s="25"/>
      <c r="AJ41" s="36"/>
      <c r="AK41" s="25"/>
      <c r="AL41" s="36"/>
      <c r="AM41" s="25"/>
      <c r="AN41" s="25"/>
      <c r="AO41" s="25"/>
      <c r="AP41" s="25"/>
      <c r="AQ41" s="25"/>
      <c r="AR41" s="25"/>
      <c r="AS41" s="25"/>
      <c r="AT41" s="25"/>
      <c r="AU41" s="25"/>
      <c r="AV41" s="25"/>
      <c r="AW41" s="36"/>
      <c r="AX41" s="25"/>
      <c r="AY41" s="25"/>
      <c r="AZ41" s="32"/>
      <c r="BA41" s="29"/>
      <c r="BB41" s="32"/>
      <c r="BC41" s="29"/>
      <c r="BE41" s="29"/>
      <c r="BF41" s="26"/>
      <c r="BG41" s="25"/>
      <c r="BH41" s="25"/>
      <c r="BI41" s="25"/>
      <c r="BJ41" s="25"/>
      <c r="BK41" s="25"/>
      <c r="BL41" s="25"/>
      <c r="BM41" s="2"/>
      <c r="BN41" s="2"/>
      <c r="BO41" s="2"/>
      <c r="BP41" s="2"/>
      <c r="BQ41" s="2"/>
      <c r="BR41" s="2"/>
      <c r="BS41" s="2"/>
    </row>
    <row r="42" spans="1:71" s="3" customFormat="1" x14ac:dyDescent="0.35">
      <c r="A42" s="30"/>
      <c r="B42" s="36"/>
      <c r="C42" s="25"/>
      <c r="D42" s="25"/>
      <c r="E42" s="25"/>
      <c r="F42" s="25"/>
      <c r="G42" s="25"/>
      <c r="H42" s="25"/>
      <c r="I42" s="25"/>
      <c r="J42" s="25"/>
      <c r="K42" s="25"/>
      <c r="L42" s="25"/>
      <c r="M42" s="25"/>
      <c r="N42" s="25"/>
      <c r="O42" s="36"/>
      <c r="P42" s="25"/>
      <c r="Q42" s="25"/>
      <c r="R42" s="25"/>
      <c r="S42" s="25"/>
      <c r="T42" s="25"/>
      <c r="U42" s="25"/>
      <c r="V42" s="25"/>
      <c r="W42" s="25"/>
      <c r="X42" s="25"/>
      <c r="Y42" s="25"/>
      <c r="Z42" s="25"/>
      <c r="AA42" s="30"/>
      <c r="AB42" s="30"/>
      <c r="AC42" s="30"/>
      <c r="AD42" s="25"/>
      <c r="AE42" s="25"/>
      <c r="AF42" s="25"/>
      <c r="AG42" s="25"/>
      <c r="AH42" s="25"/>
      <c r="AI42" s="25"/>
      <c r="AJ42" s="36"/>
      <c r="AK42" s="25"/>
      <c r="AL42" s="36"/>
      <c r="AM42" s="25"/>
      <c r="AN42" s="25"/>
      <c r="AO42" s="25"/>
      <c r="AP42" s="25"/>
      <c r="AQ42" s="25"/>
      <c r="AR42" s="25"/>
      <c r="AS42" s="25"/>
      <c r="AT42" s="25"/>
      <c r="AU42" s="25"/>
      <c r="AV42" s="25"/>
      <c r="AW42" s="36"/>
      <c r="AX42" s="25"/>
      <c r="AY42" s="25"/>
      <c r="AZ42" s="25"/>
      <c r="BA42" s="25"/>
      <c r="BB42" s="25"/>
      <c r="BC42" s="25"/>
      <c r="BE42" s="29"/>
      <c r="BF42" s="26"/>
      <c r="BG42" s="25"/>
      <c r="BH42" s="25"/>
      <c r="BI42" s="25"/>
      <c r="BJ42" s="25"/>
      <c r="BK42" s="25"/>
      <c r="BL42" s="25"/>
      <c r="BM42" s="2"/>
      <c r="BN42" s="2"/>
      <c r="BO42" s="2"/>
      <c r="BP42" s="2"/>
      <c r="BQ42" s="2"/>
      <c r="BR42" s="2"/>
      <c r="BS42" s="2"/>
    </row>
    <row r="43" spans="1:71" ht="14.9" customHeight="1" x14ac:dyDescent="0.35">
      <c r="A43" s="37"/>
      <c r="B43" s="36"/>
      <c r="C43" s="25"/>
      <c r="D43" s="25"/>
      <c r="E43" s="25"/>
      <c r="F43" s="25"/>
      <c r="G43" s="25"/>
      <c r="H43" s="25"/>
      <c r="I43" s="25"/>
      <c r="J43" s="25"/>
      <c r="K43" s="25"/>
      <c r="L43" s="25"/>
      <c r="M43" s="25"/>
      <c r="N43" s="25"/>
      <c r="O43" s="36"/>
      <c r="P43" s="25"/>
      <c r="Q43" s="25"/>
      <c r="R43" s="25"/>
      <c r="S43" s="25"/>
      <c r="T43" s="25"/>
      <c r="U43" s="25"/>
      <c r="V43" s="25"/>
      <c r="W43" s="25"/>
      <c r="X43" s="25"/>
      <c r="Y43" s="25"/>
      <c r="Z43" s="25"/>
      <c r="AA43" s="25"/>
      <c r="AB43" s="25"/>
      <c r="AC43" s="25"/>
      <c r="AD43" s="25"/>
      <c r="AE43" s="25"/>
      <c r="AF43" s="25"/>
      <c r="AG43" s="25"/>
      <c r="AH43" s="25"/>
      <c r="AI43" s="25"/>
      <c r="AJ43" s="36"/>
      <c r="AK43" s="25"/>
      <c r="AL43" s="36"/>
      <c r="AM43" s="25"/>
      <c r="AN43" s="25"/>
      <c r="AO43" s="25"/>
      <c r="AP43" s="25"/>
      <c r="AQ43" s="25"/>
      <c r="AR43" s="25"/>
      <c r="AS43" s="25"/>
      <c r="AT43" s="25"/>
      <c r="AU43" s="25"/>
      <c r="AV43" s="25"/>
      <c r="AW43" s="36"/>
      <c r="AX43" s="25"/>
      <c r="AY43" s="25"/>
      <c r="AZ43" s="25"/>
      <c r="BA43" s="25"/>
      <c r="BB43" s="25"/>
      <c r="BC43" s="25"/>
      <c r="BD43" s="36"/>
      <c r="BE43" s="25"/>
      <c r="BF43" s="25"/>
      <c r="BG43" s="25"/>
      <c r="BH43" s="25"/>
      <c r="BI43" s="25"/>
      <c r="BJ43" s="25"/>
      <c r="BK43" s="25"/>
      <c r="BL43" s="25"/>
    </row>
    <row r="44" spans="1:71" x14ac:dyDescent="0.35">
      <c r="A44" s="25"/>
      <c r="B44" s="36"/>
      <c r="C44" s="25"/>
      <c r="D44" s="25"/>
      <c r="E44" s="25"/>
      <c r="F44" s="25"/>
      <c r="G44" s="25"/>
      <c r="H44" s="25"/>
      <c r="I44" s="25"/>
      <c r="J44" s="25"/>
      <c r="K44" s="25"/>
      <c r="L44" s="25"/>
      <c r="M44" s="25"/>
      <c r="N44" s="25"/>
      <c r="O44" s="36"/>
      <c r="P44" s="25"/>
      <c r="Q44" s="25"/>
      <c r="R44" s="25"/>
      <c r="S44" s="25"/>
      <c r="T44" s="25"/>
      <c r="U44" s="25"/>
      <c r="V44" s="25"/>
      <c r="W44" s="25"/>
      <c r="X44" s="25"/>
      <c r="Y44" s="25"/>
      <c r="Z44" s="25"/>
      <c r="AA44" s="25"/>
      <c r="AB44" s="25"/>
      <c r="AC44" s="25"/>
      <c r="AD44" s="25"/>
      <c r="AE44" s="25"/>
      <c r="AF44" s="25"/>
      <c r="AG44" s="25"/>
      <c r="AH44" s="25"/>
      <c r="AI44" s="25"/>
      <c r="AJ44" s="36"/>
      <c r="AK44" s="25"/>
      <c r="AL44" s="36"/>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row>
    <row r="45" spans="1:71" x14ac:dyDescent="0.35">
      <c r="A45" s="25"/>
      <c r="B45" s="36"/>
      <c r="C45" s="25"/>
      <c r="D45" s="25"/>
      <c r="E45" s="25"/>
      <c r="F45" s="25"/>
      <c r="G45" s="25"/>
      <c r="H45" s="25"/>
      <c r="I45" s="25"/>
      <c r="J45" s="25"/>
      <c r="K45" s="25"/>
      <c r="L45" s="25"/>
      <c r="M45" s="25"/>
      <c r="N45" s="25"/>
      <c r="O45" s="36"/>
      <c r="P45" s="25"/>
      <c r="Q45" s="25"/>
      <c r="R45" s="25"/>
      <c r="S45" s="25"/>
      <c r="T45" s="25"/>
      <c r="U45" s="25"/>
      <c r="V45" s="25"/>
      <c r="W45" s="25"/>
      <c r="X45" s="25"/>
      <c r="Y45" s="25"/>
      <c r="Z45" s="25"/>
      <c r="AA45" s="25"/>
      <c r="AB45" s="25"/>
      <c r="AC45" s="25"/>
      <c r="AD45" s="25"/>
      <c r="AE45" s="25"/>
      <c r="AF45" s="25"/>
      <c r="AG45" s="25"/>
      <c r="AH45" s="25"/>
      <c r="AI45" s="25"/>
      <c r="AJ45" s="36"/>
      <c r="AK45" s="25"/>
      <c r="AL45" s="36"/>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row>
    <row r="46" spans="1:71" x14ac:dyDescent="0.3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row>
    <row r="47" spans="1:71" x14ac:dyDescent="0.3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row>
    <row r="48" spans="1:71" x14ac:dyDescent="0.3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row>
    <row r="49" spans="1:76" x14ac:dyDescent="0.3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row>
    <row r="50" spans="1:76" x14ac:dyDescent="0.3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row>
    <row r="51" spans="1:76" x14ac:dyDescent="0.3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row>
    <row r="52" spans="1:76" x14ac:dyDescent="0.3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row>
    <row r="53" spans="1:76" x14ac:dyDescent="0.3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row>
    <row r="54" spans="1:76" x14ac:dyDescent="0.3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row>
    <row r="55" spans="1:76" x14ac:dyDescent="0.3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row>
    <row r="56" spans="1:76" x14ac:dyDescent="0.3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row>
    <row r="57" spans="1:76" x14ac:dyDescent="0.3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row>
    <row r="58" spans="1:76" x14ac:dyDescent="0.3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row>
    <row r="59" spans="1:76" ht="14.9" customHeight="1" x14ac:dyDescent="0.3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W59" s="2" t="s">
        <v>0</v>
      </c>
      <c r="BX59" s="3" t="s">
        <v>1</v>
      </c>
    </row>
    <row r="60" spans="1:76" x14ac:dyDescent="0.3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W60" s="2" t="s">
        <v>2</v>
      </c>
      <c r="BX60" s="3" t="s">
        <v>3</v>
      </c>
    </row>
    <row r="61" spans="1:76" x14ac:dyDescent="0.3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W61" s="2" t="s">
        <v>4</v>
      </c>
      <c r="BX61" s="3" t="s">
        <v>5</v>
      </c>
    </row>
    <row r="62" spans="1:76" x14ac:dyDescent="0.3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W62" s="2" t="s">
        <v>6</v>
      </c>
      <c r="BX62" s="3" t="s">
        <v>7</v>
      </c>
    </row>
    <row r="63" spans="1:76" x14ac:dyDescent="0.3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W63" s="2" t="s">
        <v>8</v>
      </c>
      <c r="BX63" s="3" t="s">
        <v>9</v>
      </c>
    </row>
    <row r="64" spans="1:76" x14ac:dyDescent="0.3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W64" s="2" t="s">
        <v>10</v>
      </c>
      <c r="BX64" s="3" t="s">
        <v>11</v>
      </c>
    </row>
    <row r="65" spans="1:76" x14ac:dyDescent="0.3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W65" s="2" t="s">
        <v>12</v>
      </c>
      <c r="BX65" s="3" t="s">
        <v>13</v>
      </c>
    </row>
    <row r="66" spans="1:76" x14ac:dyDescent="0.3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W66" s="2" t="s">
        <v>14</v>
      </c>
      <c r="BX66" s="3" t="s">
        <v>15</v>
      </c>
    </row>
    <row r="67" spans="1:76" x14ac:dyDescent="0.3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W67" s="2" t="s">
        <v>16</v>
      </c>
      <c r="BX67" s="3" t="s">
        <v>17</v>
      </c>
    </row>
    <row r="68" spans="1:76" x14ac:dyDescent="0.3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W68" s="11" t="s">
        <v>18</v>
      </c>
      <c r="BX68" s="3" t="s">
        <v>19</v>
      </c>
    </row>
    <row r="69" spans="1:76" x14ac:dyDescent="0.3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W69" s="11" t="s">
        <v>20</v>
      </c>
      <c r="BX69" s="3" t="s">
        <v>21</v>
      </c>
    </row>
    <row r="70" spans="1:76" x14ac:dyDescent="0.3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W70" s="2" t="s">
        <v>22</v>
      </c>
      <c r="BX70" s="2" t="s">
        <v>23</v>
      </c>
    </row>
    <row r="71" spans="1:76" x14ac:dyDescent="0.3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W71" s="2" t="s">
        <v>24</v>
      </c>
      <c r="BX71" s="3" t="s">
        <v>25</v>
      </c>
    </row>
    <row r="72" spans="1:76" x14ac:dyDescent="0.3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W72" s="2" t="s">
        <v>26</v>
      </c>
      <c r="BX72" s="3" t="s">
        <v>27</v>
      </c>
    </row>
    <row r="73" spans="1:76" x14ac:dyDescent="0.3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W73" s="2" t="s">
        <v>28</v>
      </c>
      <c r="BX73" s="3" t="s">
        <v>29</v>
      </c>
    </row>
    <row r="74" spans="1:76" x14ac:dyDescent="0.3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W74" s="2" t="s">
        <v>30</v>
      </c>
      <c r="BX74" s="3" t="s">
        <v>31</v>
      </c>
    </row>
    <row r="75" spans="1:76" x14ac:dyDescent="0.3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W75" s="2" t="s">
        <v>32</v>
      </c>
      <c r="BX75" s="3" t="s">
        <v>33</v>
      </c>
    </row>
    <row r="76" spans="1:76" x14ac:dyDescent="0.3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W76" s="2" t="s">
        <v>34</v>
      </c>
      <c r="BX76" s="3" t="s">
        <v>35</v>
      </c>
    </row>
    <row r="77" spans="1:76" x14ac:dyDescent="0.3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W77" s="2" t="s">
        <v>36</v>
      </c>
      <c r="BX77" s="3" t="s">
        <v>37</v>
      </c>
    </row>
    <row r="78" spans="1:76" x14ac:dyDescent="0.3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W78" s="2" t="s">
        <v>38</v>
      </c>
      <c r="BX78" s="3" t="s">
        <v>39</v>
      </c>
    </row>
    <row r="79" spans="1:76" x14ac:dyDescent="0.3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W79" s="2" t="s">
        <v>40</v>
      </c>
      <c r="BX79" s="3" t="s">
        <v>41</v>
      </c>
    </row>
    <row r="80" spans="1:76" x14ac:dyDescent="0.3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W80" s="2" t="s">
        <v>42</v>
      </c>
      <c r="BX80" s="3" t="s">
        <v>43</v>
      </c>
    </row>
    <row r="81" spans="1:76" x14ac:dyDescent="0.3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W81" s="2" t="s">
        <v>44</v>
      </c>
      <c r="BX81" s="3" t="s">
        <v>45</v>
      </c>
    </row>
    <row r="82" spans="1:76" x14ac:dyDescent="0.3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W82" s="2" t="s">
        <v>46</v>
      </c>
      <c r="BX82" s="2" t="s">
        <v>47</v>
      </c>
    </row>
    <row r="83" spans="1:76" x14ac:dyDescent="0.3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W83" s="3" t="s">
        <v>48</v>
      </c>
      <c r="BX83" s="3" t="s">
        <v>49</v>
      </c>
    </row>
    <row r="84" spans="1:76" x14ac:dyDescent="0.3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W84" s="3" t="s">
        <v>50</v>
      </c>
      <c r="BX84" s="3" t="s">
        <v>51</v>
      </c>
    </row>
    <row r="85" spans="1:76" x14ac:dyDescent="0.3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W85" s="2" t="s">
        <v>52</v>
      </c>
      <c r="BX85" s="2" t="s">
        <v>53</v>
      </c>
    </row>
    <row r="86" spans="1:76" x14ac:dyDescent="0.3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W86" s="3" t="s">
        <v>54</v>
      </c>
      <c r="BX86" s="3" t="s">
        <v>55</v>
      </c>
    </row>
    <row r="87" spans="1:76" x14ac:dyDescent="0.3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W87" s="2" t="s">
        <v>56</v>
      </c>
      <c r="BX87" s="2" t="s">
        <v>57</v>
      </c>
    </row>
    <row r="88" spans="1:76" x14ac:dyDescent="0.3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W88" s="3" t="s">
        <v>58</v>
      </c>
      <c r="BX88" s="3" t="s">
        <v>59</v>
      </c>
    </row>
    <row r="89" spans="1:76" x14ac:dyDescent="0.3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W89" s="3" t="s">
        <v>92</v>
      </c>
      <c r="BX89" s="3" t="s">
        <v>93</v>
      </c>
    </row>
    <row r="90" spans="1:76" x14ac:dyDescent="0.3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W90" s="3" t="s">
        <v>60</v>
      </c>
      <c r="BX90" s="3" t="s">
        <v>61</v>
      </c>
    </row>
    <row r="91" spans="1:76" x14ac:dyDescent="0.3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W91" s="3" t="s">
        <v>62</v>
      </c>
      <c r="BX91" s="3" t="s">
        <v>63</v>
      </c>
    </row>
    <row r="92" spans="1:76" x14ac:dyDescent="0.3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W92" s="3" t="s">
        <v>64</v>
      </c>
      <c r="BX92" s="3" t="s">
        <v>65</v>
      </c>
    </row>
    <row r="93" spans="1:76" x14ac:dyDescent="0.3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W93" s="2" t="s">
        <v>66</v>
      </c>
      <c r="BX93" s="2" t="s">
        <v>67</v>
      </c>
    </row>
    <row r="94" spans="1:76" x14ac:dyDescent="0.3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W94" s="2" t="s">
        <v>68</v>
      </c>
      <c r="BX94" s="2" t="s">
        <v>69</v>
      </c>
    </row>
    <row r="95" spans="1:76" x14ac:dyDescent="0.3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W95" s="2" t="s">
        <v>70</v>
      </c>
      <c r="BX95" s="2" t="s">
        <v>71</v>
      </c>
    </row>
    <row r="96" spans="1:76" x14ac:dyDescent="0.3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W96" s="2" t="s">
        <v>72</v>
      </c>
      <c r="BX96" s="2" t="s">
        <v>73</v>
      </c>
    </row>
    <row r="97" spans="75:76" x14ac:dyDescent="0.35">
      <c r="BW97" s="2" t="s">
        <v>74</v>
      </c>
      <c r="BX97" s="2" t="s">
        <v>75</v>
      </c>
    </row>
    <row r="98" spans="75:76" x14ac:dyDescent="0.35">
      <c r="BW98" s="2" t="s">
        <v>76</v>
      </c>
      <c r="BX98" s="2" t="s">
        <v>77</v>
      </c>
    </row>
    <row r="99" spans="75:76" x14ac:dyDescent="0.35">
      <c r="BW99" s="2" t="s">
        <v>78</v>
      </c>
      <c r="BX99" s="2" t="s">
        <v>79</v>
      </c>
    </row>
    <row r="100" spans="75:76" x14ac:dyDescent="0.35">
      <c r="BW100" s="2" t="s">
        <v>80</v>
      </c>
      <c r="BX100" s="2" t="s">
        <v>81</v>
      </c>
    </row>
    <row r="101" spans="75:76" x14ac:dyDescent="0.35">
      <c r="BW101" s="2" t="s">
        <v>82</v>
      </c>
      <c r="BX101" s="2" t="s">
        <v>83</v>
      </c>
    </row>
    <row r="102" spans="75:76" x14ac:dyDescent="0.35">
      <c r="BW102" s="2" t="s">
        <v>84</v>
      </c>
      <c r="BX102" s="2" t="s">
        <v>85</v>
      </c>
    </row>
    <row r="103" spans="75:76" x14ac:dyDescent="0.35">
      <c r="BW103" s="2" t="s">
        <v>86</v>
      </c>
      <c r="BX103" s="2" t="s">
        <v>87</v>
      </c>
    </row>
    <row r="104" spans="75:76" x14ac:dyDescent="0.35">
      <c r="BW104" s="2" t="s">
        <v>88</v>
      </c>
      <c r="BX104" s="2" t="s">
        <v>89</v>
      </c>
    </row>
    <row r="105" spans="75:76" x14ac:dyDescent="0.35">
      <c r="BW105" s="2" t="s">
        <v>90</v>
      </c>
      <c r="BX105" s="2" t="s">
        <v>91</v>
      </c>
    </row>
    <row r="106" spans="75:76" x14ac:dyDescent="0.35">
      <c r="BW106" s="2" t="s">
        <v>94</v>
      </c>
      <c r="BX106" s="2" t="s">
        <v>95</v>
      </c>
    </row>
    <row r="107" spans="75:76" x14ac:dyDescent="0.35">
      <c r="BW107" s="2" t="s">
        <v>96</v>
      </c>
      <c r="BX107" s="2" t="s">
        <v>97</v>
      </c>
    </row>
    <row r="108" spans="75:76" x14ac:dyDescent="0.35">
      <c r="BW108" s="2" t="s">
        <v>98</v>
      </c>
      <c r="BX108" s="2" t="s">
        <v>119</v>
      </c>
    </row>
  </sheetData>
  <hyperlinks>
    <hyperlink ref="A31" r:id="rId1" xr:uid="{4CE6A51F-94A2-4209-A533-9069282FB75F}"/>
    <hyperlink ref="A37" r:id="rId2" xr:uid="{1E62158A-9A30-4932-8D31-761D3C20B0CB}"/>
    <hyperlink ref="A25" r:id="rId3" location="workforce-and-workforce-diversity" display="FIRE1132" xr:uid="{CEB69850-6D85-4524-AC3F-50FB33945E13}"/>
    <hyperlink ref="A26" r:id="rId4" location="workforce" xr:uid="{F47A34DA-4C43-4FCC-9BFE-50214C7D9F2A}"/>
    <hyperlink ref="A34" r:id="rId5" display="https://www.gov.uk/government/publications/fire-statistics-guidance/Fire and Rescue Service Workforce and Pension Statistics Quality and Methodology Information" xr:uid="{3CB63EAD-1240-4CEA-9354-6B9E85544525}"/>
  </hyperlinks>
  <pageMargins left="0.7" right="0.7" top="0.75" bottom="0.75"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9183-F45F-4B17-81C8-A6CA7FC704A2}">
  <sheetPr>
    <tabColor rgb="FFFF0000"/>
  </sheetPr>
  <dimension ref="A1:BZ14"/>
  <sheetViews>
    <sheetView workbookViewId="0">
      <selection activeCell="B6" sqref="B6"/>
    </sheetView>
  </sheetViews>
  <sheetFormatPr defaultRowHeight="14.5" x14ac:dyDescent="0.35"/>
  <cols>
    <col min="9" max="12" width="9.1796875" style="52"/>
    <col min="23" max="39" width="9.1796875" style="52"/>
    <col min="49" max="52" width="9.1796875" style="52"/>
    <col min="62" max="65" width="9.1796875" style="52"/>
    <col min="76" max="76" width="9.1796875" style="52"/>
  </cols>
  <sheetData>
    <row r="1" spans="1:78" s="52" customFormat="1" x14ac:dyDescent="0.35"/>
    <row r="3" spans="1:78" x14ac:dyDescent="0.35">
      <c r="A3" s="66">
        <f>FIRE1106c!A3</f>
        <v>2023</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5"/>
      <c r="AV3" s="64"/>
      <c r="AW3" s="64"/>
      <c r="AX3" s="64"/>
      <c r="AY3" s="64"/>
      <c r="AZ3" s="64"/>
      <c r="BA3" s="64"/>
      <c r="BB3" s="64"/>
      <c r="BC3" s="64"/>
      <c r="BD3" s="64"/>
      <c r="BE3" s="64"/>
      <c r="BF3" s="64"/>
      <c r="BG3" s="64"/>
      <c r="BH3" s="64"/>
      <c r="BI3" s="64"/>
      <c r="BJ3" s="64"/>
      <c r="BK3" s="64"/>
      <c r="BL3" s="64"/>
      <c r="BM3" s="64"/>
      <c r="BN3" s="52"/>
      <c r="BO3" s="52"/>
      <c r="BP3" s="52"/>
      <c r="BQ3" s="52"/>
      <c r="BR3" s="52"/>
      <c r="BS3" s="52"/>
      <c r="BT3" s="52"/>
      <c r="BU3" s="52"/>
      <c r="BV3" s="52"/>
      <c r="BX3" s="64"/>
    </row>
    <row r="4" spans="1:78" ht="18.5" x14ac:dyDescent="0.45">
      <c r="A4" s="53"/>
      <c r="B4" s="54" t="s">
        <v>105</v>
      </c>
      <c r="C4" s="54"/>
      <c r="D4" s="54"/>
      <c r="E4" s="54"/>
      <c r="F4" s="54"/>
      <c r="G4" s="54"/>
      <c r="H4" s="54"/>
      <c r="I4" s="54"/>
      <c r="J4" s="54"/>
      <c r="K4" s="54"/>
      <c r="L4" s="54"/>
      <c r="M4" s="54"/>
      <c r="N4" s="55" t="s">
        <v>130</v>
      </c>
      <c r="O4" s="54" t="s">
        <v>158</v>
      </c>
      <c r="P4" s="54"/>
      <c r="Q4" s="54"/>
      <c r="R4" s="54"/>
      <c r="S4" s="54"/>
      <c r="T4" s="54"/>
      <c r="U4" s="54"/>
      <c r="V4" s="54"/>
      <c r="W4" s="54"/>
      <c r="X4" s="54"/>
      <c r="Y4" s="54"/>
      <c r="Z4" s="54"/>
      <c r="AA4" s="55" t="s">
        <v>130</v>
      </c>
      <c r="AB4" s="54" t="s">
        <v>106</v>
      </c>
      <c r="AC4" s="54"/>
      <c r="AD4" s="54"/>
      <c r="AE4" s="54"/>
      <c r="AF4" s="54"/>
      <c r="AG4" s="54"/>
      <c r="AH4" s="54"/>
      <c r="AI4" s="54"/>
      <c r="AJ4" s="54"/>
      <c r="AK4" s="54"/>
      <c r="AL4" s="54"/>
      <c r="AM4" s="54"/>
      <c r="AN4" s="55" t="s">
        <v>130</v>
      </c>
      <c r="AO4" s="54" t="s">
        <v>99</v>
      </c>
      <c r="AP4" s="54"/>
      <c r="AQ4" s="54"/>
      <c r="AR4" s="54"/>
      <c r="AS4" s="54"/>
      <c r="AT4" s="54"/>
      <c r="AU4" s="54"/>
      <c r="AV4" s="54"/>
      <c r="AW4" s="54"/>
      <c r="AX4" s="54"/>
      <c r="AY4" s="54"/>
      <c r="AZ4" s="54"/>
      <c r="BA4" s="55" t="s">
        <v>130</v>
      </c>
      <c r="BB4" s="56" t="s">
        <v>100</v>
      </c>
      <c r="BC4" s="57"/>
      <c r="BD4" s="57"/>
      <c r="BE4" s="57"/>
      <c r="BF4" s="57"/>
      <c r="BG4" s="57"/>
      <c r="BH4" s="57"/>
      <c r="BI4" s="57"/>
      <c r="BJ4" s="57"/>
      <c r="BK4" s="54"/>
      <c r="BL4" s="57"/>
      <c r="BM4" s="57"/>
      <c r="BN4" s="58"/>
      <c r="BO4" s="54" t="s">
        <v>107</v>
      </c>
      <c r="BP4" s="54"/>
      <c r="BQ4" s="54"/>
      <c r="BR4" s="54"/>
      <c r="BS4" s="54"/>
      <c r="BT4" s="54"/>
      <c r="BU4" s="54"/>
      <c r="BV4" s="54"/>
      <c r="BX4" s="54"/>
    </row>
    <row r="5" spans="1:78" ht="87" x14ac:dyDescent="0.35">
      <c r="A5" s="49" t="s">
        <v>161</v>
      </c>
      <c r="B5" s="59" t="s">
        <v>109</v>
      </c>
      <c r="C5" s="62" t="s">
        <v>110</v>
      </c>
      <c r="D5" s="62" t="s">
        <v>111</v>
      </c>
      <c r="E5" s="62" t="s">
        <v>112</v>
      </c>
      <c r="F5" s="62" t="s">
        <v>113</v>
      </c>
      <c r="G5" s="62" t="s">
        <v>114</v>
      </c>
      <c r="H5" s="62" t="s">
        <v>115</v>
      </c>
      <c r="I5" s="62" t="s">
        <v>117</v>
      </c>
      <c r="J5" s="62" t="s">
        <v>108</v>
      </c>
      <c r="K5" s="62" t="s">
        <v>118</v>
      </c>
      <c r="L5" s="60" t="s">
        <v>204</v>
      </c>
      <c r="M5" s="60" t="s">
        <v>164</v>
      </c>
      <c r="N5" s="61" t="s">
        <v>130</v>
      </c>
      <c r="O5" s="59" t="s">
        <v>109</v>
      </c>
      <c r="P5" s="62" t="s">
        <v>110</v>
      </c>
      <c r="Q5" s="62" t="s">
        <v>111</v>
      </c>
      <c r="R5" s="62" t="s">
        <v>112</v>
      </c>
      <c r="S5" s="62" t="s">
        <v>113</v>
      </c>
      <c r="T5" s="62" t="s">
        <v>114</v>
      </c>
      <c r="U5" s="62" t="s">
        <v>115</v>
      </c>
      <c r="V5" s="62" t="s">
        <v>117</v>
      </c>
      <c r="W5" s="62" t="s">
        <v>108</v>
      </c>
      <c r="X5" s="62" t="s">
        <v>118</v>
      </c>
      <c r="Y5" s="60" t="s">
        <v>204</v>
      </c>
      <c r="Z5" s="60" t="s">
        <v>164</v>
      </c>
      <c r="AA5" s="61" t="s">
        <v>130</v>
      </c>
      <c r="AB5" s="59" t="s">
        <v>109</v>
      </c>
      <c r="AC5" s="62" t="s">
        <v>110</v>
      </c>
      <c r="AD5" s="62" t="s">
        <v>111</v>
      </c>
      <c r="AE5" s="62" t="s">
        <v>112</v>
      </c>
      <c r="AF5" s="62" t="s">
        <v>113</v>
      </c>
      <c r="AG5" s="62" t="s">
        <v>114</v>
      </c>
      <c r="AH5" s="62" t="s">
        <v>115</v>
      </c>
      <c r="AI5" s="62" t="s">
        <v>117</v>
      </c>
      <c r="AJ5" s="62" t="s">
        <v>108</v>
      </c>
      <c r="AK5" s="62" t="s">
        <v>118</v>
      </c>
      <c r="AL5" s="60" t="s">
        <v>204</v>
      </c>
      <c r="AM5" s="60" t="s">
        <v>164</v>
      </c>
      <c r="AN5" s="61" t="s">
        <v>130</v>
      </c>
      <c r="AO5" s="59" t="s">
        <v>109</v>
      </c>
      <c r="AP5" s="62" t="s">
        <v>110</v>
      </c>
      <c r="AQ5" s="62" t="s">
        <v>111</v>
      </c>
      <c r="AR5" s="62" t="s">
        <v>112</v>
      </c>
      <c r="AS5" s="62" t="s">
        <v>113</v>
      </c>
      <c r="AT5" s="62" t="s">
        <v>114</v>
      </c>
      <c r="AU5" s="62" t="s">
        <v>115</v>
      </c>
      <c r="AV5" s="62" t="s">
        <v>117</v>
      </c>
      <c r="AW5" s="62" t="s">
        <v>108</v>
      </c>
      <c r="AX5" s="62" t="s">
        <v>118</v>
      </c>
      <c r="AY5" s="60" t="s">
        <v>204</v>
      </c>
      <c r="AZ5" s="60" t="s">
        <v>164</v>
      </c>
      <c r="BA5" s="61" t="s">
        <v>130</v>
      </c>
      <c r="BB5" s="59" t="s">
        <v>109</v>
      </c>
      <c r="BC5" s="62" t="s">
        <v>110</v>
      </c>
      <c r="BD5" s="62" t="s">
        <v>111</v>
      </c>
      <c r="BE5" s="62" t="s">
        <v>112</v>
      </c>
      <c r="BF5" s="62" t="s">
        <v>113</v>
      </c>
      <c r="BG5" s="62" t="s">
        <v>114</v>
      </c>
      <c r="BH5" s="62" t="s">
        <v>115</v>
      </c>
      <c r="BI5" s="62" t="s">
        <v>117</v>
      </c>
      <c r="BJ5" s="62" t="s">
        <v>108</v>
      </c>
      <c r="BK5" s="62" t="s">
        <v>118</v>
      </c>
      <c r="BL5" s="60" t="s">
        <v>204</v>
      </c>
      <c r="BM5" s="60" t="s">
        <v>164</v>
      </c>
      <c r="BN5" s="63"/>
      <c r="BO5" s="59" t="s">
        <v>109</v>
      </c>
      <c r="BP5" s="62" t="s">
        <v>110</v>
      </c>
      <c r="BQ5" s="62" t="s">
        <v>111</v>
      </c>
      <c r="BR5" s="62" t="s">
        <v>112</v>
      </c>
      <c r="BS5" s="62" t="s">
        <v>113</v>
      </c>
      <c r="BT5" s="62" t="s">
        <v>114</v>
      </c>
      <c r="BU5" s="62" t="s">
        <v>115</v>
      </c>
      <c r="BV5" s="62" t="s">
        <v>117</v>
      </c>
      <c r="BW5" s="62" t="s">
        <v>108</v>
      </c>
      <c r="BX5" s="62" t="s">
        <v>118</v>
      </c>
      <c r="BY5" s="60" t="s">
        <v>204</v>
      </c>
      <c r="BZ5" s="60" t="s">
        <v>164</v>
      </c>
    </row>
    <row r="6" spans="1:78" x14ac:dyDescent="0.35">
      <c r="A6" s="51" t="s">
        <v>160</v>
      </c>
      <c r="B6" s="48" cm="1">
        <f t="array" ref="B6">SUMPRODUCT(('Data - rank'!$A$2:$A$91558=$A$3)*('Data - rank'!$B$2:$B$91558=$B$4)*('Data - rank'!$C$2:$C$91558=$A6)*('Data - rank'!$D$2:$D$91558=B$5)*('Data - rank'!$F$2:$F$91558))</f>
        <v>54</v>
      </c>
      <c r="C6" s="48" cm="1">
        <f t="array" ref="C6">SUMPRODUCT(('Data - rank'!$A$2:$A$91558=$A$3)*('Data - rank'!$B$2:$B$91558=$B$4)*('Data - rank'!$C$2:$C$91558=$A6)*('Data - rank'!$D$2:$D$91558=C$5)*('Data - rank'!$F$2:$F$91558))</f>
        <v>0</v>
      </c>
      <c r="D6" s="48" cm="1">
        <f t="array" ref="D6">SUMPRODUCT(('Data - rank'!$A$2:$A$91558=$A$3)*('Data - rank'!$B$2:$B$91558=$B$4)*('Data - rank'!$C$2:$C$91558=$A6)*('Data - rank'!$D$2:$D$91558=D$5)*('Data - rank'!$F$2:$F$91558))</f>
        <v>0</v>
      </c>
      <c r="E6" s="48" cm="1">
        <f t="array" ref="E6">SUMPRODUCT(('Data - rank'!$A$2:$A$91558=$A$3)*('Data - rank'!$B$2:$B$91558=$B$4)*('Data - rank'!$C$2:$C$91558=$A6)*('Data - rank'!$D$2:$D$91558=E$5)*('Data - rank'!$F$2:$F$91558))</f>
        <v>1</v>
      </c>
      <c r="F6" s="48" cm="1">
        <f t="array" ref="F6">SUMPRODUCT(('Data - rank'!$A$2:$A$91558=$A$3)*('Data - rank'!$B$2:$B$91558=$B$4)*('Data - rank'!$C$2:$C$91558=$A6)*('Data - rank'!$D$2:$D$91558=F$5)*('Data - rank'!$F$2:$F$91558))</f>
        <v>0</v>
      </c>
      <c r="G6" s="48" cm="1">
        <f t="array" ref="G6">SUMPRODUCT(('Data - rank'!$A$2:$A$91558=$A$3)*('Data - rank'!$B$2:$B$91558=$B$4)*('Data - rank'!$C$2:$C$91558=$A6)*('Data - rank'!$D$2:$D$91558=G$5)*('Data - rank'!$F$2:$F$91558))</f>
        <v>0</v>
      </c>
      <c r="H6" s="48" cm="1">
        <f t="array" ref="H6">SUMPRODUCT(('Data - rank'!$A$2:$A$91558=$A$3)*('Data - rank'!$B$2:$B$91558=$B$4)*('Data - rank'!$C$2:$C$91558=$A6)*('Data - rank'!$D$2:$D$91558=H$5)*('Data - rank'!$F$2:$F$91558))</f>
        <v>2</v>
      </c>
      <c r="I6" s="48" cm="1">
        <f t="array" ref="I6">SUMPRODUCT(('Data - rank'!$A$2:$A$91558=$A$3)*('Data - rank'!$B$2:$B$91558=$B$4)*('Data - rank'!$C$2:$C$91558=$A6)*('Data - rank'!$D$2:$D$91558=I$5)*('Data - rank'!$F$2:$F$91558))</f>
        <v>30</v>
      </c>
      <c r="J6" s="48" cm="1">
        <f t="array" ref="J6">SUMPRODUCT(('Data - rank'!$A$2:$A$91558=$A$3)*('Data - rank'!$B$2:$B$91558=$B$4)*('Data - rank'!$C$2:$C$91558=$A6)*('Data - rank'!$D$2:$D$91558=J$5)*('Data - rank'!$F$2:$F$91558))</f>
        <v>29</v>
      </c>
      <c r="K6" s="48" cm="1">
        <f t="array" ref="K6">SUMPRODUCT(('Data - rank'!$A$2:$A$91558=$A$3)*('Data - rank'!$B$2:$B$91558=$B$4)*('Data - rank'!$C$2:$C$91558=$A6)*('Data - rank'!$D$2:$D$91558=K$5)*('Data - rank'!$F$2:$F$91558))</f>
        <v>6</v>
      </c>
      <c r="L6" s="111">
        <f>IF(SUM(B6:I6)=0,"-",ROUND((SUM(C6:H6))/SUM(B6:I6),3))</f>
        <v>3.4000000000000002E-2</v>
      </c>
      <c r="M6" s="92">
        <f>IF(SUM(B6:K6)=0,"-",ROUND((K6+J6)/SUM(B6:K6),2))</f>
        <v>0.28999999999999998</v>
      </c>
      <c r="O6" s="48" cm="1">
        <f t="array" ref="O6">SUMPRODUCT(('Data - rank'!$A$2:$A$91558=$A$3)*('Data - rank'!$B$2:$B$91558=$O$4)*('Data - rank'!$C$2:$C$91558=$A6)*('Data - rank'!$D$2:$D$91558=O$5)*('Data - rank'!$F$2:$F$91558))</f>
        <v>0</v>
      </c>
      <c r="P6" s="48" cm="1">
        <f t="array" ref="P6">SUMPRODUCT(('Data - rank'!$A$2:$A$91558=$A$3)*('Data - rank'!$B$2:$B$91558=$O$4)*('Data - rank'!$C$2:$C$91558=$A6)*('Data - rank'!$D$2:$D$91558=P$5)*('Data - rank'!$F$2:$F$91558))</f>
        <v>0</v>
      </c>
      <c r="Q6" s="48" cm="1">
        <f t="array" ref="Q6">SUMPRODUCT(('Data - rank'!$A$2:$A$91558=$A$3)*('Data - rank'!$B$2:$B$91558=$O$4)*('Data - rank'!$C$2:$C$91558=$A6)*('Data - rank'!$D$2:$D$91558=Q$5)*('Data - rank'!$F$2:$F$91558))</f>
        <v>0</v>
      </c>
      <c r="R6" s="48" cm="1">
        <f t="array" ref="R6">SUMPRODUCT(('Data - rank'!$A$2:$A$91558=$A$3)*('Data - rank'!$B$2:$B$91558=$O$4)*('Data - rank'!$C$2:$C$91558=$A6)*('Data - rank'!$D$2:$D$91558=R$5)*('Data - rank'!$F$2:$F$91558))</f>
        <v>0</v>
      </c>
      <c r="S6" s="48" cm="1">
        <f t="array" ref="S6">SUMPRODUCT(('Data - rank'!$A$2:$A$91558=$A$3)*('Data - rank'!$B$2:$B$91558=$O$4)*('Data - rank'!$C$2:$C$91558=$A6)*('Data - rank'!$D$2:$D$91558=S$5)*('Data - rank'!$F$2:$F$91558))</f>
        <v>0</v>
      </c>
      <c r="T6" s="48" cm="1">
        <f t="array" ref="T6">SUMPRODUCT(('Data - rank'!$A$2:$A$91558=$A$3)*('Data - rank'!$B$2:$B$91558=$O$4)*('Data - rank'!$C$2:$C$91558=$A6)*('Data - rank'!$D$2:$D$91558=T$5)*('Data - rank'!$F$2:$F$91558))</f>
        <v>0</v>
      </c>
      <c r="U6" s="48" cm="1">
        <f t="array" ref="U6">SUMPRODUCT(('Data - rank'!$A$2:$A$91558=$A$3)*('Data - rank'!$B$2:$B$91558=$O$4)*('Data - rank'!$C$2:$C$91558=$A6)*('Data - rank'!$D$2:$D$91558=U$5)*('Data - rank'!$F$2:$F$91558))</f>
        <v>0</v>
      </c>
      <c r="V6" s="48" cm="1">
        <f t="array" ref="V6">SUMPRODUCT(('Data - rank'!$A$2:$A$91558=$A$3)*('Data - rank'!$B$2:$B$91558=$O$4)*('Data - rank'!$C$2:$C$91558=$A6)*('Data - rank'!$D$2:$D$91558=V$5)*('Data - rank'!$F$2:$F$91558))</f>
        <v>0</v>
      </c>
      <c r="W6" s="48" cm="1">
        <f t="array" ref="W6">SUMPRODUCT(('Data - rank'!$A$2:$A$91558=$A$3)*('Data - rank'!$B$2:$B$91558=$O$4)*('Data - rank'!$C$2:$C$91558=$A6)*('Data - rank'!$D$2:$D$91558=W$5)*('Data - rank'!$F$2:$F$91558))</f>
        <v>0</v>
      </c>
      <c r="X6" s="48" cm="1">
        <f t="array" ref="X6">SUMPRODUCT(('Data - rank'!$A$2:$A$91558=$A$3)*('Data - rank'!$B$2:$B$91558=$O$4)*('Data - rank'!$C$2:$C$91558=$A6)*('Data - rank'!$D$2:$D$91558=X$5)*('Data - rank'!$F$2:$F$91558))</f>
        <v>0</v>
      </c>
      <c r="Y6" s="111" t="str">
        <f>IF(SUM(O6:V6)=0,"-",ROUND((SUM(P6:U6))/SUM(O6:V6),3))</f>
        <v>-</v>
      </c>
      <c r="Z6" s="93" t="str">
        <f>IF(SUM(O6:X6)=0,"-",ROUND((X6+W6)/SUM(O6:X6),2))</f>
        <v>-</v>
      </c>
      <c r="AB6" s="48">
        <f>B6+O6</f>
        <v>54</v>
      </c>
      <c r="AC6" s="48">
        <f t="shared" ref="AC6:AC13" si="0">C6+P6</f>
        <v>0</v>
      </c>
      <c r="AD6" s="48">
        <f t="shared" ref="AD6:AD13" si="1">D6+Q6</f>
        <v>0</v>
      </c>
      <c r="AE6" s="48">
        <f t="shared" ref="AE6:AE13" si="2">E6+R6</f>
        <v>1</v>
      </c>
      <c r="AF6" s="48">
        <f t="shared" ref="AF6:AF13" si="3">F6+S6</f>
        <v>0</v>
      </c>
      <c r="AG6" s="48">
        <f t="shared" ref="AG6:AG13" si="4">G6+T6</f>
        <v>0</v>
      </c>
      <c r="AH6" s="48">
        <f t="shared" ref="AH6:AH13" si="5">H6+U6</f>
        <v>2</v>
      </c>
      <c r="AI6" s="48">
        <f t="shared" ref="AI6:AI13" si="6">I6+V6</f>
        <v>30</v>
      </c>
      <c r="AJ6" s="48">
        <f t="shared" ref="AJ6:AJ13" si="7">J6+W6</f>
        <v>29</v>
      </c>
      <c r="AK6" s="48">
        <f t="shared" ref="AK6:AK13" si="8">K6+X6</f>
        <v>6</v>
      </c>
      <c r="AL6" s="111">
        <f>IF(SUM(AB6:AI6)=0,"-",ROUND((SUM(AC6:AH6))/SUM(AB6:AI6),3))</f>
        <v>3.4000000000000002E-2</v>
      </c>
      <c r="AM6" s="93">
        <f>IF(SUM(AB6:AK6)=0,"-",ROUND((AK6+AJ6)/SUM(AB6:AK6),2))</f>
        <v>0.28999999999999998</v>
      </c>
      <c r="AO6" s="48" cm="1">
        <f t="array" ref="AO6">SUMPRODUCT(('Data - rank'!$A$2:$A$91558=$A$3)*('Data - rank'!$B$2:$B$91558=$AO$4)*('Data - rank'!$C$2:$C$91558=$A6)*('Data - rank'!$D$2:$D$91558=AO$5)*('Data - rank'!$F$2:$F$91558))</f>
        <v>0</v>
      </c>
      <c r="AP6" s="48" cm="1">
        <f t="array" ref="AP6">SUMPRODUCT(('Data - rank'!$A$2:$A$91558=$A$3)*('Data - rank'!$B$2:$B$91558=$AO$4)*('Data - rank'!$C$2:$C$91558=$A6)*('Data - rank'!$D$2:$D$91558=AP$5)*('Data - rank'!$F$2:$F$91558))</f>
        <v>0</v>
      </c>
      <c r="AQ6" s="48" cm="1">
        <f t="array" ref="AQ6">SUMPRODUCT(('Data - rank'!$A$2:$A$91558=$A$3)*('Data - rank'!$B$2:$B$91558=$AO$4)*('Data - rank'!$C$2:$C$91558=$A6)*('Data - rank'!$D$2:$D$91558=AQ$5)*('Data - rank'!$F$2:$F$91558))</f>
        <v>0</v>
      </c>
      <c r="AR6" s="48" cm="1">
        <f t="array" ref="AR6">SUMPRODUCT(('Data - rank'!$A$2:$A$91558=$A$3)*('Data - rank'!$B$2:$B$91558=$AO$4)*('Data - rank'!$C$2:$C$91558=$A6)*('Data - rank'!$D$2:$D$91558=AR$5)*('Data - rank'!$F$2:$F$91558))</f>
        <v>0</v>
      </c>
      <c r="AS6" s="48" cm="1">
        <f t="array" ref="AS6">SUMPRODUCT(('Data - rank'!$A$2:$A$91558=$A$3)*('Data - rank'!$B$2:$B$91558=$AO$4)*('Data - rank'!$C$2:$C$91558=$A6)*('Data - rank'!$D$2:$D$91558=AS$5)*('Data - rank'!$F$2:$F$91558))</f>
        <v>0</v>
      </c>
      <c r="AT6" s="48" cm="1">
        <f t="array" ref="AT6">SUMPRODUCT(('Data - rank'!$A$2:$A$91558=$A$3)*('Data - rank'!$B$2:$B$91558=$AO$4)*('Data - rank'!$C$2:$C$91558=$A6)*('Data - rank'!$D$2:$D$91558=AT$5)*('Data - rank'!$F$2:$F$91558))</f>
        <v>0</v>
      </c>
      <c r="AU6" s="48" cm="1">
        <f t="array" ref="AU6">SUMPRODUCT(('Data - rank'!$A$2:$A$91558=$A$3)*('Data - rank'!$B$2:$B$91558=$AO$4)*('Data - rank'!$C$2:$C$91558=$A6)*('Data - rank'!$D$2:$D$91558=AU$5)*('Data - rank'!$F$2:$F$91558))</f>
        <v>0</v>
      </c>
      <c r="AV6" s="48" cm="1">
        <f t="array" ref="AV6">SUMPRODUCT(('Data - rank'!$A$2:$A$91558=$A$3)*('Data - rank'!$B$2:$B$91558=$AO$4)*('Data - rank'!$C$2:$C$91558=$A6)*('Data - rank'!$D$2:$D$91558=AV$5)*('Data - rank'!$F$2:$F$91558))</f>
        <v>0</v>
      </c>
      <c r="AW6" s="48" cm="1">
        <f t="array" ref="AW6">SUMPRODUCT(('Data - rank'!$A$2:$A$91558=$A$3)*('Data - rank'!$B$2:$B$91558=$AO$4)*('Data - rank'!$C$2:$C$91558=$A6)*('Data - rank'!$D$2:$D$91558=AW$5)*('Data - rank'!$F$2:$F$91558))</f>
        <v>0</v>
      </c>
      <c r="AX6" s="48" cm="1">
        <f t="array" ref="AX6">SUMPRODUCT(('Data - rank'!$A$2:$A$91558=$A$3)*('Data - rank'!$B$2:$B$91558=$AO$4)*('Data - rank'!$C$2:$C$91558=$A6)*('Data - rank'!$D$2:$D$91558=AX$5)*('Data - rank'!$F$2:$F$91558))</f>
        <v>0</v>
      </c>
      <c r="AY6" s="111" t="str">
        <f>IF(SUM(AO6:AV6)=0,"-",ROUND((SUM(AP6:AU6))/SUM(AO6:AV6),3))</f>
        <v>-</v>
      </c>
      <c r="AZ6" s="93" t="str">
        <f>IF(SUM(AO6:AX6)=0,"-",ROUND((AX6+AW6)/SUM(AO6:AX6),2))</f>
        <v>-</v>
      </c>
      <c r="BB6" s="48"/>
      <c r="BC6" s="48"/>
      <c r="BD6" s="48"/>
      <c r="BE6" s="48"/>
      <c r="BF6" s="48"/>
      <c r="BG6" s="48"/>
      <c r="BH6" s="48"/>
      <c r="BI6" s="48"/>
      <c r="BJ6" s="48"/>
      <c r="BK6" s="48"/>
      <c r="BL6" s="111" t="str">
        <f>IF(SUM(BB6:BI6)=0,"-",ROUND((SUM(BC6:BH6))/SUM(BB6:BI6),3))</f>
        <v>-</v>
      </c>
      <c r="BM6" s="93" t="str">
        <f>IF(SUM(BB6:BK6)=0,"-",ROUND((BK6+BJ6)/SUM(BB6:BK6),2))</f>
        <v>-</v>
      </c>
      <c r="BO6" s="48">
        <f t="shared" ref="BO6:BX6" si="9">B6+O6+AO6+BB6</f>
        <v>54</v>
      </c>
      <c r="BP6" s="48">
        <f t="shared" si="9"/>
        <v>0</v>
      </c>
      <c r="BQ6" s="48">
        <f t="shared" si="9"/>
        <v>0</v>
      </c>
      <c r="BR6" s="48">
        <f t="shared" si="9"/>
        <v>1</v>
      </c>
      <c r="BS6" s="48">
        <f t="shared" si="9"/>
        <v>0</v>
      </c>
      <c r="BT6" s="48">
        <f t="shared" si="9"/>
        <v>0</v>
      </c>
      <c r="BU6" s="48">
        <f t="shared" si="9"/>
        <v>2</v>
      </c>
      <c r="BV6" s="48">
        <f t="shared" si="9"/>
        <v>30</v>
      </c>
      <c r="BW6" s="48">
        <f t="shared" si="9"/>
        <v>29</v>
      </c>
      <c r="BX6" s="48">
        <f t="shared" si="9"/>
        <v>6</v>
      </c>
      <c r="BY6" s="111">
        <f>IF(SUM(BO6:BV6)=0,"-",ROUND((SUM(BP6:BU6))/SUM(BO6:BV6),3))</f>
        <v>3.4000000000000002E-2</v>
      </c>
      <c r="BZ6" s="93">
        <f>IF(SUM(BO6:BX6)=0,"-",ROUND((BX6+BW6)/SUM(BO6:BX6),2))</f>
        <v>0.28999999999999998</v>
      </c>
    </row>
    <row r="7" spans="1:78" x14ac:dyDescent="0.35">
      <c r="A7" s="51" t="s">
        <v>159</v>
      </c>
      <c r="B7" s="48" cm="1">
        <f t="array" ref="B7">SUMPRODUCT(('Data - rank'!$A$2:$A$91558=$A$3)*('Data - rank'!$B$2:$B$91558=$B$4)*('Data - rank'!$C$2:$C$91558=$A7)*('Data - rank'!$D$2:$D$91558=B$5)*('Data - rank'!$F$2:$F$91558))</f>
        <v>88</v>
      </c>
      <c r="C7" s="48" cm="1">
        <f t="array" ref="C7">SUMPRODUCT(('Data - rank'!$A$2:$A$91558=$A$3)*('Data - rank'!$B$2:$B$91558=$B$4)*('Data - rank'!$C$2:$C$91558=$A7)*('Data - rank'!$D$2:$D$91558=C$5)*('Data - rank'!$F$2:$F$91558))</f>
        <v>0</v>
      </c>
      <c r="D7" s="48" cm="1">
        <f t="array" ref="D7">SUMPRODUCT(('Data - rank'!$A$2:$A$91558=$A$3)*('Data - rank'!$B$2:$B$91558=$B$4)*('Data - rank'!$C$2:$C$91558=$A7)*('Data - rank'!$D$2:$D$91558=D$5)*('Data - rank'!$F$2:$F$91558))</f>
        <v>0</v>
      </c>
      <c r="E7" s="48" cm="1">
        <f t="array" ref="E7">SUMPRODUCT(('Data - rank'!$A$2:$A$91558=$A$3)*('Data - rank'!$B$2:$B$91558=$B$4)*('Data - rank'!$C$2:$C$91558=$A7)*('Data - rank'!$D$2:$D$91558=E$5)*('Data - rank'!$F$2:$F$91558))</f>
        <v>1</v>
      </c>
      <c r="F7" s="48" cm="1">
        <f t="array" ref="F7">SUMPRODUCT(('Data - rank'!$A$2:$A$91558=$A$3)*('Data - rank'!$B$2:$B$91558=$B$4)*('Data - rank'!$C$2:$C$91558=$A7)*('Data - rank'!$D$2:$D$91558=F$5)*('Data - rank'!$F$2:$F$91558))</f>
        <v>1</v>
      </c>
      <c r="G7" s="48" cm="1">
        <f t="array" ref="G7">SUMPRODUCT(('Data - rank'!$A$2:$A$91558=$A$3)*('Data - rank'!$B$2:$B$91558=$B$4)*('Data - rank'!$C$2:$C$91558=$A7)*('Data - rank'!$D$2:$D$91558=G$5)*('Data - rank'!$F$2:$F$91558))</f>
        <v>1</v>
      </c>
      <c r="H7" s="48" cm="1">
        <f t="array" ref="H7">SUMPRODUCT(('Data - rank'!$A$2:$A$91558=$A$3)*('Data - rank'!$B$2:$B$91558=$B$4)*('Data - rank'!$C$2:$C$91558=$A7)*('Data - rank'!$D$2:$D$91558=H$5)*('Data - rank'!$F$2:$F$91558))</f>
        <v>2</v>
      </c>
      <c r="I7" s="48" cm="1">
        <f t="array" ref="I7">SUMPRODUCT(('Data - rank'!$A$2:$A$91558=$A$3)*('Data - rank'!$B$2:$B$91558=$B$4)*('Data - rank'!$C$2:$C$91558=$A7)*('Data - rank'!$D$2:$D$91558=I$5)*('Data - rank'!$F$2:$F$91558))</f>
        <v>46</v>
      </c>
      <c r="J7" s="48" cm="1">
        <f t="array" ref="J7">SUMPRODUCT(('Data - rank'!$A$2:$A$91558=$A$3)*('Data - rank'!$B$2:$B$91558=$B$4)*('Data - rank'!$C$2:$C$91558=$A7)*('Data - rank'!$D$2:$D$91558=J$5)*('Data - rank'!$F$2:$F$91558))</f>
        <v>41</v>
      </c>
      <c r="K7" s="48" cm="1">
        <f t="array" ref="K7">SUMPRODUCT(('Data - rank'!$A$2:$A$91558=$A$3)*('Data - rank'!$B$2:$B$91558=$B$4)*('Data - rank'!$C$2:$C$91558=$A7)*('Data - rank'!$D$2:$D$91558=K$5)*('Data - rank'!$F$2:$F$91558))</f>
        <v>8</v>
      </c>
      <c r="L7" s="111">
        <f t="shared" ref="L7:L12" si="10">IF(SUM(B7:I7)=0,"-",ROUND((SUM(C7:H7))/SUM(B7:I7),3))</f>
        <v>3.5999999999999997E-2</v>
      </c>
      <c r="M7" s="92">
        <f t="shared" ref="M7:M12" si="11">IF(SUM(B7:K7)=0,"-",ROUND((K7+J7)/SUM(B7:K7),2))</f>
        <v>0.26</v>
      </c>
      <c r="O7" s="48" cm="1">
        <f t="array" ref="O7">SUMPRODUCT(('Data - rank'!$A$2:$A$91558=$A$3)*('Data - rank'!$B$2:$B$91558=$O$4)*('Data - rank'!$C$2:$C$91558=$A7)*('Data - rank'!$D$2:$D$91558=O$5)*('Data - rank'!$F$2:$F$91558))</f>
        <v>0</v>
      </c>
      <c r="P7" s="48" cm="1">
        <f t="array" ref="P7">SUMPRODUCT(('Data - rank'!$A$2:$A$91558=$A$3)*('Data - rank'!$B$2:$B$91558=$O$4)*('Data - rank'!$C$2:$C$91558=$A7)*('Data - rank'!$D$2:$D$91558=P$5)*('Data - rank'!$F$2:$F$91558))</f>
        <v>0</v>
      </c>
      <c r="Q7" s="48" cm="1">
        <f t="array" ref="Q7">SUMPRODUCT(('Data - rank'!$A$2:$A$91558=$A$3)*('Data - rank'!$B$2:$B$91558=$O$4)*('Data - rank'!$C$2:$C$91558=$A7)*('Data - rank'!$D$2:$D$91558=Q$5)*('Data - rank'!$F$2:$F$91558))</f>
        <v>0</v>
      </c>
      <c r="R7" s="48" cm="1">
        <f t="array" ref="R7">SUMPRODUCT(('Data - rank'!$A$2:$A$91558=$A$3)*('Data - rank'!$B$2:$B$91558=$O$4)*('Data - rank'!$C$2:$C$91558=$A7)*('Data - rank'!$D$2:$D$91558=R$5)*('Data - rank'!$F$2:$F$91558))</f>
        <v>0</v>
      </c>
      <c r="S7" s="48" cm="1">
        <f t="array" ref="S7">SUMPRODUCT(('Data - rank'!$A$2:$A$91558=$A$3)*('Data - rank'!$B$2:$B$91558=$O$4)*('Data - rank'!$C$2:$C$91558=$A7)*('Data - rank'!$D$2:$D$91558=S$5)*('Data - rank'!$F$2:$F$91558))</f>
        <v>0</v>
      </c>
      <c r="T7" s="48" cm="1">
        <f t="array" ref="T7">SUMPRODUCT(('Data - rank'!$A$2:$A$91558=$A$3)*('Data - rank'!$B$2:$B$91558=$O$4)*('Data - rank'!$C$2:$C$91558=$A7)*('Data - rank'!$D$2:$D$91558=T$5)*('Data - rank'!$F$2:$F$91558))</f>
        <v>0</v>
      </c>
      <c r="U7" s="48" cm="1">
        <f t="array" ref="U7">SUMPRODUCT(('Data - rank'!$A$2:$A$91558=$A$3)*('Data - rank'!$B$2:$B$91558=$O$4)*('Data - rank'!$C$2:$C$91558=$A7)*('Data - rank'!$D$2:$D$91558=U$5)*('Data - rank'!$F$2:$F$91558))</f>
        <v>0</v>
      </c>
      <c r="V7" s="48" cm="1">
        <f t="array" ref="V7">SUMPRODUCT(('Data - rank'!$A$2:$A$91558=$A$3)*('Data - rank'!$B$2:$B$91558=$O$4)*('Data - rank'!$C$2:$C$91558=$A7)*('Data - rank'!$D$2:$D$91558=V$5)*('Data - rank'!$F$2:$F$91558))</f>
        <v>0</v>
      </c>
      <c r="W7" s="48" cm="1">
        <f t="array" ref="W7">SUMPRODUCT(('Data - rank'!$A$2:$A$91558=$A$3)*('Data - rank'!$B$2:$B$91558=$O$4)*('Data - rank'!$C$2:$C$91558=$A7)*('Data - rank'!$D$2:$D$91558=W$5)*('Data - rank'!$F$2:$F$91558))</f>
        <v>0</v>
      </c>
      <c r="X7" s="48" cm="1">
        <f t="array" ref="X7">SUMPRODUCT(('Data - rank'!$A$2:$A$91558=$A$3)*('Data - rank'!$B$2:$B$91558=$O$4)*('Data - rank'!$C$2:$C$91558=$A7)*('Data - rank'!$D$2:$D$91558=X$5)*('Data - rank'!$F$2:$F$91558))</f>
        <v>0</v>
      </c>
      <c r="Y7" s="111" t="str">
        <f t="shared" ref="Y7:Y12" si="12">IF(SUM(O7:V7)=0,"-",ROUND((SUM(P7:U7))/SUM(O7:V7),3))</f>
        <v>-</v>
      </c>
      <c r="Z7" s="93" t="str">
        <f t="shared" ref="Z7:Z12" si="13">IF(SUM(O7:X7)=0,"-",ROUND((X7+W7)/SUM(O7:X7),2))</f>
        <v>-</v>
      </c>
      <c r="AB7" s="48">
        <f t="shared" ref="AB7:AB13" si="14">B7+O7</f>
        <v>88</v>
      </c>
      <c r="AC7" s="48">
        <f t="shared" si="0"/>
        <v>0</v>
      </c>
      <c r="AD7" s="48">
        <f t="shared" si="1"/>
        <v>0</v>
      </c>
      <c r="AE7" s="48">
        <f t="shared" si="2"/>
        <v>1</v>
      </c>
      <c r="AF7" s="48">
        <f t="shared" si="3"/>
        <v>1</v>
      </c>
      <c r="AG7" s="48">
        <f t="shared" si="4"/>
        <v>1</v>
      </c>
      <c r="AH7" s="48">
        <f t="shared" si="5"/>
        <v>2</v>
      </c>
      <c r="AI7" s="48">
        <f t="shared" si="6"/>
        <v>46</v>
      </c>
      <c r="AJ7" s="48">
        <f t="shared" si="7"/>
        <v>41</v>
      </c>
      <c r="AK7" s="48">
        <f t="shared" si="8"/>
        <v>8</v>
      </c>
      <c r="AL7" s="111">
        <f t="shared" ref="AL7:AL12" si="15">IF(SUM(AB7:AI7)=0,"-",ROUND((SUM(AC7:AH7))/SUM(AB7:AI7),3))</f>
        <v>3.5999999999999997E-2</v>
      </c>
      <c r="AM7" s="93">
        <f t="shared" ref="AM7:AM12" si="16">IF(SUM(AB7:AK7)=0,"-",ROUND((AK7+AJ7)/SUM(AB7:AK7),2))</f>
        <v>0.26</v>
      </c>
      <c r="AO7" s="48" cm="1">
        <f t="array" ref="AO7">SUMPRODUCT(('Data - rank'!$A$2:$A$91558=$A$3)*('Data - rank'!$B$2:$B$91558=$AO$4)*('Data - rank'!$C$2:$C$91558=$A7)*('Data - rank'!$D$2:$D$91558=AO$5)*('Data - rank'!$F$2:$F$91558))</f>
        <v>0</v>
      </c>
      <c r="AP7" s="48" cm="1">
        <f t="array" ref="AP7">SUMPRODUCT(('Data - rank'!$A$2:$A$91558=$A$3)*('Data - rank'!$B$2:$B$91558=$AO$4)*('Data - rank'!$C$2:$C$91558=$A7)*('Data - rank'!$D$2:$D$91558=AP$5)*('Data - rank'!$F$2:$F$91558))</f>
        <v>0</v>
      </c>
      <c r="AQ7" s="48" cm="1">
        <f t="array" ref="AQ7">SUMPRODUCT(('Data - rank'!$A$2:$A$91558=$A$3)*('Data - rank'!$B$2:$B$91558=$AO$4)*('Data - rank'!$C$2:$C$91558=$A7)*('Data - rank'!$D$2:$D$91558=AQ$5)*('Data - rank'!$F$2:$F$91558))</f>
        <v>0</v>
      </c>
      <c r="AR7" s="48" cm="1">
        <f t="array" ref="AR7">SUMPRODUCT(('Data - rank'!$A$2:$A$91558=$A$3)*('Data - rank'!$B$2:$B$91558=$AO$4)*('Data - rank'!$C$2:$C$91558=$A7)*('Data - rank'!$D$2:$D$91558=AR$5)*('Data - rank'!$F$2:$F$91558))</f>
        <v>0</v>
      </c>
      <c r="AS7" s="48" cm="1">
        <f t="array" ref="AS7">SUMPRODUCT(('Data - rank'!$A$2:$A$91558=$A$3)*('Data - rank'!$B$2:$B$91558=$AO$4)*('Data - rank'!$C$2:$C$91558=$A7)*('Data - rank'!$D$2:$D$91558=AS$5)*('Data - rank'!$F$2:$F$91558))</f>
        <v>0</v>
      </c>
      <c r="AT7" s="48" cm="1">
        <f t="array" ref="AT7">SUMPRODUCT(('Data - rank'!$A$2:$A$91558=$A$3)*('Data - rank'!$B$2:$B$91558=$AO$4)*('Data - rank'!$C$2:$C$91558=$A7)*('Data - rank'!$D$2:$D$91558=AT$5)*('Data - rank'!$F$2:$F$91558))</f>
        <v>0</v>
      </c>
      <c r="AU7" s="48" cm="1">
        <f t="array" ref="AU7">SUMPRODUCT(('Data - rank'!$A$2:$A$91558=$A$3)*('Data - rank'!$B$2:$B$91558=$AO$4)*('Data - rank'!$C$2:$C$91558=$A7)*('Data - rank'!$D$2:$D$91558=AU$5)*('Data - rank'!$F$2:$F$91558))</f>
        <v>0</v>
      </c>
      <c r="AV7" s="48" cm="1">
        <f t="array" ref="AV7">SUMPRODUCT(('Data - rank'!$A$2:$A$91558=$A$3)*('Data - rank'!$B$2:$B$91558=$AO$4)*('Data - rank'!$C$2:$C$91558=$A7)*('Data - rank'!$D$2:$D$91558=AV$5)*('Data - rank'!$F$2:$F$91558))</f>
        <v>0</v>
      </c>
      <c r="AW7" s="48" cm="1">
        <f t="array" ref="AW7">SUMPRODUCT(('Data - rank'!$A$2:$A$91558=$A$3)*('Data - rank'!$B$2:$B$91558=$AO$4)*('Data - rank'!$C$2:$C$91558=$A7)*('Data - rank'!$D$2:$D$91558=AW$5)*('Data - rank'!$F$2:$F$91558))</f>
        <v>0</v>
      </c>
      <c r="AX7" s="48" cm="1">
        <f t="array" ref="AX7">SUMPRODUCT(('Data - rank'!$A$2:$A$91558=$A$3)*('Data - rank'!$B$2:$B$91558=$AO$4)*('Data - rank'!$C$2:$C$91558=$A7)*('Data - rank'!$D$2:$D$91558=AX$5)*('Data - rank'!$F$2:$F$91558))</f>
        <v>0</v>
      </c>
      <c r="AY7" s="111" t="str">
        <f t="shared" ref="AY7:AY12" si="17">IF(SUM(AO7:AV7)=0,"-",ROUND((SUM(AP7:AU7))/SUM(AO7:AV7),3))</f>
        <v>-</v>
      </c>
      <c r="AZ7" s="93" t="str">
        <f t="shared" ref="AZ7:AZ12" si="18">IF(SUM(AO7:AX7)=0,"-",ROUND((AX7+AW7)/SUM(AO7:AX7),2))</f>
        <v>-</v>
      </c>
      <c r="BB7" s="48"/>
      <c r="BC7" s="48"/>
      <c r="BD7" s="48"/>
      <c r="BE7" s="48"/>
      <c r="BF7" s="48"/>
      <c r="BG7" s="48"/>
      <c r="BH7" s="48"/>
      <c r="BI7" s="48"/>
      <c r="BJ7" s="48"/>
      <c r="BK7" s="48"/>
      <c r="BL7" s="111" t="str">
        <f t="shared" ref="BL7:BL12" si="19">IF(SUM(BB7:BI7)=0,"-",ROUND((SUM(BC7:BH7))/SUM(BB7:BI7),3))</f>
        <v>-</v>
      </c>
      <c r="BM7" s="93" t="str">
        <f t="shared" ref="BM7:BM12" si="20">IF(SUM(BB7:BK7)=0,"-",ROUND((BK7+BJ7)/SUM(BB7:BK7),2))</f>
        <v>-</v>
      </c>
      <c r="BO7" s="48">
        <f t="shared" ref="BO7:BO13" si="21">B7+O7+AO7+BB7</f>
        <v>88</v>
      </c>
      <c r="BP7" s="48">
        <f t="shared" ref="BP7:BP13" si="22">C7+P7+AP7+BC7</f>
        <v>0</v>
      </c>
      <c r="BQ7" s="48">
        <f t="shared" ref="BQ7:BQ13" si="23">D7+Q7+AQ7+BD7</f>
        <v>0</v>
      </c>
      <c r="BR7" s="48">
        <f t="shared" ref="BR7:BR13" si="24">E7+R7+AR7+BE7</f>
        <v>1</v>
      </c>
      <c r="BS7" s="48">
        <f t="shared" ref="BS7:BS13" si="25">F7+S7+AS7+BF7</f>
        <v>1</v>
      </c>
      <c r="BT7" s="48">
        <f t="shared" ref="BT7:BT13" si="26">G7+T7+AT7+BG7</f>
        <v>1</v>
      </c>
      <c r="BU7" s="48">
        <f t="shared" ref="BU7:BU13" si="27">H7+U7+AU7+BH7</f>
        <v>2</v>
      </c>
      <c r="BV7" s="48">
        <f t="shared" ref="BV7:BV13" si="28">I7+V7+AV7+BI7</f>
        <v>46</v>
      </c>
      <c r="BW7" s="48">
        <f t="shared" ref="BW7:BW13" si="29">J7+W7+AW7+BJ7</f>
        <v>41</v>
      </c>
      <c r="BX7" s="48">
        <f t="shared" ref="BX7:BX13" si="30">K7+X7+AX7+BK7</f>
        <v>8</v>
      </c>
      <c r="BY7" s="111">
        <f t="shared" ref="BY7:BY12" si="31">IF(SUM(BO7:BV7)=0,"-",ROUND((SUM(BP7:BU7))/SUM(BO7:BV7),3))</f>
        <v>3.5999999999999997E-2</v>
      </c>
      <c r="BZ7" s="93">
        <f t="shared" ref="BZ7:BZ12" si="32">IF(SUM(BO7:BX7)=0,"-",ROUND((BX7+BW7)/SUM(BO7:BX7),2))</f>
        <v>0.26</v>
      </c>
    </row>
    <row r="8" spans="1:78" x14ac:dyDescent="0.35">
      <c r="A8" s="51" t="s">
        <v>155</v>
      </c>
      <c r="B8" s="48" cm="1">
        <f t="array" ref="B8">SUMPRODUCT(('Data - rank'!$A$2:$A$91558=$A$3)*('Data - rank'!$B$2:$B$91558=$B$4)*('Data - rank'!$C$2:$C$91558=$A8)*('Data - rank'!$D$2:$D$91558=B$5)*('Data - rank'!$F$2:$F$91558))</f>
        <v>186</v>
      </c>
      <c r="C8" s="48" cm="1">
        <f t="array" ref="C8">SUMPRODUCT(('Data - rank'!$A$2:$A$91558=$A$3)*('Data - rank'!$B$2:$B$91558=$B$4)*('Data - rank'!$C$2:$C$91558=$A8)*('Data - rank'!$D$2:$D$91558=C$5)*('Data - rank'!$F$2:$F$91558))</f>
        <v>2</v>
      </c>
      <c r="D8" s="48" cm="1">
        <f t="array" ref="D8">SUMPRODUCT(('Data - rank'!$A$2:$A$91558=$A$3)*('Data - rank'!$B$2:$B$91558=$B$4)*('Data - rank'!$C$2:$C$91558=$A8)*('Data - rank'!$D$2:$D$91558=D$5)*('Data - rank'!$F$2:$F$91558))</f>
        <v>0</v>
      </c>
      <c r="E8" s="48" cm="1">
        <f t="array" ref="E8">SUMPRODUCT(('Data - rank'!$A$2:$A$91558=$A$3)*('Data - rank'!$B$2:$B$91558=$B$4)*('Data - rank'!$C$2:$C$91558=$A8)*('Data - rank'!$D$2:$D$91558=E$5)*('Data - rank'!$F$2:$F$91558))</f>
        <v>1</v>
      </c>
      <c r="F8" s="48" cm="1">
        <f t="array" ref="F8">SUMPRODUCT(('Data - rank'!$A$2:$A$91558=$A$3)*('Data - rank'!$B$2:$B$91558=$B$4)*('Data - rank'!$C$2:$C$91558=$A8)*('Data - rank'!$D$2:$D$91558=F$5)*('Data - rank'!$F$2:$F$91558))</f>
        <v>0</v>
      </c>
      <c r="G8" s="48" cm="1">
        <f t="array" ref="G8">SUMPRODUCT(('Data - rank'!$A$2:$A$91558=$A$3)*('Data - rank'!$B$2:$B$91558=$B$4)*('Data - rank'!$C$2:$C$91558=$A8)*('Data - rank'!$D$2:$D$91558=G$5)*('Data - rank'!$F$2:$F$91558))</f>
        <v>1</v>
      </c>
      <c r="H8" s="48" cm="1">
        <f t="array" ref="H8">SUMPRODUCT(('Data - rank'!$A$2:$A$91558=$A$3)*('Data - rank'!$B$2:$B$91558=$B$4)*('Data - rank'!$C$2:$C$91558=$A8)*('Data - rank'!$D$2:$D$91558=H$5)*('Data - rank'!$F$2:$F$91558))</f>
        <v>12</v>
      </c>
      <c r="I8" s="48" cm="1">
        <f t="array" ref="I8">SUMPRODUCT(('Data - rank'!$A$2:$A$91558=$A$3)*('Data - rank'!$B$2:$B$91558=$B$4)*('Data - rank'!$C$2:$C$91558=$A8)*('Data - rank'!$D$2:$D$91558=I$5)*('Data - rank'!$F$2:$F$91558))</f>
        <v>144</v>
      </c>
      <c r="J8" s="48" cm="1">
        <f t="array" ref="J8">SUMPRODUCT(('Data - rank'!$A$2:$A$91558=$A$3)*('Data - rank'!$B$2:$B$91558=$B$4)*('Data - rank'!$C$2:$C$91558=$A8)*('Data - rank'!$D$2:$D$91558=J$5)*('Data - rank'!$F$2:$F$91558))</f>
        <v>111</v>
      </c>
      <c r="K8" s="48" cm="1">
        <f t="array" ref="K8">SUMPRODUCT(('Data - rank'!$A$2:$A$91558=$A$3)*('Data - rank'!$B$2:$B$91558=$B$4)*('Data - rank'!$C$2:$C$91558=$A8)*('Data - rank'!$D$2:$D$91558=K$5)*('Data - rank'!$F$2:$F$91558))</f>
        <v>20</v>
      </c>
      <c r="L8" s="111">
        <f t="shared" si="10"/>
        <v>4.5999999999999999E-2</v>
      </c>
      <c r="M8" s="92">
        <f t="shared" si="11"/>
        <v>0.27</v>
      </c>
      <c r="O8" s="48" cm="1">
        <f t="array" ref="O8">SUMPRODUCT(('Data - rank'!$A$2:$A$91558=$A$3)*('Data - rank'!$B$2:$B$91558=$O$4)*('Data - rank'!$C$2:$C$91558=$A8)*('Data - rank'!$D$2:$D$91558=O$5)*('Data - rank'!$F$2:$F$91558))</f>
        <v>0</v>
      </c>
      <c r="P8" s="48" cm="1">
        <f t="array" ref="P8">SUMPRODUCT(('Data - rank'!$A$2:$A$91558=$A$3)*('Data - rank'!$B$2:$B$91558=$O$4)*('Data - rank'!$C$2:$C$91558=$A8)*('Data - rank'!$D$2:$D$91558=P$5)*('Data - rank'!$F$2:$F$91558))</f>
        <v>0</v>
      </c>
      <c r="Q8" s="48" cm="1">
        <f t="array" ref="Q8">SUMPRODUCT(('Data - rank'!$A$2:$A$91558=$A$3)*('Data - rank'!$B$2:$B$91558=$O$4)*('Data - rank'!$C$2:$C$91558=$A8)*('Data - rank'!$D$2:$D$91558=Q$5)*('Data - rank'!$F$2:$F$91558))</f>
        <v>0</v>
      </c>
      <c r="R8" s="48" cm="1">
        <f t="array" ref="R8">SUMPRODUCT(('Data - rank'!$A$2:$A$91558=$A$3)*('Data - rank'!$B$2:$B$91558=$O$4)*('Data - rank'!$C$2:$C$91558=$A8)*('Data - rank'!$D$2:$D$91558=R$5)*('Data - rank'!$F$2:$F$91558))</f>
        <v>0</v>
      </c>
      <c r="S8" s="48" cm="1">
        <f t="array" ref="S8">SUMPRODUCT(('Data - rank'!$A$2:$A$91558=$A$3)*('Data - rank'!$B$2:$B$91558=$O$4)*('Data - rank'!$C$2:$C$91558=$A8)*('Data - rank'!$D$2:$D$91558=S$5)*('Data - rank'!$F$2:$F$91558))</f>
        <v>0</v>
      </c>
      <c r="T8" s="48" cm="1">
        <f t="array" ref="T8">SUMPRODUCT(('Data - rank'!$A$2:$A$91558=$A$3)*('Data - rank'!$B$2:$B$91558=$O$4)*('Data - rank'!$C$2:$C$91558=$A8)*('Data - rank'!$D$2:$D$91558=T$5)*('Data - rank'!$F$2:$F$91558))</f>
        <v>0</v>
      </c>
      <c r="U8" s="48" cm="1">
        <f t="array" ref="U8">SUMPRODUCT(('Data - rank'!$A$2:$A$91558=$A$3)*('Data - rank'!$B$2:$B$91558=$O$4)*('Data - rank'!$C$2:$C$91558=$A8)*('Data - rank'!$D$2:$D$91558=U$5)*('Data - rank'!$F$2:$F$91558))</f>
        <v>0</v>
      </c>
      <c r="V8" s="48" cm="1">
        <f t="array" ref="V8">SUMPRODUCT(('Data - rank'!$A$2:$A$91558=$A$3)*('Data - rank'!$B$2:$B$91558=$O$4)*('Data - rank'!$C$2:$C$91558=$A8)*('Data - rank'!$D$2:$D$91558=V$5)*('Data - rank'!$F$2:$F$91558))</f>
        <v>0</v>
      </c>
      <c r="W8" s="48" cm="1">
        <f t="array" ref="W8">SUMPRODUCT(('Data - rank'!$A$2:$A$91558=$A$3)*('Data - rank'!$B$2:$B$91558=$O$4)*('Data - rank'!$C$2:$C$91558=$A8)*('Data - rank'!$D$2:$D$91558=W$5)*('Data - rank'!$F$2:$F$91558))</f>
        <v>0</v>
      </c>
      <c r="X8" s="48" cm="1">
        <f t="array" ref="X8">SUMPRODUCT(('Data - rank'!$A$2:$A$91558=$A$3)*('Data - rank'!$B$2:$B$91558=$O$4)*('Data - rank'!$C$2:$C$91558=$A8)*('Data - rank'!$D$2:$D$91558=X$5)*('Data - rank'!$F$2:$F$91558))</f>
        <v>0</v>
      </c>
      <c r="Y8" s="111" t="str">
        <f t="shared" si="12"/>
        <v>-</v>
      </c>
      <c r="Z8" s="93" t="str">
        <f t="shared" si="13"/>
        <v>-</v>
      </c>
      <c r="AB8" s="48">
        <f t="shared" si="14"/>
        <v>186</v>
      </c>
      <c r="AC8" s="48">
        <f t="shared" si="0"/>
        <v>2</v>
      </c>
      <c r="AD8" s="48">
        <f t="shared" si="1"/>
        <v>0</v>
      </c>
      <c r="AE8" s="48">
        <f t="shared" si="2"/>
        <v>1</v>
      </c>
      <c r="AF8" s="48">
        <f t="shared" si="3"/>
        <v>0</v>
      </c>
      <c r="AG8" s="48">
        <f t="shared" si="4"/>
        <v>1</v>
      </c>
      <c r="AH8" s="48">
        <f t="shared" si="5"/>
        <v>12</v>
      </c>
      <c r="AI8" s="48">
        <f t="shared" si="6"/>
        <v>144</v>
      </c>
      <c r="AJ8" s="48">
        <f t="shared" si="7"/>
        <v>111</v>
      </c>
      <c r="AK8" s="48">
        <f t="shared" si="8"/>
        <v>20</v>
      </c>
      <c r="AL8" s="111">
        <f t="shared" si="15"/>
        <v>4.5999999999999999E-2</v>
      </c>
      <c r="AM8" s="93">
        <f t="shared" si="16"/>
        <v>0.27</v>
      </c>
      <c r="AO8" s="48" cm="1">
        <f t="array" ref="AO8">SUMPRODUCT(('Data - rank'!$A$2:$A$91558=$A$3)*('Data - rank'!$B$2:$B$91558=$AO$4)*('Data - rank'!$C$2:$C$91558=$A8)*('Data - rank'!$D$2:$D$91558=AO$5)*('Data - rank'!$F$2:$F$91558))</f>
        <v>2</v>
      </c>
      <c r="AP8" s="48" cm="1">
        <f t="array" ref="AP8">SUMPRODUCT(('Data - rank'!$A$2:$A$91558=$A$3)*('Data - rank'!$B$2:$B$91558=$AO$4)*('Data - rank'!$C$2:$C$91558=$A8)*('Data - rank'!$D$2:$D$91558=AP$5)*('Data - rank'!$F$2:$F$91558))</f>
        <v>0</v>
      </c>
      <c r="AQ8" s="48" cm="1">
        <f t="array" ref="AQ8">SUMPRODUCT(('Data - rank'!$A$2:$A$91558=$A$3)*('Data - rank'!$B$2:$B$91558=$AO$4)*('Data - rank'!$C$2:$C$91558=$A8)*('Data - rank'!$D$2:$D$91558=AQ$5)*('Data - rank'!$F$2:$F$91558))</f>
        <v>0</v>
      </c>
      <c r="AR8" s="48" cm="1">
        <f t="array" ref="AR8">SUMPRODUCT(('Data - rank'!$A$2:$A$91558=$A$3)*('Data - rank'!$B$2:$B$91558=$AO$4)*('Data - rank'!$C$2:$C$91558=$A8)*('Data - rank'!$D$2:$D$91558=AR$5)*('Data - rank'!$F$2:$F$91558))</f>
        <v>0</v>
      </c>
      <c r="AS8" s="48" cm="1">
        <f t="array" ref="AS8">SUMPRODUCT(('Data - rank'!$A$2:$A$91558=$A$3)*('Data - rank'!$B$2:$B$91558=$AO$4)*('Data - rank'!$C$2:$C$91558=$A8)*('Data - rank'!$D$2:$D$91558=AS$5)*('Data - rank'!$F$2:$F$91558))</f>
        <v>0</v>
      </c>
      <c r="AT8" s="48" cm="1">
        <f t="array" ref="AT8">SUMPRODUCT(('Data - rank'!$A$2:$A$91558=$A$3)*('Data - rank'!$B$2:$B$91558=$AO$4)*('Data - rank'!$C$2:$C$91558=$A8)*('Data - rank'!$D$2:$D$91558=AT$5)*('Data - rank'!$F$2:$F$91558))</f>
        <v>0</v>
      </c>
      <c r="AU8" s="48" cm="1">
        <f t="array" ref="AU8">SUMPRODUCT(('Data - rank'!$A$2:$A$91558=$A$3)*('Data - rank'!$B$2:$B$91558=$AO$4)*('Data - rank'!$C$2:$C$91558=$A8)*('Data - rank'!$D$2:$D$91558=AU$5)*('Data - rank'!$F$2:$F$91558))</f>
        <v>0</v>
      </c>
      <c r="AV8" s="48" cm="1">
        <f t="array" ref="AV8">SUMPRODUCT(('Data - rank'!$A$2:$A$91558=$A$3)*('Data - rank'!$B$2:$B$91558=$AO$4)*('Data - rank'!$C$2:$C$91558=$A8)*('Data - rank'!$D$2:$D$91558=AV$5)*('Data - rank'!$F$2:$F$91558))</f>
        <v>3</v>
      </c>
      <c r="AW8" s="48" cm="1">
        <f t="array" ref="AW8">SUMPRODUCT(('Data - rank'!$A$2:$A$91558=$A$3)*('Data - rank'!$B$2:$B$91558=$AO$4)*('Data - rank'!$C$2:$C$91558=$A8)*('Data - rank'!$D$2:$D$91558=AW$5)*('Data - rank'!$F$2:$F$91558))</f>
        <v>2</v>
      </c>
      <c r="AX8" s="48" cm="1">
        <f t="array" ref="AX8">SUMPRODUCT(('Data - rank'!$A$2:$A$91558=$A$3)*('Data - rank'!$B$2:$B$91558=$AO$4)*('Data - rank'!$C$2:$C$91558=$A8)*('Data - rank'!$D$2:$D$91558=AX$5)*('Data - rank'!$F$2:$F$91558))</f>
        <v>2</v>
      </c>
      <c r="AY8" s="111">
        <f t="shared" si="17"/>
        <v>0</v>
      </c>
      <c r="AZ8" s="93">
        <f t="shared" si="18"/>
        <v>0.44</v>
      </c>
      <c r="BB8" s="48"/>
      <c r="BC8" s="48"/>
      <c r="BD8" s="48"/>
      <c r="BE8" s="48"/>
      <c r="BF8" s="48"/>
      <c r="BG8" s="48"/>
      <c r="BH8" s="48"/>
      <c r="BI8" s="48"/>
      <c r="BJ8" s="48"/>
      <c r="BK8" s="48"/>
      <c r="BL8" s="111" t="str">
        <f t="shared" si="19"/>
        <v>-</v>
      </c>
      <c r="BM8" s="93" t="str">
        <f t="shared" si="20"/>
        <v>-</v>
      </c>
      <c r="BO8" s="48">
        <f t="shared" si="21"/>
        <v>188</v>
      </c>
      <c r="BP8" s="48">
        <f t="shared" si="22"/>
        <v>2</v>
      </c>
      <c r="BQ8" s="48">
        <f t="shared" si="23"/>
        <v>0</v>
      </c>
      <c r="BR8" s="48">
        <f t="shared" si="24"/>
        <v>1</v>
      </c>
      <c r="BS8" s="48">
        <f t="shared" si="25"/>
        <v>0</v>
      </c>
      <c r="BT8" s="48">
        <f t="shared" si="26"/>
        <v>1</v>
      </c>
      <c r="BU8" s="48">
        <f t="shared" si="27"/>
        <v>12</v>
      </c>
      <c r="BV8" s="48">
        <f t="shared" si="28"/>
        <v>147</v>
      </c>
      <c r="BW8" s="48">
        <f t="shared" si="29"/>
        <v>113</v>
      </c>
      <c r="BX8" s="48">
        <f t="shared" si="30"/>
        <v>22</v>
      </c>
      <c r="BY8" s="111">
        <f t="shared" si="31"/>
        <v>4.5999999999999999E-2</v>
      </c>
      <c r="BZ8" s="93">
        <f t="shared" si="32"/>
        <v>0.28000000000000003</v>
      </c>
    </row>
    <row r="9" spans="1:78" x14ac:dyDescent="0.35">
      <c r="A9" s="51" t="s">
        <v>156</v>
      </c>
      <c r="B9" s="48" cm="1">
        <f t="array" ref="B9">SUMPRODUCT(('Data - rank'!$A$2:$A$91558=$A$3)*('Data - rank'!$B$2:$B$91558=$B$4)*('Data - rank'!$C$2:$C$91558=$A9)*('Data - rank'!$D$2:$D$91558=B$5)*('Data - rank'!$F$2:$F$91558))</f>
        <v>469</v>
      </c>
      <c r="C9" s="48" cm="1">
        <f t="array" ref="C9">SUMPRODUCT(('Data - rank'!$A$2:$A$91558=$A$3)*('Data - rank'!$B$2:$B$91558=$B$4)*('Data - rank'!$C$2:$C$91558=$A9)*('Data - rank'!$D$2:$D$91558=C$5)*('Data - rank'!$F$2:$F$91558))</f>
        <v>6</v>
      </c>
      <c r="D9" s="48" cm="1">
        <f t="array" ref="D9">SUMPRODUCT(('Data - rank'!$A$2:$A$91558=$A$3)*('Data - rank'!$B$2:$B$91558=$B$4)*('Data - rank'!$C$2:$C$91558=$A9)*('Data - rank'!$D$2:$D$91558=D$5)*('Data - rank'!$F$2:$F$91558))</f>
        <v>1</v>
      </c>
      <c r="E9" s="48" cm="1">
        <f t="array" ref="E9">SUMPRODUCT(('Data - rank'!$A$2:$A$91558=$A$3)*('Data - rank'!$B$2:$B$91558=$B$4)*('Data - rank'!$C$2:$C$91558=$A9)*('Data - rank'!$D$2:$D$91558=E$5)*('Data - rank'!$F$2:$F$91558))</f>
        <v>2</v>
      </c>
      <c r="F9" s="48" cm="1">
        <f t="array" ref="F9">SUMPRODUCT(('Data - rank'!$A$2:$A$91558=$A$3)*('Data - rank'!$B$2:$B$91558=$B$4)*('Data - rank'!$C$2:$C$91558=$A9)*('Data - rank'!$D$2:$D$91558=F$5)*('Data - rank'!$F$2:$F$91558))</f>
        <v>4</v>
      </c>
      <c r="G9" s="48" cm="1">
        <f t="array" ref="G9">SUMPRODUCT(('Data - rank'!$A$2:$A$91558=$A$3)*('Data - rank'!$B$2:$B$91558=$B$4)*('Data - rank'!$C$2:$C$91558=$A9)*('Data - rank'!$D$2:$D$91558=G$5)*('Data - rank'!$F$2:$F$91558))</f>
        <v>0</v>
      </c>
      <c r="H9" s="48" cm="1">
        <f t="array" ref="H9">SUMPRODUCT(('Data - rank'!$A$2:$A$91558=$A$3)*('Data - rank'!$B$2:$B$91558=$B$4)*('Data - rank'!$C$2:$C$91558=$A9)*('Data - rank'!$D$2:$D$91558=H$5)*('Data - rank'!$F$2:$F$91558))</f>
        <v>38</v>
      </c>
      <c r="I9" s="48" cm="1">
        <f t="array" ref="I9">SUMPRODUCT(('Data - rank'!$A$2:$A$91558=$A$3)*('Data - rank'!$B$2:$B$91558=$B$4)*('Data - rank'!$C$2:$C$91558=$A9)*('Data - rank'!$D$2:$D$91558=I$5)*('Data - rank'!$F$2:$F$91558))</f>
        <v>324</v>
      </c>
      <c r="J9" s="48" cm="1">
        <f t="array" ref="J9">SUMPRODUCT(('Data - rank'!$A$2:$A$91558=$A$3)*('Data - rank'!$B$2:$B$91558=$B$4)*('Data - rank'!$C$2:$C$91558=$A9)*('Data - rank'!$D$2:$D$91558=J$5)*('Data - rank'!$F$2:$F$91558))</f>
        <v>351</v>
      </c>
      <c r="K9" s="48" cm="1">
        <f t="array" ref="K9">SUMPRODUCT(('Data - rank'!$A$2:$A$91558=$A$3)*('Data - rank'!$B$2:$B$91558=$B$4)*('Data - rank'!$C$2:$C$91558=$A9)*('Data - rank'!$D$2:$D$91558=K$5)*('Data - rank'!$F$2:$F$91558))</f>
        <v>48</v>
      </c>
      <c r="L9" s="111">
        <f t="shared" si="10"/>
        <v>0.06</v>
      </c>
      <c r="M9" s="92">
        <f t="shared" si="11"/>
        <v>0.32</v>
      </c>
      <c r="O9" s="48" cm="1">
        <f t="array" ref="O9">SUMPRODUCT(('Data - rank'!$A$2:$A$91558=$A$3)*('Data - rank'!$B$2:$B$91558=$O$4)*('Data - rank'!$C$2:$C$91558=$A9)*('Data - rank'!$D$2:$D$91558=O$5)*('Data - rank'!$F$2:$F$91558))</f>
        <v>11</v>
      </c>
      <c r="P9" s="48" cm="1">
        <f t="array" ref="P9">SUMPRODUCT(('Data - rank'!$A$2:$A$91558=$A$3)*('Data - rank'!$B$2:$B$91558=$O$4)*('Data - rank'!$C$2:$C$91558=$A9)*('Data - rank'!$D$2:$D$91558=P$5)*('Data - rank'!$F$2:$F$91558))</f>
        <v>0</v>
      </c>
      <c r="Q9" s="48" cm="1">
        <f t="array" ref="Q9">SUMPRODUCT(('Data - rank'!$A$2:$A$91558=$A$3)*('Data - rank'!$B$2:$B$91558=$O$4)*('Data - rank'!$C$2:$C$91558=$A9)*('Data - rank'!$D$2:$D$91558=Q$5)*('Data - rank'!$F$2:$F$91558))</f>
        <v>0</v>
      </c>
      <c r="R9" s="48" cm="1">
        <f t="array" ref="R9">SUMPRODUCT(('Data - rank'!$A$2:$A$91558=$A$3)*('Data - rank'!$B$2:$B$91558=$O$4)*('Data - rank'!$C$2:$C$91558=$A9)*('Data - rank'!$D$2:$D$91558=R$5)*('Data - rank'!$F$2:$F$91558))</f>
        <v>0</v>
      </c>
      <c r="S9" s="48" cm="1">
        <f t="array" ref="S9">SUMPRODUCT(('Data - rank'!$A$2:$A$91558=$A$3)*('Data - rank'!$B$2:$B$91558=$O$4)*('Data - rank'!$C$2:$C$91558=$A9)*('Data - rank'!$D$2:$D$91558=S$5)*('Data - rank'!$F$2:$F$91558))</f>
        <v>0</v>
      </c>
      <c r="T9" s="48" cm="1">
        <f t="array" ref="T9">SUMPRODUCT(('Data - rank'!$A$2:$A$91558=$A$3)*('Data - rank'!$B$2:$B$91558=$O$4)*('Data - rank'!$C$2:$C$91558=$A9)*('Data - rank'!$D$2:$D$91558=T$5)*('Data - rank'!$F$2:$F$91558))</f>
        <v>0</v>
      </c>
      <c r="U9" s="48" cm="1">
        <f t="array" ref="U9">SUMPRODUCT(('Data - rank'!$A$2:$A$91558=$A$3)*('Data - rank'!$B$2:$B$91558=$O$4)*('Data - rank'!$C$2:$C$91558=$A9)*('Data - rank'!$D$2:$D$91558=U$5)*('Data - rank'!$F$2:$F$91558))</f>
        <v>0</v>
      </c>
      <c r="V9" s="48" cm="1">
        <f t="array" ref="V9">SUMPRODUCT(('Data - rank'!$A$2:$A$91558=$A$3)*('Data - rank'!$B$2:$B$91558=$O$4)*('Data - rank'!$C$2:$C$91558=$A9)*('Data - rank'!$D$2:$D$91558=V$5)*('Data - rank'!$F$2:$F$91558))</f>
        <v>5</v>
      </c>
      <c r="W9" s="48" cm="1">
        <f t="array" ref="W9">SUMPRODUCT(('Data - rank'!$A$2:$A$91558=$A$3)*('Data - rank'!$B$2:$B$91558=$O$4)*('Data - rank'!$C$2:$C$91558=$A9)*('Data - rank'!$D$2:$D$91558=W$5)*('Data - rank'!$F$2:$F$91558))</f>
        <v>9</v>
      </c>
      <c r="X9" s="48" cm="1">
        <f t="array" ref="X9">SUMPRODUCT(('Data - rank'!$A$2:$A$91558=$A$3)*('Data - rank'!$B$2:$B$91558=$O$4)*('Data - rank'!$C$2:$C$91558=$A9)*('Data - rank'!$D$2:$D$91558=X$5)*('Data - rank'!$F$2:$F$91558))</f>
        <v>0</v>
      </c>
      <c r="Y9" s="111">
        <f t="shared" si="12"/>
        <v>0</v>
      </c>
      <c r="Z9" s="93">
        <f t="shared" si="13"/>
        <v>0.36</v>
      </c>
      <c r="AB9" s="48">
        <f t="shared" si="14"/>
        <v>480</v>
      </c>
      <c r="AC9" s="48">
        <f t="shared" si="0"/>
        <v>6</v>
      </c>
      <c r="AD9" s="48">
        <f t="shared" si="1"/>
        <v>1</v>
      </c>
      <c r="AE9" s="48">
        <f t="shared" si="2"/>
        <v>2</v>
      </c>
      <c r="AF9" s="48">
        <f t="shared" si="3"/>
        <v>4</v>
      </c>
      <c r="AG9" s="48">
        <f t="shared" si="4"/>
        <v>0</v>
      </c>
      <c r="AH9" s="48">
        <f t="shared" si="5"/>
        <v>38</v>
      </c>
      <c r="AI9" s="48">
        <f t="shared" si="6"/>
        <v>329</v>
      </c>
      <c r="AJ9" s="48">
        <f t="shared" si="7"/>
        <v>360</v>
      </c>
      <c r="AK9" s="48">
        <f t="shared" si="8"/>
        <v>48</v>
      </c>
      <c r="AL9" s="111">
        <f t="shared" si="15"/>
        <v>5.8999999999999997E-2</v>
      </c>
      <c r="AM9" s="93">
        <f t="shared" si="16"/>
        <v>0.32</v>
      </c>
      <c r="AO9" s="48" cm="1">
        <f t="array" ref="AO9">SUMPRODUCT(('Data - rank'!$A$2:$A$91558=$A$3)*('Data - rank'!$B$2:$B$91558=$AO$4)*('Data - rank'!$C$2:$C$91558=$A9)*('Data - rank'!$D$2:$D$91558=AO$5)*('Data - rank'!$F$2:$F$91558))</f>
        <v>15</v>
      </c>
      <c r="AP9" s="48" cm="1">
        <f t="array" ref="AP9">SUMPRODUCT(('Data - rank'!$A$2:$A$91558=$A$3)*('Data - rank'!$B$2:$B$91558=$AO$4)*('Data - rank'!$C$2:$C$91558=$A9)*('Data - rank'!$D$2:$D$91558=AP$5)*('Data - rank'!$F$2:$F$91558))</f>
        <v>0</v>
      </c>
      <c r="AQ9" s="48" cm="1">
        <f t="array" ref="AQ9">SUMPRODUCT(('Data - rank'!$A$2:$A$91558=$A$3)*('Data - rank'!$B$2:$B$91558=$AO$4)*('Data - rank'!$C$2:$C$91558=$A9)*('Data - rank'!$D$2:$D$91558=AQ$5)*('Data - rank'!$F$2:$F$91558))</f>
        <v>0</v>
      </c>
      <c r="AR9" s="48" cm="1">
        <f t="array" ref="AR9">SUMPRODUCT(('Data - rank'!$A$2:$A$91558=$A$3)*('Data - rank'!$B$2:$B$91558=$AO$4)*('Data - rank'!$C$2:$C$91558=$A9)*('Data - rank'!$D$2:$D$91558=AR$5)*('Data - rank'!$F$2:$F$91558))</f>
        <v>0</v>
      </c>
      <c r="AS9" s="48" cm="1">
        <f t="array" ref="AS9">SUMPRODUCT(('Data - rank'!$A$2:$A$91558=$A$3)*('Data - rank'!$B$2:$B$91558=$AO$4)*('Data - rank'!$C$2:$C$91558=$A9)*('Data - rank'!$D$2:$D$91558=AS$5)*('Data - rank'!$F$2:$F$91558))</f>
        <v>0</v>
      </c>
      <c r="AT9" s="48" cm="1">
        <f t="array" ref="AT9">SUMPRODUCT(('Data - rank'!$A$2:$A$91558=$A$3)*('Data - rank'!$B$2:$B$91558=$AO$4)*('Data - rank'!$C$2:$C$91558=$A9)*('Data - rank'!$D$2:$D$91558=AT$5)*('Data - rank'!$F$2:$F$91558))</f>
        <v>0</v>
      </c>
      <c r="AU9" s="48" cm="1">
        <f t="array" ref="AU9">SUMPRODUCT(('Data - rank'!$A$2:$A$91558=$A$3)*('Data - rank'!$B$2:$B$91558=$AO$4)*('Data - rank'!$C$2:$C$91558=$A9)*('Data - rank'!$D$2:$D$91558=AU$5)*('Data - rank'!$F$2:$F$91558))</f>
        <v>2</v>
      </c>
      <c r="AV9" s="48" cm="1">
        <f t="array" ref="AV9">SUMPRODUCT(('Data - rank'!$A$2:$A$91558=$A$3)*('Data - rank'!$B$2:$B$91558=$AO$4)*('Data - rank'!$C$2:$C$91558=$A9)*('Data - rank'!$D$2:$D$91558=AV$5)*('Data - rank'!$F$2:$F$91558))</f>
        <v>16</v>
      </c>
      <c r="AW9" s="48" cm="1">
        <f t="array" ref="AW9">SUMPRODUCT(('Data - rank'!$A$2:$A$91558=$A$3)*('Data - rank'!$B$2:$B$91558=$AO$4)*('Data - rank'!$C$2:$C$91558=$A9)*('Data - rank'!$D$2:$D$91558=AW$5)*('Data - rank'!$F$2:$F$91558))</f>
        <v>12</v>
      </c>
      <c r="AX9" s="48" cm="1">
        <f t="array" ref="AX9">SUMPRODUCT(('Data - rank'!$A$2:$A$91558=$A$3)*('Data - rank'!$B$2:$B$91558=$AO$4)*('Data - rank'!$C$2:$C$91558=$A9)*('Data - rank'!$D$2:$D$91558=AX$5)*('Data - rank'!$F$2:$F$91558))</f>
        <v>12</v>
      </c>
      <c r="AY9" s="111">
        <f t="shared" si="17"/>
        <v>6.0999999999999999E-2</v>
      </c>
      <c r="AZ9" s="93">
        <f t="shared" si="18"/>
        <v>0.42</v>
      </c>
      <c r="BB9" s="48"/>
      <c r="BC9" s="48"/>
      <c r="BD9" s="48"/>
      <c r="BE9" s="48"/>
      <c r="BF9" s="48"/>
      <c r="BG9" s="48"/>
      <c r="BH9" s="48"/>
      <c r="BI9" s="48"/>
      <c r="BJ9" s="48"/>
      <c r="BK9" s="48"/>
      <c r="BL9" s="111" t="str">
        <f t="shared" si="19"/>
        <v>-</v>
      </c>
      <c r="BM9" s="93" t="str">
        <f t="shared" si="20"/>
        <v>-</v>
      </c>
      <c r="BO9" s="48">
        <f t="shared" si="21"/>
        <v>495</v>
      </c>
      <c r="BP9" s="48">
        <f t="shared" si="22"/>
        <v>6</v>
      </c>
      <c r="BQ9" s="48">
        <f t="shared" si="23"/>
        <v>1</v>
      </c>
      <c r="BR9" s="48">
        <f t="shared" si="24"/>
        <v>2</v>
      </c>
      <c r="BS9" s="48">
        <f t="shared" si="25"/>
        <v>4</v>
      </c>
      <c r="BT9" s="48">
        <f t="shared" si="26"/>
        <v>0</v>
      </c>
      <c r="BU9" s="48">
        <f t="shared" si="27"/>
        <v>40</v>
      </c>
      <c r="BV9" s="48">
        <f t="shared" si="28"/>
        <v>345</v>
      </c>
      <c r="BW9" s="48">
        <f t="shared" si="29"/>
        <v>372</v>
      </c>
      <c r="BX9" s="48">
        <f t="shared" si="30"/>
        <v>60</v>
      </c>
      <c r="BY9" s="111">
        <f t="shared" si="31"/>
        <v>5.8999999999999997E-2</v>
      </c>
      <c r="BZ9" s="93">
        <f t="shared" si="32"/>
        <v>0.33</v>
      </c>
    </row>
    <row r="10" spans="1:78" x14ac:dyDescent="0.35">
      <c r="A10" s="51" t="s">
        <v>157</v>
      </c>
      <c r="B10" s="48" cm="1">
        <f t="array" ref="B10">SUMPRODUCT(('Data - rank'!$A$2:$A$91558=$A$3)*('Data - rank'!$B$2:$B$91558=$B$4)*('Data - rank'!$C$2:$C$91558=$A10)*('Data - rank'!$D$2:$D$91558=B$5)*('Data - rank'!$F$2:$F$91558))</f>
        <v>1243</v>
      </c>
      <c r="C10" s="48" cm="1">
        <f t="array" ref="C10">SUMPRODUCT(('Data - rank'!$A$2:$A$91558=$A$3)*('Data - rank'!$B$2:$B$91558=$B$4)*('Data - rank'!$C$2:$C$91558=$A10)*('Data - rank'!$D$2:$D$91558=C$5)*('Data - rank'!$F$2:$F$91558))</f>
        <v>33</v>
      </c>
      <c r="D10" s="48" cm="1">
        <f t="array" ref="D10">SUMPRODUCT(('Data - rank'!$A$2:$A$91558=$A$3)*('Data - rank'!$B$2:$B$91558=$B$4)*('Data - rank'!$C$2:$C$91558=$A10)*('Data - rank'!$D$2:$D$91558=D$5)*('Data - rank'!$F$2:$F$91558))</f>
        <v>4</v>
      </c>
      <c r="E10" s="48" cm="1">
        <f t="array" ref="E10">SUMPRODUCT(('Data - rank'!$A$2:$A$91558=$A$3)*('Data - rank'!$B$2:$B$91558=$B$4)*('Data - rank'!$C$2:$C$91558=$A10)*('Data - rank'!$D$2:$D$91558=E$5)*('Data - rank'!$F$2:$F$91558))</f>
        <v>4</v>
      </c>
      <c r="F10" s="48" cm="1">
        <f t="array" ref="F10">SUMPRODUCT(('Data - rank'!$A$2:$A$91558=$A$3)*('Data - rank'!$B$2:$B$91558=$B$4)*('Data - rank'!$C$2:$C$91558=$A10)*('Data - rank'!$D$2:$D$91558=F$5)*('Data - rank'!$F$2:$F$91558))</f>
        <v>25</v>
      </c>
      <c r="G10" s="48" cm="1">
        <f t="array" ref="G10">SUMPRODUCT(('Data - rank'!$A$2:$A$91558=$A$3)*('Data - rank'!$B$2:$B$91558=$B$4)*('Data - rank'!$C$2:$C$91558=$A10)*('Data - rank'!$D$2:$D$91558=G$5)*('Data - rank'!$F$2:$F$91558))</f>
        <v>5</v>
      </c>
      <c r="H10" s="48" cm="1">
        <f t="array" ref="H10">SUMPRODUCT(('Data - rank'!$A$2:$A$91558=$A$3)*('Data - rank'!$B$2:$B$91558=$B$4)*('Data - rank'!$C$2:$C$91558=$A10)*('Data - rank'!$D$2:$D$91558=H$5)*('Data - rank'!$F$2:$F$91558))</f>
        <v>97</v>
      </c>
      <c r="I10" s="48" cm="1">
        <f t="array" ref="I10">SUMPRODUCT(('Data - rank'!$A$2:$A$91558=$A$3)*('Data - rank'!$B$2:$B$91558=$B$4)*('Data - rank'!$C$2:$C$91558=$A10)*('Data - rank'!$D$2:$D$91558=I$5)*('Data - rank'!$F$2:$F$91558))</f>
        <v>1034</v>
      </c>
      <c r="J10" s="48" cm="1">
        <f t="array" ref="J10">SUMPRODUCT(('Data - rank'!$A$2:$A$91558=$A$3)*('Data - rank'!$B$2:$B$91558=$B$4)*('Data - rank'!$C$2:$C$91558=$A10)*('Data - rank'!$D$2:$D$91558=J$5)*('Data - rank'!$F$2:$F$91558))</f>
        <v>1078</v>
      </c>
      <c r="K10" s="48" cm="1">
        <f t="array" ref="K10">SUMPRODUCT(('Data - rank'!$A$2:$A$91558=$A$3)*('Data - rank'!$B$2:$B$91558=$B$4)*('Data - rank'!$C$2:$C$91558=$A10)*('Data - rank'!$D$2:$D$91558=K$5)*('Data - rank'!$F$2:$F$91558))</f>
        <v>74</v>
      </c>
      <c r="L10" s="111">
        <f t="shared" si="10"/>
        <v>6.9000000000000006E-2</v>
      </c>
      <c r="M10" s="92">
        <f t="shared" si="11"/>
        <v>0.32</v>
      </c>
      <c r="O10" s="48" cm="1">
        <f t="array" ref="O10">SUMPRODUCT(('Data - rank'!$A$2:$A$91558=$A$3)*('Data - rank'!$B$2:$B$91558=$O$4)*('Data - rank'!$C$2:$C$91558=$A10)*('Data - rank'!$D$2:$D$91558=O$5)*('Data - rank'!$F$2:$F$91558))</f>
        <v>378</v>
      </c>
      <c r="P10" s="48" cm="1">
        <f t="array" ref="P10">SUMPRODUCT(('Data - rank'!$A$2:$A$91558=$A$3)*('Data - rank'!$B$2:$B$91558=$O$4)*('Data - rank'!$C$2:$C$91558=$A10)*('Data - rank'!$D$2:$D$91558=P$5)*('Data - rank'!$F$2:$F$91558))</f>
        <v>5</v>
      </c>
      <c r="Q10" s="48" cm="1">
        <f t="array" ref="Q10">SUMPRODUCT(('Data - rank'!$A$2:$A$91558=$A$3)*('Data - rank'!$B$2:$B$91558=$O$4)*('Data - rank'!$C$2:$C$91558=$A10)*('Data - rank'!$D$2:$D$91558=Q$5)*('Data - rank'!$F$2:$F$91558))</f>
        <v>1</v>
      </c>
      <c r="R10" s="48" cm="1">
        <f t="array" ref="R10">SUMPRODUCT(('Data - rank'!$A$2:$A$91558=$A$3)*('Data - rank'!$B$2:$B$91558=$O$4)*('Data - rank'!$C$2:$C$91558=$A10)*('Data - rank'!$D$2:$D$91558=R$5)*('Data - rank'!$F$2:$F$91558))</f>
        <v>0</v>
      </c>
      <c r="S10" s="48" cm="1">
        <f t="array" ref="S10">SUMPRODUCT(('Data - rank'!$A$2:$A$91558=$A$3)*('Data - rank'!$B$2:$B$91558=$O$4)*('Data - rank'!$C$2:$C$91558=$A10)*('Data - rank'!$D$2:$D$91558=S$5)*('Data - rank'!$F$2:$F$91558))</f>
        <v>0</v>
      </c>
      <c r="T10" s="48" cm="1">
        <f t="array" ref="T10">SUMPRODUCT(('Data - rank'!$A$2:$A$91558=$A$3)*('Data - rank'!$B$2:$B$91558=$O$4)*('Data - rank'!$C$2:$C$91558=$A10)*('Data - rank'!$D$2:$D$91558=T$5)*('Data - rank'!$F$2:$F$91558))</f>
        <v>0</v>
      </c>
      <c r="U10" s="48" cm="1">
        <f t="array" ref="U10">SUMPRODUCT(('Data - rank'!$A$2:$A$91558=$A$3)*('Data - rank'!$B$2:$B$91558=$O$4)*('Data - rank'!$C$2:$C$91558=$A10)*('Data - rank'!$D$2:$D$91558=U$5)*('Data - rank'!$F$2:$F$91558))</f>
        <v>28</v>
      </c>
      <c r="V10" s="48" cm="1">
        <f t="array" ref="V10">SUMPRODUCT(('Data - rank'!$A$2:$A$91558=$A$3)*('Data - rank'!$B$2:$B$91558=$O$4)*('Data - rank'!$C$2:$C$91558=$A10)*('Data - rank'!$D$2:$D$91558=V$5)*('Data - rank'!$F$2:$F$91558))</f>
        <v>220</v>
      </c>
      <c r="W10" s="48" cm="1">
        <f t="array" ref="W10">SUMPRODUCT(('Data - rank'!$A$2:$A$91558=$A$3)*('Data - rank'!$B$2:$B$91558=$O$4)*('Data - rank'!$C$2:$C$91558=$A10)*('Data - rank'!$D$2:$D$91558=W$5)*('Data - rank'!$F$2:$F$91558))</f>
        <v>354</v>
      </c>
      <c r="X10" s="48" cm="1">
        <f t="array" ref="X10">SUMPRODUCT(('Data - rank'!$A$2:$A$91558=$A$3)*('Data - rank'!$B$2:$B$91558=$O$4)*('Data - rank'!$C$2:$C$91558=$A10)*('Data - rank'!$D$2:$D$91558=X$5)*('Data - rank'!$F$2:$F$91558))</f>
        <v>19</v>
      </c>
      <c r="Y10" s="111">
        <f t="shared" si="12"/>
        <v>5.3999999999999999E-2</v>
      </c>
      <c r="Z10" s="93">
        <f t="shared" si="13"/>
        <v>0.37</v>
      </c>
      <c r="AB10" s="48">
        <f t="shared" si="14"/>
        <v>1621</v>
      </c>
      <c r="AC10" s="48">
        <f t="shared" si="0"/>
        <v>38</v>
      </c>
      <c r="AD10" s="48">
        <f t="shared" si="1"/>
        <v>5</v>
      </c>
      <c r="AE10" s="48">
        <f t="shared" si="2"/>
        <v>4</v>
      </c>
      <c r="AF10" s="48">
        <f t="shared" si="3"/>
        <v>25</v>
      </c>
      <c r="AG10" s="48">
        <f t="shared" si="4"/>
        <v>5</v>
      </c>
      <c r="AH10" s="48">
        <f t="shared" si="5"/>
        <v>125</v>
      </c>
      <c r="AI10" s="48">
        <f t="shared" si="6"/>
        <v>1254</v>
      </c>
      <c r="AJ10" s="48">
        <f t="shared" si="7"/>
        <v>1432</v>
      </c>
      <c r="AK10" s="48">
        <f t="shared" si="8"/>
        <v>93</v>
      </c>
      <c r="AL10" s="111">
        <f t="shared" si="15"/>
        <v>6.6000000000000003E-2</v>
      </c>
      <c r="AM10" s="93">
        <f t="shared" si="16"/>
        <v>0.33</v>
      </c>
      <c r="AO10" s="48" cm="1">
        <f t="array" ref="AO10">SUMPRODUCT(('Data - rank'!$A$2:$A$91558=$A$3)*('Data - rank'!$B$2:$B$91558=$AO$4)*('Data - rank'!$C$2:$C$91558=$A10)*('Data - rank'!$D$2:$D$91558=AO$5)*('Data - rank'!$F$2:$F$91558))</f>
        <v>66</v>
      </c>
      <c r="AP10" s="48" cm="1">
        <f t="array" ref="AP10">SUMPRODUCT(('Data - rank'!$A$2:$A$91558=$A$3)*('Data - rank'!$B$2:$B$91558=$AO$4)*('Data - rank'!$C$2:$C$91558=$A10)*('Data - rank'!$D$2:$D$91558=AP$5)*('Data - rank'!$F$2:$F$91558))</f>
        <v>1</v>
      </c>
      <c r="AQ10" s="48" cm="1">
        <f t="array" ref="AQ10">SUMPRODUCT(('Data - rank'!$A$2:$A$91558=$A$3)*('Data - rank'!$B$2:$B$91558=$AO$4)*('Data - rank'!$C$2:$C$91558=$A10)*('Data - rank'!$D$2:$D$91558=AQ$5)*('Data - rank'!$F$2:$F$91558))</f>
        <v>0</v>
      </c>
      <c r="AR10" s="48" cm="1">
        <f t="array" ref="AR10">SUMPRODUCT(('Data - rank'!$A$2:$A$91558=$A$3)*('Data - rank'!$B$2:$B$91558=$AO$4)*('Data - rank'!$C$2:$C$91558=$A10)*('Data - rank'!$D$2:$D$91558=AR$5)*('Data - rank'!$F$2:$F$91558))</f>
        <v>0</v>
      </c>
      <c r="AS10" s="48" cm="1">
        <f t="array" ref="AS10">SUMPRODUCT(('Data - rank'!$A$2:$A$91558=$A$3)*('Data - rank'!$B$2:$B$91558=$AO$4)*('Data - rank'!$C$2:$C$91558=$A10)*('Data - rank'!$D$2:$D$91558=AS$5)*('Data - rank'!$F$2:$F$91558))</f>
        <v>0</v>
      </c>
      <c r="AT10" s="48" cm="1">
        <f t="array" ref="AT10">SUMPRODUCT(('Data - rank'!$A$2:$A$91558=$A$3)*('Data - rank'!$B$2:$B$91558=$AO$4)*('Data - rank'!$C$2:$C$91558=$A10)*('Data - rank'!$D$2:$D$91558=AT$5)*('Data - rank'!$F$2:$F$91558))</f>
        <v>0</v>
      </c>
      <c r="AU10" s="48" cm="1">
        <f t="array" ref="AU10">SUMPRODUCT(('Data - rank'!$A$2:$A$91558=$A$3)*('Data - rank'!$B$2:$B$91558=$AO$4)*('Data - rank'!$C$2:$C$91558=$A10)*('Data - rank'!$D$2:$D$91558=AU$5)*('Data - rank'!$F$2:$F$91558))</f>
        <v>6</v>
      </c>
      <c r="AV10" s="48" cm="1">
        <f t="array" ref="AV10">SUMPRODUCT(('Data - rank'!$A$2:$A$91558=$A$3)*('Data - rank'!$B$2:$B$91558=$AO$4)*('Data - rank'!$C$2:$C$91558=$A10)*('Data - rank'!$D$2:$D$91558=AV$5)*('Data - rank'!$F$2:$F$91558))</f>
        <v>50</v>
      </c>
      <c r="AW10" s="48" cm="1">
        <f t="array" ref="AW10">SUMPRODUCT(('Data - rank'!$A$2:$A$91558=$A$3)*('Data - rank'!$B$2:$B$91558=$AO$4)*('Data - rank'!$C$2:$C$91558=$A10)*('Data - rank'!$D$2:$D$91558=AW$5)*('Data - rank'!$F$2:$F$91558))</f>
        <v>60</v>
      </c>
      <c r="AX10" s="48" cm="1">
        <f t="array" ref="AX10">SUMPRODUCT(('Data - rank'!$A$2:$A$91558=$A$3)*('Data - rank'!$B$2:$B$91558=$AO$4)*('Data - rank'!$C$2:$C$91558=$A10)*('Data - rank'!$D$2:$D$91558=AX$5)*('Data - rank'!$F$2:$F$91558))</f>
        <v>27</v>
      </c>
      <c r="AY10" s="111">
        <f t="shared" si="17"/>
        <v>5.7000000000000002E-2</v>
      </c>
      <c r="AZ10" s="93">
        <f t="shared" si="18"/>
        <v>0.41</v>
      </c>
      <c r="BB10" s="48"/>
      <c r="BC10" s="48"/>
      <c r="BD10" s="48"/>
      <c r="BE10" s="48"/>
      <c r="BF10" s="48"/>
      <c r="BG10" s="48"/>
      <c r="BH10" s="48"/>
      <c r="BI10" s="48"/>
      <c r="BJ10" s="48"/>
      <c r="BK10" s="48"/>
      <c r="BL10" s="111" t="str">
        <f t="shared" si="19"/>
        <v>-</v>
      </c>
      <c r="BM10" s="93" t="str">
        <f t="shared" si="20"/>
        <v>-</v>
      </c>
      <c r="BO10" s="48">
        <f t="shared" si="21"/>
        <v>1687</v>
      </c>
      <c r="BP10" s="48">
        <f t="shared" si="22"/>
        <v>39</v>
      </c>
      <c r="BQ10" s="48">
        <f t="shared" si="23"/>
        <v>5</v>
      </c>
      <c r="BR10" s="48">
        <f t="shared" si="24"/>
        <v>4</v>
      </c>
      <c r="BS10" s="48">
        <f t="shared" si="25"/>
        <v>25</v>
      </c>
      <c r="BT10" s="48">
        <f t="shared" si="26"/>
        <v>5</v>
      </c>
      <c r="BU10" s="48">
        <f t="shared" si="27"/>
        <v>131</v>
      </c>
      <c r="BV10" s="48">
        <f t="shared" si="28"/>
        <v>1304</v>
      </c>
      <c r="BW10" s="48">
        <f t="shared" si="29"/>
        <v>1492</v>
      </c>
      <c r="BX10" s="48">
        <f t="shared" si="30"/>
        <v>120</v>
      </c>
      <c r="BY10" s="111">
        <f t="shared" si="31"/>
        <v>6.5000000000000002E-2</v>
      </c>
      <c r="BZ10" s="93">
        <f t="shared" si="32"/>
        <v>0.33</v>
      </c>
    </row>
    <row r="11" spans="1:78" x14ac:dyDescent="0.35">
      <c r="A11" s="51" t="s">
        <v>153</v>
      </c>
      <c r="B11" s="48" cm="1">
        <f t="array" ref="B11">SUMPRODUCT(('Data - rank'!$A$2:$A$91558=$A$3)*('Data - rank'!$B$2:$B$91558=$B$4)*('Data - rank'!$C$2:$C$91558=$A11)*('Data - rank'!$D$2:$D$91558=B$5)*('Data - rank'!$F$2:$F$91558))</f>
        <v>1041</v>
      </c>
      <c r="C11" s="48" cm="1">
        <f t="array" ref="C11">SUMPRODUCT(('Data - rank'!$A$2:$A$91558=$A$3)*('Data - rank'!$B$2:$B$91558=$B$4)*('Data - rank'!$C$2:$C$91558=$A11)*('Data - rank'!$D$2:$D$91558=C$5)*('Data - rank'!$F$2:$F$91558))</f>
        <v>21</v>
      </c>
      <c r="D11" s="48" cm="1">
        <f t="array" ref="D11">SUMPRODUCT(('Data - rank'!$A$2:$A$91558=$A$3)*('Data - rank'!$B$2:$B$91558=$B$4)*('Data - rank'!$C$2:$C$91558=$A11)*('Data - rank'!$D$2:$D$91558=D$5)*('Data - rank'!$F$2:$F$91558))</f>
        <v>7</v>
      </c>
      <c r="E11" s="48" cm="1">
        <f t="array" ref="E11">SUMPRODUCT(('Data - rank'!$A$2:$A$91558=$A$3)*('Data - rank'!$B$2:$B$91558=$B$4)*('Data - rank'!$C$2:$C$91558=$A11)*('Data - rank'!$D$2:$D$91558=E$5)*('Data - rank'!$F$2:$F$91558))</f>
        <v>4</v>
      </c>
      <c r="F11" s="48" cm="1">
        <f t="array" ref="F11">SUMPRODUCT(('Data - rank'!$A$2:$A$91558=$A$3)*('Data - rank'!$B$2:$B$91558=$B$4)*('Data - rank'!$C$2:$C$91558=$A11)*('Data - rank'!$D$2:$D$91558=F$5)*('Data - rank'!$F$2:$F$91558))</f>
        <v>19</v>
      </c>
      <c r="G11" s="48" cm="1">
        <f t="array" ref="G11">SUMPRODUCT(('Data - rank'!$A$2:$A$91558=$A$3)*('Data - rank'!$B$2:$B$91558=$B$4)*('Data - rank'!$C$2:$C$91558=$A11)*('Data - rank'!$D$2:$D$91558=G$5)*('Data - rank'!$F$2:$F$91558))</f>
        <v>1</v>
      </c>
      <c r="H11" s="48" cm="1">
        <f t="array" ref="H11">SUMPRODUCT(('Data - rank'!$A$2:$A$91558=$A$3)*('Data - rank'!$B$2:$B$91558=$B$4)*('Data - rank'!$C$2:$C$91558=$A11)*('Data - rank'!$D$2:$D$91558=H$5)*('Data - rank'!$F$2:$F$91558))</f>
        <v>112</v>
      </c>
      <c r="I11" s="48" cm="1">
        <f t="array" ref="I11">SUMPRODUCT(('Data - rank'!$A$2:$A$91558=$A$3)*('Data - rank'!$B$2:$B$91558=$B$4)*('Data - rank'!$C$2:$C$91558=$A11)*('Data - rank'!$D$2:$D$91558=I$5)*('Data - rank'!$F$2:$F$91558))</f>
        <v>960</v>
      </c>
      <c r="J11" s="48" cm="1">
        <f t="array" ref="J11">SUMPRODUCT(('Data - rank'!$A$2:$A$91558=$A$3)*('Data - rank'!$B$2:$B$91558=$B$4)*('Data - rank'!$C$2:$C$91558=$A11)*('Data - rank'!$D$2:$D$91558=J$5)*('Data - rank'!$F$2:$F$91558))</f>
        <v>1021</v>
      </c>
      <c r="K11" s="48" cm="1">
        <f t="array" ref="K11">SUMPRODUCT(('Data - rank'!$A$2:$A$91558=$A$3)*('Data - rank'!$B$2:$B$91558=$B$4)*('Data - rank'!$C$2:$C$91558=$A11)*('Data - rank'!$D$2:$D$91558=K$5)*('Data - rank'!$F$2:$F$91558))</f>
        <v>106</v>
      </c>
      <c r="L11" s="111">
        <f t="shared" si="10"/>
        <v>7.5999999999999998E-2</v>
      </c>
      <c r="M11" s="92">
        <f t="shared" si="11"/>
        <v>0.34</v>
      </c>
      <c r="O11" s="48" cm="1">
        <f t="array" ref="O11">SUMPRODUCT(('Data - rank'!$A$2:$A$91558=$A$3)*('Data - rank'!$B$2:$B$91558=$O$4)*('Data - rank'!$C$2:$C$91558=$A11)*('Data - rank'!$D$2:$D$91558=O$5)*('Data - rank'!$F$2:$F$91558))</f>
        <v>735</v>
      </c>
      <c r="P11" s="48" cm="1">
        <f t="array" ref="P11">SUMPRODUCT(('Data - rank'!$A$2:$A$91558=$A$3)*('Data - rank'!$B$2:$B$91558=$O$4)*('Data - rank'!$C$2:$C$91558=$A11)*('Data - rank'!$D$2:$D$91558=P$5)*('Data - rank'!$F$2:$F$91558))</f>
        <v>12</v>
      </c>
      <c r="Q11" s="48" cm="1">
        <f t="array" ref="Q11">SUMPRODUCT(('Data - rank'!$A$2:$A$91558=$A$3)*('Data - rank'!$B$2:$B$91558=$O$4)*('Data - rank'!$C$2:$C$91558=$A11)*('Data - rank'!$D$2:$D$91558=Q$5)*('Data - rank'!$F$2:$F$91558))</f>
        <v>1</v>
      </c>
      <c r="R11" s="48" cm="1">
        <f t="array" ref="R11">SUMPRODUCT(('Data - rank'!$A$2:$A$91558=$A$3)*('Data - rank'!$B$2:$B$91558=$O$4)*('Data - rank'!$C$2:$C$91558=$A11)*('Data - rank'!$D$2:$D$91558=R$5)*('Data - rank'!$F$2:$F$91558))</f>
        <v>0</v>
      </c>
      <c r="S11" s="48" cm="1">
        <f t="array" ref="S11">SUMPRODUCT(('Data - rank'!$A$2:$A$91558=$A$3)*('Data - rank'!$B$2:$B$91558=$O$4)*('Data - rank'!$C$2:$C$91558=$A11)*('Data - rank'!$D$2:$D$91558=S$5)*('Data - rank'!$F$2:$F$91558))</f>
        <v>3</v>
      </c>
      <c r="T11" s="48" cm="1">
        <f t="array" ref="T11">SUMPRODUCT(('Data - rank'!$A$2:$A$91558=$A$3)*('Data - rank'!$B$2:$B$91558=$O$4)*('Data - rank'!$C$2:$C$91558=$A11)*('Data - rank'!$D$2:$D$91558=T$5)*('Data - rank'!$F$2:$F$91558))</f>
        <v>1</v>
      </c>
      <c r="U11" s="48" cm="1">
        <f t="array" ref="U11">SUMPRODUCT(('Data - rank'!$A$2:$A$91558=$A$3)*('Data - rank'!$B$2:$B$91558=$O$4)*('Data - rank'!$C$2:$C$91558=$A11)*('Data - rank'!$D$2:$D$91558=U$5)*('Data - rank'!$F$2:$F$91558))</f>
        <v>51</v>
      </c>
      <c r="V11" s="48" cm="1">
        <f t="array" ref="V11">SUMPRODUCT(('Data - rank'!$A$2:$A$91558=$A$3)*('Data - rank'!$B$2:$B$91558=$O$4)*('Data - rank'!$C$2:$C$91558=$A11)*('Data - rank'!$D$2:$D$91558=V$5)*('Data - rank'!$F$2:$F$91558))</f>
        <v>667</v>
      </c>
      <c r="W11" s="48" cm="1">
        <f t="array" ref="W11">SUMPRODUCT(('Data - rank'!$A$2:$A$91558=$A$3)*('Data - rank'!$B$2:$B$91558=$O$4)*('Data - rank'!$C$2:$C$91558=$A11)*('Data - rank'!$D$2:$D$91558=W$5)*('Data - rank'!$F$2:$F$91558))</f>
        <v>733</v>
      </c>
      <c r="X11" s="48" cm="1">
        <f t="array" ref="X11">SUMPRODUCT(('Data - rank'!$A$2:$A$91558=$A$3)*('Data - rank'!$B$2:$B$91558=$O$4)*('Data - rank'!$C$2:$C$91558=$A11)*('Data - rank'!$D$2:$D$91558=X$5)*('Data - rank'!$F$2:$F$91558))</f>
        <v>39</v>
      </c>
      <c r="Y11" s="111">
        <f t="shared" si="12"/>
        <v>4.5999999999999999E-2</v>
      </c>
      <c r="Z11" s="93">
        <f t="shared" si="13"/>
        <v>0.34</v>
      </c>
      <c r="AB11" s="48">
        <f t="shared" si="14"/>
        <v>1776</v>
      </c>
      <c r="AC11" s="48">
        <f t="shared" si="0"/>
        <v>33</v>
      </c>
      <c r="AD11" s="48">
        <f t="shared" si="1"/>
        <v>8</v>
      </c>
      <c r="AE11" s="48">
        <f t="shared" si="2"/>
        <v>4</v>
      </c>
      <c r="AF11" s="48">
        <f t="shared" si="3"/>
        <v>22</v>
      </c>
      <c r="AG11" s="48">
        <f t="shared" si="4"/>
        <v>2</v>
      </c>
      <c r="AH11" s="48">
        <f t="shared" si="5"/>
        <v>163</v>
      </c>
      <c r="AI11" s="48">
        <f t="shared" si="6"/>
        <v>1627</v>
      </c>
      <c r="AJ11" s="48">
        <f t="shared" si="7"/>
        <v>1754</v>
      </c>
      <c r="AK11" s="48">
        <f t="shared" si="8"/>
        <v>145</v>
      </c>
      <c r="AL11" s="111">
        <f t="shared" si="15"/>
        <v>6.4000000000000001E-2</v>
      </c>
      <c r="AM11" s="93">
        <f t="shared" si="16"/>
        <v>0.34</v>
      </c>
      <c r="AO11" s="48" cm="1">
        <f t="array" ref="AO11">SUMPRODUCT(('Data - rank'!$A$2:$A$91558=$A$3)*('Data - rank'!$B$2:$B$91558=$AO$4)*('Data - rank'!$C$2:$C$91558=$A11)*('Data - rank'!$D$2:$D$91558=AO$5)*('Data - rank'!$F$2:$F$91558))</f>
        <v>93</v>
      </c>
      <c r="AP11" s="48" cm="1">
        <f t="array" ref="AP11">SUMPRODUCT(('Data - rank'!$A$2:$A$91558=$A$3)*('Data - rank'!$B$2:$B$91558=$AO$4)*('Data - rank'!$C$2:$C$91558=$A11)*('Data - rank'!$D$2:$D$91558=AP$5)*('Data - rank'!$F$2:$F$91558))</f>
        <v>0</v>
      </c>
      <c r="AQ11" s="48" cm="1">
        <f t="array" ref="AQ11">SUMPRODUCT(('Data - rank'!$A$2:$A$91558=$A$3)*('Data - rank'!$B$2:$B$91558=$AO$4)*('Data - rank'!$C$2:$C$91558=$A11)*('Data - rank'!$D$2:$D$91558=AQ$5)*('Data - rank'!$F$2:$F$91558))</f>
        <v>0</v>
      </c>
      <c r="AR11" s="48" cm="1">
        <f t="array" ref="AR11">SUMPRODUCT(('Data - rank'!$A$2:$A$91558=$A$3)*('Data - rank'!$B$2:$B$91558=$AO$4)*('Data - rank'!$C$2:$C$91558=$A11)*('Data - rank'!$D$2:$D$91558=AR$5)*('Data - rank'!$F$2:$F$91558))</f>
        <v>0</v>
      </c>
      <c r="AS11" s="48" cm="1">
        <f t="array" ref="AS11">SUMPRODUCT(('Data - rank'!$A$2:$A$91558=$A$3)*('Data - rank'!$B$2:$B$91558=$AO$4)*('Data - rank'!$C$2:$C$91558=$A11)*('Data - rank'!$D$2:$D$91558=AS$5)*('Data - rank'!$F$2:$F$91558))</f>
        <v>0</v>
      </c>
      <c r="AT11" s="48" cm="1">
        <f t="array" ref="AT11">SUMPRODUCT(('Data - rank'!$A$2:$A$91558=$A$3)*('Data - rank'!$B$2:$B$91558=$AO$4)*('Data - rank'!$C$2:$C$91558=$A11)*('Data - rank'!$D$2:$D$91558=AT$5)*('Data - rank'!$F$2:$F$91558))</f>
        <v>1</v>
      </c>
      <c r="AU11" s="48" cm="1">
        <f t="array" ref="AU11">SUMPRODUCT(('Data - rank'!$A$2:$A$91558=$A$3)*('Data - rank'!$B$2:$B$91558=$AO$4)*('Data - rank'!$C$2:$C$91558=$A11)*('Data - rank'!$D$2:$D$91558=AU$5)*('Data - rank'!$F$2:$F$91558))</f>
        <v>7</v>
      </c>
      <c r="AV11" s="48" cm="1">
        <f t="array" ref="AV11">SUMPRODUCT(('Data - rank'!$A$2:$A$91558=$A$3)*('Data - rank'!$B$2:$B$91558=$AO$4)*('Data - rank'!$C$2:$C$91558=$A11)*('Data - rank'!$D$2:$D$91558=AV$5)*('Data - rank'!$F$2:$F$91558))</f>
        <v>92</v>
      </c>
      <c r="AW11" s="48" cm="1">
        <f t="array" ref="AW11">SUMPRODUCT(('Data - rank'!$A$2:$A$91558=$A$3)*('Data - rank'!$B$2:$B$91558=$AO$4)*('Data - rank'!$C$2:$C$91558=$A11)*('Data - rank'!$D$2:$D$91558=AW$5)*('Data - rank'!$F$2:$F$91558))</f>
        <v>56</v>
      </c>
      <c r="AX11" s="48" cm="1">
        <f t="array" ref="AX11">SUMPRODUCT(('Data - rank'!$A$2:$A$91558=$A$3)*('Data - rank'!$B$2:$B$91558=$AO$4)*('Data - rank'!$C$2:$C$91558=$A11)*('Data - rank'!$D$2:$D$91558=AX$5)*('Data - rank'!$F$2:$F$91558))</f>
        <v>16</v>
      </c>
      <c r="AY11" s="111">
        <f t="shared" si="17"/>
        <v>4.1000000000000002E-2</v>
      </c>
      <c r="AZ11" s="93">
        <f t="shared" si="18"/>
        <v>0.27</v>
      </c>
      <c r="BB11" s="48"/>
      <c r="BC11" s="48"/>
      <c r="BD11" s="48"/>
      <c r="BE11" s="48"/>
      <c r="BF11" s="48"/>
      <c r="BG11" s="48"/>
      <c r="BH11" s="48"/>
      <c r="BI11" s="48"/>
      <c r="BJ11" s="48"/>
      <c r="BK11" s="48"/>
      <c r="BL11" s="111" t="str">
        <f t="shared" si="19"/>
        <v>-</v>
      </c>
      <c r="BM11" s="93" t="str">
        <f t="shared" si="20"/>
        <v>-</v>
      </c>
      <c r="BO11" s="48">
        <f t="shared" si="21"/>
        <v>1869</v>
      </c>
      <c r="BP11" s="48">
        <f t="shared" si="22"/>
        <v>33</v>
      </c>
      <c r="BQ11" s="48">
        <f t="shared" si="23"/>
        <v>8</v>
      </c>
      <c r="BR11" s="48">
        <f t="shared" si="24"/>
        <v>4</v>
      </c>
      <c r="BS11" s="48">
        <f t="shared" si="25"/>
        <v>22</v>
      </c>
      <c r="BT11" s="48">
        <f t="shared" si="26"/>
        <v>3</v>
      </c>
      <c r="BU11" s="48">
        <f t="shared" si="27"/>
        <v>170</v>
      </c>
      <c r="BV11" s="48">
        <f t="shared" si="28"/>
        <v>1719</v>
      </c>
      <c r="BW11" s="48">
        <f t="shared" si="29"/>
        <v>1810</v>
      </c>
      <c r="BX11" s="48">
        <f t="shared" si="30"/>
        <v>161</v>
      </c>
      <c r="BY11" s="111">
        <f t="shared" si="31"/>
        <v>6.3E-2</v>
      </c>
      <c r="BZ11" s="93">
        <f t="shared" si="32"/>
        <v>0.34</v>
      </c>
    </row>
    <row r="12" spans="1:78" x14ac:dyDescent="0.35">
      <c r="A12" s="51" t="s">
        <v>154</v>
      </c>
      <c r="B12" s="48" cm="1">
        <f t="array" ref="B12">SUMPRODUCT(('Data - rank'!$A$2:$A$91558=$A$3)*('Data - rank'!$B$2:$B$91558=$B$4)*('Data - rank'!$C$2:$C$91558=$A12)*('Data - rank'!$D$2:$D$91558=B$5)*('Data - rank'!$F$2:$F$91558))</f>
        <v>3748</v>
      </c>
      <c r="C12" s="48" cm="1">
        <f t="array" ref="C12">SUMPRODUCT(('Data - rank'!$A$2:$A$91558=$A$3)*('Data - rank'!$B$2:$B$91558=$B$4)*('Data - rank'!$C$2:$C$91558=$A12)*('Data - rank'!$D$2:$D$91558=C$5)*('Data - rank'!$F$2:$F$91558))</f>
        <v>74</v>
      </c>
      <c r="D12" s="48" cm="1">
        <f t="array" ref="D12">SUMPRODUCT(('Data - rank'!$A$2:$A$91558=$A$3)*('Data - rank'!$B$2:$B$91558=$B$4)*('Data - rank'!$C$2:$C$91558=$A12)*('Data - rank'!$D$2:$D$91558=D$5)*('Data - rank'!$F$2:$F$91558))</f>
        <v>17</v>
      </c>
      <c r="E12" s="48" cm="1">
        <f t="array" ref="E12">SUMPRODUCT(('Data - rank'!$A$2:$A$91558=$A$3)*('Data - rank'!$B$2:$B$91558=$B$4)*('Data - rank'!$C$2:$C$91558=$A12)*('Data - rank'!$D$2:$D$91558=E$5)*('Data - rank'!$F$2:$F$91558))</f>
        <v>12</v>
      </c>
      <c r="F12" s="48" cm="1">
        <f t="array" ref="F12">SUMPRODUCT(('Data - rank'!$A$2:$A$91558=$A$3)*('Data - rank'!$B$2:$B$91558=$B$4)*('Data - rank'!$C$2:$C$91558=$A12)*('Data - rank'!$D$2:$D$91558=F$5)*('Data - rank'!$F$2:$F$91558))</f>
        <v>121</v>
      </c>
      <c r="G12" s="48" cm="1">
        <f t="array" ref="G12">SUMPRODUCT(('Data - rank'!$A$2:$A$91558=$A$3)*('Data - rank'!$B$2:$B$91558=$B$4)*('Data - rank'!$C$2:$C$91558=$A12)*('Data - rank'!$D$2:$D$91558=G$5)*('Data - rank'!$F$2:$F$91558))</f>
        <v>36</v>
      </c>
      <c r="H12" s="48" cm="1">
        <f t="array" ref="H12">SUMPRODUCT(('Data - rank'!$A$2:$A$91558=$A$3)*('Data - rank'!$B$2:$B$91558=$B$4)*('Data - rank'!$C$2:$C$91558=$A12)*('Data - rank'!$D$2:$D$91558=H$5)*('Data - rank'!$F$2:$F$91558))</f>
        <v>450</v>
      </c>
      <c r="I12" s="48" cm="1">
        <f t="array" ref="I12">SUMPRODUCT(('Data - rank'!$A$2:$A$91558=$A$3)*('Data - rank'!$B$2:$B$91558=$B$4)*('Data - rank'!$C$2:$C$91558=$A12)*('Data - rank'!$D$2:$D$91558=I$5)*('Data - rank'!$F$2:$F$91558))</f>
        <v>5102</v>
      </c>
      <c r="J12" s="48" cm="1">
        <f t="array" ref="J12">SUMPRODUCT(('Data - rank'!$A$2:$A$91558=$A$3)*('Data - rank'!$B$2:$B$91558=$B$4)*('Data - rank'!$C$2:$C$91558=$A12)*('Data - rank'!$D$2:$D$91558=J$5)*('Data - rank'!$F$2:$F$91558))</f>
        <v>3945</v>
      </c>
      <c r="K12" s="48" cm="1">
        <f t="array" ref="K12">SUMPRODUCT(('Data - rank'!$A$2:$A$91558=$A$3)*('Data - rank'!$B$2:$B$91558=$B$4)*('Data - rank'!$C$2:$C$91558=$A12)*('Data - rank'!$D$2:$D$91558=K$5)*('Data - rank'!$F$2:$F$91558))</f>
        <v>391</v>
      </c>
      <c r="L12" s="111">
        <f t="shared" si="10"/>
        <v>7.3999999999999996E-2</v>
      </c>
      <c r="M12" s="92">
        <f t="shared" si="11"/>
        <v>0.31</v>
      </c>
      <c r="O12" s="48" cm="1">
        <f t="array" ref="O12">SUMPRODUCT(('Data - rank'!$A$2:$A$91558=$A$3)*('Data - rank'!$B$2:$B$91558=$O$4)*('Data - rank'!$C$2:$C$91558=$A12)*('Data - rank'!$D$2:$D$91558=O$5)*('Data - rank'!$F$2:$F$91558))</f>
        <v>2282</v>
      </c>
      <c r="P12" s="48" cm="1">
        <f t="array" ref="P12">SUMPRODUCT(('Data - rank'!$A$2:$A$91558=$A$3)*('Data - rank'!$B$2:$B$91558=$O$4)*('Data - rank'!$C$2:$C$91558=$A12)*('Data - rank'!$D$2:$D$91558=P$5)*('Data - rank'!$F$2:$F$91558))</f>
        <v>15</v>
      </c>
      <c r="Q12" s="48" cm="1">
        <f t="array" ref="Q12">SUMPRODUCT(('Data - rank'!$A$2:$A$91558=$A$3)*('Data - rank'!$B$2:$B$91558=$O$4)*('Data - rank'!$C$2:$C$91558=$A12)*('Data - rank'!$D$2:$D$91558=Q$5)*('Data - rank'!$F$2:$F$91558))</f>
        <v>6</v>
      </c>
      <c r="R12" s="48" cm="1">
        <f t="array" ref="R12">SUMPRODUCT(('Data - rank'!$A$2:$A$91558=$A$3)*('Data - rank'!$B$2:$B$91558=$O$4)*('Data - rank'!$C$2:$C$91558=$A12)*('Data - rank'!$D$2:$D$91558=R$5)*('Data - rank'!$F$2:$F$91558))</f>
        <v>4</v>
      </c>
      <c r="S12" s="48" cm="1">
        <f t="array" ref="S12">SUMPRODUCT(('Data - rank'!$A$2:$A$91558=$A$3)*('Data - rank'!$B$2:$B$91558=$O$4)*('Data - rank'!$C$2:$C$91558=$A12)*('Data - rank'!$D$2:$D$91558=S$5)*('Data - rank'!$F$2:$F$91558))</f>
        <v>20</v>
      </c>
      <c r="T12" s="48" cm="1">
        <f t="array" ref="T12">SUMPRODUCT(('Data - rank'!$A$2:$A$91558=$A$3)*('Data - rank'!$B$2:$B$91558=$O$4)*('Data - rank'!$C$2:$C$91558=$A12)*('Data - rank'!$D$2:$D$91558=T$5)*('Data - rank'!$F$2:$F$91558))</f>
        <v>7</v>
      </c>
      <c r="U12" s="48" cm="1">
        <f t="array" ref="U12">SUMPRODUCT(('Data - rank'!$A$2:$A$91558=$A$3)*('Data - rank'!$B$2:$B$91558=$O$4)*('Data - rank'!$C$2:$C$91558=$A12)*('Data - rank'!$D$2:$D$91558=U$5)*('Data - rank'!$F$2:$F$91558))</f>
        <v>185</v>
      </c>
      <c r="V12" s="48" cm="1">
        <f t="array" ref="V12">SUMPRODUCT(('Data - rank'!$A$2:$A$91558=$A$3)*('Data - rank'!$B$2:$B$91558=$O$4)*('Data - rank'!$C$2:$C$91558=$A12)*('Data - rank'!$D$2:$D$91558=V$5)*('Data - rank'!$F$2:$F$91558))</f>
        <v>3300</v>
      </c>
      <c r="W12" s="48" cm="1">
        <f t="array" ref="W12">SUMPRODUCT(('Data - rank'!$A$2:$A$91558=$A$3)*('Data - rank'!$B$2:$B$91558=$O$4)*('Data - rank'!$C$2:$C$91558=$A12)*('Data - rank'!$D$2:$D$91558=W$5)*('Data - rank'!$F$2:$F$91558))</f>
        <v>2786</v>
      </c>
      <c r="X12" s="48" cm="1">
        <f t="array" ref="X12">SUMPRODUCT(('Data - rank'!$A$2:$A$91558=$A$3)*('Data - rank'!$B$2:$B$91558=$O$4)*('Data - rank'!$C$2:$C$91558=$A12)*('Data - rank'!$D$2:$D$91558=X$5)*('Data - rank'!$F$2:$F$91558))</f>
        <v>165</v>
      </c>
      <c r="Y12" s="111">
        <f t="shared" si="12"/>
        <v>4.1000000000000002E-2</v>
      </c>
      <c r="Z12" s="93">
        <f t="shared" si="13"/>
        <v>0.34</v>
      </c>
      <c r="AB12" s="48">
        <f t="shared" si="14"/>
        <v>6030</v>
      </c>
      <c r="AC12" s="48">
        <f t="shared" si="0"/>
        <v>89</v>
      </c>
      <c r="AD12" s="48">
        <f t="shared" si="1"/>
        <v>23</v>
      </c>
      <c r="AE12" s="48">
        <f t="shared" si="2"/>
        <v>16</v>
      </c>
      <c r="AF12" s="48">
        <f t="shared" si="3"/>
        <v>141</v>
      </c>
      <c r="AG12" s="48">
        <f t="shared" si="4"/>
        <v>43</v>
      </c>
      <c r="AH12" s="48">
        <f t="shared" si="5"/>
        <v>635</v>
      </c>
      <c r="AI12" s="48">
        <f t="shared" si="6"/>
        <v>8402</v>
      </c>
      <c r="AJ12" s="48">
        <f t="shared" si="7"/>
        <v>6731</v>
      </c>
      <c r="AK12" s="48">
        <f t="shared" si="8"/>
        <v>556</v>
      </c>
      <c r="AL12" s="111">
        <f t="shared" si="15"/>
        <v>6.2E-2</v>
      </c>
      <c r="AM12" s="93">
        <f t="shared" si="16"/>
        <v>0.32</v>
      </c>
      <c r="AO12" s="48" cm="1">
        <f t="array" ref="AO12">SUMPRODUCT(('Data - rank'!$A$2:$A$91558=$A$3)*('Data - rank'!$B$2:$B$91558=$AO$4)*('Data - rank'!$C$2:$C$91558=$A12)*('Data - rank'!$D$2:$D$91558=AO$5)*('Data - rank'!$F$2:$F$91558))</f>
        <v>177</v>
      </c>
      <c r="AP12" s="48" cm="1">
        <f t="array" ref="AP12">SUMPRODUCT(('Data - rank'!$A$2:$A$91558=$A$3)*('Data - rank'!$B$2:$B$91558=$AO$4)*('Data - rank'!$C$2:$C$91558=$A12)*('Data - rank'!$D$2:$D$91558=AP$5)*('Data - rank'!$F$2:$F$91558))</f>
        <v>2</v>
      </c>
      <c r="AQ12" s="48" cm="1">
        <f t="array" ref="AQ12">SUMPRODUCT(('Data - rank'!$A$2:$A$91558=$A$3)*('Data - rank'!$B$2:$B$91558=$AO$4)*('Data - rank'!$C$2:$C$91558=$A12)*('Data - rank'!$D$2:$D$91558=AQ$5)*('Data - rank'!$F$2:$F$91558))</f>
        <v>1</v>
      </c>
      <c r="AR12" s="48" cm="1">
        <f t="array" ref="AR12">SUMPRODUCT(('Data - rank'!$A$2:$A$91558=$A$3)*('Data - rank'!$B$2:$B$91558=$AO$4)*('Data - rank'!$C$2:$C$91558=$A12)*('Data - rank'!$D$2:$D$91558=AR$5)*('Data - rank'!$F$2:$F$91558))</f>
        <v>0</v>
      </c>
      <c r="AS12" s="48" cm="1">
        <f t="array" ref="AS12">SUMPRODUCT(('Data - rank'!$A$2:$A$91558=$A$3)*('Data - rank'!$B$2:$B$91558=$AO$4)*('Data - rank'!$C$2:$C$91558=$A12)*('Data - rank'!$D$2:$D$91558=AS$5)*('Data - rank'!$F$2:$F$91558))</f>
        <v>4</v>
      </c>
      <c r="AT12" s="48" cm="1">
        <f t="array" ref="AT12">SUMPRODUCT(('Data - rank'!$A$2:$A$91558=$A$3)*('Data - rank'!$B$2:$B$91558=$AO$4)*('Data - rank'!$C$2:$C$91558=$A12)*('Data - rank'!$D$2:$D$91558=AT$5)*('Data - rank'!$F$2:$F$91558))</f>
        <v>0</v>
      </c>
      <c r="AU12" s="48" cm="1">
        <f t="array" ref="AU12">SUMPRODUCT(('Data - rank'!$A$2:$A$91558=$A$3)*('Data - rank'!$B$2:$B$91558=$AO$4)*('Data - rank'!$C$2:$C$91558=$A12)*('Data - rank'!$D$2:$D$91558=AU$5)*('Data - rank'!$F$2:$F$91558))</f>
        <v>17</v>
      </c>
      <c r="AV12" s="48" cm="1">
        <f t="array" ref="AV12">SUMPRODUCT(('Data - rank'!$A$2:$A$91558=$A$3)*('Data - rank'!$B$2:$B$91558=$AO$4)*('Data - rank'!$C$2:$C$91558=$A12)*('Data - rank'!$D$2:$D$91558=AV$5)*('Data - rank'!$F$2:$F$91558))</f>
        <v>224</v>
      </c>
      <c r="AW12" s="48" cm="1">
        <f t="array" ref="AW12">SUMPRODUCT(('Data - rank'!$A$2:$A$91558=$A$3)*('Data - rank'!$B$2:$B$91558=$AO$4)*('Data - rank'!$C$2:$C$91558=$A12)*('Data - rank'!$D$2:$D$91558=AW$5)*('Data - rank'!$F$2:$F$91558))</f>
        <v>111</v>
      </c>
      <c r="AX12" s="48" cm="1">
        <f t="array" ref="AX12">SUMPRODUCT(('Data - rank'!$A$2:$A$91558=$A$3)*('Data - rank'!$B$2:$B$91558=$AO$4)*('Data - rank'!$C$2:$C$91558=$A12)*('Data - rank'!$D$2:$D$91558=AX$5)*('Data - rank'!$F$2:$F$91558))</f>
        <v>69</v>
      </c>
      <c r="AY12" s="111">
        <f t="shared" si="17"/>
        <v>5.6000000000000001E-2</v>
      </c>
      <c r="AZ12" s="93">
        <f t="shared" si="18"/>
        <v>0.3</v>
      </c>
      <c r="BB12" s="48"/>
      <c r="BC12" s="48"/>
      <c r="BD12" s="48"/>
      <c r="BE12" s="48"/>
      <c r="BF12" s="48"/>
      <c r="BG12" s="48"/>
      <c r="BH12" s="48"/>
      <c r="BI12" s="48"/>
      <c r="BJ12" s="48"/>
      <c r="BK12" s="48"/>
      <c r="BL12" s="111" t="str">
        <f t="shared" si="19"/>
        <v>-</v>
      </c>
      <c r="BM12" s="93" t="str">
        <f t="shared" si="20"/>
        <v>-</v>
      </c>
      <c r="BO12" s="48">
        <f t="shared" si="21"/>
        <v>6207</v>
      </c>
      <c r="BP12" s="48">
        <f t="shared" si="22"/>
        <v>91</v>
      </c>
      <c r="BQ12" s="48">
        <f t="shared" si="23"/>
        <v>24</v>
      </c>
      <c r="BR12" s="48">
        <f t="shared" si="24"/>
        <v>16</v>
      </c>
      <c r="BS12" s="48">
        <f t="shared" si="25"/>
        <v>145</v>
      </c>
      <c r="BT12" s="48">
        <f t="shared" si="26"/>
        <v>43</v>
      </c>
      <c r="BU12" s="48">
        <f t="shared" si="27"/>
        <v>652</v>
      </c>
      <c r="BV12" s="48">
        <f t="shared" si="28"/>
        <v>8626</v>
      </c>
      <c r="BW12" s="48">
        <f t="shared" si="29"/>
        <v>6842</v>
      </c>
      <c r="BX12" s="48">
        <f t="shared" si="30"/>
        <v>625</v>
      </c>
      <c r="BY12" s="111">
        <f t="shared" si="31"/>
        <v>6.0999999999999999E-2</v>
      </c>
      <c r="BZ12" s="93">
        <f t="shared" si="32"/>
        <v>0.32</v>
      </c>
    </row>
    <row r="13" spans="1:78" s="1" customFormat="1" x14ac:dyDescent="0.35">
      <c r="A13" s="1" t="s">
        <v>101</v>
      </c>
      <c r="B13" s="50">
        <f>SUM(B6:B12)</f>
        <v>6829</v>
      </c>
      <c r="C13" s="50">
        <f t="shared" ref="C13:K13" si="33">SUM(C6:C12)</f>
        <v>136</v>
      </c>
      <c r="D13" s="50">
        <f t="shared" si="33"/>
        <v>29</v>
      </c>
      <c r="E13" s="50">
        <f t="shared" si="33"/>
        <v>25</v>
      </c>
      <c r="F13" s="50">
        <f t="shared" si="33"/>
        <v>170</v>
      </c>
      <c r="G13" s="50">
        <f t="shared" si="33"/>
        <v>44</v>
      </c>
      <c r="H13" s="50">
        <f t="shared" si="33"/>
        <v>713</v>
      </c>
      <c r="I13" s="50">
        <f t="shared" si="33"/>
        <v>7640</v>
      </c>
      <c r="J13" s="50">
        <f t="shared" si="33"/>
        <v>6576</v>
      </c>
      <c r="K13" s="50">
        <f t="shared" si="33"/>
        <v>653</v>
      </c>
      <c r="L13" s="112">
        <f>IF(SUM(B13:I13)=0,"-",ROUND((SUM(C13:H13))/SUM(B13:I13),3))</f>
        <v>7.1999999999999995E-2</v>
      </c>
      <c r="M13" s="94">
        <f>IF(SUM(B13:K13)=0,"-",ROUND((K13+J13)/SUM(B13:K13),2))</f>
        <v>0.32</v>
      </c>
      <c r="O13" s="50">
        <f>SUM(O6:O12)</f>
        <v>3406</v>
      </c>
      <c r="P13" s="50">
        <f t="shared" ref="P13:X13" si="34">SUM(P6:P12)</f>
        <v>32</v>
      </c>
      <c r="Q13" s="50">
        <f t="shared" si="34"/>
        <v>8</v>
      </c>
      <c r="R13" s="50">
        <f t="shared" si="34"/>
        <v>4</v>
      </c>
      <c r="S13" s="50">
        <f t="shared" si="34"/>
        <v>23</v>
      </c>
      <c r="T13" s="50">
        <f t="shared" si="34"/>
        <v>8</v>
      </c>
      <c r="U13" s="50">
        <f t="shared" si="34"/>
        <v>264</v>
      </c>
      <c r="V13" s="50">
        <f t="shared" si="34"/>
        <v>4192</v>
      </c>
      <c r="W13" s="50">
        <f t="shared" si="34"/>
        <v>3882</v>
      </c>
      <c r="X13" s="50">
        <f t="shared" si="34"/>
        <v>223</v>
      </c>
      <c r="Y13" s="112">
        <f>IF(SUM(O13:V13)=0,"-",ROUND((SUM(P13:U13))/SUM(O13:V13),3))</f>
        <v>4.2999999999999997E-2</v>
      </c>
      <c r="Z13" s="95">
        <f>IF(SUM(O13:X13)=0,"-",ROUND((X13+W13)/SUM(O13:X13),2))</f>
        <v>0.34</v>
      </c>
      <c r="AB13" s="50">
        <f t="shared" si="14"/>
        <v>10235</v>
      </c>
      <c r="AC13" s="50">
        <f t="shared" si="0"/>
        <v>168</v>
      </c>
      <c r="AD13" s="50">
        <f t="shared" si="1"/>
        <v>37</v>
      </c>
      <c r="AE13" s="50">
        <f t="shared" si="2"/>
        <v>29</v>
      </c>
      <c r="AF13" s="50">
        <f t="shared" si="3"/>
        <v>193</v>
      </c>
      <c r="AG13" s="50">
        <f t="shared" si="4"/>
        <v>52</v>
      </c>
      <c r="AH13" s="50">
        <f t="shared" si="5"/>
        <v>977</v>
      </c>
      <c r="AI13" s="50">
        <f t="shared" si="6"/>
        <v>11832</v>
      </c>
      <c r="AJ13" s="50">
        <f t="shared" si="7"/>
        <v>10458</v>
      </c>
      <c r="AK13" s="50">
        <f t="shared" si="8"/>
        <v>876</v>
      </c>
      <c r="AL13" s="112">
        <f>IF(SUM(AB13:AI13)=0,"-",ROUND((SUM(AC13:AH13))/SUM(AB13:AI13),3))</f>
        <v>6.2E-2</v>
      </c>
      <c r="AM13" s="95">
        <f>IF(SUM(AB13:AK13)=0,"-",ROUND((AK13+AJ13)/SUM(AB13:AK13),2))</f>
        <v>0.33</v>
      </c>
      <c r="AO13" s="50">
        <f>SUM(AO6:AO12)</f>
        <v>353</v>
      </c>
      <c r="AP13" s="50">
        <f t="shared" ref="AP13:AX13" si="35">SUM(AP6:AP12)</f>
        <v>3</v>
      </c>
      <c r="AQ13" s="50">
        <f t="shared" si="35"/>
        <v>1</v>
      </c>
      <c r="AR13" s="50">
        <f t="shared" si="35"/>
        <v>0</v>
      </c>
      <c r="AS13" s="50">
        <f t="shared" si="35"/>
        <v>4</v>
      </c>
      <c r="AT13" s="50">
        <f t="shared" si="35"/>
        <v>1</v>
      </c>
      <c r="AU13" s="50">
        <f t="shared" si="35"/>
        <v>32</v>
      </c>
      <c r="AV13" s="50">
        <f t="shared" si="35"/>
        <v>385</v>
      </c>
      <c r="AW13" s="50">
        <f t="shared" si="35"/>
        <v>241</v>
      </c>
      <c r="AX13" s="50">
        <f t="shared" si="35"/>
        <v>126</v>
      </c>
      <c r="AY13" s="112">
        <f>IF(SUM(AO13:AV13)=0,"-",ROUND((SUM(AP13:AU13))/SUM(AO13:AV13),3))</f>
        <v>5.2999999999999999E-2</v>
      </c>
      <c r="AZ13" s="95">
        <f>IF(SUM(AO13:AX13)=0,"-",ROUND((AX13+AW13)/SUM(AO13:AX13),2))</f>
        <v>0.32</v>
      </c>
      <c r="BB13" s="50" cm="1">
        <f t="array" ref="BB13">SUMPRODUCT(('Data - rank'!$A$2:$A$91558=$A$3)*('Data - rank'!$B$2:$B$91558=$BB$4)*('Data - rank'!$C$2:$C$91558=$A13)*('Data - rank'!$D$2:$D$91558=BB$5)*('Data - rank'!$F$2:$F$91558))</f>
        <v>3186</v>
      </c>
      <c r="BC13" s="50" cm="1">
        <f t="array" ref="BC13">SUMPRODUCT(('Data - rank'!$A$2:$A$91558=$A$3)*('Data - rank'!$B$2:$B$91558=$BB$4)*('Data - rank'!$C$2:$C$91558=$A13)*('Data - rank'!$D$2:$D$91558=BC$5)*('Data - rank'!$F$2:$F$91558))</f>
        <v>18</v>
      </c>
      <c r="BD13" s="50" cm="1">
        <f t="array" ref="BD13">SUMPRODUCT(('Data - rank'!$A$2:$A$91558=$A$3)*('Data - rank'!$B$2:$B$91558=$BB$4)*('Data - rank'!$C$2:$C$91558=$A13)*('Data - rank'!$D$2:$D$91558=BD$5)*('Data - rank'!$F$2:$F$91558))</f>
        <v>55</v>
      </c>
      <c r="BE13" s="50" cm="1">
        <f t="array" ref="BE13">SUMPRODUCT(('Data - rank'!$A$2:$A$91558=$A$3)*('Data - rank'!$B$2:$B$91558=$BB$4)*('Data - rank'!$C$2:$C$91558=$A13)*('Data - rank'!$D$2:$D$91558=BE$5)*('Data - rank'!$F$2:$F$91558))</f>
        <v>13</v>
      </c>
      <c r="BF13" s="50" cm="1">
        <f t="array" ref="BF13">SUMPRODUCT(('Data - rank'!$A$2:$A$91558=$A$3)*('Data - rank'!$B$2:$B$91558=$BB$4)*('Data - rank'!$C$2:$C$91558=$A13)*('Data - rank'!$D$2:$D$91558=BF$5)*('Data - rank'!$F$2:$F$91558))</f>
        <v>102</v>
      </c>
      <c r="BG13" s="50" cm="1">
        <f t="array" ref="BG13">SUMPRODUCT(('Data - rank'!$A$2:$A$91558=$A$3)*('Data - rank'!$B$2:$B$91558=$BB$4)*('Data - rank'!$C$2:$C$91558=$A13)*('Data - rank'!$D$2:$D$91558=BG$5)*('Data - rank'!$F$2:$F$91558))</f>
        <v>39</v>
      </c>
      <c r="BH13" s="50" cm="1">
        <f t="array" ref="BH13">SUMPRODUCT(('Data - rank'!$A$2:$A$91558=$A$3)*('Data - rank'!$B$2:$B$91558=$BB$4)*('Data - rank'!$C$2:$C$91558=$A13)*('Data - rank'!$D$2:$D$91558=BH$5)*('Data - rank'!$F$2:$F$91558))</f>
        <v>202</v>
      </c>
      <c r="BI13" s="50" cm="1">
        <f t="array" ref="BI13">SUMPRODUCT(('Data - rank'!$A$2:$A$91558=$A$3)*('Data - rank'!$B$2:$B$91558=$BB$4)*('Data - rank'!$C$2:$C$91558=$A13)*('Data - rank'!$D$2:$D$91558=BI$5)*('Data - rank'!$F$2:$F$91558))</f>
        <v>2700</v>
      </c>
      <c r="BJ13" s="50" cm="1">
        <f t="array" ref="BJ13">SUMPRODUCT(('Data - rank'!$A$2:$A$91558=$A$3)*('Data - rank'!$B$2:$B$91558=$BB$4)*('Data - rank'!$C$2:$C$91558=$A13)*('Data - rank'!$D$2:$D$91558=BJ$5)*('Data - rank'!$F$2:$F$91558))</f>
        <v>2007</v>
      </c>
      <c r="BK13" s="50" cm="1">
        <f t="array" ref="BK13">SUMPRODUCT(('Data - rank'!$A$2:$A$91558=$A$3)*('Data - rank'!$B$2:$B$91558=$BB$4)*('Data - rank'!$C$2:$C$91558=$A13)*('Data - rank'!$D$2:$D$91558=BK$5)*('Data - rank'!$F$2:$F$91558))</f>
        <v>271</v>
      </c>
      <c r="BL13" s="112">
        <f>IF(SUM(BB13:BI13)=0,"-",ROUND((SUM(BC13:BH13))/SUM(BB13:BI13),3))</f>
        <v>6.8000000000000005E-2</v>
      </c>
      <c r="BM13" s="95">
        <f>IF(SUM(BB13:BK13)=0,"-",ROUND((BK13+BJ13)/SUM(BB13:BK13),2))</f>
        <v>0.27</v>
      </c>
      <c r="BO13" s="50">
        <f t="shared" si="21"/>
        <v>13774</v>
      </c>
      <c r="BP13" s="50">
        <f t="shared" si="22"/>
        <v>189</v>
      </c>
      <c r="BQ13" s="50">
        <f t="shared" si="23"/>
        <v>93</v>
      </c>
      <c r="BR13" s="50">
        <f t="shared" si="24"/>
        <v>42</v>
      </c>
      <c r="BS13" s="50">
        <f t="shared" si="25"/>
        <v>299</v>
      </c>
      <c r="BT13" s="50">
        <f t="shared" si="26"/>
        <v>92</v>
      </c>
      <c r="BU13" s="50">
        <f t="shared" si="27"/>
        <v>1211</v>
      </c>
      <c r="BV13" s="50">
        <f t="shared" si="28"/>
        <v>14917</v>
      </c>
      <c r="BW13" s="50">
        <f t="shared" si="29"/>
        <v>12706</v>
      </c>
      <c r="BX13" s="50">
        <f t="shared" si="30"/>
        <v>1273</v>
      </c>
      <c r="BY13" s="112">
        <f>IF(SUM(BO13:BV13)=0,"-",ROUND((SUM(BP13:BU13))/SUM(BO13:BV13),3))</f>
        <v>6.3E-2</v>
      </c>
      <c r="BZ13" s="95">
        <f>IF(SUM(BO13:BX13)=0,"-",ROUND((BX13+BW13)/SUM(BO13:BX13),2))</f>
        <v>0.31</v>
      </c>
    </row>
    <row r="14" spans="1:78" x14ac:dyDescent="0.35">
      <c r="O14" s="52"/>
      <c r="P14" s="52"/>
      <c r="Q14" s="52"/>
      <c r="R14" s="52"/>
      <c r="S14" s="52"/>
      <c r="T14" s="52"/>
      <c r="U14" s="52"/>
      <c r="V14" s="5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36B78-C506-4613-A4A4-225C8B91EABA}">
  <dimension ref="A1:CB109"/>
  <sheetViews>
    <sheetView zoomScaleNormal="100" workbookViewId="0"/>
  </sheetViews>
  <sheetFormatPr defaultColWidth="9.453125" defaultRowHeight="14.5" x14ac:dyDescent="0.35"/>
  <cols>
    <col min="1" max="1" width="18.1796875" style="2" customWidth="1"/>
    <col min="2" max="11" width="10.7265625" style="2" customWidth="1"/>
    <col min="12" max="12" width="20.7265625" style="2" customWidth="1"/>
    <col min="13" max="13" width="11.7265625" style="2" customWidth="1"/>
    <col min="14" max="14" width="2.7265625" style="2" customWidth="1"/>
    <col min="15" max="24" width="10.7265625" style="2" customWidth="1"/>
    <col min="25" max="25" width="20.7265625" style="2" customWidth="1"/>
    <col min="26" max="26" width="11.7265625" style="2" customWidth="1"/>
    <col min="27" max="27" width="2.7265625" style="2" customWidth="1"/>
    <col min="28" max="37" width="10.7265625" style="2" customWidth="1"/>
    <col min="38" max="38" width="20.7265625" style="2" customWidth="1"/>
    <col min="39" max="39" width="11.7265625" style="2" customWidth="1"/>
    <col min="40" max="40" width="2.7265625" style="2" customWidth="1"/>
    <col min="41" max="50" width="10.7265625" style="2" customWidth="1"/>
    <col min="51" max="51" width="20.7265625" style="2" customWidth="1"/>
    <col min="52" max="52" width="11.7265625" style="2" customWidth="1"/>
    <col min="53" max="53" width="2.7265625" style="2" customWidth="1"/>
    <col min="54" max="63" width="10.7265625" style="2" customWidth="1"/>
    <col min="64" max="64" width="20.7265625" style="2" customWidth="1"/>
    <col min="65" max="65" width="11.7265625" style="2" customWidth="1"/>
    <col min="66" max="66" width="2.7265625" style="2" customWidth="1"/>
    <col min="67" max="76" width="10.7265625" style="2" customWidth="1"/>
    <col min="77" max="77" width="20.7265625" style="2" customWidth="1"/>
    <col min="78" max="78" width="11.7265625" style="2" customWidth="1"/>
    <col min="79" max="79" width="9.453125" style="2"/>
    <col min="80" max="80" width="0" style="2" hidden="1" customWidth="1"/>
    <col min="81" max="16384" width="9.453125" style="2"/>
  </cols>
  <sheetData>
    <row r="1" spans="1:79" s="3" customFormat="1" ht="19" x14ac:dyDescent="0.5">
      <c r="A1" s="43" t="s">
        <v>209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row>
    <row r="2" spans="1:79" s="32" customFormat="1" ht="15" customHeight="1" x14ac:dyDescent="0.35">
      <c r="A2" s="90" t="s">
        <v>166</v>
      </c>
      <c r="B2" s="73"/>
      <c r="C2" s="73"/>
      <c r="D2" s="73"/>
      <c r="E2" s="73"/>
      <c r="F2" s="90"/>
      <c r="G2" s="73"/>
      <c r="H2" s="73"/>
      <c r="I2" s="73"/>
      <c r="J2" s="73"/>
      <c r="K2" s="73"/>
      <c r="L2" s="73"/>
      <c r="M2" s="73"/>
      <c r="N2" s="25"/>
      <c r="O2" s="73"/>
      <c r="P2" s="73"/>
      <c r="Q2" s="73"/>
      <c r="R2" s="73"/>
      <c r="S2" s="73"/>
      <c r="T2" s="73"/>
      <c r="U2" s="73"/>
      <c r="V2" s="73"/>
      <c r="W2" s="73"/>
      <c r="X2" s="73"/>
      <c r="Y2" s="73"/>
      <c r="Z2" s="73"/>
      <c r="AA2" s="25"/>
      <c r="AB2" s="81"/>
      <c r="AC2" s="81"/>
      <c r="AD2" s="81"/>
      <c r="AE2" s="81"/>
      <c r="AF2" s="81"/>
      <c r="AG2" s="81"/>
      <c r="AH2" s="81"/>
      <c r="AI2" s="81"/>
      <c r="AJ2" s="81"/>
      <c r="AK2" s="81"/>
      <c r="AL2" s="81"/>
      <c r="AM2" s="81"/>
      <c r="AN2" s="25"/>
      <c r="AO2" s="73"/>
      <c r="AP2" s="73"/>
      <c r="AQ2" s="73"/>
      <c r="AR2" s="73"/>
      <c r="AS2" s="73"/>
      <c r="AT2" s="73"/>
      <c r="AU2" s="73"/>
      <c r="AV2" s="73"/>
      <c r="AW2" s="73"/>
      <c r="AX2" s="73"/>
      <c r="AY2" s="73"/>
      <c r="AZ2" s="73"/>
      <c r="BA2" s="25"/>
      <c r="BB2" s="73"/>
      <c r="BC2" s="73"/>
      <c r="BD2" s="73"/>
      <c r="BE2" s="73"/>
      <c r="BF2" s="73"/>
      <c r="BG2" s="73"/>
      <c r="BH2" s="73"/>
      <c r="BI2" s="73"/>
      <c r="BJ2" s="73"/>
      <c r="BK2" s="73"/>
      <c r="BL2" s="73"/>
      <c r="BM2" s="73"/>
      <c r="BN2" s="25"/>
      <c r="BO2" s="81"/>
      <c r="BP2" s="81"/>
      <c r="BQ2" s="81"/>
      <c r="BR2" s="81"/>
      <c r="BS2" s="81"/>
      <c r="BT2" s="81"/>
      <c r="BU2" s="81"/>
      <c r="BV2" s="81"/>
      <c r="BW2" s="81"/>
      <c r="BX2" s="81"/>
      <c r="BY2" s="81"/>
      <c r="BZ2" s="81"/>
      <c r="CA2" s="25"/>
    </row>
    <row r="3" spans="1:79" s="32" customFormat="1" ht="15" customHeight="1" x14ac:dyDescent="0.35">
      <c r="A3" s="152">
        <v>2023</v>
      </c>
      <c r="B3" s="73"/>
      <c r="C3" s="73"/>
      <c r="D3" s="73"/>
      <c r="E3" s="73"/>
      <c r="G3" s="73"/>
      <c r="H3" s="73"/>
      <c r="I3" s="73"/>
      <c r="J3" s="73"/>
      <c r="K3" s="73"/>
      <c r="L3" s="73"/>
      <c r="M3" s="73"/>
      <c r="N3" s="25"/>
      <c r="O3" s="73"/>
      <c r="P3" s="73"/>
      <c r="Q3" s="73"/>
      <c r="R3" s="73"/>
      <c r="S3" s="73"/>
      <c r="T3" s="73"/>
      <c r="U3" s="73"/>
      <c r="V3" s="73"/>
      <c r="W3" s="73"/>
      <c r="X3" s="73"/>
      <c r="Y3" s="73"/>
      <c r="Z3" s="73"/>
      <c r="AA3" s="25"/>
      <c r="AB3" s="81"/>
      <c r="AC3" s="81"/>
      <c r="AD3" s="81"/>
      <c r="AE3" s="81"/>
      <c r="AF3" s="81"/>
      <c r="AG3" s="81"/>
      <c r="AH3" s="81"/>
      <c r="AI3" s="81"/>
      <c r="AJ3" s="81"/>
      <c r="AK3" s="81"/>
      <c r="AL3" s="81"/>
      <c r="AM3" s="81"/>
      <c r="AN3" s="25"/>
      <c r="AO3" s="73"/>
      <c r="AP3" s="73"/>
      <c r="AQ3" s="73"/>
      <c r="AR3" s="73"/>
      <c r="AS3" s="73"/>
      <c r="AT3" s="73"/>
      <c r="AU3" s="73"/>
      <c r="AV3" s="73"/>
      <c r="AW3" s="73"/>
      <c r="AX3" s="73"/>
      <c r="AY3" s="73"/>
      <c r="AZ3" s="73"/>
      <c r="BA3" s="25"/>
      <c r="BB3" s="73"/>
      <c r="BC3" s="73"/>
      <c r="BD3" s="73"/>
      <c r="BE3" s="73"/>
      <c r="BF3" s="73"/>
      <c r="BG3" s="73"/>
      <c r="BH3" s="73"/>
      <c r="BI3" s="73"/>
      <c r="BJ3" s="73"/>
      <c r="BK3" s="73"/>
      <c r="BL3" s="73"/>
      <c r="BM3" s="73"/>
      <c r="BN3" s="25"/>
      <c r="BO3" s="81"/>
      <c r="BP3" s="81"/>
      <c r="BQ3" s="81"/>
      <c r="BR3" s="81"/>
      <c r="BS3" s="81"/>
      <c r="BT3" s="81"/>
      <c r="BU3" s="81"/>
      <c r="BV3" s="81"/>
      <c r="BW3" s="81"/>
      <c r="BX3" s="81"/>
      <c r="BY3" s="81"/>
      <c r="BZ3" s="81"/>
      <c r="CA3" s="25"/>
    </row>
    <row r="4" spans="1:79" s="32" customFormat="1" ht="32.15" customHeight="1" thickBot="1" x14ac:dyDescent="0.4">
      <c r="A4" s="25"/>
      <c r="B4" s="67" t="s">
        <v>105</v>
      </c>
      <c r="C4" s="67"/>
      <c r="D4" s="67"/>
      <c r="E4" s="67"/>
      <c r="F4" s="67"/>
      <c r="G4" s="67"/>
      <c r="H4" s="67"/>
      <c r="I4" s="67"/>
      <c r="J4" s="67"/>
      <c r="K4" s="67"/>
      <c r="L4" s="73"/>
      <c r="M4" s="73"/>
      <c r="N4" s="25"/>
      <c r="O4" s="67" t="s">
        <v>181</v>
      </c>
      <c r="P4" s="67"/>
      <c r="Q4" s="67"/>
      <c r="R4" s="67"/>
      <c r="S4" s="67"/>
      <c r="T4" s="67"/>
      <c r="U4" s="67"/>
      <c r="V4" s="67"/>
      <c r="W4" s="67"/>
      <c r="X4" s="67"/>
      <c r="Y4" s="73"/>
      <c r="Z4" s="73"/>
      <c r="AA4" s="25"/>
      <c r="AB4" s="72" t="s">
        <v>106</v>
      </c>
      <c r="AC4" s="72"/>
      <c r="AD4" s="72"/>
      <c r="AE4" s="72"/>
      <c r="AF4" s="72"/>
      <c r="AG4" s="72"/>
      <c r="AH4" s="72"/>
      <c r="AI4" s="72"/>
      <c r="AJ4" s="72"/>
      <c r="AK4" s="72"/>
      <c r="AL4" s="81"/>
      <c r="AM4" s="81"/>
      <c r="AN4" s="25"/>
      <c r="AO4" s="67" t="s">
        <v>127</v>
      </c>
      <c r="AP4" s="67"/>
      <c r="AQ4" s="67"/>
      <c r="AR4" s="67"/>
      <c r="AS4" s="67"/>
      <c r="AT4" s="67"/>
      <c r="AU4" s="67"/>
      <c r="AV4" s="67"/>
      <c r="AW4" s="67"/>
      <c r="AX4" s="67"/>
      <c r="AY4" s="73"/>
      <c r="AZ4" s="73"/>
      <c r="BA4" s="25"/>
      <c r="BB4" s="67" t="s">
        <v>128</v>
      </c>
      <c r="BC4" s="67"/>
      <c r="BD4" s="67"/>
      <c r="BE4" s="67"/>
      <c r="BF4" s="67"/>
      <c r="BG4" s="67"/>
      <c r="BH4" s="67"/>
      <c r="BI4" s="67"/>
      <c r="BJ4" s="67"/>
      <c r="BK4" s="67"/>
      <c r="BL4" s="73"/>
      <c r="BM4" s="73"/>
      <c r="BN4" s="25"/>
      <c r="BO4" s="72" t="s">
        <v>107</v>
      </c>
      <c r="BP4" s="72"/>
      <c r="BQ4" s="72"/>
      <c r="BR4" s="72"/>
      <c r="BS4" s="72"/>
      <c r="BT4" s="72"/>
      <c r="BU4" s="72"/>
      <c r="BV4" s="72"/>
      <c r="BW4" s="72"/>
      <c r="BX4" s="72"/>
      <c r="BY4" s="81"/>
      <c r="BZ4" s="81"/>
      <c r="CA4" s="25"/>
    </row>
    <row r="5" spans="1:79" s="4" customFormat="1" ht="58.5" thickBot="1" x14ac:dyDescent="0.4">
      <c r="A5" s="16" t="s">
        <v>161</v>
      </c>
      <c r="B5" s="20" t="s">
        <v>109</v>
      </c>
      <c r="C5" s="20" t="s">
        <v>110</v>
      </c>
      <c r="D5" s="20" t="s">
        <v>111</v>
      </c>
      <c r="E5" s="21" t="s">
        <v>112</v>
      </c>
      <c r="F5" s="21" t="s">
        <v>113</v>
      </c>
      <c r="G5" s="21" t="s">
        <v>114</v>
      </c>
      <c r="H5" s="21" t="s">
        <v>115</v>
      </c>
      <c r="I5" s="21" t="s">
        <v>117</v>
      </c>
      <c r="J5" s="21" t="s">
        <v>108</v>
      </c>
      <c r="K5" s="21" t="s">
        <v>123</v>
      </c>
      <c r="L5" s="78" t="s">
        <v>254</v>
      </c>
      <c r="M5" s="78" t="s">
        <v>164</v>
      </c>
      <c r="N5" s="33" t="s">
        <v>130</v>
      </c>
      <c r="O5" s="20" t="s">
        <v>109</v>
      </c>
      <c r="P5" s="20" t="s">
        <v>110</v>
      </c>
      <c r="Q5" s="20" t="s">
        <v>111</v>
      </c>
      <c r="R5" s="21" t="s">
        <v>112</v>
      </c>
      <c r="S5" s="21" t="s">
        <v>113</v>
      </c>
      <c r="T5" s="21" t="s">
        <v>114</v>
      </c>
      <c r="U5" s="21" t="s">
        <v>115</v>
      </c>
      <c r="V5" s="21" t="s">
        <v>117</v>
      </c>
      <c r="W5" s="21" t="s">
        <v>108</v>
      </c>
      <c r="X5" s="21" t="s">
        <v>123</v>
      </c>
      <c r="Y5" s="78" t="s">
        <v>254</v>
      </c>
      <c r="Z5" s="78" t="s">
        <v>164</v>
      </c>
      <c r="AA5" s="33" t="s">
        <v>130</v>
      </c>
      <c r="AB5" s="27" t="s">
        <v>109</v>
      </c>
      <c r="AC5" s="27" t="s">
        <v>110</v>
      </c>
      <c r="AD5" s="27" t="s">
        <v>111</v>
      </c>
      <c r="AE5" s="17" t="s">
        <v>112</v>
      </c>
      <c r="AF5" s="17" t="s">
        <v>113</v>
      </c>
      <c r="AG5" s="17" t="s">
        <v>114</v>
      </c>
      <c r="AH5" s="17" t="s">
        <v>115</v>
      </c>
      <c r="AI5" s="17" t="s">
        <v>117</v>
      </c>
      <c r="AJ5" s="17" t="s">
        <v>108</v>
      </c>
      <c r="AK5" s="17" t="s">
        <v>122</v>
      </c>
      <c r="AL5" s="82" t="s">
        <v>254</v>
      </c>
      <c r="AM5" s="82" t="s">
        <v>164</v>
      </c>
      <c r="AN5" s="33" t="s">
        <v>130</v>
      </c>
      <c r="AO5" s="20" t="s">
        <v>109</v>
      </c>
      <c r="AP5" s="20" t="s">
        <v>110</v>
      </c>
      <c r="AQ5" s="20" t="s">
        <v>111</v>
      </c>
      <c r="AR5" s="21" t="s">
        <v>112</v>
      </c>
      <c r="AS5" s="21" t="s">
        <v>113</v>
      </c>
      <c r="AT5" s="21" t="s">
        <v>114</v>
      </c>
      <c r="AU5" s="21" t="s">
        <v>115</v>
      </c>
      <c r="AV5" s="21" t="s">
        <v>117</v>
      </c>
      <c r="AW5" s="21" t="s">
        <v>108</v>
      </c>
      <c r="AX5" s="21" t="s">
        <v>123</v>
      </c>
      <c r="AY5" s="78" t="s">
        <v>254</v>
      </c>
      <c r="AZ5" s="78" t="s">
        <v>164</v>
      </c>
      <c r="BA5" s="33" t="s">
        <v>130</v>
      </c>
      <c r="BB5" s="20" t="s">
        <v>109</v>
      </c>
      <c r="BC5" s="20" t="s">
        <v>110</v>
      </c>
      <c r="BD5" s="20" t="s">
        <v>111</v>
      </c>
      <c r="BE5" s="21" t="s">
        <v>112</v>
      </c>
      <c r="BF5" s="21" t="s">
        <v>113</v>
      </c>
      <c r="BG5" s="21" t="s">
        <v>114</v>
      </c>
      <c r="BH5" s="21" t="s">
        <v>115</v>
      </c>
      <c r="BI5" s="21" t="s">
        <v>117</v>
      </c>
      <c r="BJ5" s="21" t="s">
        <v>108</v>
      </c>
      <c r="BK5" s="21" t="s">
        <v>123</v>
      </c>
      <c r="BL5" s="78" t="s">
        <v>254</v>
      </c>
      <c r="BM5" s="78" t="s">
        <v>164</v>
      </c>
      <c r="BN5" s="33" t="s">
        <v>130</v>
      </c>
      <c r="BO5" s="27" t="s">
        <v>109</v>
      </c>
      <c r="BP5" s="27" t="s">
        <v>110</v>
      </c>
      <c r="BQ5" s="27" t="s">
        <v>111</v>
      </c>
      <c r="BR5" s="17" t="s">
        <v>112</v>
      </c>
      <c r="BS5" s="17" t="s">
        <v>113</v>
      </c>
      <c r="BT5" s="17" t="s">
        <v>114</v>
      </c>
      <c r="BU5" s="17" t="s">
        <v>115</v>
      </c>
      <c r="BV5" s="17" t="s">
        <v>117</v>
      </c>
      <c r="BW5" s="17" t="s">
        <v>108</v>
      </c>
      <c r="BX5" s="17" t="s">
        <v>122</v>
      </c>
      <c r="BY5" s="82" t="s">
        <v>254</v>
      </c>
      <c r="BZ5" s="82" t="s">
        <v>164</v>
      </c>
      <c r="CA5" s="33" t="s">
        <v>130</v>
      </c>
    </row>
    <row r="6" spans="1:79" s="18" customFormat="1" ht="15" customHeight="1" x14ac:dyDescent="0.35">
      <c r="A6" s="5" t="s">
        <v>160</v>
      </c>
      <c r="B6" s="6">
        <f>ROUND(FIRE1106c_working!B6,0)</f>
        <v>54</v>
      </c>
      <c r="C6" s="6">
        <f>ROUND(FIRE1106c_working!C6,0)</f>
        <v>0</v>
      </c>
      <c r="D6" s="6">
        <f>ROUND(FIRE1106c_working!D6,0)</f>
        <v>0</v>
      </c>
      <c r="E6" s="6">
        <f>ROUND(FIRE1106c_working!E6,0)</f>
        <v>1</v>
      </c>
      <c r="F6" s="6">
        <f>ROUND(FIRE1106c_working!F6,0)</f>
        <v>0</v>
      </c>
      <c r="G6" s="6">
        <f>ROUND(FIRE1106c_working!G6,0)</f>
        <v>0</v>
      </c>
      <c r="H6" s="6">
        <f>ROUND(FIRE1106c_working!H6,0)</f>
        <v>2</v>
      </c>
      <c r="I6" s="6">
        <f>ROUND(FIRE1106c_working!I6,0)</f>
        <v>30</v>
      </c>
      <c r="J6" s="6">
        <f>ROUND(FIRE1106c_working!J6,0)</f>
        <v>29</v>
      </c>
      <c r="K6" s="6">
        <f>ROUND(FIRE1106c_working!K6,0)</f>
        <v>6</v>
      </c>
      <c r="L6" s="113">
        <f>IF(FIRE1106c_working!L6="-","-",ROUND(FIRE1106c_working!L6,3))</f>
        <v>3.4000000000000002E-2</v>
      </c>
      <c r="M6" s="74">
        <f>IF(FIRE1106c_working!M6="-","-",ROUND(FIRE1106c_working!M6,2))</f>
        <v>0.28999999999999998</v>
      </c>
      <c r="N6" s="34" t="s">
        <v>130</v>
      </c>
      <c r="O6" s="6">
        <f>ROUND(FIRE1106c_working!O6,0)</f>
        <v>0</v>
      </c>
      <c r="P6" s="6">
        <f>ROUND(FIRE1106c_working!P6,0)</f>
        <v>0</v>
      </c>
      <c r="Q6" s="6">
        <f>ROUND(FIRE1106c_working!Q6,0)</f>
        <v>0</v>
      </c>
      <c r="R6" s="6">
        <f>ROUND(FIRE1106c_working!R6,0)</f>
        <v>0</v>
      </c>
      <c r="S6" s="6">
        <f>ROUND(FIRE1106c_working!S6,0)</f>
        <v>0</v>
      </c>
      <c r="T6" s="6">
        <f>ROUND(FIRE1106c_working!T6,0)</f>
        <v>0</v>
      </c>
      <c r="U6" s="6">
        <f>ROUND(FIRE1106c_working!U6,0)</f>
        <v>0</v>
      </c>
      <c r="V6" s="6">
        <f>ROUND(FIRE1106c_working!V6,0)</f>
        <v>0</v>
      </c>
      <c r="W6" s="6">
        <f>ROUND(FIRE1106c_working!W6,0)</f>
        <v>0</v>
      </c>
      <c r="X6" s="6">
        <f>ROUND(FIRE1106c_working!X6,0)</f>
        <v>0</v>
      </c>
      <c r="Y6" s="113" t="str">
        <f>IF(FIRE1106c_working!Y6="-","-",ROUND(FIRE1106c_working!Y6,3))</f>
        <v>-</v>
      </c>
      <c r="Z6" s="74" t="str">
        <f>IF(FIRE1106c_working!Z6="-","-",ROUND(FIRE1106c_working!Z6,2))</f>
        <v>-</v>
      </c>
      <c r="AA6" s="34" t="s">
        <v>130</v>
      </c>
      <c r="AB6" s="7">
        <f>ROUND(FIRE1106c_working!AB6,0)</f>
        <v>54</v>
      </c>
      <c r="AC6" s="7">
        <f>ROUND(FIRE1106c_working!AC6,0)</f>
        <v>0</v>
      </c>
      <c r="AD6" s="7">
        <f>ROUND(FIRE1106c_working!AD6,0)</f>
        <v>0</v>
      </c>
      <c r="AE6" s="7">
        <f>ROUND(FIRE1106c_working!AE6,0)</f>
        <v>1</v>
      </c>
      <c r="AF6" s="7">
        <f>ROUND(FIRE1106c_working!AF6,0)</f>
        <v>0</v>
      </c>
      <c r="AG6" s="7">
        <f>ROUND(FIRE1106c_working!AG6,0)</f>
        <v>0</v>
      </c>
      <c r="AH6" s="7">
        <f>ROUND(FIRE1106c_working!AH6,0)</f>
        <v>2</v>
      </c>
      <c r="AI6" s="7">
        <f>ROUND(FIRE1106c_working!AI6,0)</f>
        <v>30</v>
      </c>
      <c r="AJ6" s="7">
        <f>ROUND(FIRE1106c_working!AJ6,0)</f>
        <v>29</v>
      </c>
      <c r="AK6" s="7">
        <f>ROUND(FIRE1106c_working!AK6,0)</f>
        <v>6</v>
      </c>
      <c r="AL6" s="116">
        <f>IF(FIRE1106c_working!AL6="-","-",ROUND(FIRE1106c_working!AL6,3))</f>
        <v>3.4000000000000002E-2</v>
      </c>
      <c r="AM6" s="96">
        <f>IF(FIRE1106c_working!AM6="-","-",ROUND(FIRE1106c_working!AM6,2))</f>
        <v>0.28999999999999998</v>
      </c>
      <c r="AN6" s="34" t="s">
        <v>130</v>
      </c>
      <c r="AO6" s="6">
        <f>ROUND(FIRE1106c_working!AO6,0)</f>
        <v>0</v>
      </c>
      <c r="AP6" s="6">
        <f>ROUND(FIRE1106c_working!AP6,0)</f>
        <v>0</v>
      </c>
      <c r="AQ6" s="6">
        <f>ROUND(FIRE1106c_working!AQ6,0)</f>
        <v>0</v>
      </c>
      <c r="AR6" s="6">
        <f>ROUND(FIRE1106c_working!AR6,0)</f>
        <v>0</v>
      </c>
      <c r="AS6" s="6">
        <f>ROUND(FIRE1106c_working!AS6,0)</f>
        <v>0</v>
      </c>
      <c r="AT6" s="6">
        <f>ROUND(FIRE1106c_working!AT6,0)</f>
        <v>0</v>
      </c>
      <c r="AU6" s="6">
        <f>ROUND(FIRE1106c_working!AU6,0)</f>
        <v>0</v>
      </c>
      <c r="AV6" s="6">
        <f>ROUND(FIRE1106c_working!AV6,0)</f>
        <v>0</v>
      </c>
      <c r="AW6" s="6">
        <f>ROUND(FIRE1106c_working!AW6,0)</f>
        <v>0</v>
      </c>
      <c r="AX6" s="6">
        <f>ROUND(FIRE1106c_working!AX6,0)</f>
        <v>0</v>
      </c>
      <c r="AY6" s="119" t="str">
        <f>IF(FIRE1106c_working!AY6="-","-",ROUND(FIRE1106c_working!AY6,3))</f>
        <v>-</v>
      </c>
      <c r="AZ6" s="74" t="str">
        <f>IF(FIRE1106c_working!AZ6="-","-",ROUND(FIRE1106c_working!AZ6,2))</f>
        <v>-</v>
      </c>
      <c r="BA6" s="34" t="s">
        <v>130</v>
      </c>
      <c r="BB6" s="6">
        <f>ROUND(FIRE1106c_working!BB6,0)</f>
        <v>0</v>
      </c>
      <c r="BC6" s="6">
        <f>ROUND(FIRE1106c_working!BC6,0)</f>
        <v>0</v>
      </c>
      <c r="BD6" s="6">
        <f>ROUND(FIRE1106c_working!BD6,0)</f>
        <v>0</v>
      </c>
      <c r="BE6" s="6">
        <f>ROUND(FIRE1106c_working!BE6,0)</f>
        <v>0</v>
      </c>
      <c r="BF6" s="6">
        <f>ROUND(FIRE1106c_working!BF6,0)</f>
        <v>0</v>
      </c>
      <c r="BG6" s="6">
        <f>ROUND(FIRE1106c_working!BG6,0)</f>
        <v>0</v>
      </c>
      <c r="BH6" s="6">
        <f>ROUND(FIRE1106c_working!BH6,0)</f>
        <v>0</v>
      </c>
      <c r="BI6" s="6">
        <f>ROUND(FIRE1106c_working!BI6,0)</f>
        <v>0</v>
      </c>
      <c r="BJ6" s="6">
        <f>ROUND(FIRE1106c_working!BJ6,0)</f>
        <v>0</v>
      </c>
      <c r="BK6" s="6">
        <f>ROUND(FIRE1106c_working!BK6,0)</f>
        <v>0</v>
      </c>
      <c r="BL6" s="119" t="str">
        <f>IF(FIRE1106c_working!BL6="-","-",ROUND(FIRE1106c_working!BL6,3))</f>
        <v>-</v>
      </c>
      <c r="BM6" s="74" t="str">
        <f>IF(FIRE1106c_working!BM6="-","-",ROUND(FIRE1106c_working!BM6,2))</f>
        <v>-</v>
      </c>
      <c r="BN6" s="34" t="s">
        <v>130</v>
      </c>
      <c r="BO6" s="7">
        <f>ROUND(FIRE1106c_working!BO6,0)</f>
        <v>54</v>
      </c>
      <c r="BP6" s="7">
        <f>ROUND(FIRE1106c_working!BP6,0)</f>
        <v>0</v>
      </c>
      <c r="BQ6" s="7">
        <f>ROUND(FIRE1106c_working!BQ6,0)</f>
        <v>0</v>
      </c>
      <c r="BR6" s="7">
        <f>ROUND(FIRE1106c_working!BR6,0)</f>
        <v>1</v>
      </c>
      <c r="BS6" s="7">
        <f>ROUND(FIRE1106c_working!BS6,0)</f>
        <v>0</v>
      </c>
      <c r="BT6" s="7">
        <f>ROUND(FIRE1106c_working!BT6,0)</f>
        <v>0</v>
      </c>
      <c r="BU6" s="7">
        <f>ROUND(FIRE1106c_working!BU6,0)</f>
        <v>2</v>
      </c>
      <c r="BV6" s="7">
        <f>ROUND(FIRE1106c_working!BV6,0)</f>
        <v>30</v>
      </c>
      <c r="BW6" s="7">
        <f>ROUND(FIRE1106c_working!BW6,0)</f>
        <v>29</v>
      </c>
      <c r="BX6" s="7">
        <f>ROUND(FIRE1106c_working!BX6,0)</f>
        <v>6</v>
      </c>
      <c r="BY6" s="116">
        <f>IF(FIRE1106c_working!BY6="-","-",ROUND(FIRE1106c_working!BY6,3))</f>
        <v>3.4000000000000002E-2</v>
      </c>
      <c r="BZ6" s="96">
        <f>IF(FIRE1106c_working!BZ6="-","-",ROUND(FIRE1106c_working!BZ6,2))</f>
        <v>0.28999999999999998</v>
      </c>
      <c r="CA6" s="34" t="s">
        <v>130</v>
      </c>
    </row>
    <row r="7" spans="1:79" s="18" customFormat="1" ht="15" customHeight="1" x14ac:dyDescent="0.35">
      <c r="A7" s="8" t="s">
        <v>159</v>
      </c>
      <c r="B7" s="9">
        <f>ROUND(FIRE1106c_working!B7,0)</f>
        <v>88</v>
      </c>
      <c r="C7" s="9">
        <f>ROUND(FIRE1106c_working!C7,0)</f>
        <v>0</v>
      </c>
      <c r="D7" s="9">
        <f>ROUND(FIRE1106c_working!D7,0)</f>
        <v>0</v>
      </c>
      <c r="E7" s="9">
        <f>ROUND(FIRE1106c_working!E7,0)</f>
        <v>1</v>
      </c>
      <c r="F7" s="9">
        <f>ROUND(FIRE1106c_working!F7,0)</f>
        <v>1</v>
      </c>
      <c r="G7" s="9">
        <f>ROUND(FIRE1106c_working!G7,0)</f>
        <v>1</v>
      </c>
      <c r="H7" s="9">
        <f>ROUND(FIRE1106c_working!H7,0)</f>
        <v>2</v>
      </c>
      <c r="I7" s="9">
        <f>ROUND(FIRE1106c_working!I7,0)</f>
        <v>46</v>
      </c>
      <c r="J7" s="9">
        <f>ROUND(FIRE1106c_working!J7,0)</f>
        <v>41</v>
      </c>
      <c r="K7" s="9">
        <f>ROUND(FIRE1106c_working!K7,0)</f>
        <v>8</v>
      </c>
      <c r="L7" s="114">
        <f>IF(FIRE1106c_working!L7="-","-",ROUND(FIRE1106c_working!L7,3))</f>
        <v>3.5999999999999997E-2</v>
      </c>
      <c r="M7" s="91">
        <f>IF(FIRE1106c_working!M7="-","-",ROUND(FIRE1106c_working!M7,2))</f>
        <v>0.26</v>
      </c>
      <c r="N7" s="34" t="s">
        <v>130</v>
      </c>
      <c r="O7" s="9">
        <f>ROUND(FIRE1106c_working!O7,0)</f>
        <v>0</v>
      </c>
      <c r="P7" s="9">
        <f>ROUND(FIRE1106c_working!P7,0)</f>
        <v>0</v>
      </c>
      <c r="Q7" s="9">
        <f>ROUND(FIRE1106c_working!Q7,0)</f>
        <v>0</v>
      </c>
      <c r="R7" s="9">
        <f>ROUND(FIRE1106c_working!R7,0)</f>
        <v>0</v>
      </c>
      <c r="S7" s="9">
        <f>ROUND(FIRE1106c_working!S7,0)</f>
        <v>0</v>
      </c>
      <c r="T7" s="9">
        <f>ROUND(FIRE1106c_working!T7,0)</f>
        <v>0</v>
      </c>
      <c r="U7" s="9">
        <f>ROUND(FIRE1106c_working!U7,0)</f>
        <v>0</v>
      </c>
      <c r="V7" s="9">
        <f>ROUND(FIRE1106c_working!V7,0)</f>
        <v>0</v>
      </c>
      <c r="W7" s="9">
        <f>ROUND(FIRE1106c_working!W7,0)</f>
        <v>0</v>
      </c>
      <c r="X7" s="9">
        <f>ROUND(FIRE1106c_working!X7,0)</f>
        <v>0</v>
      </c>
      <c r="Y7" s="114" t="str">
        <f>IF(FIRE1106c_working!Y7="-","-",ROUND(FIRE1106c_working!Y7,3))</f>
        <v>-</v>
      </c>
      <c r="Z7" s="91" t="str">
        <f>IF(FIRE1106c_working!Z7="-","-",ROUND(FIRE1106c_working!Z7,2))</f>
        <v>-</v>
      </c>
      <c r="AA7" s="34" t="s">
        <v>130</v>
      </c>
      <c r="AB7" s="10">
        <f>ROUND(FIRE1106c_working!AB7,0)</f>
        <v>88</v>
      </c>
      <c r="AC7" s="10">
        <f>ROUND(FIRE1106c_working!AC7,0)</f>
        <v>0</v>
      </c>
      <c r="AD7" s="10">
        <f>ROUND(FIRE1106c_working!AD7,0)</f>
        <v>0</v>
      </c>
      <c r="AE7" s="10">
        <f>ROUND(FIRE1106c_working!AE7,0)</f>
        <v>1</v>
      </c>
      <c r="AF7" s="10">
        <f>ROUND(FIRE1106c_working!AF7,0)</f>
        <v>1</v>
      </c>
      <c r="AG7" s="10">
        <f>ROUND(FIRE1106c_working!AG7,0)</f>
        <v>1</v>
      </c>
      <c r="AH7" s="10">
        <f>ROUND(FIRE1106c_working!AH7,0)</f>
        <v>2</v>
      </c>
      <c r="AI7" s="10">
        <f>ROUND(FIRE1106c_working!AI7,0)</f>
        <v>46</v>
      </c>
      <c r="AJ7" s="10">
        <f>ROUND(FIRE1106c_working!AJ7,0)</f>
        <v>41</v>
      </c>
      <c r="AK7" s="10">
        <f>ROUND(FIRE1106c_working!AK7,0)</f>
        <v>8</v>
      </c>
      <c r="AL7" s="117">
        <f>IF(FIRE1106c_working!AL7="-","-",ROUND(FIRE1106c_working!AL7,3))</f>
        <v>3.5999999999999997E-2</v>
      </c>
      <c r="AM7" s="14">
        <f>IF(FIRE1106c_working!AM7="-","-",ROUND(FIRE1106c_working!AM7,2))</f>
        <v>0.26</v>
      </c>
      <c r="AN7" s="34" t="s">
        <v>130</v>
      </c>
      <c r="AO7" s="9">
        <f>ROUND(FIRE1106c_working!AO7,0)</f>
        <v>0</v>
      </c>
      <c r="AP7" s="9">
        <f>ROUND(FIRE1106c_working!AP7,0)</f>
        <v>0</v>
      </c>
      <c r="AQ7" s="9">
        <f>ROUND(FIRE1106c_working!AQ7,0)</f>
        <v>0</v>
      </c>
      <c r="AR7" s="9">
        <f>ROUND(FIRE1106c_working!AR7,0)</f>
        <v>0</v>
      </c>
      <c r="AS7" s="9">
        <f>ROUND(FIRE1106c_working!AS7,0)</f>
        <v>0</v>
      </c>
      <c r="AT7" s="9">
        <f>ROUND(FIRE1106c_working!AT7,0)</f>
        <v>0</v>
      </c>
      <c r="AU7" s="9">
        <f>ROUND(FIRE1106c_working!AU7,0)</f>
        <v>0</v>
      </c>
      <c r="AV7" s="9">
        <f>ROUND(FIRE1106c_working!AV7,0)</f>
        <v>0</v>
      </c>
      <c r="AW7" s="9">
        <f>ROUND(FIRE1106c_working!AW7,0)</f>
        <v>0</v>
      </c>
      <c r="AX7" s="9">
        <f>ROUND(FIRE1106c_working!AX7,0)</f>
        <v>0</v>
      </c>
      <c r="AY7" s="120" t="str">
        <f>IF(FIRE1106c_working!AY7="-","-",ROUND(FIRE1106c_working!AY7,3))</f>
        <v>-</v>
      </c>
      <c r="AZ7" s="91" t="str">
        <f>IF(FIRE1106c_working!AZ7="-","-",ROUND(FIRE1106c_working!AZ7,2))</f>
        <v>-</v>
      </c>
      <c r="BA7" s="34" t="s">
        <v>130</v>
      </c>
      <c r="BB7" s="9">
        <f>ROUND(FIRE1106c_working!BB7,0)</f>
        <v>0</v>
      </c>
      <c r="BC7" s="9">
        <f>ROUND(FIRE1106c_working!BC7,0)</f>
        <v>0</v>
      </c>
      <c r="BD7" s="9">
        <f>ROUND(FIRE1106c_working!BD7,0)</f>
        <v>0</v>
      </c>
      <c r="BE7" s="9">
        <f>ROUND(FIRE1106c_working!BE7,0)</f>
        <v>0</v>
      </c>
      <c r="BF7" s="9">
        <f>ROUND(FIRE1106c_working!BF7,0)</f>
        <v>0</v>
      </c>
      <c r="BG7" s="9">
        <f>ROUND(FIRE1106c_working!BG7,0)</f>
        <v>0</v>
      </c>
      <c r="BH7" s="9">
        <f>ROUND(FIRE1106c_working!BH7,0)</f>
        <v>0</v>
      </c>
      <c r="BI7" s="9">
        <f>ROUND(FIRE1106c_working!BI7,0)</f>
        <v>0</v>
      </c>
      <c r="BJ7" s="9">
        <f>ROUND(FIRE1106c_working!BJ7,0)</f>
        <v>0</v>
      </c>
      <c r="BK7" s="9">
        <f>ROUND(FIRE1106c_working!BK7,0)</f>
        <v>0</v>
      </c>
      <c r="BL7" s="120" t="str">
        <f>IF(FIRE1106c_working!BL7="-","-",ROUND(FIRE1106c_working!BL7,3))</f>
        <v>-</v>
      </c>
      <c r="BM7" s="91" t="str">
        <f>IF(FIRE1106c_working!BM7="-","-",ROUND(FIRE1106c_working!BM7,2))</f>
        <v>-</v>
      </c>
      <c r="BN7" s="34" t="s">
        <v>130</v>
      </c>
      <c r="BO7" s="10">
        <f>ROUND(FIRE1106c_working!BO7,0)</f>
        <v>88</v>
      </c>
      <c r="BP7" s="10">
        <f>ROUND(FIRE1106c_working!BP7,0)</f>
        <v>0</v>
      </c>
      <c r="BQ7" s="10">
        <f>ROUND(FIRE1106c_working!BQ7,0)</f>
        <v>0</v>
      </c>
      <c r="BR7" s="10">
        <f>ROUND(FIRE1106c_working!BR7,0)</f>
        <v>1</v>
      </c>
      <c r="BS7" s="10">
        <f>ROUND(FIRE1106c_working!BS7,0)</f>
        <v>1</v>
      </c>
      <c r="BT7" s="10">
        <f>ROUND(FIRE1106c_working!BT7,0)</f>
        <v>1</v>
      </c>
      <c r="BU7" s="10">
        <f>ROUND(FIRE1106c_working!BU7,0)</f>
        <v>2</v>
      </c>
      <c r="BV7" s="10">
        <f>ROUND(FIRE1106c_working!BV7,0)</f>
        <v>46</v>
      </c>
      <c r="BW7" s="10">
        <f>ROUND(FIRE1106c_working!BW7,0)</f>
        <v>41</v>
      </c>
      <c r="BX7" s="10">
        <f>ROUND(FIRE1106c_working!BX7,0)</f>
        <v>8</v>
      </c>
      <c r="BY7" s="117">
        <f>IF(FIRE1106c_working!BY7="-","-",ROUND(FIRE1106c_working!BY7,3))</f>
        <v>3.5999999999999997E-2</v>
      </c>
      <c r="BZ7" s="14">
        <f>IF(FIRE1106c_working!BZ7="-","-",ROUND(FIRE1106c_working!BZ7,2))</f>
        <v>0.26</v>
      </c>
      <c r="CA7" s="34" t="s">
        <v>130</v>
      </c>
    </row>
    <row r="8" spans="1:79" s="18" customFormat="1" ht="15" customHeight="1" x14ac:dyDescent="0.35">
      <c r="A8" s="8" t="s">
        <v>155</v>
      </c>
      <c r="B8" s="9">
        <f>ROUND(FIRE1106c_working!B8,0)</f>
        <v>186</v>
      </c>
      <c r="C8" s="9">
        <f>ROUND(FIRE1106c_working!C8,0)</f>
        <v>2</v>
      </c>
      <c r="D8" s="9">
        <f>ROUND(FIRE1106c_working!D8,0)</f>
        <v>0</v>
      </c>
      <c r="E8" s="9">
        <f>ROUND(FIRE1106c_working!E8,0)</f>
        <v>1</v>
      </c>
      <c r="F8" s="9">
        <f>ROUND(FIRE1106c_working!F8,0)</f>
        <v>0</v>
      </c>
      <c r="G8" s="9">
        <f>ROUND(FIRE1106c_working!G8,0)</f>
        <v>1</v>
      </c>
      <c r="H8" s="9">
        <f>ROUND(FIRE1106c_working!H8,0)</f>
        <v>12</v>
      </c>
      <c r="I8" s="9">
        <f>ROUND(FIRE1106c_working!I8,0)</f>
        <v>144</v>
      </c>
      <c r="J8" s="9">
        <f>ROUND(FIRE1106c_working!J8,0)</f>
        <v>111</v>
      </c>
      <c r="K8" s="9">
        <f>ROUND(FIRE1106c_working!K8,0)</f>
        <v>20</v>
      </c>
      <c r="L8" s="114">
        <f>IF(FIRE1106c_working!L8="-","-",ROUND(FIRE1106c_working!L8,3))</f>
        <v>4.5999999999999999E-2</v>
      </c>
      <c r="M8" s="91">
        <f>IF(FIRE1106c_working!M8="-","-",ROUND(FIRE1106c_working!M8,2))</f>
        <v>0.27</v>
      </c>
      <c r="N8" s="34" t="s">
        <v>130</v>
      </c>
      <c r="O8" s="9">
        <f>ROUND(FIRE1106c_working!O8,0)</f>
        <v>0</v>
      </c>
      <c r="P8" s="9">
        <f>ROUND(FIRE1106c_working!P8,0)</f>
        <v>0</v>
      </c>
      <c r="Q8" s="9">
        <f>ROUND(FIRE1106c_working!Q8,0)</f>
        <v>0</v>
      </c>
      <c r="R8" s="9">
        <f>ROUND(FIRE1106c_working!R8,0)</f>
        <v>0</v>
      </c>
      <c r="S8" s="9">
        <f>ROUND(FIRE1106c_working!S8,0)</f>
        <v>0</v>
      </c>
      <c r="T8" s="9">
        <f>ROUND(FIRE1106c_working!T8,0)</f>
        <v>0</v>
      </c>
      <c r="U8" s="9">
        <f>ROUND(FIRE1106c_working!U8,0)</f>
        <v>0</v>
      </c>
      <c r="V8" s="9">
        <f>ROUND(FIRE1106c_working!V8,0)</f>
        <v>0</v>
      </c>
      <c r="W8" s="9">
        <f>ROUND(FIRE1106c_working!W8,0)</f>
        <v>0</v>
      </c>
      <c r="X8" s="9">
        <f>ROUND(FIRE1106c_working!X8,0)</f>
        <v>0</v>
      </c>
      <c r="Y8" s="114" t="str">
        <f>IF(FIRE1106c_working!Y8="-","-",ROUND(FIRE1106c_working!Y8,3))</f>
        <v>-</v>
      </c>
      <c r="Z8" s="91" t="str">
        <f>IF(FIRE1106c_working!Z8="-","-",ROUND(FIRE1106c_working!Z8,2))</f>
        <v>-</v>
      </c>
      <c r="AA8" s="34" t="s">
        <v>130</v>
      </c>
      <c r="AB8" s="10">
        <f>ROUND(FIRE1106c_working!AB8,0)</f>
        <v>186</v>
      </c>
      <c r="AC8" s="10">
        <f>ROUND(FIRE1106c_working!AC8,0)</f>
        <v>2</v>
      </c>
      <c r="AD8" s="10">
        <f>ROUND(FIRE1106c_working!AD8,0)</f>
        <v>0</v>
      </c>
      <c r="AE8" s="10">
        <f>ROUND(FIRE1106c_working!AE8,0)</f>
        <v>1</v>
      </c>
      <c r="AF8" s="10">
        <f>ROUND(FIRE1106c_working!AF8,0)</f>
        <v>0</v>
      </c>
      <c r="AG8" s="10">
        <f>ROUND(FIRE1106c_working!AG8,0)</f>
        <v>1</v>
      </c>
      <c r="AH8" s="10">
        <f>ROUND(FIRE1106c_working!AH8,0)</f>
        <v>12</v>
      </c>
      <c r="AI8" s="10">
        <f>ROUND(FIRE1106c_working!AI8,0)</f>
        <v>144</v>
      </c>
      <c r="AJ8" s="10">
        <f>ROUND(FIRE1106c_working!AJ8,0)</f>
        <v>111</v>
      </c>
      <c r="AK8" s="10">
        <f>ROUND(FIRE1106c_working!AK8,0)</f>
        <v>20</v>
      </c>
      <c r="AL8" s="117">
        <f>IF(FIRE1106c_working!AL8="-","-",ROUND(FIRE1106c_working!AL8,3))</f>
        <v>4.5999999999999999E-2</v>
      </c>
      <c r="AM8" s="14">
        <f>IF(FIRE1106c_working!AM8="-","-",ROUND(FIRE1106c_working!AM8,2))</f>
        <v>0.27</v>
      </c>
      <c r="AN8" s="34" t="s">
        <v>130</v>
      </c>
      <c r="AO8" s="9">
        <f>ROUND(FIRE1106c_working!AO8,0)</f>
        <v>2</v>
      </c>
      <c r="AP8" s="9">
        <f>ROUND(FIRE1106c_working!AP8,0)</f>
        <v>0</v>
      </c>
      <c r="AQ8" s="9">
        <f>ROUND(FIRE1106c_working!AQ8,0)</f>
        <v>0</v>
      </c>
      <c r="AR8" s="9">
        <f>ROUND(FIRE1106c_working!AR8,0)</f>
        <v>0</v>
      </c>
      <c r="AS8" s="9">
        <f>ROUND(FIRE1106c_working!AS8,0)</f>
        <v>0</v>
      </c>
      <c r="AT8" s="9">
        <f>ROUND(FIRE1106c_working!AT8,0)</f>
        <v>0</v>
      </c>
      <c r="AU8" s="9">
        <f>ROUND(FIRE1106c_working!AU8,0)</f>
        <v>0</v>
      </c>
      <c r="AV8" s="9">
        <f>ROUND(FIRE1106c_working!AV8,0)</f>
        <v>3</v>
      </c>
      <c r="AW8" s="9">
        <f>ROUND(FIRE1106c_working!AW8,0)</f>
        <v>2</v>
      </c>
      <c r="AX8" s="9">
        <f>ROUND(FIRE1106c_working!AX8,0)</f>
        <v>2</v>
      </c>
      <c r="AY8" s="120">
        <f>IF(FIRE1106c_working!AY8="-","-",ROUND(FIRE1106c_working!AY8,3))</f>
        <v>0</v>
      </c>
      <c r="AZ8" s="91">
        <f>IF(FIRE1106c_working!AZ8="-","-",ROUND(FIRE1106c_working!AZ8,2))</f>
        <v>0.44</v>
      </c>
      <c r="BA8" s="34" t="s">
        <v>130</v>
      </c>
      <c r="BB8" s="9">
        <f>ROUND(FIRE1106c_working!BB8,0)</f>
        <v>0</v>
      </c>
      <c r="BC8" s="9">
        <f>ROUND(FIRE1106c_working!BC8,0)</f>
        <v>0</v>
      </c>
      <c r="BD8" s="9">
        <f>ROUND(FIRE1106c_working!BD8,0)</f>
        <v>0</v>
      </c>
      <c r="BE8" s="9">
        <f>ROUND(FIRE1106c_working!BE8,0)</f>
        <v>0</v>
      </c>
      <c r="BF8" s="9">
        <f>ROUND(FIRE1106c_working!BF8,0)</f>
        <v>0</v>
      </c>
      <c r="BG8" s="9">
        <f>ROUND(FIRE1106c_working!BG8,0)</f>
        <v>0</v>
      </c>
      <c r="BH8" s="9">
        <f>ROUND(FIRE1106c_working!BH8,0)</f>
        <v>0</v>
      </c>
      <c r="BI8" s="9">
        <f>ROUND(FIRE1106c_working!BI8,0)</f>
        <v>0</v>
      </c>
      <c r="BJ8" s="9">
        <f>ROUND(FIRE1106c_working!BJ8,0)</f>
        <v>0</v>
      </c>
      <c r="BK8" s="9">
        <f>ROUND(FIRE1106c_working!BK8,0)</f>
        <v>0</v>
      </c>
      <c r="BL8" s="120" t="str">
        <f>IF(FIRE1106c_working!BL8="-","-",ROUND(FIRE1106c_working!BL8,3))</f>
        <v>-</v>
      </c>
      <c r="BM8" s="91" t="str">
        <f>IF(FIRE1106c_working!BM8="-","-",ROUND(FIRE1106c_working!BM8,2))</f>
        <v>-</v>
      </c>
      <c r="BN8" s="34" t="s">
        <v>130</v>
      </c>
      <c r="BO8" s="10">
        <f>ROUND(FIRE1106c_working!BO8,0)</f>
        <v>188</v>
      </c>
      <c r="BP8" s="10">
        <f>ROUND(FIRE1106c_working!BP8,0)</f>
        <v>2</v>
      </c>
      <c r="BQ8" s="10">
        <f>ROUND(FIRE1106c_working!BQ8,0)</f>
        <v>0</v>
      </c>
      <c r="BR8" s="10">
        <f>ROUND(FIRE1106c_working!BR8,0)</f>
        <v>1</v>
      </c>
      <c r="BS8" s="10">
        <f>ROUND(FIRE1106c_working!BS8,0)</f>
        <v>0</v>
      </c>
      <c r="BT8" s="10">
        <f>ROUND(FIRE1106c_working!BT8,0)</f>
        <v>1</v>
      </c>
      <c r="BU8" s="10">
        <f>ROUND(FIRE1106c_working!BU8,0)</f>
        <v>12</v>
      </c>
      <c r="BV8" s="10">
        <f>ROUND(FIRE1106c_working!BV8,0)</f>
        <v>147</v>
      </c>
      <c r="BW8" s="10">
        <f>ROUND(FIRE1106c_working!BW8,0)</f>
        <v>113</v>
      </c>
      <c r="BX8" s="10">
        <f>ROUND(FIRE1106c_working!BX8,0)</f>
        <v>22</v>
      </c>
      <c r="BY8" s="117">
        <f>IF(FIRE1106c_working!BY8="-","-",ROUND(FIRE1106c_working!BY8,3))</f>
        <v>4.5999999999999999E-2</v>
      </c>
      <c r="BZ8" s="14">
        <f>IF(FIRE1106c_working!BZ8="-","-",ROUND(FIRE1106c_working!BZ8,2))</f>
        <v>0.28000000000000003</v>
      </c>
      <c r="CA8" s="34" t="s">
        <v>130</v>
      </c>
    </row>
    <row r="9" spans="1:79" s="18" customFormat="1" ht="15" customHeight="1" x14ac:dyDescent="0.35">
      <c r="A9" s="8" t="s">
        <v>156</v>
      </c>
      <c r="B9" s="9">
        <f>ROUND(FIRE1106c_working!B9,0)</f>
        <v>469</v>
      </c>
      <c r="C9" s="9">
        <f>ROUND(FIRE1106c_working!C9,0)</f>
        <v>6</v>
      </c>
      <c r="D9" s="9">
        <f>ROUND(FIRE1106c_working!D9,0)</f>
        <v>1</v>
      </c>
      <c r="E9" s="9">
        <f>ROUND(FIRE1106c_working!E9,0)</f>
        <v>2</v>
      </c>
      <c r="F9" s="9">
        <f>ROUND(FIRE1106c_working!F9,0)</f>
        <v>4</v>
      </c>
      <c r="G9" s="9">
        <f>ROUND(FIRE1106c_working!G9,0)</f>
        <v>0</v>
      </c>
      <c r="H9" s="9">
        <f>ROUND(FIRE1106c_working!H9,0)</f>
        <v>38</v>
      </c>
      <c r="I9" s="9">
        <f>ROUND(FIRE1106c_working!I9,0)</f>
        <v>324</v>
      </c>
      <c r="J9" s="9">
        <f>ROUND(FIRE1106c_working!J9,0)</f>
        <v>351</v>
      </c>
      <c r="K9" s="9">
        <f>ROUND(FIRE1106c_working!K9,0)</f>
        <v>48</v>
      </c>
      <c r="L9" s="114">
        <f>IF(FIRE1106c_working!L9="-","-",ROUND(FIRE1106c_working!L9,3))</f>
        <v>0.06</v>
      </c>
      <c r="M9" s="91">
        <f>IF(FIRE1106c_working!M9="-","-",ROUND(FIRE1106c_working!M9,2))</f>
        <v>0.32</v>
      </c>
      <c r="N9" s="34" t="s">
        <v>130</v>
      </c>
      <c r="O9" s="9">
        <f>ROUND(FIRE1106c_working!O9,0)</f>
        <v>11</v>
      </c>
      <c r="P9" s="9">
        <f>ROUND(FIRE1106c_working!P9,0)</f>
        <v>0</v>
      </c>
      <c r="Q9" s="9">
        <f>ROUND(FIRE1106c_working!Q9,0)</f>
        <v>0</v>
      </c>
      <c r="R9" s="9">
        <f>ROUND(FIRE1106c_working!R9,0)</f>
        <v>0</v>
      </c>
      <c r="S9" s="9">
        <f>ROUND(FIRE1106c_working!S9,0)</f>
        <v>0</v>
      </c>
      <c r="T9" s="9">
        <f>ROUND(FIRE1106c_working!T9,0)</f>
        <v>0</v>
      </c>
      <c r="U9" s="9">
        <f>ROUND(FIRE1106c_working!U9,0)</f>
        <v>0</v>
      </c>
      <c r="V9" s="9">
        <f>ROUND(FIRE1106c_working!V9,0)</f>
        <v>5</v>
      </c>
      <c r="W9" s="9">
        <f>ROUND(FIRE1106c_working!W9,0)</f>
        <v>9</v>
      </c>
      <c r="X9" s="9">
        <f>ROUND(FIRE1106c_working!X9,0)</f>
        <v>0</v>
      </c>
      <c r="Y9" s="114">
        <f>IF(FIRE1106c_working!Y9="-","-",ROUND(FIRE1106c_working!Y9,3))</f>
        <v>0</v>
      </c>
      <c r="Z9" s="91">
        <f>IF(FIRE1106c_working!Z9="-","-",ROUND(FIRE1106c_working!Z9,2))</f>
        <v>0.36</v>
      </c>
      <c r="AA9" s="34" t="s">
        <v>130</v>
      </c>
      <c r="AB9" s="10">
        <f>ROUND(FIRE1106c_working!AB9,0)</f>
        <v>480</v>
      </c>
      <c r="AC9" s="10">
        <f>ROUND(FIRE1106c_working!AC9,0)</f>
        <v>6</v>
      </c>
      <c r="AD9" s="10">
        <f>ROUND(FIRE1106c_working!AD9,0)</f>
        <v>1</v>
      </c>
      <c r="AE9" s="10">
        <f>ROUND(FIRE1106c_working!AE9,0)</f>
        <v>2</v>
      </c>
      <c r="AF9" s="10">
        <f>ROUND(FIRE1106c_working!AF9,0)</f>
        <v>4</v>
      </c>
      <c r="AG9" s="10">
        <f>ROUND(FIRE1106c_working!AG9,0)</f>
        <v>0</v>
      </c>
      <c r="AH9" s="10">
        <f>ROUND(FIRE1106c_working!AH9,0)</f>
        <v>38</v>
      </c>
      <c r="AI9" s="10">
        <f>ROUND(FIRE1106c_working!AI9,0)</f>
        <v>329</v>
      </c>
      <c r="AJ9" s="10">
        <f>ROUND(FIRE1106c_working!AJ9,0)</f>
        <v>360</v>
      </c>
      <c r="AK9" s="10">
        <f>ROUND(FIRE1106c_working!AK9,0)</f>
        <v>48</v>
      </c>
      <c r="AL9" s="117">
        <f>IF(FIRE1106c_working!AL9="-","-",ROUND(FIRE1106c_working!AL9,3))</f>
        <v>5.8999999999999997E-2</v>
      </c>
      <c r="AM9" s="14">
        <f>IF(FIRE1106c_working!AM9="-","-",ROUND(FIRE1106c_working!AM9,2))</f>
        <v>0.32</v>
      </c>
      <c r="AN9" s="34" t="s">
        <v>130</v>
      </c>
      <c r="AO9" s="9">
        <f>ROUND(FIRE1106c_working!AO9,0)</f>
        <v>15</v>
      </c>
      <c r="AP9" s="9">
        <f>ROUND(FIRE1106c_working!AP9,0)</f>
        <v>0</v>
      </c>
      <c r="AQ9" s="9">
        <f>ROUND(FIRE1106c_working!AQ9,0)</f>
        <v>0</v>
      </c>
      <c r="AR9" s="9">
        <f>ROUND(FIRE1106c_working!AR9,0)</f>
        <v>0</v>
      </c>
      <c r="AS9" s="9">
        <f>ROUND(FIRE1106c_working!AS9,0)</f>
        <v>0</v>
      </c>
      <c r="AT9" s="9">
        <f>ROUND(FIRE1106c_working!AT9,0)</f>
        <v>0</v>
      </c>
      <c r="AU9" s="9">
        <f>ROUND(FIRE1106c_working!AU9,0)</f>
        <v>2</v>
      </c>
      <c r="AV9" s="9">
        <f>ROUND(FIRE1106c_working!AV9,0)</f>
        <v>16</v>
      </c>
      <c r="AW9" s="9">
        <f>ROUND(FIRE1106c_working!AW9,0)</f>
        <v>12</v>
      </c>
      <c r="AX9" s="9">
        <f>ROUND(FIRE1106c_working!AX9,0)</f>
        <v>12</v>
      </c>
      <c r="AY9" s="120">
        <f>IF(FIRE1106c_working!AY9="-","-",ROUND(FIRE1106c_working!AY9,3))</f>
        <v>6.0999999999999999E-2</v>
      </c>
      <c r="AZ9" s="91">
        <f>IF(FIRE1106c_working!AZ9="-","-",ROUND(FIRE1106c_working!AZ9,2))</f>
        <v>0.42</v>
      </c>
      <c r="BA9" s="34" t="s">
        <v>130</v>
      </c>
      <c r="BB9" s="9">
        <f>ROUND(FIRE1106c_working!BB9,0)</f>
        <v>0</v>
      </c>
      <c r="BC9" s="9">
        <f>ROUND(FIRE1106c_working!BC9,0)</f>
        <v>0</v>
      </c>
      <c r="BD9" s="9">
        <f>ROUND(FIRE1106c_working!BD9,0)</f>
        <v>0</v>
      </c>
      <c r="BE9" s="9">
        <f>ROUND(FIRE1106c_working!BE9,0)</f>
        <v>0</v>
      </c>
      <c r="BF9" s="9">
        <f>ROUND(FIRE1106c_working!BF9,0)</f>
        <v>0</v>
      </c>
      <c r="BG9" s="9">
        <f>ROUND(FIRE1106c_working!BG9,0)</f>
        <v>0</v>
      </c>
      <c r="BH9" s="9">
        <f>ROUND(FIRE1106c_working!BH9,0)</f>
        <v>0</v>
      </c>
      <c r="BI9" s="9">
        <f>ROUND(FIRE1106c_working!BI9,0)</f>
        <v>0</v>
      </c>
      <c r="BJ9" s="9">
        <f>ROUND(FIRE1106c_working!BJ9,0)</f>
        <v>0</v>
      </c>
      <c r="BK9" s="9">
        <f>ROUND(FIRE1106c_working!BK9,0)</f>
        <v>0</v>
      </c>
      <c r="BL9" s="120" t="str">
        <f>IF(FIRE1106c_working!BL9="-","-",ROUND(FIRE1106c_working!BL9,3))</f>
        <v>-</v>
      </c>
      <c r="BM9" s="91" t="str">
        <f>IF(FIRE1106c_working!BM9="-","-",ROUND(FIRE1106c_working!BM9,2))</f>
        <v>-</v>
      </c>
      <c r="BN9" s="34" t="s">
        <v>130</v>
      </c>
      <c r="BO9" s="10">
        <f>ROUND(FIRE1106c_working!BO9,0)</f>
        <v>495</v>
      </c>
      <c r="BP9" s="10">
        <f>ROUND(FIRE1106c_working!BP9,0)</f>
        <v>6</v>
      </c>
      <c r="BQ9" s="10">
        <f>ROUND(FIRE1106c_working!BQ9,0)</f>
        <v>1</v>
      </c>
      <c r="BR9" s="10">
        <f>ROUND(FIRE1106c_working!BR9,0)</f>
        <v>2</v>
      </c>
      <c r="BS9" s="10">
        <f>ROUND(FIRE1106c_working!BS9,0)</f>
        <v>4</v>
      </c>
      <c r="BT9" s="10">
        <f>ROUND(FIRE1106c_working!BT9,0)</f>
        <v>0</v>
      </c>
      <c r="BU9" s="10">
        <f>ROUND(FIRE1106c_working!BU9,0)</f>
        <v>40</v>
      </c>
      <c r="BV9" s="10">
        <f>ROUND(FIRE1106c_working!BV9,0)</f>
        <v>345</v>
      </c>
      <c r="BW9" s="10">
        <f>ROUND(FIRE1106c_working!BW9,0)</f>
        <v>372</v>
      </c>
      <c r="BX9" s="10">
        <f>ROUND(FIRE1106c_working!BX9,0)</f>
        <v>60</v>
      </c>
      <c r="BY9" s="117">
        <f>IF(FIRE1106c_working!BY9="-","-",ROUND(FIRE1106c_working!BY9,3))</f>
        <v>5.8999999999999997E-2</v>
      </c>
      <c r="BZ9" s="14">
        <f>IF(FIRE1106c_working!BZ9="-","-",ROUND(FIRE1106c_working!BZ9,2))</f>
        <v>0.33</v>
      </c>
      <c r="CA9" s="34" t="s">
        <v>130</v>
      </c>
    </row>
    <row r="10" spans="1:79" s="18" customFormat="1" ht="15" customHeight="1" x14ac:dyDescent="0.35">
      <c r="A10" s="8" t="s">
        <v>157</v>
      </c>
      <c r="B10" s="9">
        <f>ROUND(FIRE1106c_working!B10,0)</f>
        <v>1243</v>
      </c>
      <c r="C10" s="9">
        <f>ROUND(FIRE1106c_working!C10,0)</f>
        <v>33</v>
      </c>
      <c r="D10" s="9">
        <f>ROUND(FIRE1106c_working!D10,0)</f>
        <v>4</v>
      </c>
      <c r="E10" s="9">
        <f>ROUND(FIRE1106c_working!E10,0)</f>
        <v>4</v>
      </c>
      <c r="F10" s="9">
        <f>ROUND(FIRE1106c_working!F10,0)</f>
        <v>25</v>
      </c>
      <c r="G10" s="9">
        <f>ROUND(FIRE1106c_working!G10,0)</f>
        <v>5</v>
      </c>
      <c r="H10" s="9">
        <f>ROUND(FIRE1106c_working!H10,0)</f>
        <v>97</v>
      </c>
      <c r="I10" s="9">
        <f>ROUND(FIRE1106c_working!I10,0)</f>
        <v>1034</v>
      </c>
      <c r="J10" s="9">
        <f>ROUND(FIRE1106c_working!J10,0)</f>
        <v>1078</v>
      </c>
      <c r="K10" s="9">
        <f>ROUND(FIRE1106c_working!K10,0)</f>
        <v>74</v>
      </c>
      <c r="L10" s="114">
        <f>IF(FIRE1106c_working!L10="-","-",ROUND(FIRE1106c_working!L10,3))</f>
        <v>6.9000000000000006E-2</v>
      </c>
      <c r="M10" s="91">
        <f>IF(FIRE1106c_working!M10="-","-",ROUND(FIRE1106c_working!M10,2))</f>
        <v>0.32</v>
      </c>
      <c r="N10" s="34" t="s">
        <v>130</v>
      </c>
      <c r="O10" s="9">
        <f>ROUND(FIRE1106c_working!O10,0)</f>
        <v>378</v>
      </c>
      <c r="P10" s="9">
        <f>ROUND(FIRE1106c_working!P10,0)</f>
        <v>5</v>
      </c>
      <c r="Q10" s="9">
        <f>ROUND(FIRE1106c_working!Q10,0)</f>
        <v>1</v>
      </c>
      <c r="R10" s="9">
        <f>ROUND(FIRE1106c_working!R10,0)</f>
        <v>0</v>
      </c>
      <c r="S10" s="9">
        <f>ROUND(FIRE1106c_working!S10,0)</f>
        <v>0</v>
      </c>
      <c r="T10" s="9">
        <f>ROUND(FIRE1106c_working!T10,0)</f>
        <v>0</v>
      </c>
      <c r="U10" s="9">
        <f>ROUND(FIRE1106c_working!U10,0)</f>
        <v>28</v>
      </c>
      <c r="V10" s="9">
        <f>ROUND(FIRE1106c_working!V10,0)</f>
        <v>220</v>
      </c>
      <c r="W10" s="9">
        <f>ROUND(FIRE1106c_working!W10,0)</f>
        <v>354</v>
      </c>
      <c r="X10" s="9">
        <f>ROUND(FIRE1106c_working!X10,0)</f>
        <v>19</v>
      </c>
      <c r="Y10" s="114">
        <f>IF(FIRE1106c_working!Y10="-","-",ROUND(FIRE1106c_working!Y10,3))</f>
        <v>5.3999999999999999E-2</v>
      </c>
      <c r="Z10" s="91">
        <f>IF(FIRE1106c_working!Z10="-","-",ROUND(FIRE1106c_working!Z10,2))</f>
        <v>0.37</v>
      </c>
      <c r="AA10" s="34" t="s">
        <v>130</v>
      </c>
      <c r="AB10" s="10">
        <f>ROUND(FIRE1106c_working!AB10,0)</f>
        <v>1621</v>
      </c>
      <c r="AC10" s="10">
        <f>ROUND(FIRE1106c_working!AC10,0)</f>
        <v>38</v>
      </c>
      <c r="AD10" s="10">
        <f>ROUND(FIRE1106c_working!AD10,0)</f>
        <v>5</v>
      </c>
      <c r="AE10" s="10">
        <f>ROUND(FIRE1106c_working!AE10,0)</f>
        <v>4</v>
      </c>
      <c r="AF10" s="10">
        <f>ROUND(FIRE1106c_working!AF10,0)</f>
        <v>25</v>
      </c>
      <c r="AG10" s="10">
        <f>ROUND(FIRE1106c_working!AG10,0)</f>
        <v>5</v>
      </c>
      <c r="AH10" s="10">
        <f>ROUND(FIRE1106c_working!AH10,0)</f>
        <v>125</v>
      </c>
      <c r="AI10" s="10">
        <f>ROUND(FIRE1106c_working!AI10,0)</f>
        <v>1254</v>
      </c>
      <c r="AJ10" s="10">
        <f>ROUND(FIRE1106c_working!AJ10,0)</f>
        <v>1432</v>
      </c>
      <c r="AK10" s="10">
        <f>ROUND(FIRE1106c_working!AK10,0)</f>
        <v>93</v>
      </c>
      <c r="AL10" s="117">
        <f>IF(FIRE1106c_working!AL10="-","-",ROUND(FIRE1106c_working!AL10,3))</f>
        <v>6.6000000000000003E-2</v>
      </c>
      <c r="AM10" s="14">
        <f>IF(FIRE1106c_working!AM10="-","-",ROUND(FIRE1106c_working!AM10,2))</f>
        <v>0.33</v>
      </c>
      <c r="AN10" s="34" t="s">
        <v>130</v>
      </c>
      <c r="AO10" s="9">
        <f>ROUND(FIRE1106c_working!AO10,0)</f>
        <v>66</v>
      </c>
      <c r="AP10" s="9">
        <f>ROUND(FIRE1106c_working!AP10,0)</f>
        <v>1</v>
      </c>
      <c r="AQ10" s="9">
        <f>ROUND(FIRE1106c_working!AQ10,0)</f>
        <v>0</v>
      </c>
      <c r="AR10" s="9">
        <f>ROUND(FIRE1106c_working!AR10,0)</f>
        <v>0</v>
      </c>
      <c r="AS10" s="9">
        <f>ROUND(FIRE1106c_working!AS10,0)</f>
        <v>0</v>
      </c>
      <c r="AT10" s="9">
        <f>ROUND(FIRE1106c_working!AT10,0)</f>
        <v>0</v>
      </c>
      <c r="AU10" s="9">
        <f>ROUND(FIRE1106c_working!AU10,0)</f>
        <v>6</v>
      </c>
      <c r="AV10" s="9">
        <f>ROUND(FIRE1106c_working!AV10,0)</f>
        <v>50</v>
      </c>
      <c r="AW10" s="9">
        <f>ROUND(FIRE1106c_working!AW10,0)</f>
        <v>60</v>
      </c>
      <c r="AX10" s="9">
        <f>ROUND(FIRE1106c_working!AX10,0)</f>
        <v>27</v>
      </c>
      <c r="AY10" s="120">
        <f>IF(FIRE1106c_working!AY10="-","-",ROUND(FIRE1106c_working!AY10,3))</f>
        <v>5.7000000000000002E-2</v>
      </c>
      <c r="AZ10" s="91">
        <f>IF(FIRE1106c_working!AZ10="-","-",ROUND(FIRE1106c_working!AZ10,2))</f>
        <v>0.41</v>
      </c>
      <c r="BA10" s="34" t="s">
        <v>130</v>
      </c>
      <c r="BB10" s="9">
        <f>ROUND(FIRE1106c_working!BB10,0)</f>
        <v>0</v>
      </c>
      <c r="BC10" s="9">
        <f>ROUND(FIRE1106c_working!BC10,0)</f>
        <v>0</v>
      </c>
      <c r="BD10" s="9">
        <f>ROUND(FIRE1106c_working!BD10,0)</f>
        <v>0</v>
      </c>
      <c r="BE10" s="9">
        <f>ROUND(FIRE1106c_working!BE10,0)</f>
        <v>0</v>
      </c>
      <c r="BF10" s="9">
        <f>ROUND(FIRE1106c_working!BF10,0)</f>
        <v>0</v>
      </c>
      <c r="BG10" s="9">
        <f>ROUND(FIRE1106c_working!BG10,0)</f>
        <v>0</v>
      </c>
      <c r="BH10" s="9">
        <f>ROUND(FIRE1106c_working!BH10,0)</f>
        <v>0</v>
      </c>
      <c r="BI10" s="9">
        <f>ROUND(FIRE1106c_working!BI10,0)</f>
        <v>0</v>
      </c>
      <c r="BJ10" s="9">
        <f>ROUND(FIRE1106c_working!BJ10,0)</f>
        <v>0</v>
      </c>
      <c r="BK10" s="9">
        <f>ROUND(FIRE1106c_working!BK10,0)</f>
        <v>0</v>
      </c>
      <c r="BL10" s="120" t="str">
        <f>IF(FIRE1106c_working!BL10="-","-",ROUND(FIRE1106c_working!BL10,3))</f>
        <v>-</v>
      </c>
      <c r="BM10" s="91" t="str">
        <f>IF(FIRE1106c_working!BM10="-","-",ROUND(FIRE1106c_working!BM10,2))</f>
        <v>-</v>
      </c>
      <c r="BN10" s="34" t="s">
        <v>130</v>
      </c>
      <c r="BO10" s="10">
        <f>ROUND(FIRE1106c_working!BO10,0)</f>
        <v>1687</v>
      </c>
      <c r="BP10" s="10">
        <f>ROUND(FIRE1106c_working!BP10,0)</f>
        <v>39</v>
      </c>
      <c r="BQ10" s="10">
        <f>ROUND(FIRE1106c_working!BQ10,0)</f>
        <v>5</v>
      </c>
      <c r="BR10" s="10">
        <f>ROUND(FIRE1106c_working!BR10,0)</f>
        <v>4</v>
      </c>
      <c r="BS10" s="10">
        <f>ROUND(FIRE1106c_working!BS10,0)</f>
        <v>25</v>
      </c>
      <c r="BT10" s="10">
        <f>ROUND(FIRE1106c_working!BT10,0)</f>
        <v>5</v>
      </c>
      <c r="BU10" s="10">
        <f>ROUND(FIRE1106c_working!BU10,0)</f>
        <v>131</v>
      </c>
      <c r="BV10" s="10">
        <f>ROUND(FIRE1106c_working!BV10,0)</f>
        <v>1304</v>
      </c>
      <c r="BW10" s="10">
        <f>ROUND(FIRE1106c_working!BW10,0)</f>
        <v>1492</v>
      </c>
      <c r="BX10" s="10">
        <f>ROUND(FIRE1106c_working!BX10,0)</f>
        <v>120</v>
      </c>
      <c r="BY10" s="117">
        <f>IF(FIRE1106c_working!BY10="-","-",ROUND(FIRE1106c_working!BY10,3))</f>
        <v>6.5000000000000002E-2</v>
      </c>
      <c r="BZ10" s="14">
        <f>IF(FIRE1106c_working!BZ10="-","-",ROUND(FIRE1106c_working!BZ10,2))</f>
        <v>0.33</v>
      </c>
      <c r="CA10" s="34" t="s">
        <v>130</v>
      </c>
    </row>
    <row r="11" spans="1:79" s="18" customFormat="1" ht="15" customHeight="1" x14ac:dyDescent="0.35">
      <c r="A11" s="8" t="s">
        <v>153</v>
      </c>
      <c r="B11" s="9">
        <f>ROUND(FIRE1106c_working!B11,0)</f>
        <v>1041</v>
      </c>
      <c r="C11" s="9">
        <f>ROUND(FIRE1106c_working!C11,0)</f>
        <v>21</v>
      </c>
      <c r="D11" s="9">
        <f>ROUND(FIRE1106c_working!D11,0)</f>
        <v>7</v>
      </c>
      <c r="E11" s="9">
        <f>ROUND(FIRE1106c_working!E11,0)</f>
        <v>4</v>
      </c>
      <c r="F11" s="9">
        <f>ROUND(FIRE1106c_working!F11,0)</f>
        <v>19</v>
      </c>
      <c r="G11" s="9">
        <f>ROUND(FIRE1106c_working!G11,0)</f>
        <v>1</v>
      </c>
      <c r="H11" s="9">
        <f>ROUND(FIRE1106c_working!H11,0)</f>
        <v>112</v>
      </c>
      <c r="I11" s="9">
        <f>ROUND(FIRE1106c_working!I11,0)</f>
        <v>960</v>
      </c>
      <c r="J11" s="9">
        <f>ROUND(FIRE1106c_working!J11,0)</f>
        <v>1021</v>
      </c>
      <c r="K11" s="9">
        <f>ROUND(FIRE1106c_working!K11,0)</f>
        <v>106</v>
      </c>
      <c r="L11" s="114">
        <f>IF(FIRE1106c_working!L11="-","-",ROUND(FIRE1106c_working!L11,3))</f>
        <v>7.5999999999999998E-2</v>
      </c>
      <c r="M11" s="91">
        <f>IF(FIRE1106c_working!M11="-","-",ROUND(FIRE1106c_working!M11,2))</f>
        <v>0.34</v>
      </c>
      <c r="N11" s="34" t="s">
        <v>130</v>
      </c>
      <c r="O11" s="9">
        <f>ROUND(FIRE1106c_working!O11,0)</f>
        <v>735</v>
      </c>
      <c r="P11" s="9">
        <f>ROUND(FIRE1106c_working!P11,0)</f>
        <v>12</v>
      </c>
      <c r="Q11" s="9">
        <f>ROUND(FIRE1106c_working!Q11,0)</f>
        <v>1</v>
      </c>
      <c r="R11" s="9">
        <f>ROUND(FIRE1106c_working!R11,0)</f>
        <v>0</v>
      </c>
      <c r="S11" s="9">
        <f>ROUND(FIRE1106c_working!S11,0)</f>
        <v>3</v>
      </c>
      <c r="T11" s="9">
        <f>ROUND(FIRE1106c_working!T11,0)</f>
        <v>1</v>
      </c>
      <c r="U11" s="9">
        <f>ROUND(FIRE1106c_working!U11,0)</f>
        <v>51</v>
      </c>
      <c r="V11" s="9">
        <f>ROUND(FIRE1106c_working!V11,0)</f>
        <v>667</v>
      </c>
      <c r="W11" s="9">
        <f>ROUND(FIRE1106c_working!W11,0)</f>
        <v>733</v>
      </c>
      <c r="X11" s="9">
        <f>ROUND(FIRE1106c_working!X11,0)</f>
        <v>39</v>
      </c>
      <c r="Y11" s="114">
        <f>IF(FIRE1106c_working!Y11="-","-",ROUND(FIRE1106c_working!Y11,3))</f>
        <v>4.5999999999999999E-2</v>
      </c>
      <c r="Z11" s="91">
        <f>IF(FIRE1106c_working!Z11="-","-",ROUND(FIRE1106c_working!Z11,2))</f>
        <v>0.34</v>
      </c>
      <c r="AA11" s="34" t="s">
        <v>130</v>
      </c>
      <c r="AB11" s="10">
        <f>ROUND(FIRE1106c_working!AB11,0)</f>
        <v>1776</v>
      </c>
      <c r="AC11" s="10">
        <f>ROUND(FIRE1106c_working!AC11,0)</f>
        <v>33</v>
      </c>
      <c r="AD11" s="10">
        <f>ROUND(FIRE1106c_working!AD11,0)</f>
        <v>8</v>
      </c>
      <c r="AE11" s="10">
        <f>ROUND(FIRE1106c_working!AE11,0)</f>
        <v>4</v>
      </c>
      <c r="AF11" s="10">
        <f>ROUND(FIRE1106c_working!AF11,0)</f>
        <v>22</v>
      </c>
      <c r="AG11" s="10">
        <f>ROUND(FIRE1106c_working!AG11,0)</f>
        <v>2</v>
      </c>
      <c r="AH11" s="10">
        <f>ROUND(FIRE1106c_working!AH11,0)</f>
        <v>163</v>
      </c>
      <c r="AI11" s="10">
        <f>ROUND(FIRE1106c_working!AI11,0)</f>
        <v>1627</v>
      </c>
      <c r="AJ11" s="10">
        <f>ROUND(FIRE1106c_working!AJ11,0)</f>
        <v>1754</v>
      </c>
      <c r="AK11" s="10">
        <f>ROUND(FIRE1106c_working!AK11,0)</f>
        <v>145</v>
      </c>
      <c r="AL11" s="117">
        <f>IF(FIRE1106c_working!AL11="-","-",ROUND(FIRE1106c_working!AL11,3))</f>
        <v>6.4000000000000001E-2</v>
      </c>
      <c r="AM11" s="14">
        <f>IF(FIRE1106c_working!AM11="-","-",ROUND(FIRE1106c_working!AM11,2))</f>
        <v>0.34</v>
      </c>
      <c r="AN11" s="34" t="s">
        <v>130</v>
      </c>
      <c r="AO11" s="9">
        <f>ROUND(FIRE1106c_working!AO11,0)</f>
        <v>93</v>
      </c>
      <c r="AP11" s="9">
        <f>ROUND(FIRE1106c_working!AP11,0)</f>
        <v>0</v>
      </c>
      <c r="AQ11" s="9">
        <f>ROUND(FIRE1106c_working!AQ11,0)</f>
        <v>0</v>
      </c>
      <c r="AR11" s="9">
        <f>ROUND(FIRE1106c_working!AR11,0)</f>
        <v>0</v>
      </c>
      <c r="AS11" s="9">
        <f>ROUND(FIRE1106c_working!AS11,0)</f>
        <v>0</v>
      </c>
      <c r="AT11" s="9">
        <f>ROUND(FIRE1106c_working!AT11,0)</f>
        <v>1</v>
      </c>
      <c r="AU11" s="9">
        <f>ROUND(FIRE1106c_working!AU11,0)</f>
        <v>7</v>
      </c>
      <c r="AV11" s="9">
        <f>ROUND(FIRE1106c_working!AV11,0)</f>
        <v>92</v>
      </c>
      <c r="AW11" s="9">
        <f>ROUND(FIRE1106c_working!AW11,0)</f>
        <v>56</v>
      </c>
      <c r="AX11" s="9">
        <f>ROUND(FIRE1106c_working!AX11,0)</f>
        <v>16</v>
      </c>
      <c r="AY11" s="120">
        <f>IF(FIRE1106c_working!AY11="-","-",ROUND(FIRE1106c_working!AY11,3))</f>
        <v>4.1000000000000002E-2</v>
      </c>
      <c r="AZ11" s="91">
        <f>IF(FIRE1106c_working!AZ11="-","-",ROUND(FIRE1106c_working!AZ11,2))</f>
        <v>0.27</v>
      </c>
      <c r="BA11" s="34" t="s">
        <v>130</v>
      </c>
      <c r="BB11" s="9">
        <f>ROUND(FIRE1106c_working!BB11,0)</f>
        <v>0</v>
      </c>
      <c r="BC11" s="9">
        <f>ROUND(FIRE1106c_working!BC11,0)</f>
        <v>0</v>
      </c>
      <c r="BD11" s="9">
        <f>ROUND(FIRE1106c_working!BD11,0)</f>
        <v>0</v>
      </c>
      <c r="BE11" s="9">
        <f>ROUND(FIRE1106c_working!BE11,0)</f>
        <v>0</v>
      </c>
      <c r="BF11" s="9">
        <f>ROUND(FIRE1106c_working!BF11,0)</f>
        <v>0</v>
      </c>
      <c r="BG11" s="9">
        <f>ROUND(FIRE1106c_working!BG11,0)</f>
        <v>0</v>
      </c>
      <c r="BH11" s="9">
        <f>ROUND(FIRE1106c_working!BH11,0)</f>
        <v>0</v>
      </c>
      <c r="BI11" s="9">
        <f>ROUND(FIRE1106c_working!BI11,0)</f>
        <v>0</v>
      </c>
      <c r="BJ11" s="9">
        <f>ROUND(FIRE1106c_working!BJ11,0)</f>
        <v>0</v>
      </c>
      <c r="BK11" s="9">
        <f>ROUND(FIRE1106c_working!BK11,0)</f>
        <v>0</v>
      </c>
      <c r="BL11" s="120" t="str">
        <f>IF(FIRE1106c_working!BL11="-","-",ROUND(FIRE1106c_working!BL11,3))</f>
        <v>-</v>
      </c>
      <c r="BM11" s="91" t="str">
        <f>IF(FIRE1106c_working!BM11="-","-",ROUND(FIRE1106c_working!BM11,2))</f>
        <v>-</v>
      </c>
      <c r="BN11" s="34" t="s">
        <v>130</v>
      </c>
      <c r="BO11" s="10">
        <f>ROUND(FIRE1106c_working!BO11,0)</f>
        <v>1869</v>
      </c>
      <c r="BP11" s="10">
        <f>ROUND(FIRE1106c_working!BP11,0)</f>
        <v>33</v>
      </c>
      <c r="BQ11" s="10">
        <f>ROUND(FIRE1106c_working!BQ11,0)</f>
        <v>8</v>
      </c>
      <c r="BR11" s="10">
        <f>ROUND(FIRE1106c_working!BR11,0)</f>
        <v>4</v>
      </c>
      <c r="BS11" s="10">
        <f>ROUND(FIRE1106c_working!BS11,0)</f>
        <v>22</v>
      </c>
      <c r="BT11" s="10">
        <f>ROUND(FIRE1106c_working!BT11,0)</f>
        <v>3</v>
      </c>
      <c r="BU11" s="10">
        <f>ROUND(FIRE1106c_working!BU11,0)</f>
        <v>170</v>
      </c>
      <c r="BV11" s="10">
        <f>ROUND(FIRE1106c_working!BV11,0)</f>
        <v>1719</v>
      </c>
      <c r="BW11" s="10">
        <f>ROUND(FIRE1106c_working!BW11,0)</f>
        <v>1810</v>
      </c>
      <c r="BX11" s="10">
        <f>ROUND(FIRE1106c_working!BX11,0)</f>
        <v>161</v>
      </c>
      <c r="BY11" s="117">
        <f>IF(FIRE1106c_working!BY11="-","-",ROUND(FIRE1106c_working!BY11,3))</f>
        <v>6.3E-2</v>
      </c>
      <c r="BZ11" s="14">
        <f>IF(FIRE1106c_working!BZ11="-","-",ROUND(FIRE1106c_working!BZ11,2))</f>
        <v>0.34</v>
      </c>
      <c r="CA11" s="34" t="s">
        <v>130</v>
      </c>
    </row>
    <row r="12" spans="1:79" s="18" customFormat="1" ht="15" customHeight="1" x14ac:dyDescent="0.35">
      <c r="A12" s="8" t="s">
        <v>154</v>
      </c>
      <c r="B12" s="9">
        <f>ROUND(FIRE1106c_working!B12,0)</f>
        <v>3748</v>
      </c>
      <c r="C12" s="9">
        <f>ROUND(FIRE1106c_working!C12,0)</f>
        <v>74</v>
      </c>
      <c r="D12" s="9">
        <f>ROUND(FIRE1106c_working!D12,0)</f>
        <v>17</v>
      </c>
      <c r="E12" s="9">
        <f>ROUND(FIRE1106c_working!E12,0)</f>
        <v>12</v>
      </c>
      <c r="F12" s="9">
        <f>ROUND(FIRE1106c_working!F12,0)</f>
        <v>121</v>
      </c>
      <c r="G12" s="9">
        <f>ROUND(FIRE1106c_working!G12,0)</f>
        <v>36</v>
      </c>
      <c r="H12" s="9">
        <f>ROUND(FIRE1106c_working!H12,0)</f>
        <v>450</v>
      </c>
      <c r="I12" s="9">
        <f>ROUND(FIRE1106c_working!I12,0)</f>
        <v>5102</v>
      </c>
      <c r="J12" s="9">
        <f>ROUND(FIRE1106c_working!J12,0)</f>
        <v>3945</v>
      </c>
      <c r="K12" s="9">
        <f>ROUND(FIRE1106c_working!K12,0)</f>
        <v>391</v>
      </c>
      <c r="L12" s="114">
        <f>IF(FIRE1106c_working!L12="-","-",ROUND(FIRE1106c_working!L12,3))</f>
        <v>7.3999999999999996E-2</v>
      </c>
      <c r="M12" s="91">
        <f>IF(FIRE1106c_working!M12="-","-",ROUND(FIRE1106c_working!M12,2))</f>
        <v>0.31</v>
      </c>
      <c r="N12" s="34" t="s">
        <v>130</v>
      </c>
      <c r="O12" s="9">
        <f>ROUND(FIRE1106c_working!O12,0)</f>
        <v>2282</v>
      </c>
      <c r="P12" s="9">
        <f>ROUND(FIRE1106c_working!P12,0)</f>
        <v>15</v>
      </c>
      <c r="Q12" s="9">
        <f>ROUND(FIRE1106c_working!Q12,0)</f>
        <v>6</v>
      </c>
      <c r="R12" s="9">
        <f>ROUND(FIRE1106c_working!R12,0)</f>
        <v>4</v>
      </c>
      <c r="S12" s="9">
        <f>ROUND(FIRE1106c_working!S12,0)</f>
        <v>20</v>
      </c>
      <c r="T12" s="9">
        <f>ROUND(FIRE1106c_working!T12,0)</f>
        <v>7</v>
      </c>
      <c r="U12" s="9">
        <f>ROUND(FIRE1106c_working!U12,0)</f>
        <v>185</v>
      </c>
      <c r="V12" s="9">
        <f>ROUND(FIRE1106c_working!V12,0)</f>
        <v>3300</v>
      </c>
      <c r="W12" s="9">
        <f>ROUND(FIRE1106c_working!W12,0)</f>
        <v>2786</v>
      </c>
      <c r="X12" s="9">
        <f>ROUND(FIRE1106c_working!X12,0)</f>
        <v>165</v>
      </c>
      <c r="Y12" s="114">
        <f>IF(FIRE1106c_working!Y12="-","-",ROUND(FIRE1106c_working!Y12,3))</f>
        <v>4.1000000000000002E-2</v>
      </c>
      <c r="Z12" s="91">
        <f>IF(FIRE1106c_working!Z12="-","-",ROUND(FIRE1106c_working!Z12,2))</f>
        <v>0.34</v>
      </c>
      <c r="AA12" s="34" t="s">
        <v>130</v>
      </c>
      <c r="AB12" s="10">
        <f>ROUND(FIRE1106c_working!AB12,0)</f>
        <v>6030</v>
      </c>
      <c r="AC12" s="10">
        <f>ROUND(FIRE1106c_working!AC12,0)</f>
        <v>89</v>
      </c>
      <c r="AD12" s="10">
        <f>ROUND(FIRE1106c_working!AD12,0)</f>
        <v>23</v>
      </c>
      <c r="AE12" s="10">
        <f>ROUND(FIRE1106c_working!AE12,0)</f>
        <v>16</v>
      </c>
      <c r="AF12" s="10">
        <f>ROUND(FIRE1106c_working!AF12,0)</f>
        <v>141</v>
      </c>
      <c r="AG12" s="10">
        <f>ROUND(FIRE1106c_working!AG12,0)</f>
        <v>43</v>
      </c>
      <c r="AH12" s="10">
        <f>ROUND(FIRE1106c_working!AH12,0)</f>
        <v>635</v>
      </c>
      <c r="AI12" s="10">
        <f>ROUND(FIRE1106c_working!AI12,0)</f>
        <v>8402</v>
      </c>
      <c r="AJ12" s="10">
        <f>ROUND(FIRE1106c_working!AJ12,0)</f>
        <v>6731</v>
      </c>
      <c r="AK12" s="10">
        <f>ROUND(FIRE1106c_working!AK12,0)</f>
        <v>556</v>
      </c>
      <c r="AL12" s="117">
        <f>IF(FIRE1106c_working!AL12="-","-",ROUND(FIRE1106c_working!AL12,3))</f>
        <v>6.2E-2</v>
      </c>
      <c r="AM12" s="14">
        <f>IF(FIRE1106c_working!AM12="-","-",ROUND(FIRE1106c_working!AM12,2))</f>
        <v>0.32</v>
      </c>
      <c r="AN12" s="34" t="s">
        <v>130</v>
      </c>
      <c r="AO12" s="9">
        <f>ROUND(FIRE1106c_working!AO12,0)</f>
        <v>177</v>
      </c>
      <c r="AP12" s="9">
        <f>ROUND(FIRE1106c_working!AP12,0)</f>
        <v>2</v>
      </c>
      <c r="AQ12" s="9">
        <f>ROUND(FIRE1106c_working!AQ12,0)</f>
        <v>1</v>
      </c>
      <c r="AR12" s="9">
        <f>ROUND(FIRE1106c_working!AR12,0)</f>
        <v>0</v>
      </c>
      <c r="AS12" s="9">
        <f>ROUND(FIRE1106c_working!AS12,0)</f>
        <v>4</v>
      </c>
      <c r="AT12" s="9">
        <f>ROUND(FIRE1106c_working!AT12,0)</f>
        <v>0</v>
      </c>
      <c r="AU12" s="9">
        <f>ROUND(FIRE1106c_working!AU12,0)</f>
        <v>17</v>
      </c>
      <c r="AV12" s="9">
        <f>ROUND(FIRE1106c_working!AV12,0)</f>
        <v>224</v>
      </c>
      <c r="AW12" s="9">
        <f>ROUND(FIRE1106c_working!AW12,0)</f>
        <v>111</v>
      </c>
      <c r="AX12" s="9">
        <f>ROUND(FIRE1106c_working!AX12,0)</f>
        <v>69</v>
      </c>
      <c r="AY12" s="120">
        <f>IF(FIRE1106c_working!AY12="-","-",ROUND(FIRE1106c_working!AY12,3))</f>
        <v>5.6000000000000001E-2</v>
      </c>
      <c r="AZ12" s="91">
        <f>IF(FIRE1106c_working!AZ12="-","-",ROUND(FIRE1106c_working!AZ12,2))</f>
        <v>0.3</v>
      </c>
      <c r="BA12" s="34" t="s">
        <v>130</v>
      </c>
      <c r="BB12" s="9">
        <f>ROUND(FIRE1106c_working!BB12,0)</f>
        <v>0</v>
      </c>
      <c r="BC12" s="9">
        <f>ROUND(FIRE1106c_working!BC12,0)</f>
        <v>0</v>
      </c>
      <c r="BD12" s="9">
        <f>ROUND(FIRE1106c_working!BD12,0)</f>
        <v>0</v>
      </c>
      <c r="BE12" s="9">
        <f>ROUND(FIRE1106c_working!BE12,0)</f>
        <v>0</v>
      </c>
      <c r="BF12" s="9">
        <f>ROUND(FIRE1106c_working!BF12,0)</f>
        <v>0</v>
      </c>
      <c r="BG12" s="9">
        <f>ROUND(FIRE1106c_working!BG12,0)</f>
        <v>0</v>
      </c>
      <c r="BH12" s="9">
        <f>ROUND(FIRE1106c_working!BH12,0)</f>
        <v>0</v>
      </c>
      <c r="BI12" s="9">
        <f>ROUND(FIRE1106c_working!BI12,0)</f>
        <v>0</v>
      </c>
      <c r="BJ12" s="9">
        <f>ROUND(FIRE1106c_working!BJ12,0)</f>
        <v>0</v>
      </c>
      <c r="BK12" s="9">
        <f>ROUND(FIRE1106c_working!BK12,0)</f>
        <v>0</v>
      </c>
      <c r="BL12" s="120" t="str">
        <f>IF(FIRE1106c_working!BL12="-","-",ROUND(FIRE1106c_working!BL12,3))</f>
        <v>-</v>
      </c>
      <c r="BM12" s="91" t="str">
        <f>IF(FIRE1106c_working!BM12="-","-",ROUND(FIRE1106c_working!BM12,2))</f>
        <v>-</v>
      </c>
      <c r="BN12" s="34" t="s">
        <v>130</v>
      </c>
      <c r="BO12" s="10">
        <f>ROUND(FIRE1106c_working!BO12,0)</f>
        <v>6207</v>
      </c>
      <c r="BP12" s="10">
        <f>ROUND(FIRE1106c_working!BP12,0)</f>
        <v>91</v>
      </c>
      <c r="BQ12" s="10">
        <f>ROUND(FIRE1106c_working!BQ12,0)</f>
        <v>24</v>
      </c>
      <c r="BR12" s="10">
        <f>ROUND(FIRE1106c_working!BR12,0)</f>
        <v>16</v>
      </c>
      <c r="BS12" s="10">
        <f>ROUND(FIRE1106c_working!BS12,0)</f>
        <v>145</v>
      </c>
      <c r="BT12" s="10">
        <f>ROUND(FIRE1106c_working!BT12,0)</f>
        <v>43</v>
      </c>
      <c r="BU12" s="10">
        <f>ROUND(FIRE1106c_working!BU12,0)</f>
        <v>652</v>
      </c>
      <c r="BV12" s="10">
        <f>ROUND(FIRE1106c_working!BV12,0)</f>
        <v>8626</v>
      </c>
      <c r="BW12" s="10">
        <f>ROUND(FIRE1106c_working!BW12,0)</f>
        <v>6842</v>
      </c>
      <c r="BX12" s="10">
        <f>ROUND(FIRE1106c_working!BX12,0)</f>
        <v>625</v>
      </c>
      <c r="BY12" s="117">
        <f>IF(FIRE1106c_working!BY12="-","-",ROUND(FIRE1106c_working!BY12,3))</f>
        <v>6.0999999999999999E-2</v>
      </c>
      <c r="BZ12" s="14">
        <f>IF(FIRE1106c_working!BZ12="-","-",ROUND(FIRE1106c_working!BZ12,2))</f>
        <v>0.32</v>
      </c>
      <c r="CA12" s="34" t="s">
        <v>130</v>
      </c>
    </row>
    <row r="13" spans="1:79" s="89" customFormat="1" ht="15" customHeight="1" thickBot="1" x14ac:dyDescent="0.4">
      <c r="A13" s="86" t="s">
        <v>101</v>
      </c>
      <c r="B13" s="38">
        <f>ROUND(FIRE1106c_working!B13,0)</f>
        <v>6829</v>
      </c>
      <c r="C13" s="38">
        <f>ROUND(FIRE1106c_working!C13,0)</f>
        <v>136</v>
      </c>
      <c r="D13" s="38">
        <f>ROUND(FIRE1106c_working!D13,0)</f>
        <v>29</v>
      </c>
      <c r="E13" s="38">
        <f>ROUND(FIRE1106c_working!E13,0)</f>
        <v>25</v>
      </c>
      <c r="F13" s="38">
        <f>ROUND(FIRE1106c_working!F13,0)</f>
        <v>170</v>
      </c>
      <c r="G13" s="38">
        <f>ROUND(FIRE1106c_working!G13,0)</f>
        <v>44</v>
      </c>
      <c r="H13" s="38">
        <f>ROUND(FIRE1106c_working!H13,0)</f>
        <v>713</v>
      </c>
      <c r="I13" s="38">
        <f>ROUND(FIRE1106c_working!I13,0)</f>
        <v>7640</v>
      </c>
      <c r="J13" s="38">
        <f>ROUND(FIRE1106c_working!J13,0)</f>
        <v>6576</v>
      </c>
      <c r="K13" s="38">
        <f>ROUND(FIRE1106c_working!K13,0)</f>
        <v>653</v>
      </c>
      <c r="L13" s="118">
        <f>IF(FIRE1106c_working!L13="-","-",ROUND(FIRE1106c_working!L13,3))</f>
        <v>7.1999999999999995E-2</v>
      </c>
      <c r="M13" s="97">
        <f>IF(FIRE1106c_working!M13="-","-",ROUND(FIRE1106c_working!M13,2))</f>
        <v>0.32</v>
      </c>
      <c r="N13" s="87" t="s">
        <v>130</v>
      </c>
      <c r="O13" s="38">
        <f>ROUND(FIRE1106c_working!O13,0)</f>
        <v>3406</v>
      </c>
      <c r="P13" s="38">
        <f>ROUND(FIRE1106c_working!P13,0)</f>
        <v>32</v>
      </c>
      <c r="Q13" s="38">
        <f>ROUND(FIRE1106c_working!Q13,0)</f>
        <v>8</v>
      </c>
      <c r="R13" s="38">
        <f>ROUND(FIRE1106c_working!R13,0)</f>
        <v>4</v>
      </c>
      <c r="S13" s="38">
        <f>ROUND(FIRE1106c_working!S13,0)</f>
        <v>23</v>
      </c>
      <c r="T13" s="38">
        <f>ROUND(FIRE1106c_working!T13,0)</f>
        <v>8</v>
      </c>
      <c r="U13" s="38">
        <f>ROUND(FIRE1106c_working!U13,0)</f>
        <v>264</v>
      </c>
      <c r="V13" s="38">
        <f>ROUND(FIRE1106c_working!V13,0)</f>
        <v>4192</v>
      </c>
      <c r="W13" s="38">
        <f>ROUND(FIRE1106c_working!W13,0)</f>
        <v>3882</v>
      </c>
      <c r="X13" s="38">
        <f>ROUND(FIRE1106c_working!X13,0)</f>
        <v>223</v>
      </c>
      <c r="Y13" s="118">
        <f>IF(FIRE1106c_working!Y13="-","-",ROUND(FIRE1106c_working!Y13,3))</f>
        <v>4.2999999999999997E-2</v>
      </c>
      <c r="Z13" s="97">
        <f>IF(FIRE1106c_working!Z13="-","-",ROUND(FIRE1106c_working!Z13,2))</f>
        <v>0.34</v>
      </c>
      <c r="AA13" s="87" t="s">
        <v>130</v>
      </c>
      <c r="AB13" s="38">
        <f>ROUND(FIRE1106c_working!AB13,0)</f>
        <v>10235</v>
      </c>
      <c r="AC13" s="38">
        <f>ROUND(FIRE1106c_working!AC13,0)</f>
        <v>168</v>
      </c>
      <c r="AD13" s="38">
        <f>ROUND(FIRE1106c_working!AD13,0)</f>
        <v>37</v>
      </c>
      <c r="AE13" s="38">
        <f>ROUND(FIRE1106c_working!AE13,0)</f>
        <v>29</v>
      </c>
      <c r="AF13" s="38">
        <f>ROUND(FIRE1106c_working!AF13,0)</f>
        <v>193</v>
      </c>
      <c r="AG13" s="38">
        <f>ROUND(FIRE1106c_working!AG13,0)</f>
        <v>52</v>
      </c>
      <c r="AH13" s="38">
        <f>ROUND(FIRE1106c_working!AH13,0)</f>
        <v>977</v>
      </c>
      <c r="AI13" s="38">
        <f>ROUND(FIRE1106c_working!AI13,0)</f>
        <v>11832</v>
      </c>
      <c r="AJ13" s="38">
        <f>ROUND(FIRE1106c_working!AJ13,0)</f>
        <v>10458</v>
      </c>
      <c r="AK13" s="38">
        <f>ROUND(FIRE1106c_working!AK13,0)</f>
        <v>876</v>
      </c>
      <c r="AL13" s="118">
        <f>IF(FIRE1106c_working!AL13="-","-",ROUND(FIRE1106c_working!AL13,3))</f>
        <v>6.2E-2</v>
      </c>
      <c r="AM13" s="97">
        <f>IF(FIRE1106c_working!AM13="-","-",ROUND(FIRE1106c_working!AM13,2))</f>
        <v>0.33</v>
      </c>
      <c r="AN13" s="87" t="s">
        <v>130</v>
      </c>
      <c r="AO13" s="38">
        <f>ROUND(FIRE1106c_working!AO13,0)</f>
        <v>353</v>
      </c>
      <c r="AP13" s="38">
        <f>ROUND(FIRE1106c_working!AP13,0)</f>
        <v>3</v>
      </c>
      <c r="AQ13" s="38">
        <f>ROUND(FIRE1106c_working!AQ13,0)</f>
        <v>1</v>
      </c>
      <c r="AR13" s="38">
        <f>ROUND(FIRE1106c_working!AR13,0)</f>
        <v>0</v>
      </c>
      <c r="AS13" s="38">
        <f>ROUND(FIRE1106c_working!AS13,0)</f>
        <v>4</v>
      </c>
      <c r="AT13" s="38">
        <f>ROUND(FIRE1106c_working!AT13,0)</f>
        <v>1</v>
      </c>
      <c r="AU13" s="38">
        <f>ROUND(FIRE1106c_working!AU13,0)</f>
        <v>32</v>
      </c>
      <c r="AV13" s="38">
        <f>ROUND(FIRE1106c_working!AV13,0)</f>
        <v>385</v>
      </c>
      <c r="AW13" s="38">
        <f>ROUND(FIRE1106c_working!AW13,0)</f>
        <v>241</v>
      </c>
      <c r="AX13" s="38">
        <f>ROUND(FIRE1106c_working!AX13,0)</f>
        <v>126</v>
      </c>
      <c r="AY13" s="118">
        <f>IF(FIRE1106c_working!AY13="-","-",ROUND(FIRE1106c_working!AY13,3))</f>
        <v>5.2999999999999999E-2</v>
      </c>
      <c r="AZ13" s="97">
        <f>IF(FIRE1106c_working!AZ13="-","-",ROUND(FIRE1106c_working!AZ13,2))</f>
        <v>0.32</v>
      </c>
      <c r="BA13" s="87" t="s">
        <v>130</v>
      </c>
      <c r="BB13" s="38">
        <f>ROUND(FIRE1106c_working!BB13,0)</f>
        <v>3186</v>
      </c>
      <c r="BC13" s="38">
        <f>ROUND(FIRE1106c_working!BC13,0)</f>
        <v>18</v>
      </c>
      <c r="BD13" s="38">
        <f>ROUND(FIRE1106c_working!BD13,0)</f>
        <v>55</v>
      </c>
      <c r="BE13" s="38">
        <f>ROUND(FIRE1106c_working!BE13,0)</f>
        <v>13</v>
      </c>
      <c r="BF13" s="38">
        <f>ROUND(FIRE1106c_working!BF13,0)</f>
        <v>102</v>
      </c>
      <c r="BG13" s="38">
        <f>ROUND(FIRE1106c_working!BG13,0)</f>
        <v>39</v>
      </c>
      <c r="BH13" s="38">
        <f>ROUND(FIRE1106c_working!BH13,0)</f>
        <v>202</v>
      </c>
      <c r="BI13" s="38">
        <f>ROUND(FIRE1106c_working!BI13,0)</f>
        <v>2700</v>
      </c>
      <c r="BJ13" s="38">
        <f>ROUND(FIRE1106c_working!BJ13,0)</f>
        <v>2007</v>
      </c>
      <c r="BK13" s="38">
        <f>ROUND(FIRE1106c_working!BK13,0)</f>
        <v>271</v>
      </c>
      <c r="BL13" s="118">
        <f>IF(FIRE1106c_working!BL13="-","-",ROUND(FIRE1106c_working!BL13,3))</f>
        <v>6.8000000000000005E-2</v>
      </c>
      <c r="BM13" s="97">
        <f>IF(FIRE1106c_working!BM13="-","-",ROUND(FIRE1106c_working!BM13,2))</f>
        <v>0.27</v>
      </c>
      <c r="BN13" s="87" t="s">
        <v>130</v>
      </c>
      <c r="BO13" s="38">
        <f>ROUND(FIRE1106c_working!BO13,0)</f>
        <v>13774</v>
      </c>
      <c r="BP13" s="38">
        <f>ROUND(FIRE1106c_working!BP13,0)</f>
        <v>189</v>
      </c>
      <c r="BQ13" s="38">
        <f>ROUND(FIRE1106c_working!BQ13,0)</f>
        <v>93</v>
      </c>
      <c r="BR13" s="38">
        <f>ROUND(FIRE1106c_working!BR13,0)</f>
        <v>42</v>
      </c>
      <c r="BS13" s="38">
        <f>ROUND(FIRE1106c_working!BS13,0)</f>
        <v>299</v>
      </c>
      <c r="BT13" s="38">
        <f>ROUND(FIRE1106c_working!BT13,0)</f>
        <v>92</v>
      </c>
      <c r="BU13" s="38">
        <f>ROUND(FIRE1106c_working!BU13,0)</f>
        <v>1211</v>
      </c>
      <c r="BV13" s="38">
        <f>ROUND(FIRE1106c_working!BV13,0)</f>
        <v>14917</v>
      </c>
      <c r="BW13" s="38">
        <f>ROUND(FIRE1106c_working!BW13,0)</f>
        <v>12706</v>
      </c>
      <c r="BX13" s="38">
        <f>ROUND(FIRE1106c_working!BX13,0)</f>
        <v>1273</v>
      </c>
      <c r="BY13" s="118">
        <f>IF(FIRE1106c_working!BY13="-","-",ROUND(FIRE1106c_working!BY13,3))</f>
        <v>6.3E-2</v>
      </c>
      <c r="BZ13" s="97">
        <f>IF(FIRE1106c_working!BZ13="-","-",ROUND(FIRE1106c_working!BZ13,2))</f>
        <v>0.31</v>
      </c>
      <c r="CA13" s="88" t="s">
        <v>130</v>
      </c>
    </row>
    <row r="14" spans="1:79" s="3" customFormat="1" ht="24.75" customHeight="1" x14ac:dyDescent="0.35">
      <c r="A14" s="25" t="s">
        <v>120</v>
      </c>
      <c r="B14" s="25"/>
      <c r="C14" s="25"/>
      <c r="D14" s="25"/>
      <c r="E14" s="25"/>
      <c r="F14" s="25"/>
      <c r="G14" s="25"/>
      <c r="H14" s="25"/>
      <c r="I14" s="25"/>
      <c r="J14" s="25"/>
      <c r="K14" s="11"/>
      <c r="L14" s="11"/>
      <c r="M14" s="11"/>
      <c r="N14" s="25"/>
      <c r="O14" s="25"/>
      <c r="P14" s="25"/>
      <c r="Q14" s="25"/>
      <c r="R14" s="25"/>
      <c r="S14" s="25"/>
      <c r="T14" s="25"/>
      <c r="U14" s="25"/>
      <c r="V14" s="25"/>
      <c r="W14" s="25"/>
      <c r="X14" s="11"/>
      <c r="Y14" s="11"/>
      <c r="Z14" s="25"/>
      <c r="AA14" s="25"/>
      <c r="AB14" s="25"/>
      <c r="AC14" s="25"/>
      <c r="AD14" s="25"/>
      <c r="AE14" s="25"/>
      <c r="AF14" s="25"/>
      <c r="AG14" s="25"/>
      <c r="AH14" s="25"/>
      <c r="AI14" s="25"/>
      <c r="AJ14" s="47"/>
      <c r="AK14" s="25"/>
      <c r="AL14" s="25"/>
      <c r="AM14" s="25"/>
      <c r="AN14" s="25"/>
      <c r="AO14" s="25"/>
      <c r="AP14" s="25"/>
      <c r="AQ14" s="25"/>
      <c r="AR14" s="25"/>
      <c r="AS14" s="25"/>
      <c r="AT14" s="25"/>
      <c r="AU14" s="11"/>
      <c r="AV14" s="25"/>
      <c r="AW14" s="25"/>
      <c r="AX14" s="25"/>
      <c r="AY14" s="25"/>
      <c r="AZ14" s="25"/>
      <c r="BA14" s="25"/>
      <c r="BB14" s="25"/>
      <c r="BC14" s="25"/>
      <c r="BD14" s="25"/>
      <c r="BE14" s="25"/>
      <c r="BF14" s="47"/>
      <c r="BG14" s="25"/>
      <c r="BH14" s="25"/>
      <c r="BI14" s="25"/>
      <c r="BJ14" s="25"/>
      <c r="BK14" s="25"/>
      <c r="BL14" s="25"/>
      <c r="BM14" s="25"/>
      <c r="BN14" s="25"/>
      <c r="BO14" s="25"/>
      <c r="BP14" s="25"/>
      <c r="BQ14" s="25"/>
      <c r="BR14" s="25"/>
      <c r="BS14" s="25"/>
      <c r="BT14" s="2"/>
      <c r="BU14" s="2"/>
      <c r="BV14" s="2"/>
      <c r="BW14" s="2"/>
      <c r="CA14" s="18"/>
    </row>
    <row r="15" spans="1:79" s="3" customFormat="1" ht="15" customHeight="1" x14ac:dyDescent="0.35">
      <c r="A15" s="25" t="s">
        <v>121</v>
      </c>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
      <c r="BU15" s="2"/>
      <c r="BV15" s="2"/>
      <c r="BW15" s="2"/>
    </row>
    <row r="16" spans="1:79" s="3" customFormat="1" ht="15" customHeight="1" x14ac:dyDescent="0.35">
      <c r="A16" s="105" t="s">
        <v>245</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11"/>
      <c r="AL16" s="11"/>
      <c r="AM16" s="11"/>
      <c r="AN16" s="2"/>
    </row>
    <row r="17" spans="1:75" s="3" customFormat="1" ht="15" customHeight="1" x14ac:dyDescent="0.35">
      <c r="A17" s="15" t="s">
        <v>124</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2"/>
      <c r="BU17" s="2"/>
      <c r="BV17" s="2"/>
      <c r="BW17" s="2"/>
    </row>
    <row r="18" spans="1:75" s="3" customFormat="1" ht="30" customHeight="1" x14ac:dyDescent="0.35">
      <c r="A18" s="99" t="s">
        <v>175</v>
      </c>
      <c r="B18" s="2"/>
      <c r="C18" s="2"/>
      <c r="D18" s="2"/>
      <c r="E18" s="2"/>
      <c r="F18" s="2"/>
      <c r="G18" s="2"/>
      <c r="H18" s="2"/>
      <c r="I18" s="2"/>
      <c r="J18" s="2"/>
      <c r="K18" s="2"/>
      <c r="L18" s="2"/>
      <c r="M18" s="2"/>
      <c r="N18" s="2"/>
      <c r="O18" s="2"/>
      <c r="P18" s="2"/>
      <c r="Q18" s="2"/>
      <c r="R18" s="11"/>
      <c r="S18" s="11"/>
      <c r="T18" s="11"/>
      <c r="U18" s="11"/>
      <c r="V18" s="11"/>
      <c r="W18" s="2"/>
      <c r="X18" s="2"/>
      <c r="Y18" s="2"/>
      <c r="Z18" s="2"/>
      <c r="AA18" s="2"/>
      <c r="AB18" s="2"/>
      <c r="AC18" s="2"/>
      <c r="AD18" s="2"/>
      <c r="AE18" s="2"/>
      <c r="AF18" s="2"/>
      <c r="AG18" s="2"/>
      <c r="AH18" s="2"/>
      <c r="AI18" s="2"/>
      <c r="AJ18" s="2"/>
      <c r="AK18" s="2"/>
      <c r="AL18" s="2"/>
      <c r="AM18" s="2"/>
      <c r="AN18" s="2"/>
      <c r="AO18" s="2"/>
      <c r="AP18" s="11"/>
      <c r="AQ18" s="11"/>
      <c r="AR18" s="11"/>
      <c r="AS18" s="11"/>
      <c r="AT18" s="11"/>
      <c r="AU18" s="2"/>
      <c r="AV18" s="2"/>
      <c r="AW18" s="2"/>
      <c r="AX18" s="2"/>
      <c r="AY18" s="2"/>
      <c r="AZ18" s="2"/>
    </row>
    <row r="19" spans="1:75" s="3" customFormat="1" x14ac:dyDescent="0.35">
      <c r="A19" s="45" t="s">
        <v>211</v>
      </c>
      <c r="B19" s="100"/>
      <c r="C19" s="100"/>
      <c r="D19" s="100"/>
      <c r="E19" s="100"/>
      <c r="F19" s="100"/>
      <c r="G19" s="100"/>
      <c r="H19" s="100"/>
      <c r="I19" s="100"/>
      <c r="J19" s="100"/>
      <c r="K19" s="100"/>
      <c r="L19" s="100"/>
      <c r="M19" s="100"/>
      <c r="N19" s="100"/>
      <c r="O19" s="100"/>
      <c r="P19" s="100"/>
      <c r="Q19" s="100"/>
      <c r="R19" s="11"/>
      <c r="S19" s="11"/>
      <c r="T19" s="11"/>
      <c r="U19" s="11"/>
      <c r="V19" s="11"/>
      <c r="W19" s="100"/>
      <c r="X19" s="100"/>
      <c r="Y19" s="100"/>
      <c r="Z19" s="100"/>
      <c r="AA19" s="100"/>
      <c r="AB19" s="2"/>
      <c r="AC19" s="100"/>
      <c r="AD19" s="100"/>
      <c r="AE19" s="100"/>
      <c r="AF19" s="100"/>
      <c r="AG19" s="100"/>
      <c r="AH19" s="100"/>
      <c r="AI19" s="100"/>
      <c r="AJ19" s="100"/>
      <c r="AK19" s="100"/>
      <c r="AL19" s="100"/>
      <c r="AM19" s="100"/>
      <c r="AN19" s="100"/>
      <c r="AO19" s="100"/>
      <c r="AP19" s="11"/>
      <c r="AQ19" s="11"/>
      <c r="AR19" s="11"/>
      <c r="AS19" s="11"/>
      <c r="AT19" s="11"/>
      <c r="AU19" s="100"/>
      <c r="AV19" s="100"/>
      <c r="AW19" s="2"/>
      <c r="AX19" s="2"/>
      <c r="AY19" s="2"/>
      <c r="AZ19" s="2"/>
    </row>
    <row r="20" spans="1:75" s="3" customFormat="1" ht="15" customHeight="1" x14ac:dyDescent="0.35">
      <c r="A20" s="101" t="s">
        <v>251</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1"/>
      <c r="AL20" s="11"/>
      <c r="AM20" s="11"/>
      <c r="AN20" s="2"/>
    </row>
    <row r="21" spans="1:75" s="3" customFormat="1" x14ac:dyDescent="0.35">
      <c r="A21" s="136" t="s">
        <v>249</v>
      </c>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2"/>
      <c r="AF21" s="2"/>
      <c r="AG21" s="2"/>
      <c r="AH21" s="2"/>
      <c r="AI21" s="2"/>
      <c r="AJ21" s="2"/>
      <c r="AK21" s="2"/>
      <c r="AL21" s="2"/>
      <c r="AM21" s="2"/>
    </row>
    <row r="22" spans="1:75" s="3" customFormat="1" x14ac:dyDescent="0.35">
      <c r="A22" s="45" t="s">
        <v>176</v>
      </c>
      <c r="B22" s="100"/>
      <c r="C22" s="100"/>
      <c r="D22" s="100"/>
      <c r="E22" s="100"/>
      <c r="F22" s="100"/>
      <c r="G22" s="100"/>
      <c r="H22" s="100"/>
      <c r="I22" s="100"/>
      <c r="J22" s="100"/>
      <c r="K22" s="100"/>
      <c r="L22" s="100"/>
      <c r="M22" s="100"/>
      <c r="N22" s="100"/>
      <c r="O22" s="100"/>
      <c r="P22" s="100"/>
      <c r="Q22" s="100"/>
      <c r="R22" s="11"/>
      <c r="S22" s="11"/>
      <c r="T22" s="11"/>
      <c r="U22" s="11"/>
      <c r="V22" s="11"/>
      <c r="W22" s="100"/>
      <c r="X22" s="100"/>
      <c r="Y22" s="100"/>
      <c r="Z22" s="100"/>
      <c r="AA22" s="100"/>
      <c r="AB22" s="2"/>
      <c r="AC22" s="100"/>
      <c r="AD22" s="100"/>
      <c r="AE22" s="100"/>
      <c r="AF22" s="100"/>
      <c r="AG22" s="100"/>
      <c r="AH22" s="100"/>
      <c r="AI22" s="100"/>
      <c r="AJ22" s="100"/>
      <c r="AK22" s="100"/>
      <c r="AL22" s="100"/>
      <c r="AM22" s="100"/>
      <c r="AN22" s="100"/>
      <c r="AO22" s="100"/>
      <c r="AP22" s="11"/>
      <c r="AQ22" s="11"/>
      <c r="AR22" s="11"/>
      <c r="AS22" s="11"/>
      <c r="AT22" s="11"/>
      <c r="AU22" s="100"/>
      <c r="AV22" s="100"/>
      <c r="AW22" s="2"/>
      <c r="AX22" s="2"/>
      <c r="AY22" s="2"/>
      <c r="AZ22" s="2"/>
    </row>
    <row r="23" spans="1:75" s="3" customFormat="1" ht="15" customHeight="1" x14ac:dyDescent="0.35">
      <c r="A23" s="29" t="s">
        <v>177</v>
      </c>
      <c r="B23" s="100"/>
      <c r="C23" s="100"/>
      <c r="D23" s="100"/>
      <c r="E23" s="100"/>
      <c r="F23" s="100"/>
      <c r="G23" s="100"/>
      <c r="H23" s="100"/>
      <c r="I23" s="100"/>
      <c r="J23" s="100"/>
      <c r="K23" s="100"/>
      <c r="L23" s="100"/>
      <c r="M23" s="100"/>
      <c r="N23" s="100"/>
      <c r="O23" s="100"/>
      <c r="P23" s="100"/>
      <c r="Q23" s="100"/>
      <c r="R23" s="11"/>
      <c r="S23" s="11"/>
      <c r="T23" s="11"/>
      <c r="U23" s="11"/>
      <c r="V23" s="11"/>
      <c r="W23" s="100"/>
      <c r="X23" s="100"/>
      <c r="Y23" s="100"/>
      <c r="Z23" s="100"/>
      <c r="AA23" s="100"/>
      <c r="AB23" s="2"/>
      <c r="AC23" s="100"/>
      <c r="AD23" s="100"/>
      <c r="AE23" s="100"/>
      <c r="AF23" s="100"/>
      <c r="AG23" s="100"/>
      <c r="AH23" s="100"/>
      <c r="AI23" s="100"/>
      <c r="AJ23" s="100"/>
      <c r="AK23" s="100"/>
      <c r="AL23" s="100"/>
      <c r="AM23" s="100"/>
      <c r="AN23" s="100"/>
      <c r="AO23" s="100"/>
      <c r="AP23" s="11"/>
      <c r="AQ23" s="11"/>
      <c r="AR23" s="11"/>
      <c r="AS23" s="11"/>
      <c r="AT23" s="11"/>
      <c r="AU23" s="100"/>
      <c r="AV23" s="100"/>
      <c r="AW23" s="2"/>
      <c r="AX23" s="2"/>
      <c r="AY23" s="2"/>
      <c r="AZ23" s="2"/>
    </row>
    <row r="24" spans="1:75" s="3" customFormat="1" ht="15" customHeight="1" x14ac:dyDescent="0.35">
      <c r="A24" s="101" t="s">
        <v>178</v>
      </c>
      <c r="B24" s="100"/>
      <c r="C24" s="100"/>
      <c r="D24" s="100"/>
      <c r="E24" s="100"/>
      <c r="F24" s="100"/>
      <c r="G24" s="100"/>
      <c r="H24" s="100"/>
      <c r="I24" s="100"/>
      <c r="J24" s="100"/>
      <c r="K24" s="100"/>
      <c r="L24" s="100"/>
      <c r="M24" s="100"/>
      <c r="N24" s="100"/>
      <c r="O24" s="100"/>
      <c r="P24" s="100"/>
      <c r="Q24" s="100"/>
      <c r="R24" s="11"/>
      <c r="S24" s="11"/>
      <c r="T24" s="11"/>
      <c r="U24" s="11"/>
      <c r="V24" s="11"/>
      <c r="W24" s="100"/>
      <c r="X24" s="100"/>
      <c r="Y24" s="100"/>
      <c r="Z24" s="100"/>
      <c r="AA24" s="100"/>
      <c r="AB24" s="2"/>
      <c r="AC24" s="100"/>
      <c r="AD24" s="100"/>
      <c r="AE24" s="100"/>
      <c r="AF24" s="100"/>
      <c r="AG24" s="100"/>
      <c r="AH24" s="100"/>
      <c r="AI24" s="100"/>
      <c r="AJ24" s="100"/>
      <c r="AK24" s="100"/>
      <c r="AL24" s="100"/>
      <c r="AM24" s="100"/>
      <c r="AN24" s="100"/>
      <c r="AO24" s="100"/>
      <c r="AP24" s="11"/>
      <c r="AQ24" s="11"/>
      <c r="AR24" s="11"/>
      <c r="AS24" s="11"/>
      <c r="AT24" s="11"/>
      <c r="AU24" s="100"/>
      <c r="AV24" s="100"/>
      <c r="AW24" s="2"/>
      <c r="AX24" s="2"/>
      <c r="AY24" s="2"/>
      <c r="AZ24" s="2"/>
    </row>
    <row r="25" spans="1:75" s="3" customFormat="1" ht="30" customHeight="1" x14ac:dyDescent="0.35">
      <c r="A25" s="102" t="s">
        <v>146</v>
      </c>
      <c r="B25" s="100"/>
      <c r="C25" s="100"/>
      <c r="D25" s="100"/>
      <c r="E25" s="100"/>
      <c r="F25" s="100"/>
      <c r="G25" s="100"/>
      <c r="H25" s="100"/>
      <c r="I25" s="100"/>
      <c r="J25" s="100"/>
      <c r="K25" s="100"/>
      <c r="L25" s="100"/>
      <c r="M25" s="100"/>
      <c r="N25" s="100"/>
      <c r="O25" s="100"/>
      <c r="P25" s="100"/>
      <c r="Q25" s="100"/>
      <c r="R25" s="11"/>
      <c r="S25" s="11"/>
      <c r="T25" s="11"/>
      <c r="U25" s="11"/>
      <c r="V25" s="11"/>
      <c r="W25" s="100"/>
      <c r="X25" s="100"/>
      <c r="Y25" s="100"/>
      <c r="Z25" s="100"/>
      <c r="AA25" s="100"/>
      <c r="AB25" s="2"/>
      <c r="AC25" s="100"/>
      <c r="AD25" s="100"/>
      <c r="AE25" s="100"/>
      <c r="AF25" s="100"/>
      <c r="AG25" s="100"/>
      <c r="AH25" s="100"/>
      <c r="AI25" s="100"/>
      <c r="AJ25" s="100"/>
      <c r="AK25" s="100"/>
      <c r="AL25" s="100"/>
      <c r="AM25" s="100"/>
      <c r="AN25" s="100"/>
      <c r="AO25" s="100"/>
      <c r="AP25" s="11"/>
      <c r="AQ25" s="11"/>
      <c r="AR25" s="11"/>
      <c r="AS25" s="11"/>
      <c r="AT25" s="11"/>
      <c r="AU25" s="100"/>
      <c r="AV25" s="100"/>
      <c r="AW25" s="2"/>
      <c r="AX25" s="2"/>
      <c r="AY25" s="2"/>
      <c r="AZ25" s="2"/>
    </row>
    <row r="26" spans="1:75" s="3" customFormat="1" x14ac:dyDescent="0.35">
      <c r="A26" s="103" t="s">
        <v>179</v>
      </c>
      <c r="B26" s="100"/>
      <c r="C26" s="100"/>
      <c r="D26" s="100"/>
      <c r="E26" s="100"/>
      <c r="F26" s="100"/>
      <c r="G26" s="100"/>
      <c r="H26" s="100"/>
      <c r="I26" s="100"/>
      <c r="J26" s="100"/>
      <c r="K26" s="100"/>
      <c r="L26" s="100"/>
      <c r="M26" s="100"/>
      <c r="N26" s="100"/>
      <c r="O26" s="100"/>
      <c r="P26" s="100"/>
      <c r="Q26" s="100"/>
      <c r="R26" s="11"/>
      <c r="S26" s="11"/>
      <c r="T26" s="11"/>
      <c r="U26" s="11"/>
      <c r="V26" s="11"/>
      <c r="W26" s="100"/>
      <c r="X26" s="100"/>
      <c r="Y26" s="100"/>
      <c r="Z26" s="100"/>
      <c r="AA26" s="100"/>
      <c r="AB26" s="2"/>
      <c r="AC26" s="100"/>
      <c r="AD26" s="100"/>
      <c r="AE26" s="100"/>
      <c r="AF26" s="100"/>
      <c r="AG26" s="100"/>
      <c r="AH26" s="100"/>
      <c r="AI26" s="100"/>
      <c r="AJ26" s="100"/>
      <c r="AK26" s="100"/>
      <c r="AL26" s="100"/>
      <c r="AM26" s="100"/>
      <c r="AN26" s="100"/>
      <c r="AO26" s="100"/>
      <c r="AP26" s="11"/>
      <c r="AQ26" s="11"/>
      <c r="AR26" s="11"/>
      <c r="AS26" s="11"/>
      <c r="AT26" s="11"/>
      <c r="AU26" s="100"/>
      <c r="AV26" s="100"/>
      <c r="AW26" s="2"/>
      <c r="AX26" s="2"/>
      <c r="AY26" s="2"/>
      <c r="AZ26" s="2"/>
    </row>
    <row r="27" spans="1:75" s="3" customFormat="1" x14ac:dyDescent="0.35">
      <c r="A27" s="2" t="s">
        <v>102</v>
      </c>
      <c r="B27" s="100"/>
      <c r="C27" s="100"/>
      <c r="D27" s="100"/>
      <c r="E27" s="100"/>
      <c r="F27" s="100"/>
      <c r="G27" s="100"/>
      <c r="H27" s="100"/>
      <c r="I27" s="100"/>
      <c r="J27" s="100"/>
      <c r="K27" s="100"/>
      <c r="L27" s="100"/>
      <c r="M27" s="100"/>
      <c r="N27" s="100"/>
      <c r="O27" s="100"/>
      <c r="P27" s="100"/>
      <c r="Q27" s="100"/>
      <c r="R27" s="11"/>
      <c r="S27" s="11"/>
      <c r="T27" s="11"/>
      <c r="U27" s="11"/>
      <c r="V27" s="11"/>
      <c r="W27" s="100"/>
      <c r="X27" s="100"/>
      <c r="Y27" s="100"/>
      <c r="Z27" s="100"/>
      <c r="AA27" s="100"/>
      <c r="AB27" s="2"/>
      <c r="AC27" s="100"/>
      <c r="AD27" s="100"/>
      <c r="AE27" s="100"/>
      <c r="AF27" s="100"/>
      <c r="AG27" s="100"/>
      <c r="AH27" s="100"/>
      <c r="AI27" s="100"/>
      <c r="AJ27" s="100"/>
      <c r="AK27" s="100"/>
      <c r="AL27" s="100"/>
      <c r="AM27" s="100"/>
      <c r="AN27" s="100"/>
      <c r="AO27" s="100"/>
      <c r="AP27" s="11"/>
      <c r="AQ27" s="11"/>
      <c r="AR27" s="11"/>
      <c r="AS27" s="11"/>
      <c r="AT27" s="11"/>
      <c r="AU27" s="100"/>
      <c r="AV27" s="100"/>
      <c r="AW27" s="2"/>
      <c r="AX27" s="2"/>
      <c r="AY27" s="2"/>
      <c r="AZ27" s="2"/>
    </row>
    <row r="28" spans="1:75" s="3" customFormat="1" ht="15" customHeight="1" x14ac:dyDescent="0.35">
      <c r="A28" s="30" t="s">
        <v>103</v>
      </c>
      <c r="B28" s="100"/>
      <c r="C28" s="100"/>
      <c r="D28" s="100"/>
      <c r="E28" s="100"/>
      <c r="F28" s="100"/>
      <c r="G28" s="100"/>
      <c r="H28" s="100"/>
      <c r="I28" s="100"/>
      <c r="J28" s="100"/>
      <c r="K28" s="100"/>
      <c r="L28" s="100"/>
      <c r="M28" s="100"/>
      <c r="N28" s="100"/>
      <c r="O28" s="100"/>
      <c r="P28" s="100"/>
      <c r="Q28" s="100"/>
      <c r="R28" s="11"/>
      <c r="S28" s="11"/>
      <c r="T28" s="11"/>
      <c r="U28" s="11"/>
      <c r="V28" s="11"/>
      <c r="W28" s="100"/>
      <c r="X28" s="100"/>
      <c r="Y28" s="100"/>
      <c r="Z28" s="100"/>
      <c r="AA28" s="100"/>
      <c r="AB28" s="2"/>
      <c r="AC28" s="100"/>
      <c r="AD28" s="100"/>
      <c r="AE28" s="100"/>
      <c r="AF28" s="100"/>
      <c r="AG28" s="100"/>
      <c r="AH28" s="100"/>
      <c r="AI28" s="100"/>
      <c r="AJ28" s="100"/>
      <c r="AK28" s="100"/>
      <c r="AL28" s="100"/>
      <c r="AM28" s="100"/>
      <c r="AN28" s="100"/>
      <c r="AO28" s="100"/>
      <c r="AP28" s="11"/>
      <c r="AQ28" s="11"/>
      <c r="AR28" s="11"/>
      <c r="AS28" s="11"/>
      <c r="AT28" s="11"/>
      <c r="AU28" s="100"/>
      <c r="AV28" s="100"/>
      <c r="AW28" s="2"/>
      <c r="AX28" s="2"/>
      <c r="AY28" s="2"/>
      <c r="AZ28" s="2"/>
    </row>
    <row r="29" spans="1:75" s="3" customFormat="1" ht="30" customHeight="1" x14ac:dyDescent="0.35">
      <c r="A29" s="44" t="s">
        <v>229</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22"/>
      <c r="BN29" s="22"/>
      <c r="BO29" s="22"/>
      <c r="BP29" s="22"/>
      <c r="BQ29" s="22"/>
      <c r="BR29" s="22"/>
      <c r="BS29" s="22"/>
      <c r="BT29" s="2"/>
      <c r="BU29" s="2"/>
      <c r="BV29" s="2"/>
      <c r="BW29" s="2"/>
    </row>
    <row r="30" spans="1:75" x14ac:dyDescent="0.35">
      <c r="A30" s="46" t="s">
        <v>230</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36"/>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row>
    <row r="31" spans="1:75" x14ac:dyDescent="0.35">
      <c r="A31" s="156" t="s">
        <v>261</v>
      </c>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36"/>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row>
    <row r="32" spans="1:75" s="3" customFormat="1" ht="30" customHeight="1" x14ac:dyDescent="0.35">
      <c r="A32" s="2" t="s">
        <v>180</v>
      </c>
      <c r="B32" s="100"/>
      <c r="C32" s="100"/>
      <c r="D32" s="100"/>
      <c r="E32" s="100"/>
      <c r="F32" s="100"/>
      <c r="G32" s="100"/>
      <c r="H32" s="100"/>
      <c r="I32" s="100"/>
      <c r="J32" s="100"/>
      <c r="K32" s="100"/>
      <c r="L32" s="100"/>
      <c r="M32" s="100"/>
      <c r="N32" s="100"/>
      <c r="O32" s="100"/>
      <c r="P32" s="100"/>
      <c r="Q32" s="100"/>
      <c r="R32" s="11"/>
      <c r="S32" s="11"/>
      <c r="T32" s="11"/>
      <c r="U32" s="11"/>
      <c r="V32" s="11"/>
      <c r="W32" s="100"/>
      <c r="X32" s="100"/>
      <c r="Y32" s="100"/>
      <c r="Z32" s="100"/>
      <c r="AA32" s="100"/>
      <c r="AB32" s="2"/>
      <c r="AC32" s="100"/>
      <c r="AD32" s="100"/>
      <c r="AE32" s="100"/>
      <c r="AF32" s="100"/>
      <c r="AG32" s="100"/>
      <c r="AH32" s="100"/>
      <c r="AI32" s="100"/>
      <c r="AJ32" s="100"/>
      <c r="AK32" s="100"/>
      <c r="AL32" s="100"/>
      <c r="AM32" s="100"/>
      <c r="AN32" s="100"/>
      <c r="AO32" s="100"/>
      <c r="AP32" s="11"/>
      <c r="AQ32" s="11"/>
      <c r="AR32" s="11"/>
      <c r="AS32" s="11"/>
      <c r="AT32" s="11"/>
      <c r="AU32" s="100"/>
      <c r="AV32" s="100"/>
      <c r="AW32" s="2"/>
      <c r="AX32" s="2"/>
      <c r="AY32" s="2"/>
      <c r="AZ32" s="2"/>
    </row>
    <row r="33" spans="1:76" s="3" customFormat="1" x14ac:dyDescent="0.35">
      <c r="A33" s="2" t="s">
        <v>125</v>
      </c>
      <c r="B33" s="100"/>
      <c r="C33" s="100"/>
      <c r="D33" s="100"/>
      <c r="E33" s="100"/>
      <c r="F33" s="100"/>
      <c r="G33" s="100"/>
      <c r="H33" s="100"/>
      <c r="I33" s="100"/>
      <c r="J33" s="100"/>
      <c r="K33" s="100"/>
      <c r="L33" s="100"/>
      <c r="M33" s="100"/>
      <c r="N33" s="100"/>
      <c r="O33" s="100"/>
      <c r="P33" s="100"/>
      <c r="Q33" s="100"/>
      <c r="R33" s="11"/>
      <c r="S33" s="11"/>
      <c r="T33" s="11"/>
      <c r="U33" s="11"/>
      <c r="V33" s="11"/>
      <c r="W33" s="100"/>
      <c r="X33" s="100"/>
      <c r="Y33" s="100"/>
      <c r="Z33" s="100"/>
      <c r="AA33" s="100"/>
      <c r="AB33" s="2"/>
      <c r="AC33" s="100"/>
      <c r="AD33" s="100"/>
      <c r="AE33" s="100"/>
      <c r="AF33" s="100"/>
      <c r="AG33" s="100"/>
      <c r="AH33" s="100"/>
      <c r="AI33" s="100"/>
      <c r="AJ33" s="100"/>
      <c r="AK33" s="100"/>
      <c r="AL33" s="100"/>
      <c r="AM33" s="100"/>
      <c r="AN33" s="100"/>
      <c r="AO33" s="100"/>
      <c r="AP33" s="11"/>
      <c r="AQ33" s="11"/>
      <c r="AR33" s="11"/>
      <c r="AS33" s="11"/>
      <c r="AT33" s="11"/>
      <c r="AU33" s="100"/>
      <c r="AV33" s="100"/>
      <c r="AW33" s="2"/>
      <c r="AX33" s="2"/>
      <c r="AY33" s="2"/>
      <c r="AZ33" s="2"/>
    </row>
    <row r="34" spans="1:76" s="3" customFormat="1" ht="30" customHeight="1" x14ac:dyDescent="0.35">
      <c r="A34" s="30" t="s">
        <v>126</v>
      </c>
      <c r="B34" s="100"/>
      <c r="C34" s="100"/>
      <c r="D34" s="100"/>
      <c r="E34" s="100"/>
      <c r="F34" s="100"/>
      <c r="G34" s="100"/>
      <c r="H34" s="100"/>
      <c r="I34" s="100"/>
      <c r="J34" s="100"/>
      <c r="K34" s="100"/>
      <c r="L34" s="100"/>
      <c r="M34" s="100"/>
      <c r="N34" s="100"/>
      <c r="O34" s="100"/>
      <c r="P34" s="100"/>
      <c r="Q34" s="100"/>
      <c r="R34" s="11"/>
      <c r="S34" s="11"/>
      <c r="T34" s="11"/>
      <c r="U34" s="11"/>
      <c r="V34" s="11"/>
      <c r="W34" s="100"/>
      <c r="X34" s="100"/>
      <c r="Y34" s="100"/>
      <c r="Z34" s="100"/>
      <c r="AA34" s="100"/>
      <c r="AB34" s="2"/>
      <c r="AC34" s="100"/>
      <c r="AD34" s="100"/>
      <c r="AE34" s="100"/>
      <c r="AF34" s="100"/>
      <c r="AG34" s="100"/>
      <c r="AH34" s="100"/>
      <c r="AI34" s="100"/>
      <c r="AJ34" s="100"/>
      <c r="AK34" s="100"/>
      <c r="AL34" s="100"/>
      <c r="AM34" s="100"/>
      <c r="AN34" s="100"/>
      <c r="AO34" s="100"/>
      <c r="AP34" s="11"/>
      <c r="AQ34" s="11"/>
      <c r="AR34" s="11"/>
      <c r="AS34" s="11"/>
      <c r="AT34" s="11"/>
      <c r="AU34" s="100"/>
      <c r="AV34" s="100"/>
      <c r="AW34" s="2"/>
      <c r="AX34" s="2"/>
      <c r="AY34" s="2"/>
      <c r="AZ34" s="2"/>
    </row>
    <row r="35" spans="1:76" s="3" customFormat="1" ht="25.4" customHeight="1" x14ac:dyDescent="0.35">
      <c r="A35" s="104" t="s">
        <v>144</v>
      </c>
      <c r="B35" s="100"/>
      <c r="C35" s="100"/>
      <c r="D35" s="100"/>
      <c r="E35" s="100"/>
      <c r="F35" s="100"/>
      <c r="G35" s="100"/>
      <c r="H35" s="100"/>
      <c r="I35" s="100"/>
      <c r="J35" s="100"/>
      <c r="K35" s="100"/>
      <c r="L35" s="100"/>
      <c r="M35" s="100"/>
      <c r="N35" s="100"/>
      <c r="O35" s="100"/>
      <c r="P35" s="100"/>
      <c r="Q35" s="100"/>
      <c r="R35" s="11"/>
      <c r="S35" s="11"/>
      <c r="T35" s="11"/>
      <c r="U35" s="11"/>
      <c r="V35" s="11"/>
      <c r="W35" s="100"/>
      <c r="X35" s="100"/>
      <c r="Y35" s="100"/>
      <c r="Z35" s="100"/>
      <c r="AA35" s="100"/>
      <c r="AB35" s="2"/>
      <c r="AC35" s="100"/>
      <c r="AD35" s="100"/>
      <c r="AE35" s="100"/>
      <c r="AF35" s="100"/>
      <c r="AG35" s="100"/>
      <c r="AH35" s="100"/>
      <c r="AI35" s="100"/>
      <c r="AJ35" s="100"/>
      <c r="AK35" s="100"/>
      <c r="AL35" s="100"/>
      <c r="AM35" s="100"/>
      <c r="AN35" s="100"/>
      <c r="AO35" s="100"/>
      <c r="AP35" s="11"/>
      <c r="AQ35" s="11"/>
      <c r="AR35" s="11"/>
      <c r="AS35" s="11"/>
      <c r="AT35" s="11"/>
      <c r="AU35" s="100"/>
      <c r="AV35" s="100"/>
      <c r="AW35" s="2"/>
      <c r="AX35" s="2"/>
      <c r="AY35" s="2"/>
      <c r="AZ35" s="2"/>
    </row>
    <row r="36" spans="1:76" x14ac:dyDescent="0.3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row>
    <row r="37" spans="1:76" x14ac:dyDescent="0.3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row>
    <row r="38" spans="1:76" x14ac:dyDescent="0.3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row>
    <row r="39" spans="1:76" x14ac:dyDescent="0.3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row>
    <row r="40" spans="1:76" x14ac:dyDescent="0.3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row>
    <row r="41" spans="1:76" x14ac:dyDescent="0.3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row>
    <row r="42" spans="1:76" x14ac:dyDescent="0.3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row>
    <row r="43" spans="1:76" x14ac:dyDescent="0.3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row>
    <row r="44" spans="1:76" x14ac:dyDescent="0.3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row>
    <row r="45" spans="1:76" x14ac:dyDescent="0.3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row>
    <row r="46" spans="1:76" ht="14.9" customHeight="1" x14ac:dyDescent="0.3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X46" s="3"/>
    </row>
    <row r="47" spans="1:76" x14ac:dyDescent="0.3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X47" s="3"/>
    </row>
    <row r="48" spans="1:76" x14ac:dyDescent="0.3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X48" s="3"/>
    </row>
    <row r="49" spans="1:76" x14ac:dyDescent="0.3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X49" s="3"/>
    </row>
    <row r="50" spans="1:76" x14ac:dyDescent="0.3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X50" s="3"/>
    </row>
    <row r="51" spans="1:76" x14ac:dyDescent="0.3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X51" s="3"/>
    </row>
    <row r="52" spans="1:76" x14ac:dyDescent="0.3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X52" s="3"/>
    </row>
    <row r="53" spans="1:76" x14ac:dyDescent="0.3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X53" s="3"/>
    </row>
    <row r="54" spans="1:76" x14ac:dyDescent="0.3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X54" s="3"/>
    </row>
    <row r="55" spans="1:76" x14ac:dyDescent="0.3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W55" s="11"/>
      <c r="BX55" s="3"/>
    </row>
    <row r="56" spans="1:76" x14ac:dyDescent="0.3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W56" s="11"/>
      <c r="BX56" s="3"/>
    </row>
    <row r="57" spans="1:76" x14ac:dyDescent="0.3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row>
    <row r="58" spans="1:76" x14ac:dyDescent="0.3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X58" s="3"/>
    </row>
    <row r="59" spans="1:76" x14ac:dyDescent="0.3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X59" s="3"/>
    </row>
    <row r="60" spans="1:76" x14ac:dyDescent="0.3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X60" s="3"/>
    </row>
    <row r="61" spans="1:76" x14ac:dyDescent="0.3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X61" s="3"/>
    </row>
    <row r="62" spans="1:76" x14ac:dyDescent="0.3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X62" s="3"/>
    </row>
    <row r="63" spans="1:76" x14ac:dyDescent="0.3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X63" s="3"/>
    </row>
    <row r="64" spans="1:76" x14ac:dyDescent="0.3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X64" s="3"/>
    </row>
    <row r="65" spans="1:76" x14ac:dyDescent="0.3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X65" s="3"/>
    </row>
    <row r="66" spans="1:76" x14ac:dyDescent="0.3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X66" s="3"/>
    </row>
    <row r="67" spans="1:76" x14ac:dyDescent="0.3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X67" s="3"/>
    </row>
    <row r="68" spans="1:76" x14ac:dyDescent="0.3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X68" s="3"/>
    </row>
    <row r="69" spans="1:76" x14ac:dyDescent="0.3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row>
    <row r="70" spans="1:76" x14ac:dyDescent="0.3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W70" s="3"/>
      <c r="BX70" s="3"/>
    </row>
    <row r="71" spans="1:76" x14ac:dyDescent="0.3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W71" s="3"/>
      <c r="BX71" s="3"/>
    </row>
    <row r="72" spans="1:76" x14ac:dyDescent="0.3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row>
    <row r="73" spans="1:76" x14ac:dyDescent="0.3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W73" s="3"/>
      <c r="BX73" s="3"/>
    </row>
    <row r="74" spans="1:76" x14ac:dyDescent="0.3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row>
    <row r="75" spans="1:76" x14ac:dyDescent="0.3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W75" s="3"/>
      <c r="BX75" s="3"/>
    </row>
    <row r="76" spans="1:76" x14ac:dyDescent="0.3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W76" s="3"/>
      <c r="BX76" s="3"/>
    </row>
    <row r="77" spans="1:76" x14ac:dyDescent="0.3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W77" s="3"/>
      <c r="BX77" s="3"/>
    </row>
    <row r="78" spans="1:76" x14ac:dyDescent="0.3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W78" s="3"/>
      <c r="BX78" s="3"/>
    </row>
    <row r="79" spans="1:76" x14ac:dyDescent="0.3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W79" s="3"/>
      <c r="BX79" s="3"/>
    </row>
    <row r="80" spans="1:76" x14ac:dyDescent="0.3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row>
    <row r="81" spans="1:64" x14ac:dyDescent="0.3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row>
    <row r="82" spans="1:64" x14ac:dyDescent="0.3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row>
    <row r="83" spans="1:64" x14ac:dyDescent="0.3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row>
    <row r="97" spans="80:80" x14ac:dyDescent="0.35">
      <c r="CB97" s="2">
        <v>2023</v>
      </c>
    </row>
    <row r="98" spans="80:80" x14ac:dyDescent="0.35">
      <c r="CB98" s="2">
        <v>2022</v>
      </c>
    </row>
    <row r="99" spans="80:80" x14ac:dyDescent="0.35">
      <c r="CB99" s="2">
        <v>2021</v>
      </c>
    </row>
    <row r="100" spans="80:80" x14ac:dyDescent="0.35">
      <c r="CB100" s="2">
        <v>2020</v>
      </c>
    </row>
    <row r="101" spans="80:80" x14ac:dyDescent="0.35">
      <c r="CB101" s="2">
        <v>2019</v>
      </c>
    </row>
    <row r="102" spans="80:80" x14ac:dyDescent="0.35">
      <c r="CB102" s="2">
        <v>2018</v>
      </c>
    </row>
    <row r="103" spans="80:80" x14ac:dyDescent="0.35">
      <c r="CB103" s="2">
        <v>2017</v>
      </c>
    </row>
    <row r="104" spans="80:80" x14ac:dyDescent="0.35">
      <c r="CB104" s="2">
        <v>2016</v>
      </c>
    </row>
    <row r="105" spans="80:80" x14ac:dyDescent="0.35">
      <c r="CB105" s="2">
        <v>2015</v>
      </c>
    </row>
    <row r="106" spans="80:80" x14ac:dyDescent="0.35">
      <c r="CB106" s="2">
        <v>2014</v>
      </c>
    </row>
    <row r="107" spans="80:80" x14ac:dyDescent="0.35">
      <c r="CB107" s="2">
        <v>2013</v>
      </c>
    </row>
    <row r="108" spans="80:80" x14ac:dyDescent="0.35">
      <c r="CB108" s="2">
        <v>2012</v>
      </c>
    </row>
    <row r="109" spans="80:80" x14ac:dyDescent="0.35">
      <c r="CB109" s="2">
        <v>2011</v>
      </c>
    </row>
  </sheetData>
  <dataValidations count="1">
    <dataValidation type="list" allowBlank="1" showInputMessage="1" showErrorMessage="1" sqref="A3" xr:uid="{F078EE3E-0919-4A25-8BA9-082AAE539743}">
      <formula1>$CB$97:$CB$109</formula1>
    </dataValidation>
  </dataValidations>
  <hyperlinks>
    <hyperlink ref="A28" r:id="rId1" xr:uid="{F5A42653-7248-4273-B661-DE49F0B052D9}"/>
    <hyperlink ref="A34" r:id="rId2" xr:uid="{46CA2D84-CA82-4CEA-A93B-2597DA59B6CB}"/>
    <hyperlink ref="A23" r:id="rId3" location="workforce-and-workforce-diversity" display="FIRE1132" xr:uid="{13ACBA72-B532-4BF2-9B47-0EB395BDA755}"/>
    <hyperlink ref="A31" r:id="rId4" display="https://www.gov.uk/government/publications/fire-statistics-guidance/Fire and Rescue Service Workforce and Pension Statistics Quality and Methodology Information" xr:uid="{6563423B-D897-4F0B-AFDE-C092E229A5F8}"/>
  </hyperlinks>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6B9E5-8C28-4420-A86E-77D16B5B1029}">
  <dimension ref="A1:J931"/>
  <sheetViews>
    <sheetView workbookViewId="0"/>
  </sheetViews>
  <sheetFormatPr defaultRowHeight="14.5" x14ac:dyDescent="0.35"/>
  <cols>
    <col min="1" max="1" width="16" bestFit="1" customWidth="1"/>
    <col min="2" max="2" width="26.453125" bestFit="1" customWidth="1"/>
    <col min="3" max="3" width="10" bestFit="1" customWidth="1"/>
    <col min="4" max="4" width="17.54296875" bestFit="1" customWidth="1"/>
    <col min="5" max="5" width="20.1796875" bestFit="1" customWidth="1"/>
    <col min="6" max="6" width="14.26953125" bestFit="1" customWidth="1"/>
    <col min="7" max="7" width="50.1796875" bestFit="1" customWidth="1"/>
    <col min="8" max="8" width="19.453125" bestFit="1" customWidth="1"/>
  </cols>
  <sheetData>
    <row r="1" spans="1:8" x14ac:dyDescent="0.35">
      <c r="A1" t="s">
        <v>147</v>
      </c>
      <c r="B1" t="s">
        <v>194</v>
      </c>
      <c r="C1" t="s">
        <v>195</v>
      </c>
      <c r="D1" t="s">
        <v>196</v>
      </c>
      <c r="E1" t="s">
        <v>197</v>
      </c>
      <c r="F1" t="s">
        <v>215</v>
      </c>
      <c r="G1" t="s">
        <v>242</v>
      </c>
      <c r="H1" t="s">
        <v>216</v>
      </c>
    </row>
    <row r="2" spans="1:8" x14ac:dyDescent="0.35">
      <c r="A2">
        <v>2011</v>
      </c>
      <c r="B2" t="s">
        <v>0</v>
      </c>
      <c r="C2" t="s">
        <v>1</v>
      </c>
      <c r="D2" t="s">
        <v>184</v>
      </c>
      <c r="E2" t="s">
        <v>186</v>
      </c>
      <c r="F2" t="s">
        <v>110</v>
      </c>
      <c r="G2" t="s">
        <v>258</v>
      </c>
      <c r="H2">
        <v>4752</v>
      </c>
    </row>
    <row r="3" spans="1:8" x14ac:dyDescent="0.35">
      <c r="A3">
        <v>2011</v>
      </c>
      <c r="B3" t="s">
        <v>0</v>
      </c>
      <c r="C3" t="s">
        <v>1</v>
      </c>
      <c r="D3" t="s">
        <v>184</v>
      </c>
      <c r="E3" t="s">
        <v>186</v>
      </c>
      <c r="F3" t="s">
        <v>109</v>
      </c>
      <c r="G3" t="s">
        <v>199</v>
      </c>
      <c r="H3">
        <v>579771</v>
      </c>
    </row>
    <row r="4" spans="1:8" x14ac:dyDescent="0.35">
      <c r="A4">
        <v>2011</v>
      </c>
      <c r="B4" t="s">
        <v>0</v>
      </c>
      <c r="C4" t="s">
        <v>1</v>
      </c>
      <c r="D4" t="s">
        <v>184</v>
      </c>
      <c r="E4" t="s">
        <v>186</v>
      </c>
      <c r="F4" t="s">
        <v>217</v>
      </c>
      <c r="G4" t="s">
        <v>108</v>
      </c>
      <c r="H4">
        <v>0</v>
      </c>
    </row>
    <row r="5" spans="1:8" x14ac:dyDescent="0.35">
      <c r="A5">
        <v>2011</v>
      </c>
      <c r="B5" t="s">
        <v>0</v>
      </c>
      <c r="C5" t="s">
        <v>1</v>
      </c>
      <c r="D5" t="s">
        <v>184</v>
      </c>
      <c r="E5" t="s">
        <v>186</v>
      </c>
      <c r="F5" t="s">
        <v>111</v>
      </c>
      <c r="G5" t="s">
        <v>258</v>
      </c>
      <c r="H5">
        <v>5268</v>
      </c>
    </row>
    <row r="6" spans="1:8" x14ac:dyDescent="0.35">
      <c r="A6">
        <v>2011</v>
      </c>
      <c r="B6" t="s">
        <v>0</v>
      </c>
      <c r="C6" t="s">
        <v>1</v>
      </c>
      <c r="D6" t="s">
        <v>184</v>
      </c>
      <c r="E6" t="s">
        <v>186</v>
      </c>
      <c r="F6" t="s">
        <v>112</v>
      </c>
      <c r="G6" t="s">
        <v>258</v>
      </c>
      <c r="H6">
        <v>1333</v>
      </c>
    </row>
    <row r="7" spans="1:8" x14ac:dyDescent="0.35">
      <c r="A7">
        <v>2011</v>
      </c>
      <c r="B7" t="s">
        <v>0</v>
      </c>
      <c r="C7" t="s">
        <v>1</v>
      </c>
      <c r="D7" t="s">
        <v>184</v>
      </c>
      <c r="E7" t="s">
        <v>186</v>
      </c>
      <c r="F7" t="s">
        <v>113</v>
      </c>
      <c r="G7" t="s">
        <v>258</v>
      </c>
      <c r="H7">
        <v>26240</v>
      </c>
    </row>
    <row r="8" spans="1:8" x14ac:dyDescent="0.35">
      <c r="A8">
        <v>2011</v>
      </c>
      <c r="B8" t="s">
        <v>0</v>
      </c>
      <c r="C8" t="s">
        <v>1</v>
      </c>
      <c r="D8" t="s">
        <v>184</v>
      </c>
      <c r="E8" t="s">
        <v>186</v>
      </c>
      <c r="F8" t="s">
        <v>117</v>
      </c>
      <c r="G8" t="s">
        <v>199</v>
      </c>
      <c r="H8">
        <v>359318</v>
      </c>
    </row>
    <row r="9" spans="1:8" x14ac:dyDescent="0.35">
      <c r="A9">
        <v>2011</v>
      </c>
      <c r="B9" t="s">
        <v>0</v>
      </c>
      <c r="C9" t="s">
        <v>1</v>
      </c>
      <c r="D9" t="s">
        <v>184</v>
      </c>
      <c r="E9" t="s">
        <v>186</v>
      </c>
      <c r="F9" t="s">
        <v>218</v>
      </c>
      <c r="G9" t="s">
        <v>108</v>
      </c>
      <c r="H9">
        <v>84355</v>
      </c>
    </row>
    <row r="10" spans="1:8" x14ac:dyDescent="0.35">
      <c r="A10">
        <v>2011</v>
      </c>
      <c r="B10" t="s">
        <v>0</v>
      </c>
      <c r="C10" t="s">
        <v>1</v>
      </c>
      <c r="D10" t="s">
        <v>184</v>
      </c>
      <c r="E10" t="s">
        <v>186</v>
      </c>
      <c r="F10" t="s">
        <v>219</v>
      </c>
      <c r="G10" t="s">
        <v>258</v>
      </c>
      <c r="H10">
        <v>5555</v>
      </c>
    </row>
    <row r="11" spans="1:8" x14ac:dyDescent="0.35">
      <c r="A11">
        <v>2011</v>
      </c>
      <c r="B11" t="s">
        <v>0</v>
      </c>
      <c r="C11" t="s">
        <v>1</v>
      </c>
      <c r="D11" t="s">
        <v>184</v>
      </c>
      <c r="E11" t="s">
        <v>186</v>
      </c>
      <c r="F11" t="s">
        <v>114</v>
      </c>
      <c r="G11" t="s">
        <v>258</v>
      </c>
      <c r="H11">
        <v>2991</v>
      </c>
    </row>
    <row r="12" spans="1:8" x14ac:dyDescent="0.35">
      <c r="A12">
        <v>2011</v>
      </c>
      <c r="B12" t="s">
        <v>2</v>
      </c>
      <c r="C12" t="s">
        <v>3</v>
      </c>
      <c r="D12" t="s">
        <v>184</v>
      </c>
      <c r="E12" t="s">
        <v>187</v>
      </c>
      <c r="F12" t="s">
        <v>110</v>
      </c>
      <c r="G12" t="s">
        <v>258</v>
      </c>
      <c r="H12">
        <v>1940</v>
      </c>
    </row>
    <row r="13" spans="1:8" x14ac:dyDescent="0.35">
      <c r="A13">
        <v>2011</v>
      </c>
      <c r="B13" t="s">
        <v>2</v>
      </c>
      <c r="C13" t="s">
        <v>3</v>
      </c>
      <c r="D13" t="s">
        <v>184</v>
      </c>
      <c r="E13" t="s">
        <v>187</v>
      </c>
      <c r="F13" t="s">
        <v>109</v>
      </c>
      <c r="G13" t="s">
        <v>199</v>
      </c>
      <c r="H13">
        <v>347853</v>
      </c>
    </row>
    <row r="14" spans="1:8" x14ac:dyDescent="0.35">
      <c r="A14">
        <v>2011</v>
      </c>
      <c r="B14" t="s">
        <v>2</v>
      </c>
      <c r="C14" t="s">
        <v>3</v>
      </c>
      <c r="D14" t="s">
        <v>184</v>
      </c>
      <c r="E14" t="s">
        <v>187</v>
      </c>
      <c r="F14" t="s">
        <v>217</v>
      </c>
      <c r="G14" t="s">
        <v>108</v>
      </c>
      <c r="H14">
        <v>0</v>
      </c>
    </row>
    <row r="15" spans="1:8" x14ac:dyDescent="0.35">
      <c r="A15">
        <v>2011</v>
      </c>
      <c r="B15" t="s">
        <v>2</v>
      </c>
      <c r="C15" t="s">
        <v>3</v>
      </c>
      <c r="D15" t="s">
        <v>184</v>
      </c>
      <c r="E15" t="s">
        <v>187</v>
      </c>
      <c r="F15" t="s">
        <v>111</v>
      </c>
      <c r="G15" t="s">
        <v>258</v>
      </c>
      <c r="H15">
        <v>10837</v>
      </c>
    </row>
    <row r="16" spans="1:8" x14ac:dyDescent="0.35">
      <c r="A16">
        <v>2011</v>
      </c>
      <c r="B16" t="s">
        <v>2</v>
      </c>
      <c r="C16" t="s">
        <v>3</v>
      </c>
      <c r="D16" t="s">
        <v>184</v>
      </c>
      <c r="E16" t="s">
        <v>187</v>
      </c>
      <c r="F16" t="s">
        <v>112</v>
      </c>
      <c r="G16" t="s">
        <v>258</v>
      </c>
      <c r="H16">
        <v>996</v>
      </c>
    </row>
    <row r="17" spans="1:8" x14ac:dyDescent="0.35">
      <c r="A17">
        <v>2011</v>
      </c>
      <c r="B17" t="s">
        <v>2</v>
      </c>
      <c r="C17" t="s">
        <v>3</v>
      </c>
      <c r="D17" t="s">
        <v>184</v>
      </c>
      <c r="E17" t="s">
        <v>187</v>
      </c>
      <c r="F17" t="s">
        <v>113</v>
      </c>
      <c r="G17" t="s">
        <v>258</v>
      </c>
      <c r="H17">
        <v>60532</v>
      </c>
    </row>
    <row r="18" spans="1:8" x14ac:dyDescent="0.35">
      <c r="A18">
        <v>2011</v>
      </c>
      <c r="B18" t="s">
        <v>2</v>
      </c>
      <c r="C18" t="s">
        <v>3</v>
      </c>
      <c r="D18" t="s">
        <v>184</v>
      </c>
      <c r="E18" t="s">
        <v>187</v>
      </c>
      <c r="F18" t="s">
        <v>117</v>
      </c>
      <c r="G18" t="s">
        <v>199</v>
      </c>
      <c r="H18">
        <v>143178</v>
      </c>
    </row>
    <row r="19" spans="1:8" x14ac:dyDescent="0.35">
      <c r="A19">
        <v>2011</v>
      </c>
      <c r="B19" t="s">
        <v>2</v>
      </c>
      <c r="C19" t="s">
        <v>3</v>
      </c>
      <c r="D19" t="s">
        <v>184</v>
      </c>
      <c r="E19" t="s">
        <v>187</v>
      </c>
      <c r="F19" t="s">
        <v>218</v>
      </c>
      <c r="G19" t="s">
        <v>108</v>
      </c>
      <c r="H19">
        <v>40010</v>
      </c>
    </row>
    <row r="20" spans="1:8" x14ac:dyDescent="0.35">
      <c r="A20">
        <v>2011</v>
      </c>
      <c r="B20" t="s">
        <v>2</v>
      </c>
      <c r="C20" t="s">
        <v>3</v>
      </c>
      <c r="D20" t="s">
        <v>184</v>
      </c>
      <c r="E20" t="s">
        <v>187</v>
      </c>
      <c r="F20" t="s">
        <v>219</v>
      </c>
      <c r="G20" t="s">
        <v>258</v>
      </c>
      <c r="H20">
        <v>3286</v>
      </c>
    </row>
    <row r="21" spans="1:8" x14ac:dyDescent="0.35">
      <c r="A21">
        <v>2011</v>
      </c>
      <c r="B21" t="s">
        <v>2</v>
      </c>
      <c r="C21" t="s">
        <v>3</v>
      </c>
      <c r="D21" t="s">
        <v>184</v>
      </c>
      <c r="E21" t="s">
        <v>187</v>
      </c>
      <c r="F21" t="s">
        <v>114</v>
      </c>
      <c r="G21" t="s">
        <v>258</v>
      </c>
      <c r="H21">
        <v>6429</v>
      </c>
    </row>
    <row r="22" spans="1:8" x14ac:dyDescent="0.35">
      <c r="A22">
        <v>2011</v>
      </c>
      <c r="B22" t="s">
        <v>4</v>
      </c>
      <c r="C22" t="s">
        <v>5</v>
      </c>
      <c r="D22" t="s">
        <v>184</v>
      </c>
      <c r="E22" t="s">
        <v>186</v>
      </c>
      <c r="F22" t="s">
        <v>110</v>
      </c>
      <c r="G22" t="s">
        <v>258</v>
      </c>
      <c r="H22">
        <v>5291</v>
      </c>
    </row>
    <row r="23" spans="1:8" x14ac:dyDescent="0.35">
      <c r="A23">
        <v>2011</v>
      </c>
      <c r="B23" t="s">
        <v>4</v>
      </c>
      <c r="C23" t="s">
        <v>5</v>
      </c>
      <c r="D23" t="s">
        <v>184</v>
      </c>
      <c r="E23" t="s">
        <v>186</v>
      </c>
      <c r="F23" t="s">
        <v>109</v>
      </c>
      <c r="G23" t="s">
        <v>199</v>
      </c>
      <c r="H23">
        <v>483950</v>
      </c>
    </row>
    <row r="24" spans="1:8" x14ac:dyDescent="0.35">
      <c r="A24">
        <v>2011</v>
      </c>
      <c r="B24" t="s">
        <v>4</v>
      </c>
      <c r="C24" t="s">
        <v>5</v>
      </c>
      <c r="D24" t="s">
        <v>184</v>
      </c>
      <c r="E24" t="s">
        <v>186</v>
      </c>
      <c r="F24" t="s">
        <v>217</v>
      </c>
      <c r="G24" t="s">
        <v>108</v>
      </c>
      <c r="H24">
        <v>0</v>
      </c>
    </row>
    <row r="25" spans="1:8" x14ac:dyDescent="0.35">
      <c r="A25">
        <v>2011</v>
      </c>
      <c r="B25" t="s">
        <v>4</v>
      </c>
      <c r="C25" t="s">
        <v>5</v>
      </c>
      <c r="D25" t="s">
        <v>184</v>
      </c>
      <c r="E25" t="s">
        <v>186</v>
      </c>
      <c r="F25" t="s">
        <v>111</v>
      </c>
      <c r="G25" t="s">
        <v>258</v>
      </c>
      <c r="H25">
        <v>23077</v>
      </c>
    </row>
    <row r="26" spans="1:8" x14ac:dyDescent="0.35">
      <c r="A26">
        <v>2011</v>
      </c>
      <c r="B26" t="s">
        <v>4</v>
      </c>
      <c r="C26" t="s">
        <v>5</v>
      </c>
      <c r="D26" t="s">
        <v>184</v>
      </c>
      <c r="E26" t="s">
        <v>186</v>
      </c>
      <c r="F26" t="s">
        <v>112</v>
      </c>
      <c r="G26" t="s">
        <v>258</v>
      </c>
      <c r="H26">
        <v>1813</v>
      </c>
    </row>
    <row r="27" spans="1:8" x14ac:dyDescent="0.35">
      <c r="A27">
        <v>2011</v>
      </c>
      <c r="B27" t="s">
        <v>4</v>
      </c>
      <c r="C27" t="s">
        <v>5</v>
      </c>
      <c r="D27" t="s">
        <v>184</v>
      </c>
      <c r="E27" t="s">
        <v>186</v>
      </c>
      <c r="F27" t="s">
        <v>113</v>
      </c>
      <c r="G27" t="s">
        <v>258</v>
      </c>
      <c r="H27">
        <v>56192</v>
      </c>
    </row>
    <row r="28" spans="1:8" x14ac:dyDescent="0.35">
      <c r="A28">
        <v>2011</v>
      </c>
      <c r="B28" t="s">
        <v>4</v>
      </c>
      <c r="C28" t="s">
        <v>5</v>
      </c>
      <c r="D28" t="s">
        <v>184</v>
      </c>
      <c r="E28" t="s">
        <v>186</v>
      </c>
      <c r="F28" t="s">
        <v>117</v>
      </c>
      <c r="G28" t="s">
        <v>199</v>
      </c>
      <c r="H28">
        <v>207677</v>
      </c>
    </row>
    <row r="29" spans="1:8" x14ac:dyDescent="0.35">
      <c r="A29">
        <v>2011</v>
      </c>
      <c r="B29" t="s">
        <v>4</v>
      </c>
      <c r="C29" t="s">
        <v>5</v>
      </c>
      <c r="D29" t="s">
        <v>184</v>
      </c>
      <c r="E29" t="s">
        <v>186</v>
      </c>
      <c r="F29" t="s">
        <v>218</v>
      </c>
      <c r="G29" t="s">
        <v>108</v>
      </c>
      <c r="H29">
        <v>59112</v>
      </c>
    </row>
    <row r="30" spans="1:8" x14ac:dyDescent="0.35">
      <c r="A30">
        <v>2011</v>
      </c>
      <c r="B30" t="s">
        <v>4</v>
      </c>
      <c r="C30" t="s">
        <v>5</v>
      </c>
      <c r="D30" t="s">
        <v>184</v>
      </c>
      <c r="E30" t="s">
        <v>186</v>
      </c>
      <c r="F30" t="s">
        <v>219</v>
      </c>
      <c r="G30" t="s">
        <v>258</v>
      </c>
      <c r="H30">
        <v>3247</v>
      </c>
    </row>
    <row r="31" spans="1:8" x14ac:dyDescent="0.35">
      <c r="A31">
        <v>2011</v>
      </c>
      <c r="B31" t="s">
        <v>4</v>
      </c>
      <c r="C31" t="s">
        <v>5</v>
      </c>
      <c r="D31" t="s">
        <v>184</v>
      </c>
      <c r="E31" t="s">
        <v>186</v>
      </c>
      <c r="F31" t="s">
        <v>114</v>
      </c>
      <c r="G31" t="s">
        <v>258</v>
      </c>
      <c r="H31">
        <v>21511</v>
      </c>
    </row>
    <row r="32" spans="1:8" x14ac:dyDescent="0.35">
      <c r="A32">
        <v>2011</v>
      </c>
      <c r="B32" t="s">
        <v>6</v>
      </c>
      <c r="C32" t="s">
        <v>7</v>
      </c>
      <c r="D32" t="s">
        <v>184</v>
      </c>
      <c r="E32" t="s">
        <v>187</v>
      </c>
      <c r="F32" t="s">
        <v>110</v>
      </c>
      <c r="G32" t="s">
        <v>258</v>
      </c>
      <c r="H32">
        <v>3453</v>
      </c>
    </row>
    <row r="33" spans="1:8" x14ac:dyDescent="0.35">
      <c r="A33">
        <v>2011</v>
      </c>
      <c r="B33" t="s">
        <v>6</v>
      </c>
      <c r="C33" t="s">
        <v>7</v>
      </c>
      <c r="D33" t="s">
        <v>184</v>
      </c>
      <c r="E33" t="s">
        <v>187</v>
      </c>
      <c r="F33" t="s">
        <v>109</v>
      </c>
      <c r="G33" t="s">
        <v>199</v>
      </c>
      <c r="H33">
        <v>437156</v>
      </c>
    </row>
    <row r="34" spans="1:8" x14ac:dyDescent="0.35">
      <c r="A34">
        <v>2011</v>
      </c>
      <c r="B34" t="s">
        <v>6</v>
      </c>
      <c r="C34" t="s">
        <v>7</v>
      </c>
      <c r="D34" t="s">
        <v>184</v>
      </c>
      <c r="E34" t="s">
        <v>187</v>
      </c>
      <c r="F34" t="s">
        <v>217</v>
      </c>
      <c r="G34" t="s">
        <v>108</v>
      </c>
      <c r="H34">
        <v>0</v>
      </c>
    </row>
    <row r="35" spans="1:8" x14ac:dyDescent="0.35">
      <c r="A35">
        <v>2011</v>
      </c>
      <c r="B35" t="s">
        <v>6</v>
      </c>
      <c r="C35" t="s">
        <v>7</v>
      </c>
      <c r="D35" t="s">
        <v>184</v>
      </c>
      <c r="E35" t="s">
        <v>187</v>
      </c>
      <c r="F35" t="s">
        <v>111</v>
      </c>
      <c r="G35" t="s">
        <v>258</v>
      </c>
      <c r="H35">
        <v>13162</v>
      </c>
    </row>
    <row r="36" spans="1:8" x14ac:dyDescent="0.35">
      <c r="A36">
        <v>2011</v>
      </c>
      <c r="B36" t="s">
        <v>6</v>
      </c>
      <c r="C36" t="s">
        <v>7</v>
      </c>
      <c r="D36" t="s">
        <v>184</v>
      </c>
      <c r="E36" t="s">
        <v>187</v>
      </c>
      <c r="F36" t="s">
        <v>112</v>
      </c>
      <c r="G36" t="s">
        <v>258</v>
      </c>
      <c r="H36">
        <v>1938</v>
      </c>
    </row>
    <row r="37" spans="1:8" x14ac:dyDescent="0.35">
      <c r="A37">
        <v>2011</v>
      </c>
      <c r="B37" t="s">
        <v>6</v>
      </c>
      <c r="C37" t="s">
        <v>7</v>
      </c>
      <c r="D37" t="s">
        <v>184</v>
      </c>
      <c r="E37" t="s">
        <v>187</v>
      </c>
      <c r="F37" t="s">
        <v>113</v>
      </c>
      <c r="G37" t="s">
        <v>258</v>
      </c>
      <c r="H37">
        <v>37694</v>
      </c>
    </row>
    <row r="38" spans="1:8" x14ac:dyDescent="0.35">
      <c r="A38">
        <v>2011</v>
      </c>
      <c r="B38" t="s">
        <v>6</v>
      </c>
      <c r="C38" t="s">
        <v>7</v>
      </c>
      <c r="D38" t="s">
        <v>184</v>
      </c>
      <c r="E38" t="s">
        <v>187</v>
      </c>
      <c r="F38" t="s">
        <v>117</v>
      </c>
      <c r="G38" t="s">
        <v>199</v>
      </c>
      <c r="H38">
        <v>199129</v>
      </c>
    </row>
    <row r="39" spans="1:8" x14ac:dyDescent="0.35">
      <c r="A39">
        <v>2011</v>
      </c>
      <c r="B39" t="s">
        <v>6</v>
      </c>
      <c r="C39" t="s">
        <v>7</v>
      </c>
      <c r="D39" t="s">
        <v>184</v>
      </c>
      <c r="E39" t="s">
        <v>187</v>
      </c>
      <c r="F39" t="s">
        <v>218</v>
      </c>
      <c r="G39" t="s">
        <v>108</v>
      </c>
      <c r="H39">
        <v>52524</v>
      </c>
    </row>
    <row r="40" spans="1:8" x14ac:dyDescent="0.35">
      <c r="A40">
        <v>2011</v>
      </c>
      <c r="B40" t="s">
        <v>6</v>
      </c>
      <c r="C40" t="s">
        <v>7</v>
      </c>
      <c r="D40" t="s">
        <v>184</v>
      </c>
      <c r="E40" t="s">
        <v>187</v>
      </c>
      <c r="F40" t="s">
        <v>219</v>
      </c>
      <c r="G40" t="s">
        <v>258</v>
      </c>
      <c r="H40">
        <v>3019</v>
      </c>
    </row>
    <row r="41" spans="1:8" x14ac:dyDescent="0.35">
      <c r="A41">
        <v>2011</v>
      </c>
      <c r="B41" t="s">
        <v>6</v>
      </c>
      <c r="C41" t="s">
        <v>7</v>
      </c>
      <c r="D41" t="s">
        <v>184</v>
      </c>
      <c r="E41" t="s">
        <v>187</v>
      </c>
      <c r="F41" t="s">
        <v>114</v>
      </c>
      <c r="G41" t="s">
        <v>258</v>
      </c>
      <c r="H41">
        <v>6029</v>
      </c>
    </row>
    <row r="42" spans="1:8" x14ac:dyDescent="0.35">
      <c r="A42">
        <v>2011</v>
      </c>
      <c r="B42" t="s">
        <v>8</v>
      </c>
      <c r="C42" t="s">
        <v>9</v>
      </c>
      <c r="D42" t="s">
        <v>184</v>
      </c>
      <c r="E42" t="s">
        <v>188</v>
      </c>
      <c r="F42" t="s">
        <v>110</v>
      </c>
      <c r="G42" t="s">
        <v>258</v>
      </c>
      <c r="H42">
        <v>3727</v>
      </c>
    </row>
    <row r="43" spans="1:8" x14ac:dyDescent="0.35">
      <c r="A43">
        <v>2011</v>
      </c>
      <c r="B43" t="s">
        <v>8</v>
      </c>
      <c r="C43" t="s">
        <v>9</v>
      </c>
      <c r="D43" t="s">
        <v>184</v>
      </c>
      <c r="E43" t="s">
        <v>188</v>
      </c>
      <c r="F43" t="s">
        <v>109</v>
      </c>
      <c r="G43" t="s">
        <v>199</v>
      </c>
      <c r="H43">
        <v>465734</v>
      </c>
    </row>
    <row r="44" spans="1:8" x14ac:dyDescent="0.35">
      <c r="A44">
        <v>2011</v>
      </c>
      <c r="B44" t="s">
        <v>8</v>
      </c>
      <c r="C44" t="s">
        <v>9</v>
      </c>
      <c r="D44" t="s">
        <v>184</v>
      </c>
      <c r="E44" t="s">
        <v>188</v>
      </c>
      <c r="F44" t="s">
        <v>217</v>
      </c>
      <c r="G44" t="s">
        <v>108</v>
      </c>
      <c r="H44">
        <v>0</v>
      </c>
    </row>
    <row r="45" spans="1:8" x14ac:dyDescent="0.35">
      <c r="A45">
        <v>2011</v>
      </c>
      <c r="B45" t="s">
        <v>8</v>
      </c>
      <c r="C45" t="s">
        <v>9</v>
      </c>
      <c r="D45" t="s">
        <v>184</v>
      </c>
      <c r="E45" t="s">
        <v>188</v>
      </c>
      <c r="F45" t="s">
        <v>111</v>
      </c>
      <c r="G45" t="s">
        <v>258</v>
      </c>
      <c r="H45">
        <v>6462</v>
      </c>
    </row>
    <row r="46" spans="1:8" x14ac:dyDescent="0.35">
      <c r="A46">
        <v>2011</v>
      </c>
      <c r="B46" t="s">
        <v>8</v>
      </c>
      <c r="C46" t="s">
        <v>9</v>
      </c>
      <c r="D46" t="s">
        <v>184</v>
      </c>
      <c r="E46" t="s">
        <v>188</v>
      </c>
      <c r="F46" t="s">
        <v>112</v>
      </c>
      <c r="G46" t="s">
        <v>258</v>
      </c>
      <c r="H46">
        <v>1796</v>
      </c>
    </row>
    <row r="47" spans="1:8" x14ac:dyDescent="0.35">
      <c r="A47">
        <v>2011</v>
      </c>
      <c r="B47" t="s">
        <v>8</v>
      </c>
      <c r="C47" t="s">
        <v>9</v>
      </c>
      <c r="D47" t="s">
        <v>184</v>
      </c>
      <c r="E47" t="s">
        <v>188</v>
      </c>
      <c r="F47" t="s">
        <v>113</v>
      </c>
      <c r="G47" t="s">
        <v>258</v>
      </c>
      <c r="H47">
        <v>26241</v>
      </c>
    </row>
    <row r="48" spans="1:8" x14ac:dyDescent="0.35">
      <c r="A48">
        <v>2011</v>
      </c>
      <c r="B48" t="s">
        <v>8</v>
      </c>
      <c r="C48" t="s">
        <v>9</v>
      </c>
      <c r="D48" t="s">
        <v>184</v>
      </c>
      <c r="E48" t="s">
        <v>188</v>
      </c>
      <c r="F48" t="s">
        <v>117</v>
      </c>
      <c r="G48" t="s">
        <v>199</v>
      </c>
      <c r="H48">
        <v>234199</v>
      </c>
    </row>
    <row r="49" spans="1:8" x14ac:dyDescent="0.35">
      <c r="A49">
        <v>2011</v>
      </c>
      <c r="B49" t="s">
        <v>8</v>
      </c>
      <c r="C49" t="s">
        <v>9</v>
      </c>
      <c r="D49" t="s">
        <v>184</v>
      </c>
      <c r="E49" t="s">
        <v>188</v>
      </c>
      <c r="F49" t="s">
        <v>218</v>
      </c>
      <c r="G49" t="s">
        <v>108</v>
      </c>
      <c r="H49">
        <v>61376</v>
      </c>
    </row>
    <row r="50" spans="1:8" x14ac:dyDescent="0.35">
      <c r="A50">
        <v>2011</v>
      </c>
      <c r="B50" t="s">
        <v>8</v>
      </c>
      <c r="C50" t="s">
        <v>9</v>
      </c>
      <c r="D50" t="s">
        <v>184</v>
      </c>
      <c r="E50" t="s">
        <v>188</v>
      </c>
      <c r="F50" t="s">
        <v>219</v>
      </c>
      <c r="G50" t="s">
        <v>258</v>
      </c>
      <c r="H50">
        <v>3227</v>
      </c>
    </row>
    <row r="51" spans="1:8" x14ac:dyDescent="0.35">
      <c r="A51">
        <v>2011</v>
      </c>
      <c r="B51" t="s">
        <v>8</v>
      </c>
      <c r="C51" t="s">
        <v>9</v>
      </c>
      <c r="D51" t="s">
        <v>184</v>
      </c>
      <c r="E51" t="s">
        <v>188</v>
      </c>
      <c r="F51" t="s">
        <v>114</v>
      </c>
      <c r="G51" t="s">
        <v>258</v>
      </c>
      <c r="H51">
        <v>2079</v>
      </c>
    </row>
    <row r="52" spans="1:8" x14ac:dyDescent="0.35">
      <c r="A52">
        <v>2011</v>
      </c>
      <c r="B52" t="s">
        <v>10</v>
      </c>
      <c r="C52" t="s">
        <v>11</v>
      </c>
      <c r="D52" t="s">
        <v>184</v>
      </c>
      <c r="E52" t="s">
        <v>187</v>
      </c>
      <c r="F52" t="s">
        <v>110</v>
      </c>
      <c r="G52" t="s">
        <v>258</v>
      </c>
      <c r="H52">
        <v>2331</v>
      </c>
    </row>
    <row r="53" spans="1:8" x14ac:dyDescent="0.35">
      <c r="A53">
        <v>2011</v>
      </c>
      <c r="B53" t="s">
        <v>10</v>
      </c>
      <c r="C53" t="s">
        <v>11</v>
      </c>
      <c r="D53" t="s">
        <v>184</v>
      </c>
      <c r="E53" t="s">
        <v>187</v>
      </c>
      <c r="F53" t="s">
        <v>109</v>
      </c>
      <c r="G53" t="s">
        <v>199</v>
      </c>
      <c r="H53">
        <v>724785</v>
      </c>
    </row>
    <row r="54" spans="1:8" x14ac:dyDescent="0.35">
      <c r="A54">
        <v>2011</v>
      </c>
      <c r="B54" t="s">
        <v>10</v>
      </c>
      <c r="C54" t="s">
        <v>11</v>
      </c>
      <c r="D54" t="s">
        <v>184</v>
      </c>
      <c r="E54" t="s">
        <v>187</v>
      </c>
      <c r="F54" t="s">
        <v>217</v>
      </c>
      <c r="G54" t="s">
        <v>108</v>
      </c>
      <c r="H54">
        <v>0</v>
      </c>
    </row>
    <row r="55" spans="1:8" x14ac:dyDescent="0.35">
      <c r="A55">
        <v>2011</v>
      </c>
      <c r="B55" t="s">
        <v>10</v>
      </c>
      <c r="C55" t="s">
        <v>11</v>
      </c>
      <c r="D55" t="s">
        <v>184</v>
      </c>
      <c r="E55" t="s">
        <v>187</v>
      </c>
      <c r="F55" t="s">
        <v>111</v>
      </c>
      <c r="G55" t="s">
        <v>258</v>
      </c>
      <c r="H55">
        <v>3293</v>
      </c>
    </row>
    <row r="56" spans="1:8" x14ac:dyDescent="0.35">
      <c r="A56">
        <v>2011</v>
      </c>
      <c r="B56" t="s">
        <v>10</v>
      </c>
      <c r="C56" t="s">
        <v>11</v>
      </c>
      <c r="D56" t="s">
        <v>184</v>
      </c>
      <c r="E56" t="s">
        <v>187</v>
      </c>
      <c r="F56" t="s">
        <v>112</v>
      </c>
      <c r="G56" t="s">
        <v>258</v>
      </c>
      <c r="H56">
        <v>1022</v>
      </c>
    </row>
    <row r="57" spans="1:8" x14ac:dyDescent="0.35">
      <c r="A57">
        <v>2011</v>
      </c>
      <c r="B57" t="s">
        <v>10</v>
      </c>
      <c r="C57" t="s">
        <v>11</v>
      </c>
      <c r="D57" t="s">
        <v>184</v>
      </c>
      <c r="E57" t="s">
        <v>187</v>
      </c>
      <c r="F57" t="s">
        <v>113</v>
      </c>
      <c r="G57" t="s">
        <v>258</v>
      </c>
      <c r="H57">
        <v>6488</v>
      </c>
    </row>
    <row r="58" spans="1:8" x14ac:dyDescent="0.35">
      <c r="A58">
        <v>2011</v>
      </c>
      <c r="B58" t="s">
        <v>10</v>
      </c>
      <c r="C58" t="s">
        <v>11</v>
      </c>
      <c r="D58" t="s">
        <v>184</v>
      </c>
      <c r="E58" t="s">
        <v>187</v>
      </c>
      <c r="F58" t="s">
        <v>117</v>
      </c>
      <c r="G58" t="s">
        <v>199</v>
      </c>
      <c r="H58">
        <v>221458</v>
      </c>
    </row>
    <row r="59" spans="1:8" x14ac:dyDescent="0.35">
      <c r="A59">
        <v>2011</v>
      </c>
      <c r="B59" t="s">
        <v>10</v>
      </c>
      <c r="C59" t="s">
        <v>11</v>
      </c>
      <c r="D59" t="s">
        <v>184</v>
      </c>
      <c r="E59" t="s">
        <v>187</v>
      </c>
      <c r="F59" t="s">
        <v>218</v>
      </c>
      <c r="G59" t="s">
        <v>108</v>
      </c>
      <c r="H59">
        <v>64707</v>
      </c>
    </row>
    <row r="60" spans="1:8" x14ac:dyDescent="0.35">
      <c r="A60">
        <v>2011</v>
      </c>
      <c r="B60" t="s">
        <v>10</v>
      </c>
      <c r="C60" t="s">
        <v>11</v>
      </c>
      <c r="D60" t="s">
        <v>184</v>
      </c>
      <c r="E60" t="s">
        <v>187</v>
      </c>
      <c r="F60" t="s">
        <v>219</v>
      </c>
      <c r="G60" t="s">
        <v>258</v>
      </c>
      <c r="H60">
        <v>2735</v>
      </c>
    </row>
    <row r="61" spans="1:8" x14ac:dyDescent="0.35">
      <c r="A61">
        <v>2011</v>
      </c>
      <c r="B61" t="s">
        <v>10</v>
      </c>
      <c r="C61" t="s">
        <v>11</v>
      </c>
      <c r="D61" t="s">
        <v>184</v>
      </c>
      <c r="E61" t="s">
        <v>187</v>
      </c>
      <c r="F61" t="s">
        <v>114</v>
      </c>
      <c r="G61" t="s">
        <v>258</v>
      </c>
      <c r="H61">
        <v>890</v>
      </c>
    </row>
    <row r="62" spans="1:8" x14ac:dyDescent="0.35">
      <c r="A62">
        <v>2011</v>
      </c>
      <c r="B62" t="s">
        <v>12</v>
      </c>
      <c r="C62" t="s">
        <v>13</v>
      </c>
      <c r="D62" t="s">
        <v>184</v>
      </c>
      <c r="E62" t="s">
        <v>186</v>
      </c>
      <c r="F62" t="s">
        <v>110</v>
      </c>
      <c r="G62" t="s">
        <v>258</v>
      </c>
      <c r="H62">
        <v>1097</v>
      </c>
    </row>
    <row r="63" spans="1:8" x14ac:dyDescent="0.35">
      <c r="A63">
        <v>2011</v>
      </c>
      <c r="B63" t="s">
        <v>12</v>
      </c>
      <c r="C63" t="s">
        <v>13</v>
      </c>
      <c r="D63" t="s">
        <v>184</v>
      </c>
      <c r="E63" t="s">
        <v>186</v>
      </c>
      <c r="F63" t="s">
        <v>109</v>
      </c>
      <c r="G63" t="s">
        <v>199</v>
      </c>
      <c r="H63">
        <v>377694</v>
      </c>
    </row>
    <row r="64" spans="1:8" x14ac:dyDescent="0.35">
      <c r="A64">
        <v>2011</v>
      </c>
      <c r="B64" t="s">
        <v>12</v>
      </c>
      <c r="C64" t="s">
        <v>13</v>
      </c>
      <c r="D64" t="s">
        <v>184</v>
      </c>
      <c r="E64" t="s">
        <v>186</v>
      </c>
      <c r="F64" t="s">
        <v>217</v>
      </c>
      <c r="G64" t="s">
        <v>108</v>
      </c>
      <c r="H64">
        <v>0</v>
      </c>
    </row>
    <row r="65" spans="1:8" x14ac:dyDescent="0.35">
      <c r="A65">
        <v>2011</v>
      </c>
      <c r="B65" t="s">
        <v>12</v>
      </c>
      <c r="C65" t="s">
        <v>13</v>
      </c>
      <c r="D65" t="s">
        <v>184</v>
      </c>
      <c r="E65" t="s">
        <v>186</v>
      </c>
      <c r="F65" t="s">
        <v>111</v>
      </c>
      <c r="G65" t="s">
        <v>258</v>
      </c>
      <c r="H65">
        <v>1498</v>
      </c>
    </row>
    <row r="66" spans="1:8" x14ac:dyDescent="0.35">
      <c r="A66">
        <v>2011</v>
      </c>
      <c r="B66" t="s">
        <v>12</v>
      </c>
      <c r="C66" t="s">
        <v>13</v>
      </c>
      <c r="D66" t="s">
        <v>184</v>
      </c>
      <c r="E66" t="s">
        <v>186</v>
      </c>
      <c r="F66" t="s">
        <v>112</v>
      </c>
      <c r="G66" t="s">
        <v>258</v>
      </c>
      <c r="H66">
        <v>181</v>
      </c>
    </row>
    <row r="67" spans="1:8" x14ac:dyDescent="0.35">
      <c r="A67">
        <v>2011</v>
      </c>
      <c r="B67" t="s">
        <v>12</v>
      </c>
      <c r="C67" t="s">
        <v>13</v>
      </c>
      <c r="D67" t="s">
        <v>184</v>
      </c>
      <c r="E67" t="s">
        <v>186</v>
      </c>
      <c r="F67" t="s">
        <v>113</v>
      </c>
      <c r="G67" t="s">
        <v>258</v>
      </c>
      <c r="H67">
        <v>15187</v>
      </c>
    </row>
    <row r="68" spans="1:8" x14ac:dyDescent="0.35">
      <c r="A68">
        <v>2011</v>
      </c>
      <c r="B68" t="s">
        <v>12</v>
      </c>
      <c r="C68" t="s">
        <v>13</v>
      </c>
      <c r="D68" t="s">
        <v>184</v>
      </c>
      <c r="E68" t="s">
        <v>186</v>
      </c>
      <c r="F68" t="s">
        <v>117</v>
      </c>
      <c r="G68" t="s">
        <v>199</v>
      </c>
      <c r="H68">
        <v>124268</v>
      </c>
    </row>
    <row r="69" spans="1:8" x14ac:dyDescent="0.35">
      <c r="A69">
        <v>2011</v>
      </c>
      <c r="B69" t="s">
        <v>12</v>
      </c>
      <c r="C69" t="s">
        <v>13</v>
      </c>
      <c r="D69" t="s">
        <v>184</v>
      </c>
      <c r="E69" t="s">
        <v>186</v>
      </c>
      <c r="F69" t="s">
        <v>218</v>
      </c>
      <c r="G69" t="s">
        <v>108</v>
      </c>
      <c r="H69">
        <v>34805</v>
      </c>
    </row>
    <row r="70" spans="1:8" x14ac:dyDescent="0.35">
      <c r="A70">
        <v>2011</v>
      </c>
      <c r="B70" t="s">
        <v>12</v>
      </c>
      <c r="C70" t="s">
        <v>13</v>
      </c>
      <c r="D70" t="s">
        <v>184</v>
      </c>
      <c r="E70" t="s">
        <v>186</v>
      </c>
      <c r="F70" t="s">
        <v>219</v>
      </c>
      <c r="G70" t="s">
        <v>258</v>
      </c>
      <c r="H70">
        <v>1168</v>
      </c>
    </row>
    <row r="71" spans="1:8" x14ac:dyDescent="0.35">
      <c r="A71">
        <v>2011</v>
      </c>
      <c r="B71" t="s">
        <v>12</v>
      </c>
      <c r="C71" t="s">
        <v>13</v>
      </c>
      <c r="D71" t="s">
        <v>184</v>
      </c>
      <c r="E71" t="s">
        <v>186</v>
      </c>
      <c r="F71" t="s">
        <v>114</v>
      </c>
      <c r="G71" t="s">
        <v>258</v>
      </c>
      <c r="H71">
        <v>1329</v>
      </c>
    </row>
    <row r="72" spans="1:8" x14ac:dyDescent="0.35">
      <c r="A72">
        <v>2011</v>
      </c>
      <c r="B72" t="s">
        <v>14</v>
      </c>
      <c r="C72" t="s">
        <v>15</v>
      </c>
      <c r="D72" t="s">
        <v>184</v>
      </c>
      <c r="E72" t="s">
        <v>188</v>
      </c>
      <c r="F72" t="s">
        <v>110</v>
      </c>
      <c r="G72" t="s">
        <v>258</v>
      </c>
      <c r="H72">
        <v>1726</v>
      </c>
    </row>
    <row r="73" spans="1:8" x14ac:dyDescent="0.35">
      <c r="A73">
        <v>2011</v>
      </c>
      <c r="B73" t="s">
        <v>14</v>
      </c>
      <c r="C73" t="s">
        <v>15</v>
      </c>
      <c r="D73" t="s">
        <v>184</v>
      </c>
      <c r="E73" t="s">
        <v>188</v>
      </c>
      <c r="F73" t="s">
        <v>109</v>
      </c>
      <c r="G73" t="s">
        <v>199</v>
      </c>
      <c r="H73">
        <v>318357</v>
      </c>
    </row>
    <row r="74" spans="1:8" x14ac:dyDescent="0.35">
      <c r="A74">
        <v>2011</v>
      </c>
      <c r="B74" t="s">
        <v>14</v>
      </c>
      <c r="C74" t="s">
        <v>15</v>
      </c>
      <c r="D74" t="s">
        <v>184</v>
      </c>
      <c r="E74" t="s">
        <v>188</v>
      </c>
      <c r="F74" t="s">
        <v>217</v>
      </c>
      <c r="G74" t="s">
        <v>108</v>
      </c>
      <c r="H74">
        <v>0</v>
      </c>
    </row>
    <row r="75" spans="1:8" x14ac:dyDescent="0.35">
      <c r="A75">
        <v>2011</v>
      </c>
      <c r="B75" t="s">
        <v>14</v>
      </c>
      <c r="C75" t="s">
        <v>15</v>
      </c>
      <c r="D75" t="s">
        <v>184</v>
      </c>
      <c r="E75" t="s">
        <v>188</v>
      </c>
      <c r="F75" t="s">
        <v>111</v>
      </c>
      <c r="G75" t="s">
        <v>258</v>
      </c>
      <c r="H75">
        <v>556</v>
      </c>
    </row>
    <row r="76" spans="1:8" x14ac:dyDescent="0.35">
      <c r="A76">
        <v>2011</v>
      </c>
      <c r="B76" t="s">
        <v>14</v>
      </c>
      <c r="C76" t="s">
        <v>15</v>
      </c>
      <c r="D76" t="s">
        <v>184</v>
      </c>
      <c r="E76" t="s">
        <v>188</v>
      </c>
      <c r="F76" t="s">
        <v>112</v>
      </c>
      <c r="G76" t="s">
        <v>258</v>
      </c>
      <c r="H76">
        <v>389</v>
      </c>
    </row>
    <row r="77" spans="1:8" x14ac:dyDescent="0.35">
      <c r="A77">
        <v>2011</v>
      </c>
      <c r="B77" t="s">
        <v>14</v>
      </c>
      <c r="C77" t="s">
        <v>15</v>
      </c>
      <c r="D77" t="s">
        <v>184</v>
      </c>
      <c r="E77" t="s">
        <v>188</v>
      </c>
      <c r="F77" t="s">
        <v>113</v>
      </c>
      <c r="G77" t="s">
        <v>258</v>
      </c>
      <c r="H77">
        <v>855</v>
      </c>
    </row>
    <row r="78" spans="1:8" x14ac:dyDescent="0.35">
      <c r="A78">
        <v>2011</v>
      </c>
      <c r="B78" t="s">
        <v>14</v>
      </c>
      <c r="C78" t="s">
        <v>15</v>
      </c>
      <c r="D78" t="s">
        <v>184</v>
      </c>
      <c r="E78" t="s">
        <v>188</v>
      </c>
      <c r="F78" t="s">
        <v>117</v>
      </c>
      <c r="G78" t="s">
        <v>199</v>
      </c>
      <c r="H78">
        <v>161320</v>
      </c>
    </row>
    <row r="79" spans="1:8" x14ac:dyDescent="0.35">
      <c r="A79">
        <v>2011</v>
      </c>
      <c r="B79" t="s">
        <v>14</v>
      </c>
      <c r="C79" t="s">
        <v>15</v>
      </c>
      <c r="D79" t="s">
        <v>184</v>
      </c>
      <c r="E79" t="s">
        <v>188</v>
      </c>
      <c r="F79" t="s">
        <v>218</v>
      </c>
      <c r="G79" t="s">
        <v>108</v>
      </c>
      <c r="H79">
        <v>45356</v>
      </c>
    </row>
    <row r="80" spans="1:8" x14ac:dyDescent="0.35">
      <c r="A80">
        <v>2011</v>
      </c>
      <c r="B80" t="s">
        <v>14</v>
      </c>
      <c r="C80" t="s">
        <v>15</v>
      </c>
      <c r="D80" t="s">
        <v>184</v>
      </c>
      <c r="E80" t="s">
        <v>188</v>
      </c>
      <c r="F80" t="s">
        <v>219</v>
      </c>
      <c r="G80" t="s">
        <v>258</v>
      </c>
      <c r="H80">
        <v>3609</v>
      </c>
    </row>
    <row r="81" spans="1:8" x14ac:dyDescent="0.35">
      <c r="A81">
        <v>2011</v>
      </c>
      <c r="B81" t="s">
        <v>14</v>
      </c>
      <c r="C81" t="s">
        <v>15</v>
      </c>
      <c r="D81" t="s">
        <v>184</v>
      </c>
      <c r="E81" t="s">
        <v>188</v>
      </c>
      <c r="F81" t="s">
        <v>114</v>
      </c>
      <c r="G81" t="s">
        <v>258</v>
      </c>
      <c r="H81">
        <v>105</v>
      </c>
    </row>
    <row r="82" spans="1:8" x14ac:dyDescent="0.35">
      <c r="A82">
        <v>2011</v>
      </c>
      <c r="B82" t="s">
        <v>16</v>
      </c>
      <c r="C82" t="s">
        <v>17</v>
      </c>
      <c r="D82" t="s">
        <v>184</v>
      </c>
      <c r="E82" t="s">
        <v>188</v>
      </c>
      <c r="F82" t="s">
        <v>110</v>
      </c>
      <c r="G82" t="s">
        <v>258</v>
      </c>
      <c r="H82">
        <v>1353</v>
      </c>
    </row>
    <row r="83" spans="1:8" x14ac:dyDescent="0.35">
      <c r="A83">
        <v>2011</v>
      </c>
      <c r="B83" t="s">
        <v>16</v>
      </c>
      <c r="C83" t="s">
        <v>17</v>
      </c>
      <c r="D83" t="s">
        <v>184</v>
      </c>
      <c r="E83" t="s">
        <v>188</v>
      </c>
      <c r="F83" t="s">
        <v>109</v>
      </c>
      <c r="G83" t="s">
        <v>199</v>
      </c>
      <c r="H83">
        <v>359235</v>
      </c>
    </row>
    <row r="84" spans="1:8" x14ac:dyDescent="0.35">
      <c r="A84">
        <v>2011</v>
      </c>
      <c r="B84" t="s">
        <v>16</v>
      </c>
      <c r="C84" t="s">
        <v>17</v>
      </c>
      <c r="D84" t="s">
        <v>184</v>
      </c>
      <c r="E84" t="s">
        <v>188</v>
      </c>
      <c r="F84" t="s">
        <v>217</v>
      </c>
      <c r="G84" t="s">
        <v>108</v>
      </c>
      <c r="H84">
        <v>0</v>
      </c>
    </row>
    <row r="85" spans="1:8" x14ac:dyDescent="0.35">
      <c r="A85">
        <v>2011</v>
      </c>
      <c r="B85" t="s">
        <v>16</v>
      </c>
      <c r="C85" t="s">
        <v>17</v>
      </c>
      <c r="D85" t="s">
        <v>184</v>
      </c>
      <c r="E85" t="s">
        <v>188</v>
      </c>
      <c r="F85" t="s">
        <v>111</v>
      </c>
      <c r="G85" t="s">
        <v>258</v>
      </c>
      <c r="H85">
        <v>559</v>
      </c>
    </row>
    <row r="86" spans="1:8" x14ac:dyDescent="0.35">
      <c r="A86">
        <v>2011</v>
      </c>
      <c r="B86" t="s">
        <v>16</v>
      </c>
      <c r="C86" t="s">
        <v>17</v>
      </c>
      <c r="D86" t="s">
        <v>184</v>
      </c>
      <c r="E86" t="s">
        <v>188</v>
      </c>
      <c r="F86" t="s">
        <v>112</v>
      </c>
      <c r="G86" t="s">
        <v>258</v>
      </c>
      <c r="H86">
        <v>203</v>
      </c>
    </row>
    <row r="87" spans="1:8" x14ac:dyDescent="0.35">
      <c r="A87">
        <v>2011</v>
      </c>
      <c r="B87" t="s">
        <v>16</v>
      </c>
      <c r="C87" t="s">
        <v>17</v>
      </c>
      <c r="D87" t="s">
        <v>184</v>
      </c>
      <c r="E87" t="s">
        <v>188</v>
      </c>
      <c r="F87" t="s">
        <v>113</v>
      </c>
      <c r="G87" t="s">
        <v>258</v>
      </c>
      <c r="H87">
        <v>1336</v>
      </c>
    </row>
    <row r="88" spans="1:8" x14ac:dyDescent="0.35">
      <c r="A88">
        <v>2011</v>
      </c>
      <c r="B88" t="s">
        <v>16</v>
      </c>
      <c r="C88" t="s">
        <v>17</v>
      </c>
      <c r="D88" t="s">
        <v>184</v>
      </c>
      <c r="E88" t="s">
        <v>188</v>
      </c>
      <c r="F88" t="s">
        <v>117</v>
      </c>
      <c r="G88" t="s">
        <v>199</v>
      </c>
      <c r="H88">
        <v>101496</v>
      </c>
    </row>
    <row r="89" spans="1:8" x14ac:dyDescent="0.35">
      <c r="A89">
        <v>2011</v>
      </c>
      <c r="B89" t="s">
        <v>16</v>
      </c>
      <c r="C89" t="s">
        <v>17</v>
      </c>
      <c r="D89" t="s">
        <v>184</v>
      </c>
      <c r="E89" t="s">
        <v>188</v>
      </c>
      <c r="F89" t="s">
        <v>218</v>
      </c>
      <c r="G89" t="s">
        <v>108</v>
      </c>
      <c r="H89">
        <v>34248</v>
      </c>
    </row>
    <row r="90" spans="1:8" x14ac:dyDescent="0.35">
      <c r="A90">
        <v>2011</v>
      </c>
      <c r="B90" t="s">
        <v>16</v>
      </c>
      <c r="C90" t="s">
        <v>17</v>
      </c>
      <c r="D90" t="s">
        <v>184</v>
      </c>
      <c r="E90" t="s">
        <v>188</v>
      </c>
      <c r="F90" t="s">
        <v>219</v>
      </c>
      <c r="G90" t="s">
        <v>258</v>
      </c>
      <c r="H90">
        <v>1364</v>
      </c>
    </row>
    <row r="91" spans="1:8" x14ac:dyDescent="0.35">
      <c r="A91">
        <v>2011</v>
      </c>
      <c r="B91" t="s">
        <v>16</v>
      </c>
      <c r="C91" t="s">
        <v>17</v>
      </c>
      <c r="D91" t="s">
        <v>184</v>
      </c>
      <c r="E91" t="s">
        <v>188</v>
      </c>
      <c r="F91" t="s">
        <v>114</v>
      </c>
      <c r="G91" t="s">
        <v>258</v>
      </c>
      <c r="H91">
        <v>64</v>
      </c>
    </row>
    <row r="92" spans="1:8" x14ac:dyDescent="0.35">
      <c r="A92">
        <v>2011</v>
      </c>
      <c r="B92" t="s">
        <v>18</v>
      </c>
      <c r="C92" t="s">
        <v>19</v>
      </c>
      <c r="D92" t="s">
        <v>184</v>
      </c>
      <c r="E92" t="s">
        <v>187</v>
      </c>
      <c r="F92" t="s">
        <v>110</v>
      </c>
      <c r="G92" t="s">
        <v>258</v>
      </c>
      <c r="H92">
        <v>2352</v>
      </c>
    </row>
    <row r="93" spans="1:8" x14ac:dyDescent="0.35">
      <c r="A93">
        <v>2011</v>
      </c>
      <c r="B93" t="s">
        <v>18</v>
      </c>
      <c r="C93" t="s">
        <v>19</v>
      </c>
      <c r="D93" t="s">
        <v>184</v>
      </c>
      <c r="E93" t="s">
        <v>187</v>
      </c>
      <c r="F93" t="s">
        <v>109</v>
      </c>
      <c r="G93" t="s">
        <v>199</v>
      </c>
      <c r="H93">
        <v>620797</v>
      </c>
    </row>
    <row r="94" spans="1:8" x14ac:dyDescent="0.35">
      <c r="A94">
        <v>2011</v>
      </c>
      <c r="B94" t="s">
        <v>18</v>
      </c>
      <c r="C94" t="s">
        <v>19</v>
      </c>
      <c r="D94" t="s">
        <v>184</v>
      </c>
      <c r="E94" t="s">
        <v>187</v>
      </c>
      <c r="F94" t="s">
        <v>217</v>
      </c>
      <c r="G94" t="s">
        <v>108</v>
      </c>
      <c r="H94">
        <v>0</v>
      </c>
    </row>
    <row r="95" spans="1:8" x14ac:dyDescent="0.35">
      <c r="A95">
        <v>2011</v>
      </c>
      <c r="B95" t="s">
        <v>18</v>
      </c>
      <c r="C95" t="s">
        <v>19</v>
      </c>
      <c r="D95" t="s">
        <v>184</v>
      </c>
      <c r="E95" t="s">
        <v>187</v>
      </c>
      <c r="F95" t="s">
        <v>111</v>
      </c>
      <c r="G95" t="s">
        <v>258</v>
      </c>
      <c r="H95">
        <v>3575</v>
      </c>
    </row>
    <row r="96" spans="1:8" x14ac:dyDescent="0.35">
      <c r="A96">
        <v>2011</v>
      </c>
      <c r="B96" t="s">
        <v>18</v>
      </c>
      <c r="C96" t="s">
        <v>19</v>
      </c>
      <c r="D96" t="s">
        <v>184</v>
      </c>
      <c r="E96" t="s">
        <v>187</v>
      </c>
      <c r="F96" t="s">
        <v>112</v>
      </c>
      <c r="G96" t="s">
        <v>258</v>
      </c>
      <c r="H96">
        <v>473</v>
      </c>
    </row>
    <row r="97" spans="1:8" x14ac:dyDescent="0.35">
      <c r="A97">
        <v>2011</v>
      </c>
      <c r="B97" t="s">
        <v>18</v>
      </c>
      <c r="C97" t="s">
        <v>19</v>
      </c>
      <c r="D97" t="s">
        <v>184</v>
      </c>
      <c r="E97" t="s">
        <v>187</v>
      </c>
      <c r="F97" t="s">
        <v>113</v>
      </c>
      <c r="G97" t="s">
        <v>258</v>
      </c>
      <c r="H97">
        <v>21216</v>
      </c>
    </row>
    <row r="98" spans="1:8" x14ac:dyDescent="0.35">
      <c r="A98">
        <v>2011</v>
      </c>
      <c r="B98" t="s">
        <v>18</v>
      </c>
      <c r="C98" t="s">
        <v>19</v>
      </c>
      <c r="D98" t="s">
        <v>184</v>
      </c>
      <c r="E98" t="s">
        <v>187</v>
      </c>
      <c r="F98" t="s">
        <v>117</v>
      </c>
      <c r="G98" t="s">
        <v>199</v>
      </c>
      <c r="H98">
        <v>283826</v>
      </c>
    </row>
    <row r="99" spans="1:8" x14ac:dyDescent="0.35">
      <c r="A99">
        <v>2011</v>
      </c>
      <c r="B99" t="s">
        <v>18</v>
      </c>
      <c r="C99" t="s">
        <v>19</v>
      </c>
      <c r="D99" t="s">
        <v>184</v>
      </c>
      <c r="E99" t="s">
        <v>187</v>
      </c>
      <c r="F99" t="s">
        <v>218</v>
      </c>
      <c r="G99" t="s">
        <v>108</v>
      </c>
      <c r="H99">
        <v>71102</v>
      </c>
    </row>
    <row r="100" spans="1:8" x14ac:dyDescent="0.35">
      <c r="A100">
        <v>2011</v>
      </c>
      <c r="B100" t="s">
        <v>18</v>
      </c>
      <c r="C100" t="s">
        <v>19</v>
      </c>
      <c r="D100" t="s">
        <v>184</v>
      </c>
      <c r="E100" t="s">
        <v>187</v>
      </c>
      <c r="F100" t="s">
        <v>219</v>
      </c>
      <c r="G100" t="s">
        <v>258</v>
      </c>
      <c r="H100">
        <v>3890</v>
      </c>
    </row>
    <row r="101" spans="1:8" x14ac:dyDescent="0.35">
      <c r="A101">
        <v>2011</v>
      </c>
      <c r="B101" t="s">
        <v>18</v>
      </c>
      <c r="C101" t="s">
        <v>19</v>
      </c>
      <c r="D101" t="s">
        <v>184</v>
      </c>
      <c r="E101" t="s">
        <v>187</v>
      </c>
      <c r="F101" t="s">
        <v>114</v>
      </c>
      <c r="G101" t="s">
        <v>258</v>
      </c>
      <c r="H101">
        <v>11207</v>
      </c>
    </row>
    <row r="102" spans="1:8" x14ac:dyDescent="0.35">
      <c r="A102">
        <v>2011</v>
      </c>
      <c r="B102" t="s">
        <v>20</v>
      </c>
      <c r="C102" t="s">
        <v>21</v>
      </c>
      <c r="D102" t="s">
        <v>184</v>
      </c>
      <c r="E102" t="s">
        <v>188</v>
      </c>
      <c r="F102" t="s">
        <v>110</v>
      </c>
      <c r="G102" t="s">
        <v>258</v>
      </c>
      <c r="H102">
        <v>5608</v>
      </c>
    </row>
    <row r="103" spans="1:8" x14ac:dyDescent="0.35">
      <c r="A103">
        <v>2011</v>
      </c>
      <c r="B103" t="s">
        <v>20</v>
      </c>
      <c r="C103" t="s">
        <v>21</v>
      </c>
      <c r="D103" t="s">
        <v>184</v>
      </c>
      <c r="E103" t="s">
        <v>188</v>
      </c>
      <c r="F103" t="s">
        <v>109</v>
      </c>
      <c r="G103" t="s">
        <v>199</v>
      </c>
      <c r="H103">
        <v>1029830</v>
      </c>
    </row>
    <row r="104" spans="1:8" x14ac:dyDescent="0.35">
      <c r="A104">
        <v>2011</v>
      </c>
      <c r="B104" t="s">
        <v>20</v>
      </c>
      <c r="C104" t="s">
        <v>21</v>
      </c>
      <c r="D104" t="s">
        <v>184</v>
      </c>
      <c r="E104" t="s">
        <v>188</v>
      </c>
      <c r="F104" t="s">
        <v>217</v>
      </c>
      <c r="G104" t="s">
        <v>108</v>
      </c>
      <c r="H104">
        <v>0</v>
      </c>
    </row>
    <row r="105" spans="1:8" x14ac:dyDescent="0.35">
      <c r="A105">
        <v>2011</v>
      </c>
      <c r="B105" t="s">
        <v>20</v>
      </c>
      <c r="C105" t="s">
        <v>21</v>
      </c>
      <c r="D105" t="s">
        <v>184</v>
      </c>
      <c r="E105" t="s">
        <v>188</v>
      </c>
      <c r="F105" t="s">
        <v>111</v>
      </c>
      <c r="G105" t="s">
        <v>258</v>
      </c>
      <c r="H105">
        <v>2019</v>
      </c>
    </row>
    <row r="106" spans="1:8" x14ac:dyDescent="0.35">
      <c r="A106">
        <v>2011</v>
      </c>
      <c r="B106" t="s">
        <v>20</v>
      </c>
      <c r="C106" t="s">
        <v>21</v>
      </c>
      <c r="D106" t="s">
        <v>184</v>
      </c>
      <c r="E106" t="s">
        <v>188</v>
      </c>
      <c r="F106" t="s">
        <v>112</v>
      </c>
      <c r="G106" t="s">
        <v>258</v>
      </c>
      <c r="H106">
        <v>1299</v>
      </c>
    </row>
    <row r="107" spans="1:8" x14ac:dyDescent="0.35">
      <c r="A107">
        <v>2011</v>
      </c>
      <c r="B107" t="s">
        <v>20</v>
      </c>
      <c r="C107" t="s">
        <v>21</v>
      </c>
      <c r="D107" t="s">
        <v>184</v>
      </c>
      <c r="E107" t="s">
        <v>188</v>
      </c>
      <c r="F107" t="s">
        <v>113</v>
      </c>
      <c r="G107" t="s">
        <v>258</v>
      </c>
      <c r="H107">
        <v>7160</v>
      </c>
    </row>
    <row r="108" spans="1:8" x14ac:dyDescent="0.35">
      <c r="A108">
        <v>2011</v>
      </c>
      <c r="B108" t="s">
        <v>20</v>
      </c>
      <c r="C108" t="s">
        <v>21</v>
      </c>
      <c r="D108" t="s">
        <v>184</v>
      </c>
      <c r="E108" t="s">
        <v>188</v>
      </c>
      <c r="F108" t="s">
        <v>117</v>
      </c>
      <c r="G108" t="s">
        <v>199</v>
      </c>
      <c r="H108">
        <v>474446</v>
      </c>
    </row>
    <row r="109" spans="1:8" x14ac:dyDescent="0.35">
      <c r="A109">
        <v>2011</v>
      </c>
      <c r="B109" t="s">
        <v>20</v>
      </c>
      <c r="C109" t="s">
        <v>21</v>
      </c>
      <c r="D109" t="s">
        <v>184</v>
      </c>
      <c r="E109" t="s">
        <v>188</v>
      </c>
      <c r="F109" t="s">
        <v>218</v>
      </c>
      <c r="G109" t="s">
        <v>108</v>
      </c>
      <c r="H109">
        <v>133337</v>
      </c>
    </row>
    <row r="110" spans="1:8" x14ac:dyDescent="0.35">
      <c r="A110">
        <v>2011</v>
      </c>
      <c r="B110" t="s">
        <v>20</v>
      </c>
      <c r="C110" t="s">
        <v>21</v>
      </c>
      <c r="D110" t="s">
        <v>184</v>
      </c>
      <c r="E110" t="s">
        <v>188</v>
      </c>
      <c r="F110" t="s">
        <v>219</v>
      </c>
      <c r="G110" t="s">
        <v>258</v>
      </c>
      <c r="H110">
        <v>9522</v>
      </c>
    </row>
    <row r="111" spans="1:8" x14ac:dyDescent="0.35">
      <c r="A111">
        <v>2011</v>
      </c>
      <c r="B111" t="s">
        <v>20</v>
      </c>
      <c r="C111" t="s">
        <v>21</v>
      </c>
      <c r="D111" t="s">
        <v>184</v>
      </c>
      <c r="E111" t="s">
        <v>188</v>
      </c>
      <c r="F111" t="s">
        <v>114</v>
      </c>
      <c r="G111" t="s">
        <v>258</v>
      </c>
      <c r="H111">
        <v>493</v>
      </c>
    </row>
    <row r="112" spans="1:8" x14ac:dyDescent="0.35">
      <c r="A112">
        <v>2011</v>
      </c>
      <c r="B112" t="s">
        <v>189</v>
      </c>
      <c r="C112" t="s">
        <v>201</v>
      </c>
      <c r="D112" t="s">
        <v>184</v>
      </c>
      <c r="E112" t="s">
        <v>187</v>
      </c>
      <c r="F112" t="s">
        <v>110</v>
      </c>
      <c r="G112" t="s">
        <v>258</v>
      </c>
      <c r="H112">
        <v>5863</v>
      </c>
    </row>
    <row r="113" spans="1:8" x14ac:dyDescent="0.35">
      <c r="A113">
        <v>2011</v>
      </c>
      <c r="B113" t="s">
        <v>189</v>
      </c>
      <c r="C113" t="s">
        <v>201</v>
      </c>
      <c r="D113" t="s">
        <v>184</v>
      </c>
      <c r="E113" t="s">
        <v>187</v>
      </c>
      <c r="F113" t="s">
        <v>109</v>
      </c>
      <c r="G113" t="s">
        <v>199</v>
      </c>
      <c r="H113">
        <v>885746</v>
      </c>
    </row>
    <row r="114" spans="1:8" x14ac:dyDescent="0.35">
      <c r="A114">
        <v>2011</v>
      </c>
      <c r="B114" t="s">
        <v>189</v>
      </c>
      <c r="C114" t="s">
        <v>201</v>
      </c>
      <c r="D114" t="s">
        <v>184</v>
      </c>
      <c r="E114" t="s">
        <v>187</v>
      </c>
      <c r="F114" t="s">
        <v>217</v>
      </c>
      <c r="G114" t="s">
        <v>108</v>
      </c>
      <c r="H114">
        <v>0</v>
      </c>
    </row>
    <row r="115" spans="1:8" x14ac:dyDescent="0.35">
      <c r="A115">
        <v>2011</v>
      </c>
      <c r="B115" t="s">
        <v>189</v>
      </c>
      <c r="C115" t="s">
        <v>201</v>
      </c>
      <c r="D115" t="s">
        <v>184</v>
      </c>
      <c r="E115" t="s">
        <v>187</v>
      </c>
      <c r="F115" t="s">
        <v>111</v>
      </c>
      <c r="G115" t="s">
        <v>258</v>
      </c>
      <c r="H115">
        <v>6258</v>
      </c>
    </row>
    <row r="116" spans="1:8" x14ac:dyDescent="0.35">
      <c r="A116">
        <v>2011</v>
      </c>
      <c r="B116" t="s">
        <v>189</v>
      </c>
      <c r="C116" t="s">
        <v>201</v>
      </c>
      <c r="D116" t="s">
        <v>184</v>
      </c>
      <c r="E116" t="s">
        <v>187</v>
      </c>
      <c r="F116" t="s">
        <v>112</v>
      </c>
      <c r="G116" t="s">
        <v>258</v>
      </c>
      <c r="H116">
        <v>2801</v>
      </c>
    </row>
    <row r="117" spans="1:8" x14ac:dyDescent="0.35">
      <c r="A117">
        <v>2011</v>
      </c>
      <c r="B117" t="s">
        <v>189</v>
      </c>
      <c r="C117" t="s">
        <v>201</v>
      </c>
      <c r="D117" t="s">
        <v>184</v>
      </c>
      <c r="E117" t="s">
        <v>187</v>
      </c>
      <c r="F117" t="s">
        <v>113</v>
      </c>
      <c r="G117" t="s">
        <v>258</v>
      </c>
      <c r="H117">
        <v>11229</v>
      </c>
    </row>
    <row r="118" spans="1:8" x14ac:dyDescent="0.35">
      <c r="A118">
        <v>2011</v>
      </c>
      <c r="B118" t="s">
        <v>189</v>
      </c>
      <c r="C118" t="s">
        <v>201</v>
      </c>
      <c r="D118" t="s">
        <v>184</v>
      </c>
      <c r="E118" t="s">
        <v>187</v>
      </c>
      <c r="F118" t="s">
        <v>117</v>
      </c>
      <c r="G118" t="s">
        <v>199</v>
      </c>
      <c r="H118">
        <v>393879</v>
      </c>
    </row>
    <row r="119" spans="1:8" x14ac:dyDescent="0.35">
      <c r="A119">
        <v>2011</v>
      </c>
      <c r="B119" t="s">
        <v>189</v>
      </c>
      <c r="C119" t="s">
        <v>201</v>
      </c>
      <c r="D119" t="s">
        <v>184</v>
      </c>
      <c r="E119" t="s">
        <v>187</v>
      </c>
      <c r="F119" t="s">
        <v>218</v>
      </c>
      <c r="G119" t="s">
        <v>108</v>
      </c>
      <c r="H119">
        <v>108907</v>
      </c>
    </row>
    <row r="120" spans="1:8" x14ac:dyDescent="0.35">
      <c r="A120">
        <v>2011</v>
      </c>
      <c r="B120" t="s">
        <v>189</v>
      </c>
      <c r="C120" t="s">
        <v>201</v>
      </c>
      <c r="D120" t="s">
        <v>184</v>
      </c>
      <c r="E120" t="s">
        <v>187</v>
      </c>
      <c r="F120" t="s">
        <v>219</v>
      </c>
      <c r="G120" t="s">
        <v>258</v>
      </c>
      <c r="H120">
        <v>7641</v>
      </c>
    </row>
    <row r="121" spans="1:8" x14ac:dyDescent="0.35">
      <c r="A121">
        <v>2011</v>
      </c>
      <c r="B121" t="s">
        <v>189</v>
      </c>
      <c r="C121" t="s">
        <v>201</v>
      </c>
      <c r="D121" t="s">
        <v>184</v>
      </c>
      <c r="E121" t="s">
        <v>187</v>
      </c>
      <c r="F121" t="s">
        <v>114</v>
      </c>
      <c r="G121" t="s">
        <v>258</v>
      </c>
      <c r="H121">
        <v>1854</v>
      </c>
    </row>
    <row r="122" spans="1:8" x14ac:dyDescent="0.35">
      <c r="A122">
        <v>2011</v>
      </c>
      <c r="B122" t="s">
        <v>24</v>
      </c>
      <c r="C122" t="s">
        <v>25</v>
      </c>
      <c r="D122" t="s">
        <v>184</v>
      </c>
      <c r="E122" t="s">
        <v>188</v>
      </c>
      <c r="F122" t="s">
        <v>110</v>
      </c>
      <c r="G122" t="s">
        <v>258</v>
      </c>
      <c r="H122">
        <v>1308</v>
      </c>
    </row>
    <row r="123" spans="1:8" x14ac:dyDescent="0.35">
      <c r="A123">
        <v>2011</v>
      </c>
      <c r="B123" t="s">
        <v>24</v>
      </c>
      <c r="C123" t="s">
        <v>25</v>
      </c>
      <c r="D123" t="s">
        <v>184</v>
      </c>
      <c r="E123" t="s">
        <v>188</v>
      </c>
      <c r="F123" t="s">
        <v>109</v>
      </c>
      <c r="G123" t="s">
        <v>199</v>
      </c>
      <c r="H123">
        <v>440837</v>
      </c>
    </row>
    <row r="124" spans="1:8" x14ac:dyDescent="0.35">
      <c r="A124">
        <v>2011</v>
      </c>
      <c r="B124" t="s">
        <v>24</v>
      </c>
      <c r="C124" t="s">
        <v>25</v>
      </c>
      <c r="D124" t="s">
        <v>184</v>
      </c>
      <c r="E124" t="s">
        <v>188</v>
      </c>
      <c r="F124" t="s">
        <v>217</v>
      </c>
      <c r="G124" t="s">
        <v>108</v>
      </c>
      <c r="H124">
        <v>0</v>
      </c>
    </row>
    <row r="125" spans="1:8" x14ac:dyDescent="0.35">
      <c r="A125">
        <v>2011</v>
      </c>
      <c r="B125" t="s">
        <v>24</v>
      </c>
      <c r="C125" t="s">
        <v>25</v>
      </c>
      <c r="D125" t="s">
        <v>184</v>
      </c>
      <c r="E125" t="s">
        <v>188</v>
      </c>
      <c r="F125" t="s">
        <v>111</v>
      </c>
      <c r="G125" t="s">
        <v>258</v>
      </c>
      <c r="H125">
        <v>924</v>
      </c>
    </row>
    <row r="126" spans="1:8" x14ac:dyDescent="0.35">
      <c r="A126">
        <v>2011</v>
      </c>
      <c r="B126" t="s">
        <v>24</v>
      </c>
      <c r="C126" t="s">
        <v>25</v>
      </c>
      <c r="D126" t="s">
        <v>184</v>
      </c>
      <c r="E126" t="s">
        <v>188</v>
      </c>
      <c r="F126" t="s">
        <v>112</v>
      </c>
      <c r="G126" t="s">
        <v>258</v>
      </c>
      <c r="H126">
        <v>253</v>
      </c>
    </row>
    <row r="127" spans="1:8" x14ac:dyDescent="0.35">
      <c r="A127">
        <v>2011</v>
      </c>
      <c r="B127" t="s">
        <v>24</v>
      </c>
      <c r="C127" t="s">
        <v>25</v>
      </c>
      <c r="D127" t="s">
        <v>184</v>
      </c>
      <c r="E127" t="s">
        <v>188</v>
      </c>
      <c r="F127" t="s">
        <v>113</v>
      </c>
      <c r="G127" t="s">
        <v>258</v>
      </c>
      <c r="H127">
        <v>2905</v>
      </c>
    </row>
    <row r="128" spans="1:8" x14ac:dyDescent="0.35">
      <c r="A128">
        <v>2011</v>
      </c>
      <c r="B128" t="s">
        <v>24</v>
      </c>
      <c r="C128" t="s">
        <v>25</v>
      </c>
      <c r="D128" t="s">
        <v>184</v>
      </c>
      <c r="E128" t="s">
        <v>188</v>
      </c>
      <c r="F128" t="s">
        <v>117</v>
      </c>
      <c r="G128" t="s">
        <v>199</v>
      </c>
      <c r="H128">
        <v>132696</v>
      </c>
    </row>
    <row r="129" spans="1:8" x14ac:dyDescent="0.35">
      <c r="A129">
        <v>2011</v>
      </c>
      <c r="B129" t="s">
        <v>24</v>
      </c>
      <c r="C129" t="s">
        <v>25</v>
      </c>
      <c r="D129" t="s">
        <v>184</v>
      </c>
      <c r="E129" t="s">
        <v>188</v>
      </c>
      <c r="F129" t="s">
        <v>218</v>
      </c>
      <c r="G129" t="s">
        <v>108</v>
      </c>
      <c r="H129">
        <v>37078</v>
      </c>
    </row>
    <row r="130" spans="1:8" x14ac:dyDescent="0.35">
      <c r="A130">
        <v>2011</v>
      </c>
      <c r="B130" t="s">
        <v>24</v>
      </c>
      <c r="C130" t="s">
        <v>25</v>
      </c>
      <c r="D130" t="s">
        <v>184</v>
      </c>
      <c r="E130" t="s">
        <v>188</v>
      </c>
      <c r="F130" t="s">
        <v>219</v>
      </c>
      <c r="G130" t="s">
        <v>258</v>
      </c>
      <c r="H130">
        <v>1835</v>
      </c>
    </row>
    <row r="131" spans="1:8" x14ac:dyDescent="0.35">
      <c r="A131">
        <v>2011</v>
      </c>
      <c r="B131" t="s">
        <v>24</v>
      </c>
      <c r="C131" t="s">
        <v>25</v>
      </c>
      <c r="D131" t="s">
        <v>184</v>
      </c>
      <c r="E131" t="s">
        <v>188</v>
      </c>
      <c r="F131" t="s">
        <v>114</v>
      </c>
      <c r="G131" t="s">
        <v>258</v>
      </c>
      <c r="H131">
        <v>970</v>
      </c>
    </row>
    <row r="132" spans="1:8" x14ac:dyDescent="0.35">
      <c r="A132">
        <v>2011</v>
      </c>
      <c r="B132" t="s">
        <v>26</v>
      </c>
      <c r="C132" t="s">
        <v>27</v>
      </c>
      <c r="D132" t="s">
        <v>184</v>
      </c>
      <c r="E132" t="s">
        <v>187</v>
      </c>
      <c r="F132" t="s">
        <v>110</v>
      </c>
      <c r="G132" t="s">
        <v>258</v>
      </c>
      <c r="H132">
        <v>4932</v>
      </c>
    </row>
    <row r="133" spans="1:8" x14ac:dyDescent="0.35">
      <c r="A133">
        <v>2011</v>
      </c>
      <c r="B133" t="s">
        <v>26</v>
      </c>
      <c r="C133" t="s">
        <v>27</v>
      </c>
      <c r="D133" t="s">
        <v>184</v>
      </c>
      <c r="E133" t="s">
        <v>187</v>
      </c>
      <c r="F133" t="s">
        <v>109</v>
      </c>
      <c r="G133" t="s">
        <v>199</v>
      </c>
      <c r="H133">
        <v>432935</v>
      </c>
    </row>
    <row r="134" spans="1:8" x14ac:dyDescent="0.35">
      <c r="A134">
        <v>2011</v>
      </c>
      <c r="B134" t="s">
        <v>26</v>
      </c>
      <c r="C134" t="s">
        <v>27</v>
      </c>
      <c r="D134" t="s">
        <v>184</v>
      </c>
      <c r="E134" t="s">
        <v>187</v>
      </c>
      <c r="F134" t="s">
        <v>217</v>
      </c>
      <c r="G134" t="s">
        <v>108</v>
      </c>
      <c r="H134">
        <v>0</v>
      </c>
    </row>
    <row r="135" spans="1:8" x14ac:dyDescent="0.35">
      <c r="A135">
        <v>2011</v>
      </c>
      <c r="B135" t="s">
        <v>26</v>
      </c>
      <c r="C135" t="s">
        <v>27</v>
      </c>
      <c r="D135" t="s">
        <v>184</v>
      </c>
      <c r="E135" t="s">
        <v>187</v>
      </c>
      <c r="F135" t="s">
        <v>111</v>
      </c>
      <c r="G135" t="s">
        <v>258</v>
      </c>
      <c r="H135">
        <v>3293</v>
      </c>
    </row>
    <row r="136" spans="1:8" x14ac:dyDescent="0.35">
      <c r="A136">
        <v>2011</v>
      </c>
      <c r="B136" t="s">
        <v>26</v>
      </c>
      <c r="C136" t="s">
        <v>27</v>
      </c>
      <c r="D136" t="s">
        <v>184</v>
      </c>
      <c r="E136" t="s">
        <v>187</v>
      </c>
      <c r="F136" t="s">
        <v>112</v>
      </c>
      <c r="G136" t="s">
        <v>258</v>
      </c>
      <c r="H136">
        <v>3744</v>
      </c>
    </row>
    <row r="137" spans="1:8" x14ac:dyDescent="0.35">
      <c r="A137">
        <v>2011</v>
      </c>
      <c r="B137" t="s">
        <v>26</v>
      </c>
      <c r="C137" t="s">
        <v>27</v>
      </c>
      <c r="D137" t="s">
        <v>184</v>
      </c>
      <c r="E137" t="s">
        <v>187</v>
      </c>
      <c r="F137" t="s">
        <v>113</v>
      </c>
      <c r="G137" t="s">
        <v>258</v>
      </c>
      <c r="H137">
        <v>10296</v>
      </c>
    </row>
    <row r="138" spans="1:8" x14ac:dyDescent="0.35">
      <c r="A138">
        <v>2011</v>
      </c>
      <c r="B138" t="s">
        <v>26</v>
      </c>
      <c r="C138" t="s">
        <v>27</v>
      </c>
      <c r="D138" t="s">
        <v>184</v>
      </c>
      <c r="E138" t="s">
        <v>187</v>
      </c>
      <c r="F138" t="s">
        <v>117</v>
      </c>
      <c r="G138" t="s">
        <v>199</v>
      </c>
      <c r="H138">
        <v>271677</v>
      </c>
    </row>
    <row r="139" spans="1:8" x14ac:dyDescent="0.35">
      <c r="A139">
        <v>2011</v>
      </c>
      <c r="B139" t="s">
        <v>26</v>
      </c>
      <c r="C139" t="s">
        <v>27</v>
      </c>
      <c r="D139" t="s">
        <v>184</v>
      </c>
      <c r="E139" t="s">
        <v>187</v>
      </c>
      <c r="F139" t="s">
        <v>218</v>
      </c>
      <c r="G139" t="s">
        <v>108</v>
      </c>
      <c r="H139">
        <v>66726</v>
      </c>
    </row>
    <row r="140" spans="1:8" x14ac:dyDescent="0.35">
      <c r="A140">
        <v>2011</v>
      </c>
      <c r="B140" t="s">
        <v>26</v>
      </c>
      <c r="C140" t="s">
        <v>27</v>
      </c>
      <c r="D140" t="s">
        <v>184</v>
      </c>
      <c r="E140" t="s">
        <v>187</v>
      </c>
      <c r="F140" t="s">
        <v>219</v>
      </c>
      <c r="G140" t="s">
        <v>258</v>
      </c>
      <c r="H140">
        <v>5917</v>
      </c>
    </row>
    <row r="141" spans="1:8" x14ac:dyDescent="0.35">
      <c r="A141">
        <v>2011</v>
      </c>
      <c r="B141" t="s">
        <v>26</v>
      </c>
      <c r="C141" t="s">
        <v>27</v>
      </c>
      <c r="D141" t="s">
        <v>184</v>
      </c>
      <c r="E141" t="s">
        <v>187</v>
      </c>
      <c r="F141" t="s">
        <v>114</v>
      </c>
      <c r="G141" t="s">
        <v>258</v>
      </c>
      <c r="H141">
        <v>520</v>
      </c>
    </row>
    <row r="142" spans="1:8" x14ac:dyDescent="0.35">
      <c r="A142">
        <v>2011</v>
      </c>
      <c r="B142" t="s">
        <v>28</v>
      </c>
      <c r="C142" t="s">
        <v>29</v>
      </c>
      <c r="D142" t="s">
        <v>184</v>
      </c>
      <c r="E142" t="s">
        <v>187</v>
      </c>
      <c r="F142" t="s">
        <v>110</v>
      </c>
      <c r="G142" t="s">
        <v>258</v>
      </c>
      <c r="H142">
        <v>6109</v>
      </c>
    </row>
    <row r="143" spans="1:8" x14ac:dyDescent="0.35">
      <c r="A143">
        <v>2011</v>
      </c>
      <c r="B143" t="s">
        <v>28</v>
      </c>
      <c r="C143" t="s">
        <v>29</v>
      </c>
      <c r="D143" t="s">
        <v>184</v>
      </c>
      <c r="E143" t="s">
        <v>187</v>
      </c>
      <c r="F143" t="s">
        <v>109</v>
      </c>
      <c r="G143" t="s">
        <v>199</v>
      </c>
      <c r="H143">
        <v>1057552</v>
      </c>
    </row>
    <row r="144" spans="1:8" x14ac:dyDescent="0.35">
      <c r="A144">
        <v>2011</v>
      </c>
      <c r="B144" t="s">
        <v>28</v>
      </c>
      <c r="C144" t="s">
        <v>29</v>
      </c>
      <c r="D144" t="s">
        <v>184</v>
      </c>
      <c r="E144" t="s">
        <v>187</v>
      </c>
      <c r="F144" t="s">
        <v>217</v>
      </c>
      <c r="G144" t="s">
        <v>108</v>
      </c>
      <c r="H144">
        <v>0</v>
      </c>
    </row>
    <row r="145" spans="1:8" x14ac:dyDescent="0.35">
      <c r="A145">
        <v>2011</v>
      </c>
      <c r="B145" t="s">
        <v>28</v>
      </c>
      <c r="C145" t="s">
        <v>29</v>
      </c>
      <c r="D145" t="s">
        <v>184</v>
      </c>
      <c r="E145" t="s">
        <v>187</v>
      </c>
      <c r="F145" t="s">
        <v>111</v>
      </c>
      <c r="G145" t="s">
        <v>258</v>
      </c>
      <c r="H145">
        <v>10634</v>
      </c>
    </row>
    <row r="146" spans="1:8" x14ac:dyDescent="0.35">
      <c r="A146">
        <v>2011</v>
      </c>
      <c r="B146" t="s">
        <v>28</v>
      </c>
      <c r="C146" t="s">
        <v>29</v>
      </c>
      <c r="D146" t="s">
        <v>184</v>
      </c>
      <c r="E146" t="s">
        <v>187</v>
      </c>
      <c r="F146" t="s">
        <v>112</v>
      </c>
      <c r="G146" t="s">
        <v>258</v>
      </c>
      <c r="H146">
        <v>9033</v>
      </c>
    </row>
    <row r="147" spans="1:8" x14ac:dyDescent="0.35">
      <c r="A147">
        <v>2011</v>
      </c>
      <c r="B147" t="s">
        <v>28</v>
      </c>
      <c r="C147" t="s">
        <v>29</v>
      </c>
      <c r="D147" t="s">
        <v>184</v>
      </c>
      <c r="E147" t="s">
        <v>187</v>
      </c>
      <c r="F147" t="s">
        <v>113</v>
      </c>
      <c r="G147" t="s">
        <v>258</v>
      </c>
      <c r="H147">
        <v>19999</v>
      </c>
    </row>
    <row r="148" spans="1:8" x14ac:dyDescent="0.35">
      <c r="A148">
        <v>2011</v>
      </c>
      <c r="B148" t="s">
        <v>28</v>
      </c>
      <c r="C148" t="s">
        <v>29</v>
      </c>
      <c r="D148" t="s">
        <v>184</v>
      </c>
      <c r="E148" t="s">
        <v>187</v>
      </c>
      <c r="F148" t="s">
        <v>117</v>
      </c>
      <c r="G148" t="s">
        <v>199</v>
      </c>
      <c r="H148">
        <v>487988</v>
      </c>
    </row>
    <row r="149" spans="1:8" x14ac:dyDescent="0.35">
      <c r="A149">
        <v>2011</v>
      </c>
      <c r="B149" t="s">
        <v>28</v>
      </c>
      <c r="C149" t="s">
        <v>29</v>
      </c>
      <c r="D149" t="s">
        <v>184</v>
      </c>
      <c r="E149" t="s">
        <v>187</v>
      </c>
      <c r="F149" t="s">
        <v>218</v>
      </c>
      <c r="G149" t="s">
        <v>108</v>
      </c>
      <c r="H149">
        <v>123536</v>
      </c>
    </row>
    <row r="150" spans="1:8" x14ac:dyDescent="0.35">
      <c r="A150">
        <v>2011</v>
      </c>
      <c r="B150" t="s">
        <v>28</v>
      </c>
      <c r="C150" t="s">
        <v>29</v>
      </c>
      <c r="D150" t="s">
        <v>184</v>
      </c>
      <c r="E150" t="s">
        <v>187</v>
      </c>
      <c r="F150" t="s">
        <v>219</v>
      </c>
      <c r="G150" t="s">
        <v>258</v>
      </c>
      <c r="H150">
        <v>6529</v>
      </c>
    </row>
    <row r="151" spans="1:8" x14ac:dyDescent="0.35">
      <c r="A151">
        <v>2011</v>
      </c>
      <c r="B151" t="s">
        <v>28</v>
      </c>
      <c r="C151" t="s">
        <v>29</v>
      </c>
      <c r="D151" t="s">
        <v>184</v>
      </c>
      <c r="E151" t="s">
        <v>187</v>
      </c>
      <c r="F151" t="s">
        <v>114</v>
      </c>
      <c r="G151" t="s">
        <v>258</v>
      </c>
      <c r="H151">
        <v>3570</v>
      </c>
    </row>
    <row r="152" spans="1:8" x14ac:dyDescent="0.35">
      <c r="A152">
        <v>2011</v>
      </c>
      <c r="B152" t="s">
        <v>30</v>
      </c>
      <c r="C152" t="s">
        <v>31</v>
      </c>
      <c r="D152" t="s">
        <v>184</v>
      </c>
      <c r="E152" t="s">
        <v>187</v>
      </c>
      <c r="F152" t="s">
        <v>110</v>
      </c>
      <c r="G152" t="s">
        <v>258</v>
      </c>
      <c r="H152">
        <v>1772</v>
      </c>
    </row>
    <row r="153" spans="1:8" x14ac:dyDescent="0.35">
      <c r="A153">
        <v>2011</v>
      </c>
      <c r="B153" t="s">
        <v>30</v>
      </c>
      <c r="C153" t="s">
        <v>31</v>
      </c>
      <c r="D153" t="s">
        <v>184</v>
      </c>
      <c r="E153" t="s">
        <v>187</v>
      </c>
      <c r="F153" t="s">
        <v>109</v>
      </c>
      <c r="G153" t="s">
        <v>199</v>
      </c>
      <c r="H153">
        <v>379144</v>
      </c>
    </row>
    <row r="154" spans="1:8" x14ac:dyDescent="0.35">
      <c r="A154">
        <v>2011</v>
      </c>
      <c r="B154" t="s">
        <v>30</v>
      </c>
      <c r="C154" t="s">
        <v>31</v>
      </c>
      <c r="D154" t="s">
        <v>184</v>
      </c>
      <c r="E154" t="s">
        <v>187</v>
      </c>
      <c r="F154" t="s">
        <v>217</v>
      </c>
      <c r="G154" t="s">
        <v>108</v>
      </c>
      <c r="H154">
        <v>0</v>
      </c>
    </row>
    <row r="155" spans="1:8" x14ac:dyDescent="0.35">
      <c r="A155">
        <v>2011</v>
      </c>
      <c r="B155" t="s">
        <v>30</v>
      </c>
      <c r="C155" t="s">
        <v>31</v>
      </c>
      <c r="D155" t="s">
        <v>184</v>
      </c>
      <c r="E155" t="s">
        <v>187</v>
      </c>
      <c r="F155" t="s">
        <v>111</v>
      </c>
      <c r="G155" t="s">
        <v>258</v>
      </c>
      <c r="H155">
        <v>2222</v>
      </c>
    </row>
    <row r="156" spans="1:8" x14ac:dyDescent="0.35">
      <c r="A156">
        <v>2011</v>
      </c>
      <c r="B156" t="s">
        <v>30</v>
      </c>
      <c r="C156" t="s">
        <v>31</v>
      </c>
      <c r="D156" t="s">
        <v>184</v>
      </c>
      <c r="E156" t="s">
        <v>187</v>
      </c>
      <c r="F156" t="s">
        <v>112</v>
      </c>
      <c r="G156" t="s">
        <v>258</v>
      </c>
      <c r="H156">
        <v>539</v>
      </c>
    </row>
    <row r="157" spans="1:8" x14ac:dyDescent="0.35">
      <c r="A157">
        <v>2011</v>
      </c>
      <c r="B157" t="s">
        <v>30</v>
      </c>
      <c r="C157" t="s">
        <v>31</v>
      </c>
      <c r="D157" t="s">
        <v>184</v>
      </c>
      <c r="E157" t="s">
        <v>187</v>
      </c>
      <c r="F157" t="s">
        <v>113</v>
      </c>
      <c r="G157" t="s">
        <v>258</v>
      </c>
      <c r="H157">
        <v>5741</v>
      </c>
    </row>
    <row r="158" spans="1:8" x14ac:dyDescent="0.35">
      <c r="A158">
        <v>2011</v>
      </c>
      <c r="B158" t="s">
        <v>30</v>
      </c>
      <c r="C158" t="s">
        <v>31</v>
      </c>
      <c r="D158" t="s">
        <v>184</v>
      </c>
      <c r="E158" t="s">
        <v>187</v>
      </c>
      <c r="F158" t="s">
        <v>117</v>
      </c>
      <c r="G158" t="s">
        <v>199</v>
      </c>
      <c r="H158">
        <v>159496</v>
      </c>
    </row>
    <row r="159" spans="1:8" x14ac:dyDescent="0.35">
      <c r="A159">
        <v>2011</v>
      </c>
      <c r="B159" t="s">
        <v>30</v>
      </c>
      <c r="C159" t="s">
        <v>31</v>
      </c>
      <c r="D159" t="s">
        <v>184</v>
      </c>
      <c r="E159" t="s">
        <v>187</v>
      </c>
      <c r="F159" t="s">
        <v>218</v>
      </c>
      <c r="G159" t="s">
        <v>108</v>
      </c>
      <c r="H159">
        <v>44681</v>
      </c>
    </row>
    <row r="160" spans="1:8" x14ac:dyDescent="0.35">
      <c r="A160">
        <v>2011</v>
      </c>
      <c r="B160" t="s">
        <v>30</v>
      </c>
      <c r="C160" t="s">
        <v>31</v>
      </c>
      <c r="D160" t="s">
        <v>184</v>
      </c>
      <c r="E160" t="s">
        <v>187</v>
      </c>
      <c r="F160" t="s">
        <v>219</v>
      </c>
      <c r="G160" t="s">
        <v>258</v>
      </c>
      <c r="H160">
        <v>2940</v>
      </c>
    </row>
    <row r="161" spans="1:8" x14ac:dyDescent="0.35">
      <c r="A161">
        <v>2011</v>
      </c>
      <c r="B161" t="s">
        <v>30</v>
      </c>
      <c r="C161" t="s">
        <v>31</v>
      </c>
      <c r="D161" t="s">
        <v>184</v>
      </c>
      <c r="E161" t="s">
        <v>187</v>
      </c>
      <c r="F161" t="s">
        <v>114</v>
      </c>
      <c r="G161" t="s">
        <v>258</v>
      </c>
      <c r="H161">
        <v>449</v>
      </c>
    </row>
    <row r="162" spans="1:8" x14ac:dyDescent="0.35">
      <c r="A162">
        <v>2011</v>
      </c>
      <c r="B162" t="s">
        <v>32</v>
      </c>
      <c r="C162" t="s">
        <v>33</v>
      </c>
      <c r="D162" t="s">
        <v>185</v>
      </c>
      <c r="E162" t="s">
        <v>186</v>
      </c>
      <c r="F162" t="s">
        <v>110</v>
      </c>
      <c r="G162" t="s">
        <v>258</v>
      </c>
      <c r="H162">
        <v>82026</v>
      </c>
    </row>
    <row r="163" spans="1:8" x14ac:dyDescent="0.35">
      <c r="A163">
        <v>2011</v>
      </c>
      <c r="B163" t="s">
        <v>32</v>
      </c>
      <c r="C163" t="s">
        <v>33</v>
      </c>
      <c r="D163" t="s">
        <v>185</v>
      </c>
      <c r="E163" t="s">
        <v>186</v>
      </c>
      <c r="F163" t="s">
        <v>109</v>
      </c>
      <c r="G163" t="s">
        <v>199</v>
      </c>
      <c r="H163">
        <v>3957984</v>
      </c>
    </row>
    <row r="164" spans="1:8" x14ac:dyDescent="0.35">
      <c r="A164">
        <v>2011</v>
      </c>
      <c r="B164" t="s">
        <v>32</v>
      </c>
      <c r="C164" t="s">
        <v>33</v>
      </c>
      <c r="D164" t="s">
        <v>185</v>
      </c>
      <c r="E164" t="s">
        <v>186</v>
      </c>
      <c r="F164" t="s">
        <v>217</v>
      </c>
      <c r="G164" t="s">
        <v>108</v>
      </c>
      <c r="H164">
        <v>0</v>
      </c>
    </row>
    <row r="165" spans="1:8" x14ac:dyDescent="0.35">
      <c r="A165">
        <v>2011</v>
      </c>
      <c r="B165" t="s">
        <v>32</v>
      </c>
      <c r="C165" t="s">
        <v>33</v>
      </c>
      <c r="D165" t="s">
        <v>185</v>
      </c>
      <c r="E165" t="s">
        <v>186</v>
      </c>
      <c r="F165" t="s">
        <v>111</v>
      </c>
      <c r="G165" t="s">
        <v>258</v>
      </c>
      <c r="H165">
        <v>411291</v>
      </c>
    </row>
    <row r="166" spans="1:8" x14ac:dyDescent="0.35">
      <c r="A166">
        <v>2011</v>
      </c>
      <c r="B166" t="s">
        <v>32</v>
      </c>
      <c r="C166" t="s">
        <v>33</v>
      </c>
      <c r="D166" t="s">
        <v>185</v>
      </c>
      <c r="E166" t="s">
        <v>186</v>
      </c>
      <c r="F166" t="s">
        <v>112</v>
      </c>
      <c r="G166" t="s">
        <v>258</v>
      </c>
      <c r="H166">
        <v>148602</v>
      </c>
    </row>
    <row r="167" spans="1:8" x14ac:dyDescent="0.35">
      <c r="A167">
        <v>2011</v>
      </c>
      <c r="B167" t="s">
        <v>32</v>
      </c>
      <c r="C167" t="s">
        <v>33</v>
      </c>
      <c r="D167" t="s">
        <v>185</v>
      </c>
      <c r="E167" t="s">
        <v>186</v>
      </c>
      <c r="F167" t="s">
        <v>113</v>
      </c>
      <c r="G167" t="s">
        <v>258</v>
      </c>
      <c r="H167">
        <v>1012823</v>
      </c>
    </row>
    <row r="168" spans="1:8" x14ac:dyDescent="0.35">
      <c r="A168">
        <v>2011</v>
      </c>
      <c r="B168" t="s">
        <v>32</v>
      </c>
      <c r="C168" t="s">
        <v>33</v>
      </c>
      <c r="D168" t="s">
        <v>185</v>
      </c>
      <c r="E168" t="s">
        <v>186</v>
      </c>
      <c r="F168" t="s">
        <v>117</v>
      </c>
      <c r="G168" t="s">
        <v>199</v>
      </c>
      <c r="H168">
        <v>1694372</v>
      </c>
    </row>
    <row r="169" spans="1:8" x14ac:dyDescent="0.35">
      <c r="A169">
        <v>2011</v>
      </c>
      <c r="B169" t="s">
        <v>32</v>
      </c>
      <c r="C169" t="s">
        <v>33</v>
      </c>
      <c r="D169" t="s">
        <v>185</v>
      </c>
      <c r="E169" t="s">
        <v>186</v>
      </c>
      <c r="F169" t="s">
        <v>218</v>
      </c>
      <c r="G169" t="s">
        <v>108</v>
      </c>
      <c r="H169">
        <v>692739</v>
      </c>
    </row>
    <row r="170" spans="1:8" x14ac:dyDescent="0.35">
      <c r="A170">
        <v>2011</v>
      </c>
      <c r="B170" t="s">
        <v>32</v>
      </c>
      <c r="C170" t="s">
        <v>33</v>
      </c>
      <c r="D170" t="s">
        <v>185</v>
      </c>
      <c r="E170" t="s">
        <v>186</v>
      </c>
      <c r="F170" t="s">
        <v>219</v>
      </c>
      <c r="G170" t="s">
        <v>258</v>
      </c>
      <c r="H170">
        <v>47970</v>
      </c>
    </row>
    <row r="171" spans="1:8" x14ac:dyDescent="0.35">
      <c r="A171">
        <v>2011</v>
      </c>
      <c r="B171" t="s">
        <v>32</v>
      </c>
      <c r="C171" t="s">
        <v>33</v>
      </c>
      <c r="D171" t="s">
        <v>185</v>
      </c>
      <c r="E171" t="s">
        <v>186</v>
      </c>
      <c r="F171" t="s">
        <v>114</v>
      </c>
      <c r="G171" t="s">
        <v>258</v>
      </c>
      <c r="H171">
        <v>126134</v>
      </c>
    </row>
    <row r="172" spans="1:8" x14ac:dyDescent="0.35">
      <c r="A172">
        <v>2011</v>
      </c>
      <c r="B172" t="s">
        <v>34</v>
      </c>
      <c r="C172" t="s">
        <v>35</v>
      </c>
      <c r="D172" t="s">
        <v>185</v>
      </c>
      <c r="E172" t="s">
        <v>186</v>
      </c>
      <c r="F172" t="s">
        <v>110</v>
      </c>
      <c r="G172" t="s">
        <v>258</v>
      </c>
      <c r="H172">
        <v>9555</v>
      </c>
    </row>
    <row r="173" spans="1:8" x14ac:dyDescent="0.35">
      <c r="A173">
        <v>2011</v>
      </c>
      <c r="B173" t="s">
        <v>34</v>
      </c>
      <c r="C173" t="s">
        <v>35</v>
      </c>
      <c r="D173" t="s">
        <v>185</v>
      </c>
      <c r="E173" t="s">
        <v>186</v>
      </c>
      <c r="F173" t="s">
        <v>109</v>
      </c>
      <c r="G173" t="s">
        <v>199</v>
      </c>
      <c r="H173">
        <v>1657594</v>
      </c>
    </row>
    <row r="174" spans="1:8" x14ac:dyDescent="0.35">
      <c r="A174">
        <v>2011</v>
      </c>
      <c r="B174" t="s">
        <v>34</v>
      </c>
      <c r="C174" t="s">
        <v>35</v>
      </c>
      <c r="D174" t="s">
        <v>185</v>
      </c>
      <c r="E174" t="s">
        <v>186</v>
      </c>
      <c r="F174" t="s">
        <v>217</v>
      </c>
      <c r="G174" t="s">
        <v>108</v>
      </c>
      <c r="H174">
        <v>0</v>
      </c>
    </row>
    <row r="175" spans="1:8" x14ac:dyDescent="0.35">
      <c r="A175">
        <v>2011</v>
      </c>
      <c r="B175" t="s">
        <v>34</v>
      </c>
      <c r="C175" t="s">
        <v>35</v>
      </c>
      <c r="D175" t="s">
        <v>185</v>
      </c>
      <c r="E175" t="s">
        <v>186</v>
      </c>
      <c r="F175" t="s">
        <v>111</v>
      </c>
      <c r="G175" t="s">
        <v>258</v>
      </c>
      <c r="H175">
        <v>23478</v>
      </c>
    </row>
    <row r="176" spans="1:8" x14ac:dyDescent="0.35">
      <c r="A176">
        <v>2011</v>
      </c>
      <c r="B176" t="s">
        <v>34</v>
      </c>
      <c r="C176" t="s">
        <v>35</v>
      </c>
      <c r="D176" t="s">
        <v>185</v>
      </c>
      <c r="E176" t="s">
        <v>186</v>
      </c>
      <c r="F176" t="s">
        <v>112</v>
      </c>
      <c r="G176" t="s">
        <v>258</v>
      </c>
      <c r="H176">
        <v>25013</v>
      </c>
    </row>
    <row r="177" spans="1:8" x14ac:dyDescent="0.35">
      <c r="A177">
        <v>2011</v>
      </c>
      <c r="B177" t="s">
        <v>34</v>
      </c>
      <c r="C177" t="s">
        <v>35</v>
      </c>
      <c r="D177" t="s">
        <v>185</v>
      </c>
      <c r="E177" t="s">
        <v>186</v>
      </c>
      <c r="F177" t="s">
        <v>113</v>
      </c>
      <c r="G177" t="s">
        <v>258</v>
      </c>
      <c r="H177">
        <v>232787</v>
      </c>
    </row>
    <row r="178" spans="1:8" x14ac:dyDescent="0.35">
      <c r="A178">
        <v>2011</v>
      </c>
      <c r="B178" t="s">
        <v>34</v>
      </c>
      <c r="C178" t="s">
        <v>35</v>
      </c>
      <c r="D178" t="s">
        <v>185</v>
      </c>
      <c r="E178" t="s">
        <v>186</v>
      </c>
      <c r="F178" t="s">
        <v>117</v>
      </c>
      <c r="G178" t="s">
        <v>199</v>
      </c>
      <c r="H178">
        <v>557129</v>
      </c>
    </row>
    <row r="179" spans="1:8" x14ac:dyDescent="0.35">
      <c r="A179">
        <v>2011</v>
      </c>
      <c r="B179" t="s">
        <v>34</v>
      </c>
      <c r="C179" t="s">
        <v>35</v>
      </c>
      <c r="D179" t="s">
        <v>185</v>
      </c>
      <c r="E179" t="s">
        <v>186</v>
      </c>
      <c r="F179" t="s">
        <v>218</v>
      </c>
      <c r="G179" t="s">
        <v>108</v>
      </c>
      <c r="H179">
        <v>164221</v>
      </c>
    </row>
    <row r="180" spans="1:8" x14ac:dyDescent="0.35">
      <c r="A180">
        <v>2011</v>
      </c>
      <c r="B180" t="s">
        <v>34</v>
      </c>
      <c r="C180" t="s">
        <v>35</v>
      </c>
      <c r="D180" t="s">
        <v>185</v>
      </c>
      <c r="E180" t="s">
        <v>186</v>
      </c>
      <c r="F180" t="s">
        <v>219</v>
      </c>
      <c r="G180" t="s">
        <v>258</v>
      </c>
      <c r="H180">
        <v>7429</v>
      </c>
    </row>
    <row r="181" spans="1:8" x14ac:dyDescent="0.35">
      <c r="A181">
        <v>2011</v>
      </c>
      <c r="B181" t="s">
        <v>34</v>
      </c>
      <c r="C181" t="s">
        <v>35</v>
      </c>
      <c r="D181" t="s">
        <v>185</v>
      </c>
      <c r="E181" t="s">
        <v>186</v>
      </c>
      <c r="F181" t="s">
        <v>114</v>
      </c>
      <c r="G181" t="s">
        <v>258</v>
      </c>
      <c r="H181">
        <v>5322</v>
      </c>
    </row>
    <row r="182" spans="1:8" x14ac:dyDescent="0.35">
      <c r="A182">
        <v>2011</v>
      </c>
      <c r="B182" t="s">
        <v>190</v>
      </c>
      <c r="C182" t="s">
        <v>202</v>
      </c>
      <c r="D182" t="s">
        <v>184</v>
      </c>
      <c r="E182" t="s">
        <v>187</v>
      </c>
      <c r="F182" t="s">
        <v>110</v>
      </c>
      <c r="G182" t="s">
        <v>258</v>
      </c>
      <c r="H182">
        <v>10198</v>
      </c>
    </row>
    <row r="183" spans="1:8" x14ac:dyDescent="0.35">
      <c r="A183">
        <v>2011</v>
      </c>
      <c r="B183" t="s">
        <v>190</v>
      </c>
      <c r="C183" t="s">
        <v>202</v>
      </c>
      <c r="D183" t="s">
        <v>184</v>
      </c>
      <c r="E183" t="s">
        <v>187</v>
      </c>
      <c r="F183" t="s">
        <v>109</v>
      </c>
      <c r="G183" t="s">
        <v>199</v>
      </c>
      <c r="H183">
        <v>1134867</v>
      </c>
    </row>
    <row r="184" spans="1:8" x14ac:dyDescent="0.35">
      <c r="A184">
        <v>2011</v>
      </c>
      <c r="B184" t="s">
        <v>190</v>
      </c>
      <c r="C184" t="s">
        <v>202</v>
      </c>
      <c r="D184" t="s">
        <v>184</v>
      </c>
      <c r="E184" t="s">
        <v>187</v>
      </c>
      <c r="F184" t="s">
        <v>217</v>
      </c>
      <c r="G184" t="s">
        <v>108</v>
      </c>
      <c r="H184">
        <v>0</v>
      </c>
    </row>
    <row r="185" spans="1:8" x14ac:dyDescent="0.35">
      <c r="A185">
        <v>2011</v>
      </c>
      <c r="B185" t="s">
        <v>190</v>
      </c>
      <c r="C185" t="s">
        <v>202</v>
      </c>
      <c r="D185" t="s">
        <v>184</v>
      </c>
      <c r="E185" t="s">
        <v>187</v>
      </c>
      <c r="F185" t="s">
        <v>111</v>
      </c>
      <c r="G185" t="s">
        <v>258</v>
      </c>
      <c r="H185">
        <v>13004</v>
      </c>
    </row>
    <row r="186" spans="1:8" x14ac:dyDescent="0.35">
      <c r="A186">
        <v>2011</v>
      </c>
      <c r="B186" t="s">
        <v>190</v>
      </c>
      <c r="C186" t="s">
        <v>202</v>
      </c>
      <c r="D186" t="s">
        <v>184</v>
      </c>
      <c r="E186" t="s">
        <v>187</v>
      </c>
      <c r="F186" t="s">
        <v>112</v>
      </c>
      <c r="G186" t="s">
        <v>258</v>
      </c>
      <c r="H186">
        <v>1899</v>
      </c>
    </row>
    <row r="187" spans="1:8" x14ac:dyDescent="0.35">
      <c r="A187">
        <v>2011</v>
      </c>
      <c r="B187" t="s">
        <v>190</v>
      </c>
      <c r="C187" t="s">
        <v>202</v>
      </c>
      <c r="D187" t="s">
        <v>184</v>
      </c>
      <c r="E187" t="s">
        <v>187</v>
      </c>
      <c r="F187" t="s">
        <v>113</v>
      </c>
      <c r="G187" t="s">
        <v>258</v>
      </c>
      <c r="H187">
        <v>25588</v>
      </c>
    </row>
    <row r="188" spans="1:8" x14ac:dyDescent="0.35">
      <c r="A188">
        <v>2011</v>
      </c>
      <c r="B188" t="s">
        <v>190</v>
      </c>
      <c r="C188" t="s">
        <v>202</v>
      </c>
      <c r="D188" t="s">
        <v>184</v>
      </c>
      <c r="E188" t="s">
        <v>187</v>
      </c>
      <c r="F188" t="s">
        <v>117</v>
      </c>
      <c r="G188" t="s">
        <v>199</v>
      </c>
      <c r="H188">
        <v>559215</v>
      </c>
    </row>
    <row r="189" spans="1:8" x14ac:dyDescent="0.35">
      <c r="A189">
        <v>2011</v>
      </c>
      <c r="B189" t="s">
        <v>190</v>
      </c>
      <c r="C189" t="s">
        <v>202</v>
      </c>
      <c r="D189" t="s">
        <v>184</v>
      </c>
      <c r="E189" t="s">
        <v>187</v>
      </c>
      <c r="F189" t="s">
        <v>218</v>
      </c>
      <c r="G189" t="s">
        <v>108</v>
      </c>
      <c r="H189">
        <v>137864</v>
      </c>
    </row>
    <row r="190" spans="1:8" x14ac:dyDescent="0.35">
      <c r="A190">
        <v>2011</v>
      </c>
      <c r="B190" t="s">
        <v>190</v>
      </c>
      <c r="C190" t="s">
        <v>202</v>
      </c>
      <c r="D190" t="s">
        <v>184</v>
      </c>
      <c r="E190" t="s">
        <v>187</v>
      </c>
      <c r="F190" t="s">
        <v>219</v>
      </c>
      <c r="G190" t="s">
        <v>258</v>
      </c>
      <c r="H190">
        <v>8978</v>
      </c>
    </row>
    <row r="191" spans="1:8" x14ac:dyDescent="0.35">
      <c r="A191">
        <v>2011</v>
      </c>
      <c r="B191" t="s">
        <v>190</v>
      </c>
      <c r="C191" t="s">
        <v>202</v>
      </c>
      <c r="D191" t="s">
        <v>184</v>
      </c>
      <c r="E191" t="s">
        <v>187</v>
      </c>
      <c r="F191" t="s">
        <v>114</v>
      </c>
      <c r="G191" t="s">
        <v>258</v>
      </c>
      <c r="H191">
        <v>6378</v>
      </c>
    </row>
    <row r="192" spans="1:8" x14ac:dyDescent="0.35">
      <c r="A192">
        <v>2011</v>
      </c>
      <c r="B192" t="s">
        <v>38</v>
      </c>
      <c r="C192" t="s">
        <v>39</v>
      </c>
      <c r="D192" t="s">
        <v>184</v>
      </c>
      <c r="E192" t="s">
        <v>187</v>
      </c>
      <c r="F192" t="s">
        <v>110</v>
      </c>
      <c r="G192" t="s">
        <v>258</v>
      </c>
      <c r="H192">
        <v>1830</v>
      </c>
    </row>
    <row r="193" spans="1:8" x14ac:dyDescent="0.35">
      <c r="A193">
        <v>2011</v>
      </c>
      <c r="B193" t="s">
        <v>38</v>
      </c>
      <c r="C193" t="s">
        <v>39</v>
      </c>
      <c r="D193" t="s">
        <v>184</v>
      </c>
      <c r="E193" t="s">
        <v>187</v>
      </c>
      <c r="F193" t="s">
        <v>109</v>
      </c>
      <c r="G193" t="s">
        <v>199</v>
      </c>
      <c r="H193">
        <v>506643</v>
      </c>
    </row>
    <row r="194" spans="1:8" x14ac:dyDescent="0.35">
      <c r="A194">
        <v>2011</v>
      </c>
      <c r="B194" t="s">
        <v>38</v>
      </c>
      <c r="C194" t="s">
        <v>39</v>
      </c>
      <c r="D194" t="s">
        <v>184</v>
      </c>
      <c r="E194" t="s">
        <v>187</v>
      </c>
      <c r="F194" t="s">
        <v>217</v>
      </c>
      <c r="G194" t="s">
        <v>108</v>
      </c>
      <c r="H194">
        <v>0</v>
      </c>
    </row>
    <row r="195" spans="1:8" x14ac:dyDescent="0.35">
      <c r="A195">
        <v>2011</v>
      </c>
      <c r="B195" t="s">
        <v>38</v>
      </c>
      <c r="C195" t="s">
        <v>39</v>
      </c>
      <c r="D195" t="s">
        <v>184</v>
      </c>
      <c r="E195" t="s">
        <v>187</v>
      </c>
      <c r="F195" t="s">
        <v>111</v>
      </c>
      <c r="G195" t="s">
        <v>258</v>
      </c>
      <c r="H195">
        <v>1373</v>
      </c>
    </row>
    <row r="196" spans="1:8" x14ac:dyDescent="0.35">
      <c r="A196">
        <v>2011</v>
      </c>
      <c r="B196" t="s">
        <v>38</v>
      </c>
      <c r="C196" t="s">
        <v>39</v>
      </c>
      <c r="D196" t="s">
        <v>184</v>
      </c>
      <c r="E196" t="s">
        <v>187</v>
      </c>
      <c r="F196" t="s">
        <v>112</v>
      </c>
      <c r="G196" t="s">
        <v>258</v>
      </c>
      <c r="H196">
        <v>486</v>
      </c>
    </row>
    <row r="197" spans="1:8" x14ac:dyDescent="0.35">
      <c r="A197">
        <v>2011</v>
      </c>
      <c r="B197" t="s">
        <v>38</v>
      </c>
      <c r="C197" t="s">
        <v>39</v>
      </c>
      <c r="D197" t="s">
        <v>184</v>
      </c>
      <c r="E197" t="s">
        <v>187</v>
      </c>
      <c r="F197" t="s">
        <v>113</v>
      </c>
      <c r="G197" t="s">
        <v>258</v>
      </c>
      <c r="H197">
        <v>7830</v>
      </c>
    </row>
    <row r="198" spans="1:8" x14ac:dyDescent="0.35">
      <c r="A198">
        <v>2011</v>
      </c>
      <c r="B198" t="s">
        <v>38</v>
      </c>
      <c r="C198" t="s">
        <v>39</v>
      </c>
      <c r="D198" t="s">
        <v>184</v>
      </c>
      <c r="E198" t="s">
        <v>187</v>
      </c>
      <c r="F198" t="s">
        <v>117</v>
      </c>
      <c r="G198" t="s">
        <v>199</v>
      </c>
      <c r="H198">
        <v>173627</v>
      </c>
    </row>
    <row r="199" spans="1:8" x14ac:dyDescent="0.35">
      <c r="A199">
        <v>2011</v>
      </c>
      <c r="B199" t="s">
        <v>38</v>
      </c>
      <c r="C199" t="s">
        <v>39</v>
      </c>
      <c r="D199" t="s">
        <v>184</v>
      </c>
      <c r="E199" t="s">
        <v>187</v>
      </c>
      <c r="F199" t="s">
        <v>218</v>
      </c>
      <c r="G199" t="s">
        <v>108</v>
      </c>
      <c r="H199">
        <v>53410</v>
      </c>
    </row>
    <row r="200" spans="1:8" x14ac:dyDescent="0.35">
      <c r="A200">
        <v>2011</v>
      </c>
      <c r="B200" t="s">
        <v>38</v>
      </c>
      <c r="C200" t="s">
        <v>39</v>
      </c>
      <c r="D200" t="s">
        <v>184</v>
      </c>
      <c r="E200" t="s">
        <v>187</v>
      </c>
      <c r="F200" t="s">
        <v>219</v>
      </c>
      <c r="G200" t="s">
        <v>258</v>
      </c>
      <c r="H200">
        <v>2954</v>
      </c>
    </row>
    <row r="201" spans="1:8" x14ac:dyDescent="0.35">
      <c r="A201">
        <v>2011</v>
      </c>
      <c r="B201" t="s">
        <v>38</v>
      </c>
      <c r="C201" t="s">
        <v>39</v>
      </c>
      <c r="D201" t="s">
        <v>184</v>
      </c>
      <c r="E201" t="s">
        <v>187</v>
      </c>
      <c r="F201" t="s">
        <v>114</v>
      </c>
      <c r="G201" t="s">
        <v>258</v>
      </c>
      <c r="H201">
        <v>1493</v>
      </c>
    </row>
    <row r="202" spans="1:8" x14ac:dyDescent="0.35">
      <c r="A202">
        <v>2011</v>
      </c>
      <c r="B202" t="s">
        <v>40</v>
      </c>
      <c r="C202" t="s">
        <v>41</v>
      </c>
      <c r="D202" t="s">
        <v>184</v>
      </c>
      <c r="E202" t="s">
        <v>186</v>
      </c>
      <c r="F202" t="s">
        <v>110</v>
      </c>
      <c r="G202" t="s">
        <v>258</v>
      </c>
      <c r="H202">
        <v>5502</v>
      </c>
    </row>
    <row r="203" spans="1:8" x14ac:dyDescent="0.35">
      <c r="A203">
        <v>2011</v>
      </c>
      <c r="B203" t="s">
        <v>40</v>
      </c>
      <c r="C203" t="s">
        <v>41</v>
      </c>
      <c r="D203" t="s">
        <v>184</v>
      </c>
      <c r="E203" t="s">
        <v>186</v>
      </c>
      <c r="F203" t="s">
        <v>109</v>
      </c>
      <c r="G203" t="s">
        <v>199</v>
      </c>
      <c r="H203">
        <v>650129</v>
      </c>
    </row>
    <row r="204" spans="1:8" x14ac:dyDescent="0.35">
      <c r="A204">
        <v>2011</v>
      </c>
      <c r="B204" t="s">
        <v>40</v>
      </c>
      <c r="C204" t="s">
        <v>41</v>
      </c>
      <c r="D204" t="s">
        <v>184</v>
      </c>
      <c r="E204" t="s">
        <v>186</v>
      </c>
      <c r="F204" t="s">
        <v>217</v>
      </c>
      <c r="G204" t="s">
        <v>108</v>
      </c>
      <c r="H204">
        <v>0</v>
      </c>
    </row>
    <row r="205" spans="1:8" x14ac:dyDescent="0.35">
      <c r="A205">
        <v>2011</v>
      </c>
      <c r="B205" t="s">
        <v>40</v>
      </c>
      <c r="C205" t="s">
        <v>41</v>
      </c>
      <c r="D205" t="s">
        <v>184</v>
      </c>
      <c r="E205" t="s">
        <v>186</v>
      </c>
      <c r="F205" t="s">
        <v>111</v>
      </c>
      <c r="G205" t="s">
        <v>258</v>
      </c>
      <c r="H205">
        <v>21508</v>
      </c>
    </row>
    <row r="206" spans="1:8" x14ac:dyDescent="0.35">
      <c r="A206">
        <v>2011</v>
      </c>
      <c r="B206" t="s">
        <v>40</v>
      </c>
      <c r="C206" t="s">
        <v>41</v>
      </c>
      <c r="D206" t="s">
        <v>184</v>
      </c>
      <c r="E206" t="s">
        <v>186</v>
      </c>
      <c r="F206" t="s">
        <v>112</v>
      </c>
      <c r="G206" t="s">
        <v>258</v>
      </c>
      <c r="H206">
        <v>21345</v>
      </c>
    </row>
    <row r="207" spans="1:8" x14ac:dyDescent="0.35">
      <c r="A207">
        <v>2011</v>
      </c>
      <c r="B207" t="s">
        <v>40</v>
      </c>
      <c r="C207" t="s">
        <v>41</v>
      </c>
      <c r="D207" t="s">
        <v>184</v>
      </c>
      <c r="E207" t="s">
        <v>186</v>
      </c>
      <c r="F207" t="s">
        <v>113</v>
      </c>
      <c r="G207" t="s">
        <v>258</v>
      </c>
      <c r="H207">
        <v>30730</v>
      </c>
    </row>
    <row r="208" spans="1:8" x14ac:dyDescent="0.35">
      <c r="A208">
        <v>2011</v>
      </c>
      <c r="B208" t="s">
        <v>40</v>
      </c>
      <c r="C208" t="s">
        <v>41</v>
      </c>
      <c r="D208" t="s">
        <v>184</v>
      </c>
      <c r="E208" t="s">
        <v>186</v>
      </c>
      <c r="F208" t="s">
        <v>117</v>
      </c>
      <c r="G208" t="s">
        <v>199</v>
      </c>
      <c r="H208">
        <v>296046</v>
      </c>
    </row>
    <row r="209" spans="1:8" x14ac:dyDescent="0.35">
      <c r="A209">
        <v>2011</v>
      </c>
      <c r="B209" t="s">
        <v>40</v>
      </c>
      <c r="C209" t="s">
        <v>41</v>
      </c>
      <c r="D209" t="s">
        <v>184</v>
      </c>
      <c r="E209" t="s">
        <v>186</v>
      </c>
      <c r="F209" t="s">
        <v>218</v>
      </c>
      <c r="G209" t="s">
        <v>108</v>
      </c>
      <c r="H209">
        <v>80682</v>
      </c>
    </row>
    <row r="210" spans="1:8" x14ac:dyDescent="0.35">
      <c r="A210">
        <v>2011</v>
      </c>
      <c r="B210" t="s">
        <v>40</v>
      </c>
      <c r="C210" t="s">
        <v>41</v>
      </c>
      <c r="D210" t="s">
        <v>184</v>
      </c>
      <c r="E210" t="s">
        <v>186</v>
      </c>
      <c r="F210" t="s">
        <v>219</v>
      </c>
      <c r="G210" t="s">
        <v>258</v>
      </c>
      <c r="H210">
        <v>5072</v>
      </c>
    </row>
    <row r="211" spans="1:8" x14ac:dyDescent="0.35">
      <c r="A211">
        <v>2011</v>
      </c>
      <c r="B211" t="s">
        <v>40</v>
      </c>
      <c r="C211" t="s">
        <v>41</v>
      </c>
      <c r="D211" t="s">
        <v>184</v>
      </c>
      <c r="E211" t="s">
        <v>186</v>
      </c>
      <c r="F211" t="s">
        <v>114</v>
      </c>
      <c r="G211" t="s">
        <v>258</v>
      </c>
      <c r="H211">
        <v>5048</v>
      </c>
    </row>
    <row r="212" spans="1:8" x14ac:dyDescent="0.35">
      <c r="A212">
        <v>2011</v>
      </c>
      <c r="B212" t="s">
        <v>42</v>
      </c>
      <c r="C212" t="s">
        <v>43</v>
      </c>
      <c r="D212" t="s">
        <v>184</v>
      </c>
      <c r="E212" t="s">
        <v>187</v>
      </c>
      <c r="F212" t="s">
        <v>110</v>
      </c>
      <c r="G212" t="s">
        <v>258</v>
      </c>
      <c r="H212">
        <v>2201</v>
      </c>
    </row>
    <row r="213" spans="1:8" x14ac:dyDescent="0.35">
      <c r="A213">
        <v>2011</v>
      </c>
      <c r="B213" t="s">
        <v>42</v>
      </c>
      <c r="C213" t="s">
        <v>43</v>
      </c>
      <c r="D213" t="s">
        <v>184</v>
      </c>
      <c r="E213" t="s">
        <v>187</v>
      </c>
      <c r="F213" t="s">
        <v>109</v>
      </c>
      <c r="G213" t="s">
        <v>199</v>
      </c>
      <c r="H213">
        <v>575486</v>
      </c>
    </row>
    <row r="214" spans="1:8" x14ac:dyDescent="0.35">
      <c r="A214">
        <v>2011</v>
      </c>
      <c r="B214" t="s">
        <v>42</v>
      </c>
      <c r="C214" t="s">
        <v>43</v>
      </c>
      <c r="D214" t="s">
        <v>184</v>
      </c>
      <c r="E214" t="s">
        <v>187</v>
      </c>
      <c r="F214" t="s">
        <v>217</v>
      </c>
      <c r="G214" t="s">
        <v>108</v>
      </c>
      <c r="H214">
        <v>0</v>
      </c>
    </row>
    <row r="215" spans="1:8" x14ac:dyDescent="0.35">
      <c r="A215">
        <v>2011</v>
      </c>
      <c r="B215" t="s">
        <v>42</v>
      </c>
      <c r="C215" t="s">
        <v>43</v>
      </c>
      <c r="D215" t="s">
        <v>184</v>
      </c>
      <c r="E215" t="s">
        <v>187</v>
      </c>
      <c r="F215" t="s">
        <v>111</v>
      </c>
      <c r="G215" t="s">
        <v>258</v>
      </c>
      <c r="H215">
        <v>1877</v>
      </c>
    </row>
    <row r="216" spans="1:8" x14ac:dyDescent="0.35">
      <c r="A216">
        <v>2011</v>
      </c>
      <c r="B216" t="s">
        <v>42</v>
      </c>
      <c r="C216" t="s">
        <v>43</v>
      </c>
      <c r="D216" t="s">
        <v>184</v>
      </c>
      <c r="E216" t="s">
        <v>187</v>
      </c>
      <c r="F216" t="s">
        <v>112</v>
      </c>
      <c r="G216" t="s">
        <v>258</v>
      </c>
      <c r="H216">
        <v>621</v>
      </c>
    </row>
    <row r="217" spans="1:8" x14ac:dyDescent="0.35">
      <c r="A217">
        <v>2011</v>
      </c>
      <c r="B217" t="s">
        <v>42</v>
      </c>
      <c r="C217" t="s">
        <v>43</v>
      </c>
      <c r="D217" t="s">
        <v>184</v>
      </c>
      <c r="E217" t="s">
        <v>187</v>
      </c>
      <c r="F217" t="s">
        <v>113</v>
      </c>
      <c r="G217" t="s">
        <v>258</v>
      </c>
      <c r="H217">
        <v>11112</v>
      </c>
    </row>
    <row r="218" spans="1:8" x14ac:dyDescent="0.35">
      <c r="A218">
        <v>2011</v>
      </c>
      <c r="B218" t="s">
        <v>42</v>
      </c>
      <c r="C218" t="s">
        <v>43</v>
      </c>
      <c r="D218" t="s">
        <v>184</v>
      </c>
      <c r="E218" t="s">
        <v>187</v>
      </c>
      <c r="F218" t="s">
        <v>117</v>
      </c>
      <c r="G218" t="s">
        <v>199</v>
      </c>
      <c r="H218">
        <v>256284</v>
      </c>
    </row>
    <row r="219" spans="1:8" x14ac:dyDescent="0.35">
      <c r="A219">
        <v>2011</v>
      </c>
      <c r="B219" t="s">
        <v>42</v>
      </c>
      <c r="C219" t="s">
        <v>43</v>
      </c>
      <c r="D219" t="s">
        <v>184</v>
      </c>
      <c r="E219" t="s">
        <v>187</v>
      </c>
      <c r="F219" t="s">
        <v>218</v>
      </c>
      <c r="G219" t="s">
        <v>108</v>
      </c>
      <c r="H219">
        <v>66300</v>
      </c>
    </row>
    <row r="220" spans="1:8" x14ac:dyDescent="0.35">
      <c r="A220">
        <v>2011</v>
      </c>
      <c r="B220" t="s">
        <v>42</v>
      </c>
      <c r="C220" t="s">
        <v>43</v>
      </c>
      <c r="D220" t="s">
        <v>184</v>
      </c>
      <c r="E220" t="s">
        <v>187</v>
      </c>
      <c r="F220" t="s">
        <v>219</v>
      </c>
      <c r="G220" t="s">
        <v>258</v>
      </c>
      <c r="H220">
        <v>2607</v>
      </c>
    </row>
    <row r="221" spans="1:8" x14ac:dyDescent="0.35">
      <c r="A221">
        <v>2011</v>
      </c>
      <c r="B221" t="s">
        <v>42</v>
      </c>
      <c r="C221" t="s">
        <v>43</v>
      </c>
      <c r="D221" t="s">
        <v>184</v>
      </c>
      <c r="E221" t="s">
        <v>187</v>
      </c>
      <c r="F221" t="s">
        <v>114</v>
      </c>
      <c r="G221" t="s">
        <v>258</v>
      </c>
      <c r="H221">
        <v>1159</v>
      </c>
    </row>
    <row r="222" spans="1:8" x14ac:dyDescent="0.35">
      <c r="A222">
        <v>2011</v>
      </c>
      <c r="B222" t="s">
        <v>46</v>
      </c>
      <c r="C222" t="s">
        <v>47</v>
      </c>
      <c r="D222" t="s">
        <v>184</v>
      </c>
      <c r="E222" t="s">
        <v>188</v>
      </c>
      <c r="F222" t="s">
        <v>110</v>
      </c>
      <c r="G222" t="s">
        <v>258</v>
      </c>
      <c r="H222">
        <v>9</v>
      </c>
    </row>
    <row r="223" spans="1:8" x14ac:dyDescent="0.35">
      <c r="A223">
        <v>2011</v>
      </c>
      <c r="B223" t="s">
        <v>46</v>
      </c>
      <c r="C223" t="s">
        <v>47</v>
      </c>
      <c r="D223" t="s">
        <v>184</v>
      </c>
      <c r="E223" t="s">
        <v>188</v>
      </c>
      <c r="F223" t="s">
        <v>109</v>
      </c>
      <c r="G223" t="s">
        <v>199</v>
      </c>
      <c r="H223">
        <v>1218</v>
      </c>
    </row>
    <row r="224" spans="1:8" x14ac:dyDescent="0.35">
      <c r="A224">
        <v>2011</v>
      </c>
      <c r="B224" t="s">
        <v>46</v>
      </c>
      <c r="C224" t="s">
        <v>47</v>
      </c>
      <c r="D224" t="s">
        <v>184</v>
      </c>
      <c r="E224" t="s">
        <v>188</v>
      </c>
      <c r="F224" t="s">
        <v>217</v>
      </c>
      <c r="G224" t="s">
        <v>108</v>
      </c>
      <c r="H224">
        <v>0</v>
      </c>
    </row>
    <row r="225" spans="1:8" x14ac:dyDescent="0.35">
      <c r="A225">
        <v>2011</v>
      </c>
      <c r="B225" t="s">
        <v>46</v>
      </c>
      <c r="C225" t="s">
        <v>47</v>
      </c>
      <c r="D225" t="s">
        <v>184</v>
      </c>
      <c r="E225" t="s">
        <v>188</v>
      </c>
      <c r="F225" t="s">
        <v>111</v>
      </c>
      <c r="G225" t="s">
        <v>258</v>
      </c>
      <c r="H225">
        <v>1</v>
      </c>
    </row>
    <row r="226" spans="1:8" x14ac:dyDescent="0.35">
      <c r="A226">
        <v>2011</v>
      </c>
      <c r="B226" t="s">
        <v>46</v>
      </c>
      <c r="C226" t="s">
        <v>47</v>
      </c>
      <c r="D226" t="s">
        <v>184</v>
      </c>
      <c r="E226" t="s">
        <v>188</v>
      </c>
      <c r="F226" t="s">
        <v>112</v>
      </c>
      <c r="G226" t="s">
        <v>258</v>
      </c>
      <c r="H226">
        <v>4</v>
      </c>
    </row>
    <row r="227" spans="1:8" x14ac:dyDescent="0.35">
      <c r="A227">
        <v>2011</v>
      </c>
      <c r="B227" t="s">
        <v>46</v>
      </c>
      <c r="C227" t="s">
        <v>47</v>
      </c>
      <c r="D227" t="s">
        <v>184</v>
      </c>
      <c r="E227" t="s">
        <v>188</v>
      </c>
      <c r="F227" t="s">
        <v>113</v>
      </c>
      <c r="G227" t="s">
        <v>258</v>
      </c>
      <c r="H227">
        <v>3</v>
      </c>
    </row>
    <row r="228" spans="1:8" x14ac:dyDescent="0.35">
      <c r="A228">
        <v>2011</v>
      </c>
      <c r="B228" t="s">
        <v>46</v>
      </c>
      <c r="C228" t="s">
        <v>47</v>
      </c>
      <c r="D228" t="s">
        <v>184</v>
      </c>
      <c r="E228" t="s">
        <v>188</v>
      </c>
      <c r="F228" t="s">
        <v>117</v>
      </c>
      <c r="G228" t="s">
        <v>199</v>
      </c>
      <c r="H228">
        <v>742</v>
      </c>
    </row>
    <row r="229" spans="1:8" x14ac:dyDescent="0.35">
      <c r="A229">
        <v>2011</v>
      </c>
      <c r="B229" t="s">
        <v>46</v>
      </c>
      <c r="C229" t="s">
        <v>47</v>
      </c>
      <c r="D229" t="s">
        <v>184</v>
      </c>
      <c r="E229" t="s">
        <v>188</v>
      </c>
      <c r="F229" t="s">
        <v>218</v>
      </c>
      <c r="G229" t="s">
        <v>108</v>
      </c>
      <c r="H229">
        <v>214</v>
      </c>
    </row>
    <row r="230" spans="1:8" x14ac:dyDescent="0.35">
      <c r="A230">
        <v>2011</v>
      </c>
      <c r="B230" t="s">
        <v>46</v>
      </c>
      <c r="C230" t="s">
        <v>47</v>
      </c>
      <c r="D230" t="s">
        <v>184</v>
      </c>
      <c r="E230" t="s">
        <v>188</v>
      </c>
      <c r="F230" t="s">
        <v>219</v>
      </c>
      <c r="G230" t="s">
        <v>258</v>
      </c>
      <c r="H230">
        <v>12</v>
      </c>
    </row>
    <row r="231" spans="1:8" x14ac:dyDescent="0.35">
      <c r="A231">
        <v>2011</v>
      </c>
      <c r="B231" t="s">
        <v>46</v>
      </c>
      <c r="C231" t="s">
        <v>47</v>
      </c>
      <c r="D231" t="s">
        <v>184</v>
      </c>
      <c r="E231" t="s">
        <v>188</v>
      </c>
      <c r="F231" t="s">
        <v>114</v>
      </c>
      <c r="G231" t="s">
        <v>258</v>
      </c>
      <c r="H231">
        <v>0</v>
      </c>
    </row>
    <row r="232" spans="1:8" x14ac:dyDescent="0.35">
      <c r="A232">
        <v>2011</v>
      </c>
      <c r="B232" t="s">
        <v>48</v>
      </c>
      <c r="C232" t="s">
        <v>49</v>
      </c>
      <c r="D232" t="s">
        <v>184</v>
      </c>
      <c r="E232" t="s">
        <v>187</v>
      </c>
      <c r="F232" t="s">
        <v>110</v>
      </c>
      <c r="G232" t="s">
        <v>258</v>
      </c>
      <c r="H232">
        <v>7739</v>
      </c>
    </row>
    <row r="233" spans="1:8" x14ac:dyDescent="0.35">
      <c r="A233">
        <v>2011</v>
      </c>
      <c r="B233" t="s">
        <v>48</v>
      </c>
      <c r="C233" t="s">
        <v>49</v>
      </c>
      <c r="D233" t="s">
        <v>184</v>
      </c>
      <c r="E233" t="s">
        <v>187</v>
      </c>
      <c r="F233" t="s">
        <v>109</v>
      </c>
      <c r="G233" t="s">
        <v>199</v>
      </c>
      <c r="H233">
        <v>1067837</v>
      </c>
    </row>
    <row r="234" spans="1:8" x14ac:dyDescent="0.35">
      <c r="A234">
        <v>2011</v>
      </c>
      <c r="B234" t="s">
        <v>48</v>
      </c>
      <c r="C234" t="s">
        <v>49</v>
      </c>
      <c r="D234" t="s">
        <v>184</v>
      </c>
      <c r="E234" t="s">
        <v>187</v>
      </c>
      <c r="F234" t="s">
        <v>217</v>
      </c>
      <c r="G234" t="s">
        <v>108</v>
      </c>
      <c r="H234">
        <v>0</v>
      </c>
    </row>
    <row r="235" spans="1:8" x14ac:dyDescent="0.35">
      <c r="A235">
        <v>2011</v>
      </c>
      <c r="B235" t="s">
        <v>48</v>
      </c>
      <c r="C235" t="s">
        <v>49</v>
      </c>
      <c r="D235" t="s">
        <v>184</v>
      </c>
      <c r="E235" t="s">
        <v>187</v>
      </c>
      <c r="F235" t="s">
        <v>111</v>
      </c>
      <c r="G235" t="s">
        <v>258</v>
      </c>
      <c r="H235">
        <v>13699</v>
      </c>
    </row>
    <row r="236" spans="1:8" x14ac:dyDescent="0.35">
      <c r="A236">
        <v>2011</v>
      </c>
      <c r="B236" t="s">
        <v>48</v>
      </c>
      <c r="C236" t="s">
        <v>49</v>
      </c>
      <c r="D236" t="s">
        <v>184</v>
      </c>
      <c r="E236" t="s">
        <v>187</v>
      </c>
      <c r="F236" t="s">
        <v>112</v>
      </c>
      <c r="G236" t="s">
        <v>258</v>
      </c>
      <c r="H236">
        <v>1985</v>
      </c>
    </row>
    <row r="237" spans="1:8" x14ac:dyDescent="0.35">
      <c r="A237">
        <v>2011</v>
      </c>
      <c r="B237" t="s">
        <v>48</v>
      </c>
      <c r="C237" t="s">
        <v>49</v>
      </c>
      <c r="D237" t="s">
        <v>184</v>
      </c>
      <c r="E237" t="s">
        <v>187</v>
      </c>
      <c r="F237" t="s">
        <v>113</v>
      </c>
      <c r="G237" t="s">
        <v>258</v>
      </c>
      <c r="H237">
        <v>19101</v>
      </c>
    </row>
    <row r="238" spans="1:8" x14ac:dyDescent="0.35">
      <c r="A238">
        <v>2011</v>
      </c>
      <c r="B238" t="s">
        <v>48</v>
      </c>
      <c r="C238" t="s">
        <v>49</v>
      </c>
      <c r="D238" t="s">
        <v>184</v>
      </c>
      <c r="E238" t="s">
        <v>187</v>
      </c>
      <c r="F238" t="s">
        <v>117</v>
      </c>
      <c r="G238" t="s">
        <v>199</v>
      </c>
      <c r="H238">
        <v>470586</v>
      </c>
    </row>
    <row r="239" spans="1:8" x14ac:dyDescent="0.35">
      <c r="A239">
        <v>2011</v>
      </c>
      <c r="B239" t="s">
        <v>48</v>
      </c>
      <c r="C239" t="s">
        <v>49</v>
      </c>
      <c r="D239" t="s">
        <v>184</v>
      </c>
      <c r="E239" t="s">
        <v>187</v>
      </c>
      <c r="F239" t="s">
        <v>218</v>
      </c>
      <c r="G239" t="s">
        <v>108</v>
      </c>
      <c r="H239">
        <v>124790</v>
      </c>
    </row>
    <row r="240" spans="1:8" x14ac:dyDescent="0.35">
      <c r="A240">
        <v>2011</v>
      </c>
      <c r="B240" t="s">
        <v>48</v>
      </c>
      <c r="C240" t="s">
        <v>49</v>
      </c>
      <c r="D240" t="s">
        <v>184</v>
      </c>
      <c r="E240" t="s">
        <v>187</v>
      </c>
      <c r="F240" t="s">
        <v>219</v>
      </c>
      <c r="G240" t="s">
        <v>258</v>
      </c>
      <c r="H240">
        <v>7537</v>
      </c>
    </row>
    <row r="241" spans="1:8" x14ac:dyDescent="0.35">
      <c r="A241">
        <v>2011</v>
      </c>
      <c r="B241" t="s">
        <v>48</v>
      </c>
      <c r="C241" t="s">
        <v>49</v>
      </c>
      <c r="D241" t="s">
        <v>184</v>
      </c>
      <c r="E241" t="s">
        <v>187</v>
      </c>
      <c r="F241" t="s">
        <v>114</v>
      </c>
      <c r="G241" t="s">
        <v>258</v>
      </c>
      <c r="H241">
        <v>14391</v>
      </c>
    </row>
    <row r="242" spans="1:8" x14ac:dyDescent="0.35">
      <c r="A242">
        <v>2011</v>
      </c>
      <c r="B242" t="s">
        <v>50</v>
      </c>
      <c r="C242" t="s">
        <v>51</v>
      </c>
      <c r="D242" t="s">
        <v>184</v>
      </c>
      <c r="E242" t="s">
        <v>186</v>
      </c>
      <c r="F242" t="s">
        <v>110</v>
      </c>
      <c r="G242" t="s">
        <v>258</v>
      </c>
      <c r="H242">
        <v>3548</v>
      </c>
    </row>
    <row r="243" spans="1:8" x14ac:dyDescent="0.35">
      <c r="A243">
        <v>2011</v>
      </c>
      <c r="B243" t="s">
        <v>50</v>
      </c>
      <c r="C243" t="s">
        <v>51</v>
      </c>
      <c r="D243" t="s">
        <v>184</v>
      </c>
      <c r="E243" t="s">
        <v>186</v>
      </c>
      <c r="F243" t="s">
        <v>109</v>
      </c>
      <c r="G243" t="s">
        <v>199</v>
      </c>
      <c r="H243">
        <v>978535</v>
      </c>
    </row>
    <row r="244" spans="1:8" x14ac:dyDescent="0.35">
      <c r="A244">
        <v>2011</v>
      </c>
      <c r="B244" t="s">
        <v>50</v>
      </c>
      <c r="C244" t="s">
        <v>51</v>
      </c>
      <c r="D244" t="s">
        <v>184</v>
      </c>
      <c r="E244" t="s">
        <v>186</v>
      </c>
      <c r="F244" t="s">
        <v>217</v>
      </c>
      <c r="G244" t="s">
        <v>108</v>
      </c>
      <c r="H244">
        <v>0</v>
      </c>
    </row>
    <row r="245" spans="1:8" x14ac:dyDescent="0.35">
      <c r="A245">
        <v>2011</v>
      </c>
      <c r="B245" t="s">
        <v>50</v>
      </c>
      <c r="C245" t="s">
        <v>51</v>
      </c>
      <c r="D245" t="s">
        <v>184</v>
      </c>
      <c r="E245" t="s">
        <v>186</v>
      </c>
      <c r="F245" t="s">
        <v>111</v>
      </c>
      <c r="G245" t="s">
        <v>258</v>
      </c>
      <c r="H245">
        <v>6543</v>
      </c>
    </row>
    <row r="246" spans="1:8" x14ac:dyDescent="0.35">
      <c r="A246">
        <v>2011</v>
      </c>
      <c r="B246" t="s">
        <v>50</v>
      </c>
      <c r="C246" t="s">
        <v>51</v>
      </c>
      <c r="D246" t="s">
        <v>184</v>
      </c>
      <c r="E246" t="s">
        <v>186</v>
      </c>
      <c r="F246" t="s">
        <v>112</v>
      </c>
      <c r="G246" t="s">
        <v>258</v>
      </c>
      <c r="H246">
        <v>1165</v>
      </c>
    </row>
    <row r="247" spans="1:8" x14ac:dyDescent="0.35">
      <c r="A247">
        <v>2011</v>
      </c>
      <c r="B247" t="s">
        <v>50</v>
      </c>
      <c r="C247" t="s">
        <v>51</v>
      </c>
      <c r="D247" t="s">
        <v>184</v>
      </c>
      <c r="E247" t="s">
        <v>186</v>
      </c>
      <c r="F247" t="s">
        <v>113</v>
      </c>
      <c r="G247" t="s">
        <v>258</v>
      </c>
      <c r="H247">
        <v>96600</v>
      </c>
    </row>
    <row r="248" spans="1:8" x14ac:dyDescent="0.35">
      <c r="A248">
        <v>2011</v>
      </c>
      <c r="B248" t="s">
        <v>50</v>
      </c>
      <c r="C248" t="s">
        <v>51</v>
      </c>
      <c r="D248" t="s">
        <v>184</v>
      </c>
      <c r="E248" t="s">
        <v>186</v>
      </c>
      <c r="F248" t="s">
        <v>117</v>
      </c>
      <c r="G248" t="s">
        <v>199</v>
      </c>
      <c r="H248">
        <v>279635</v>
      </c>
    </row>
    <row r="249" spans="1:8" x14ac:dyDescent="0.35">
      <c r="A249">
        <v>2011</v>
      </c>
      <c r="B249" t="s">
        <v>50</v>
      </c>
      <c r="C249" t="s">
        <v>51</v>
      </c>
      <c r="D249" t="s">
        <v>184</v>
      </c>
      <c r="E249" t="s">
        <v>186</v>
      </c>
      <c r="F249" t="s">
        <v>218</v>
      </c>
      <c r="G249" t="s">
        <v>108</v>
      </c>
      <c r="H249">
        <v>88693</v>
      </c>
    </row>
    <row r="250" spans="1:8" x14ac:dyDescent="0.35">
      <c r="A250">
        <v>2011</v>
      </c>
      <c r="B250" t="s">
        <v>50</v>
      </c>
      <c r="C250" t="s">
        <v>51</v>
      </c>
      <c r="D250" t="s">
        <v>184</v>
      </c>
      <c r="E250" t="s">
        <v>186</v>
      </c>
      <c r="F250" t="s">
        <v>219</v>
      </c>
      <c r="G250" t="s">
        <v>258</v>
      </c>
      <c r="H250">
        <v>4548</v>
      </c>
    </row>
    <row r="251" spans="1:8" x14ac:dyDescent="0.35">
      <c r="A251">
        <v>2011</v>
      </c>
      <c r="B251" t="s">
        <v>50</v>
      </c>
      <c r="C251" t="s">
        <v>51</v>
      </c>
      <c r="D251" t="s">
        <v>184</v>
      </c>
      <c r="E251" t="s">
        <v>186</v>
      </c>
      <c r="F251" t="s">
        <v>114</v>
      </c>
      <c r="G251" t="s">
        <v>258</v>
      </c>
      <c r="H251">
        <v>1626</v>
      </c>
    </row>
    <row r="252" spans="1:8" x14ac:dyDescent="0.35">
      <c r="A252">
        <v>2011</v>
      </c>
      <c r="B252" t="s">
        <v>52</v>
      </c>
      <c r="C252" t="s">
        <v>53</v>
      </c>
      <c r="D252" t="s">
        <v>184</v>
      </c>
      <c r="E252" t="s">
        <v>187</v>
      </c>
      <c r="F252" t="s">
        <v>110</v>
      </c>
      <c r="G252" t="s">
        <v>258</v>
      </c>
      <c r="H252">
        <v>2870</v>
      </c>
    </row>
    <row r="253" spans="1:8" x14ac:dyDescent="0.35">
      <c r="A253">
        <v>2011</v>
      </c>
      <c r="B253" t="s">
        <v>52</v>
      </c>
      <c r="C253" t="s">
        <v>53</v>
      </c>
      <c r="D253" t="s">
        <v>184</v>
      </c>
      <c r="E253" t="s">
        <v>187</v>
      </c>
      <c r="F253" t="s">
        <v>109</v>
      </c>
      <c r="G253" t="s">
        <v>199</v>
      </c>
      <c r="H253">
        <v>524716</v>
      </c>
    </row>
    <row r="254" spans="1:8" x14ac:dyDescent="0.35">
      <c r="A254">
        <v>2011</v>
      </c>
      <c r="B254" t="s">
        <v>52</v>
      </c>
      <c r="C254" t="s">
        <v>53</v>
      </c>
      <c r="D254" t="s">
        <v>184</v>
      </c>
      <c r="E254" t="s">
        <v>187</v>
      </c>
      <c r="F254" t="s">
        <v>217</v>
      </c>
      <c r="G254" t="s">
        <v>108</v>
      </c>
      <c r="H254">
        <v>0</v>
      </c>
    </row>
    <row r="255" spans="1:8" x14ac:dyDescent="0.35">
      <c r="A255">
        <v>2011</v>
      </c>
      <c r="B255" t="s">
        <v>52</v>
      </c>
      <c r="C255" t="s">
        <v>53</v>
      </c>
      <c r="D255" t="s">
        <v>184</v>
      </c>
      <c r="E255" t="s">
        <v>187</v>
      </c>
      <c r="F255" t="s">
        <v>111</v>
      </c>
      <c r="G255" t="s">
        <v>258</v>
      </c>
      <c r="H255">
        <v>68670</v>
      </c>
    </row>
    <row r="256" spans="1:8" x14ac:dyDescent="0.35">
      <c r="A256">
        <v>2011</v>
      </c>
      <c r="B256" t="s">
        <v>52</v>
      </c>
      <c r="C256" t="s">
        <v>53</v>
      </c>
      <c r="D256" t="s">
        <v>184</v>
      </c>
      <c r="E256" t="s">
        <v>187</v>
      </c>
      <c r="F256" t="s">
        <v>112</v>
      </c>
      <c r="G256" t="s">
        <v>258</v>
      </c>
      <c r="H256">
        <v>877</v>
      </c>
    </row>
    <row r="257" spans="1:8" x14ac:dyDescent="0.35">
      <c r="A257">
        <v>2011</v>
      </c>
      <c r="B257" t="s">
        <v>52</v>
      </c>
      <c r="C257" t="s">
        <v>53</v>
      </c>
      <c r="D257" t="s">
        <v>184</v>
      </c>
      <c r="E257" t="s">
        <v>187</v>
      </c>
      <c r="F257" t="s">
        <v>113</v>
      </c>
      <c r="G257" t="s">
        <v>258</v>
      </c>
      <c r="H257">
        <v>70667</v>
      </c>
    </row>
    <row r="258" spans="1:8" x14ac:dyDescent="0.35">
      <c r="A258">
        <v>2011</v>
      </c>
      <c r="B258" t="s">
        <v>52</v>
      </c>
      <c r="C258" t="s">
        <v>53</v>
      </c>
      <c r="D258" t="s">
        <v>184</v>
      </c>
      <c r="E258" t="s">
        <v>187</v>
      </c>
      <c r="F258" t="s">
        <v>117</v>
      </c>
      <c r="G258" t="s">
        <v>199</v>
      </c>
      <c r="H258">
        <v>260131</v>
      </c>
    </row>
    <row r="259" spans="1:8" x14ac:dyDescent="0.35">
      <c r="A259">
        <v>2011</v>
      </c>
      <c r="B259" t="s">
        <v>52</v>
      </c>
      <c r="C259" t="s">
        <v>53</v>
      </c>
      <c r="D259" t="s">
        <v>184</v>
      </c>
      <c r="E259" t="s">
        <v>187</v>
      </c>
      <c r="F259" t="s">
        <v>218</v>
      </c>
      <c r="G259" t="s">
        <v>108</v>
      </c>
      <c r="H259">
        <v>62931</v>
      </c>
    </row>
    <row r="260" spans="1:8" x14ac:dyDescent="0.35">
      <c r="A260">
        <v>2011</v>
      </c>
      <c r="B260" t="s">
        <v>52</v>
      </c>
      <c r="C260" t="s">
        <v>53</v>
      </c>
      <c r="D260" t="s">
        <v>184</v>
      </c>
      <c r="E260" t="s">
        <v>187</v>
      </c>
      <c r="F260" t="s">
        <v>219</v>
      </c>
      <c r="G260" t="s">
        <v>258</v>
      </c>
      <c r="H260">
        <v>4369</v>
      </c>
    </row>
    <row r="261" spans="1:8" x14ac:dyDescent="0.35">
      <c r="A261">
        <v>2011</v>
      </c>
      <c r="B261" t="s">
        <v>52</v>
      </c>
      <c r="C261" t="s">
        <v>53</v>
      </c>
      <c r="D261" t="s">
        <v>184</v>
      </c>
      <c r="E261" t="s">
        <v>187</v>
      </c>
      <c r="F261" t="s">
        <v>114</v>
      </c>
      <c r="G261" t="s">
        <v>258</v>
      </c>
      <c r="H261">
        <v>22466</v>
      </c>
    </row>
    <row r="262" spans="1:8" x14ac:dyDescent="0.35">
      <c r="A262">
        <v>2011</v>
      </c>
      <c r="B262" t="s">
        <v>54</v>
      </c>
      <c r="C262" t="s">
        <v>55</v>
      </c>
      <c r="D262" t="s">
        <v>184</v>
      </c>
      <c r="E262" t="s">
        <v>188</v>
      </c>
      <c r="F262" t="s">
        <v>110</v>
      </c>
      <c r="G262" t="s">
        <v>258</v>
      </c>
      <c r="H262">
        <v>1345</v>
      </c>
    </row>
    <row r="263" spans="1:8" x14ac:dyDescent="0.35">
      <c r="A263">
        <v>2011</v>
      </c>
      <c r="B263" t="s">
        <v>54</v>
      </c>
      <c r="C263" t="s">
        <v>55</v>
      </c>
      <c r="D263" t="s">
        <v>184</v>
      </c>
      <c r="E263" t="s">
        <v>188</v>
      </c>
      <c r="F263" t="s">
        <v>109</v>
      </c>
      <c r="G263" t="s">
        <v>199</v>
      </c>
      <c r="H263">
        <v>489184</v>
      </c>
    </row>
    <row r="264" spans="1:8" x14ac:dyDescent="0.35">
      <c r="A264">
        <v>2011</v>
      </c>
      <c r="B264" t="s">
        <v>54</v>
      </c>
      <c r="C264" t="s">
        <v>55</v>
      </c>
      <c r="D264" t="s">
        <v>184</v>
      </c>
      <c r="E264" t="s">
        <v>188</v>
      </c>
      <c r="F264" t="s">
        <v>217</v>
      </c>
      <c r="G264" t="s">
        <v>108</v>
      </c>
      <c r="H264">
        <v>0</v>
      </c>
    </row>
    <row r="265" spans="1:8" x14ac:dyDescent="0.35">
      <c r="A265">
        <v>2011</v>
      </c>
      <c r="B265" t="s">
        <v>54</v>
      </c>
      <c r="C265" t="s">
        <v>55</v>
      </c>
      <c r="D265" t="s">
        <v>184</v>
      </c>
      <c r="E265" t="s">
        <v>188</v>
      </c>
      <c r="F265" t="s">
        <v>111</v>
      </c>
      <c r="G265" t="s">
        <v>258</v>
      </c>
      <c r="H265">
        <v>1486</v>
      </c>
    </row>
    <row r="266" spans="1:8" x14ac:dyDescent="0.35">
      <c r="A266">
        <v>2011</v>
      </c>
      <c r="B266" t="s">
        <v>54</v>
      </c>
      <c r="C266" t="s">
        <v>55</v>
      </c>
      <c r="D266" t="s">
        <v>184</v>
      </c>
      <c r="E266" t="s">
        <v>188</v>
      </c>
      <c r="F266" t="s">
        <v>112</v>
      </c>
      <c r="G266" t="s">
        <v>258</v>
      </c>
      <c r="H266">
        <v>439</v>
      </c>
    </row>
    <row r="267" spans="1:8" x14ac:dyDescent="0.35">
      <c r="A267">
        <v>2011</v>
      </c>
      <c r="B267" t="s">
        <v>54</v>
      </c>
      <c r="C267" t="s">
        <v>55</v>
      </c>
      <c r="D267" t="s">
        <v>184</v>
      </c>
      <c r="E267" t="s">
        <v>188</v>
      </c>
      <c r="F267" t="s">
        <v>113</v>
      </c>
      <c r="G267" t="s">
        <v>258</v>
      </c>
      <c r="H267">
        <v>2780</v>
      </c>
    </row>
    <row r="268" spans="1:8" x14ac:dyDescent="0.35">
      <c r="A268">
        <v>2011</v>
      </c>
      <c r="B268" t="s">
        <v>54</v>
      </c>
      <c r="C268" t="s">
        <v>55</v>
      </c>
      <c r="D268" t="s">
        <v>184</v>
      </c>
      <c r="E268" t="s">
        <v>188</v>
      </c>
      <c r="F268" t="s">
        <v>117</v>
      </c>
      <c r="G268" t="s">
        <v>199</v>
      </c>
      <c r="H268">
        <v>164628</v>
      </c>
    </row>
    <row r="269" spans="1:8" x14ac:dyDescent="0.35">
      <c r="A269">
        <v>2011</v>
      </c>
      <c r="B269" t="s">
        <v>54</v>
      </c>
      <c r="C269" t="s">
        <v>55</v>
      </c>
      <c r="D269" t="s">
        <v>184</v>
      </c>
      <c r="E269" t="s">
        <v>188</v>
      </c>
      <c r="F269" t="s">
        <v>218</v>
      </c>
      <c r="G269" t="s">
        <v>108</v>
      </c>
      <c r="H269">
        <v>50733</v>
      </c>
    </row>
    <row r="270" spans="1:8" x14ac:dyDescent="0.35">
      <c r="A270">
        <v>2011</v>
      </c>
      <c r="B270" t="s">
        <v>54</v>
      </c>
      <c r="C270" t="s">
        <v>55</v>
      </c>
      <c r="D270" t="s">
        <v>184</v>
      </c>
      <c r="E270" t="s">
        <v>188</v>
      </c>
      <c r="F270" t="s">
        <v>219</v>
      </c>
      <c r="G270" t="s">
        <v>258</v>
      </c>
      <c r="H270">
        <v>2605</v>
      </c>
    </row>
    <row r="271" spans="1:8" x14ac:dyDescent="0.35">
      <c r="A271">
        <v>2011</v>
      </c>
      <c r="B271" t="s">
        <v>54</v>
      </c>
      <c r="C271" t="s">
        <v>55</v>
      </c>
      <c r="D271" t="s">
        <v>184</v>
      </c>
      <c r="E271" t="s">
        <v>188</v>
      </c>
      <c r="F271" t="s">
        <v>114</v>
      </c>
      <c r="G271" t="s">
        <v>258</v>
      </c>
      <c r="H271">
        <v>453</v>
      </c>
    </row>
    <row r="272" spans="1:8" x14ac:dyDescent="0.35">
      <c r="A272">
        <v>2011</v>
      </c>
      <c r="B272" t="s">
        <v>56</v>
      </c>
      <c r="C272" t="s">
        <v>57</v>
      </c>
      <c r="D272" t="s">
        <v>185</v>
      </c>
      <c r="E272" t="s">
        <v>186</v>
      </c>
      <c r="F272" t="s">
        <v>110</v>
      </c>
      <c r="G272" t="s">
        <v>258</v>
      </c>
      <c r="H272">
        <v>3908</v>
      </c>
    </row>
    <row r="273" spans="1:8" x14ac:dyDescent="0.35">
      <c r="A273">
        <v>2011</v>
      </c>
      <c r="B273" t="s">
        <v>56</v>
      </c>
      <c r="C273" t="s">
        <v>57</v>
      </c>
      <c r="D273" t="s">
        <v>185</v>
      </c>
      <c r="E273" t="s">
        <v>186</v>
      </c>
      <c r="F273" t="s">
        <v>109</v>
      </c>
      <c r="G273" t="s">
        <v>199</v>
      </c>
      <c r="H273">
        <v>1022711</v>
      </c>
    </row>
    <row r="274" spans="1:8" x14ac:dyDescent="0.35">
      <c r="A274">
        <v>2011</v>
      </c>
      <c r="B274" t="s">
        <v>56</v>
      </c>
      <c r="C274" t="s">
        <v>57</v>
      </c>
      <c r="D274" t="s">
        <v>185</v>
      </c>
      <c r="E274" t="s">
        <v>186</v>
      </c>
      <c r="F274" t="s">
        <v>217</v>
      </c>
      <c r="G274" t="s">
        <v>108</v>
      </c>
      <c r="H274">
        <v>0</v>
      </c>
    </row>
    <row r="275" spans="1:8" x14ac:dyDescent="0.35">
      <c r="A275">
        <v>2011</v>
      </c>
      <c r="B275" t="s">
        <v>56</v>
      </c>
      <c r="C275" t="s">
        <v>57</v>
      </c>
      <c r="D275" t="s">
        <v>185</v>
      </c>
      <c r="E275" t="s">
        <v>186</v>
      </c>
      <c r="F275" t="s">
        <v>111</v>
      </c>
      <c r="G275" t="s">
        <v>258</v>
      </c>
      <c r="H275">
        <v>4386</v>
      </c>
    </row>
    <row r="276" spans="1:8" x14ac:dyDescent="0.35">
      <c r="A276">
        <v>2011</v>
      </c>
      <c r="B276" t="s">
        <v>56</v>
      </c>
      <c r="C276" t="s">
        <v>57</v>
      </c>
      <c r="D276" t="s">
        <v>185</v>
      </c>
      <c r="E276" t="s">
        <v>186</v>
      </c>
      <c r="F276" t="s">
        <v>112</v>
      </c>
      <c r="G276" t="s">
        <v>258</v>
      </c>
      <c r="H276">
        <v>3014</v>
      </c>
    </row>
    <row r="277" spans="1:8" x14ac:dyDescent="0.35">
      <c r="A277">
        <v>2011</v>
      </c>
      <c r="B277" t="s">
        <v>56</v>
      </c>
      <c r="C277" t="s">
        <v>57</v>
      </c>
      <c r="D277" t="s">
        <v>185</v>
      </c>
      <c r="E277" t="s">
        <v>186</v>
      </c>
      <c r="F277" t="s">
        <v>113</v>
      </c>
      <c r="G277" t="s">
        <v>258</v>
      </c>
      <c r="H277">
        <v>19247</v>
      </c>
    </row>
    <row r="278" spans="1:8" x14ac:dyDescent="0.35">
      <c r="A278">
        <v>2011</v>
      </c>
      <c r="B278" t="s">
        <v>56</v>
      </c>
      <c r="C278" t="s">
        <v>57</v>
      </c>
      <c r="D278" t="s">
        <v>185</v>
      </c>
      <c r="E278" t="s">
        <v>186</v>
      </c>
      <c r="F278" t="s">
        <v>117</v>
      </c>
      <c r="G278" t="s">
        <v>199</v>
      </c>
      <c r="H278">
        <v>238198</v>
      </c>
    </row>
    <row r="279" spans="1:8" x14ac:dyDescent="0.35">
      <c r="A279">
        <v>2011</v>
      </c>
      <c r="B279" t="s">
        <v>56</v>
      </c>
      <c r="C279" t="s">
        <v>57</v>
      </c>
      <c r="D279" t="s">
        <v>185</v>
      </c>
      <c r="E279" t="s">
        <v>186</v>
      </c>
      <c r="F279" t="s">
        <v>218</v>
      </c>
      <c r="G279" t="s">
        <v>108</v>
      </c>
      <c r="H279">
        <v>85680</v>
      </c>
    </row>
    <row r="280" spans="1:8" x14ac:dyDescent="0.35">
      <c r="A280">
        <v>2011</v>
      </c>
      <c r="B280" t="s">
        <v>56</v>
      </c>
      <c r="C280" t="s">
        <v>57</v>
      </c>
      <c r="D280" t="s">
        <v>185</v>
      </c>
      <c r="E280" t="s">
        <v>186</v>
      </c>
      <c r="F280" t="s">
        <v>219</v>
      </c>
      <c r="G280" t="s">
        <v>258</v>
      </c>
      <c r="H280">
        <v>3090</v>
      </c>
    </row>
    <row r="281" spans="1:8" x14ac:dyDescent="0.35">
      <c r="A281">
        <v>2011</v>
      </c>
      <c r="B281" t="s">
        <v>56</v>
      </c>
      <c r="C281" t="s">
        <v>57</v>
      </c>
      <c r="D281" t="s">
        <v>185</v>
      </c>
      <c r="E281" t="s">
        <v>186</v>
      </c>
      <c r="F281" t="s">
        <v>114</v>
      </c>
      <c r="G281" t="s">
        <v>258</v>
      </c>
      <c r="H281">
        <v>955</v>
      </c>
    </row>
    <row r="282" spans="1:8" x14ac:dyDescent="0.35">
      <c r="A282">
        <v>2011</v>
      </c>
      <c r="B282" t="s">
        <v>58</v>
      </c>
      <c r="C282" t="s">
        <v>59</v>
      </c>
      <c r="D282" t="s">
        <v>184</v>
      </c>
      <c r="E282" t="s">
        <v>188</v>
      </c>
      <c r="F282" t="s">
        <v>110</v>
      </c>
      <c r="G282" t="s">
        <v>258</v>
      </c>
      <c r="H282">
        <v>2901</v>
      </c>
    </row>
    <row r="283" spans="1:8" x14ac:dyDescent="0.35">
      <c r="A283">
        <v>2011</v>
      </c>
      <c r="B283" t="s">
        <v>58</v>
      </c>
      <c r="C283" t="s">
        <v>59</v>
      </c>
      <c r="D283" t="s">
        <v>184</v>
      </c>
      <c r="E283" t="s">
        <v>188</v>
      </c>
      <c r="F283" t="s">
        <v>109</v>
      </c>
      <c r="G283" t="s">
        <v>199</v>
      </c>
      <c r="H283">
        <v>523163</v>
      </c>
    </row>
    <row r="284" spans="1:8" x14ac:dyDescent="0.35">
      <c r="A284">
        <v>2011</v>
      </c>
      <c r="B284" t="s">
        <v>58</v>
      </c>
      <c r="C284" t="s">
        <v>59</v>
      </c>
      <c r="D284" t="s">
        <v>184</v>
      </c>
      <c r="E284" t="s">
        <v>188</v>
      </c>
      <c r="F284" t="s">
        <v>217</v>
      </c>
      <c r="G284" t="s">
        <v>108</v>
      </c>
      <c r="H284">
        <v>0</v>
      </c>
    </row>
    <row r="285" spans="1:8" x14ac:dyDescent="0.35">
      <c r="A285">
        <v>2011</v>
      </c>
      <c r="B285" t="s">
        <v>58</v>
      </c>
      <c r="C285" t="s">
        <v>59</v>
      </c>
      <c r="D285" t="s">
        <v>184</v>
      </c>
      <c r="E285" t="s">
        <v>188</v>
      </c>
      <c r="F285" t="s">
        <v>111</v>
      </c>
      <c r="G285" t="s">
        <v>258</v>
      </c>
      <c r="H285">
        <v>2295</v>
      </c>
    </row>
    <row r="286" spans="1:8" x14ac:dyDescent="0.35">
      <c r="A286">
        <v>2011</v>
      </c>
      <c r="B286" t="s">
        <v>58</v>
      </c>
      <c r="C286" t="s">
        <v>59</v>
      </c>
      <c r="D286" t="s">
        <v>184</v>
      </c>
      <c r="E286" t="s">
        <v>188</v>
      </c>
      <c r="F286" t="s">
        <v>112</v>
      </c>
      <c r="G286" t="s">
        <v>258</v>
      </c>
      <c r="H286">
        <v>983</v>
      </c>
    </row>
    <row r="287" spans="1:8" x14ac:dyDescent="0.35">
      <c r="A287">
        <v>2011</v>
      </c>
      <c r="B287" t="s">
        <v>58</v>
      </c>
      <c r="C287" t="s">
        <v>59</v>
      </c>
      <c r="D287" t="s">
        <v>184</v>
      </c>
      <c r="E287" t="s">
        <v>188</v>
      </c>
      <c r="F287" t="s">
        <v>113</v>
      </c>
      <c r="G287" t="s">
        <v>258</v>
      </c>
      <c r="H287">
        <v>5021</v>
      </c>
    </row>
    <row r="288" spans="1:8" x14ac:dyDescent="0.35">
      <c r="A288">
        <v>2011</v>
      </c>
      <c r="B288" t="s">
        <v>58</v>
      </c>
      <c r="C288" t="s">
        <v>59</v>
      </c>
      <c r="D288" t="s">
        <v>184</v>
      </c>
      <c r="E288" t="s">
        <v>188</v>
      </c>
      <c r="F288" t="s">
        <v>117</v>
      </c>
      <c r="G288" t="s">
        <v>199</v>
      </c>
      <c r="H288">
        <v>254240</v>
      </c>
    </row>
    <row r="289" spans="1:8" x14ac:dyDescent="0.35">
      <c r="A289">
        <v>2011</v>
      </c>
      <c r="B289" t="s">
        <v>58</v>
      </c>
      <c r="C289" t="s">
        <v>59</v>
      </c>
      <c r="D289" t="s">
        <v>184</v>
      </c>
      <c r="E289" t="s">
        <v>188</v>
      </c>
      <c r="F289" t="s">
        <v>218</v>
      </c>
      <c r="G289" t="s">
        <v>108</v>
      </c>
      <c r="H289">
        <v>64891</v>
      </c>
    </row>
    <row r="290" spans="1:8" x14ac:dyDescent="0.35">
      <c r="A290">
        <v>2011</v>
      </c>
      <c r="B290" t="s">
        <v>58</v>
      </c>
      <c r="C290" t="s">
        <v>59</v>
      </c>
      <c r="D290" t="s">
        <v>184</v>
      </c>
      <c r="E290" t="s">
        <v>188</v>
      </c>
      <c r="F290" t="s">
        <v>219</v>
      </c>
      <c r="G290" t="s">
        <v>258</v>
      </c>
      <c r="H290">
        <v>3933</v>
      </c>
    </row>
    <row r="291" spans="1:8" x14ac:dyDescent="0.35">
      <c r="A291">
        <v>2011</v>
      </c>
      <c r="B291" t="s">
        <v>58</v>
      </c>
      <c r="C291" t="s">
        <v>59</v>
      </c>
      <c r="D291" t="s">
        <v>184</v>
      </c>
      <c r="E291" t="s">
        <v>188</v>
      </c>
      <c r="F291" t="s">
        <v>114</v>
      </c>
      <c r="G291" t="s">
        <v>258</v>
      </c>
      <c r="H291">
        <v>461</v>
      </c>
    </row>
    <row r="292" spans="1:8" x14ac:dyDescent="0.35">
      <c r="A292">
        <v>2011</v>
      </c>
      <c r="B292" t="s">
        <v>92</v>
      </c>
      <c r="C292" t="s">
        <v>93</v>
      </c>
      <c r="D292" t="s">
        <v>184</v>
      </c>
      <c r="E292" t="s">
        <v>186</v>
      </c>
      <c r="F292" t="s">
        <v>110</v>
      </c>
      <c r="G292" t="s">
        <v>258</v>
      </c>
      <c r="H292">
        <v>16787</v>
      </c>
    </row>
    <row r="293" spans="1:8" x14ac:dyDescent="0.35">
      <c r="A293">
        <v>2011</v>
      </c>
      <c r="B293" t="s">
        <v>92</v>
      </c>
      <c r="C293" t="s">
        <v>93</v>
      </c>
      <c r="D293" t="s">
        <v>184</v>
      </c>
      <c r="E293" t="s">
        <v>186</v>
      </c>
      <c r="F293" t="s">
        <v>109</v>
      </c>
      <c r="G293" t="s">
        <v>199</v>
      </c>
      <c r="H293">
        <v>3720149</v>
      </c>
    </row>
    <row r="294" spans="1:8" x14ac:dyDescent="0.35">
      <c r="A294">
        <v>2011</v>
      </c>
      <c r="B294" t="s">
        <v>92</v>
      </c>
      <c r="C294" t="s">
        <v>93</v>
      </c>
      <c r="D294" t="s">
        <v>184</v>
      </c>
      <c r="E294" t="s">
        <v>186</v>
      </c>
      <c r="F294" t="s">
        <v>217</v>
      </c>
      <c r="G294" t="s">
        <v>108</v>
      </c>
      <c r="H294">
        <v>0</v>
      </c>
    </row>
    <row r="295" spans="1:8" x14ac:dyDescent="0.35">
      <c r="A295">
        <v>2011</v>
      </c>
      <c r="B295" t="s">
        <v>92</v>
      </c>
      <c r="C295" t="s">
        <v>93</v>
      </c>
      <c r="D295" t="s">
        <v>184</v>
      </c>
      <c r="E295" t="s">
        <v>186</v>
      </c>
      <c r="F295" t="s">
        <v>111</v>
      </c>
      <c r="G295" t="s">
        <v>258</v>
      </c>
      <c r="H295">
        <v>33873</v>
      </c>
    </row>
    <row r="296" spans="1:8" x14ac:dyDescent="0.35">
      <c r="A296">
        <v>2011</v>
      </c>
      <c r="B296" t="s">
        <v>92</v>
      </c>
      <c r="C296" t="s">
        <v>93</v>
      </c>
      <c r="D296" t="s">
        <v>184</v>
      </c>
      <c r="E296" t="s">
        <v>186</v>
      </c>
      <c r="F296" t="s">
        <v>112</v>
      </c>
      <c r="G296" t="s">
        <v>258</v>
      </c>
      <c r="H296">
        <v>27403</v>
      </c>
    </row>
    <row r="297" spans="1:8" x14ac:dyDescent="0.35">
      <c r="A297">
        <v>2011</v>
      </c>
      <c r="B297" t="s">
        <v>92</v>
      </c>
      <c r="C297" t="s">
        <v>93</v>
      </c>
      <c r="D297" t="s">
        <v>184</v>
      </c>
      <c r="E297" t="s">
        <v>186</v>
      </c>
      <c r="F297" t="s">
        <v>113</v>
      </c>
      <c r="G297" t="s">
        <v>258</v>
      </c>
      <c r="H297">
        <v>337211</v>
      </c>
    </row>
    <row r="298" spans="1:8" x14ac:dyDescent="0.35">
      <c r="A298">
        <v>2011</v>
      </c>
      <c r="B298" t="s">
        <v>92</v>
      </c>
      <c r="C298" t="s">
        <v>93</v>
      </c>
      <c r="D298" t="s">
        <v>184</v>
      </c>
      <c r="E298" t="s">
        <v>186</v>
      </c>
      <c r="F298" t="s">
        <v>117</v>
      </c>
      <c r="G298" t="s">
        <v>199</v>
      </c>
      <c r="H298">
        <v>1159718</v>
      </c>
    </row>
    <row r="299" spans="1:8" x14ac:dyDescent="0.35">
      <c r="A299">
        <v>2011</v>
      </c>
      <c r="B299" t="s">
        <v>92</v>
      </c>
      <c r="C299" t="s">
        <v>93</v>
      </c>
      <c r="D299" t="s">
        <v>184</v>
      </c>
      <c r="E299" t="s">
        <v>186</v>
      </c>
      <c r="F299" t="s">
        <v>218</v>
      </c>
      <c r="G299" t="s">
        <v>108</v>
      </c>
      <c r="H299">
        <v>351869</v>
      </c>
    </row>
    <row r="300" spans="1:8" x14ac:dyDescent="0.35">
      <c r="A300">
        <v>2011</v>
      </c>
      <c r="B300" t="s">
        <v>92</v>
      </c>
      <c r="C300" t="s">
        <v>93</v>
      </c>
      <c r="D300" t="s">
        <v>184</v>
      </c>
      <c r="E300" t="s">
        <v>186</v>
      </c>
      <c r="F300" t="s">
        <v>219</v>
      </c>
      <c r="G300" t="s">
        <v>258</v>
      </c>
      <c r="H300">
        <v>16076</v>
      </c>
    </row>
    <row r="301" spans="1:8" x14ac:dyDescent="0.35">
      <c r="A301">
        <v>2011</v>
      </c>
      <c r="B301" t="s">
        <v>92</v>
      </c>
      <c r="C301" t="s">
        <v>93</v>
      </c>
      <c r="D301" t="s">
        <v>184</v>
      </c>
      <c r="E301" t="s">
        <v>186</v>
      </c>
      <c r="F301" t="s">
        <v>114</v>
      </c>
      <c r="G301" t="s">
        <v>258</v>
      </c>
      <c r="H301">
        <v>7902</v>
      </c>
    </row>
    <row r="302" spans="1:8" x14ac:dyDescent="0.35">
      <c r="A302">
        <v>2011</v>
      </c>
      <c r="B302" t="s">
        <v>60</v>
      </c>
      <c r="C302" t="s">
        <v>61</v>
      </c>
      <c r="D302" t="s">
        <v>184</v>
      </c>
      <c r="E302" t="s">
        <v>188</v>
      </c>
      <c r="F302" t="s">
        <v>110</v>
      </c>
      <c r="G302" t="s">
        <v>258</v>
      </c>
      <c r="H302">
        <v>2625</v>
      </c>
    </row>
    <row r="303" spans="1:8" x14ac:dyDescent="0.35">
      <c r="A303">
        <v>2011</v>
      </c>
      <c r="B303" t="s">
        <v>60</v>
      </c>
      <c r="C303" t="s">
        <v>61</v>
      </c>
      <c r="D303" t="s">
        <v>184</v>
      </c>
      <c r="E303" t="s">
        <v>188</v>
      </c>
      <c r="F303" t="s">
        <v>109</v>
      </c>
      <c r="G303" t="s">
        <v>199</v>
      </c>
      <c r="H303">
        <v>533093</v>
      </c>
    </row>
    <row r="304" spans="1:8" x14ac:dyDescent="0.35">
      <c r="A304">
        <v>2011</v>
      </c>
      <c r="B304" t="s">
        <v>60</v>
      </c>
      <c r="C304" t="s">
        <v>61</v>
      </c>
      <c r="D304" t="s">
        <v>184</v>
      </c>
      <c r="E304" t="s">
        <v>188</v>
      </c>
      <c r="F304" t="s">
        <v>217</v>
      </c>
      <c r="G304" t="s">
        <v>108</v>
      </c>
      <c r="H304">
        <v>0</v>
      </c>
    </row>
    <row r="305" spans="1:8" x14ac:dyDescent="0.35">
      <c r="A305">
        <v>2011</v>
      </c>
      <c r="B305" t="s">
        <v>60</v>
      </c>
      <c r="C305" t="s">
        <v>61</v>
      </c>
      <c r="D305" t="s">
        <v>184</v>
      </c>
      <c r="E305" t="s">
        <v>188</v>
      </c>
      <c r="F305" t="s">
        <v>111</v>
      </c>
      <c r="G305" t="s">
        <v>258</v>
      </c>
      <c r="H305">
        <v>2164</v>
      </c>
    </row>
    <row r="306" spans="1:8" x14ac:dyDescent="0.35">
      <c r="A306">
        <v>2011</v>
      </c>
      <c r="B306" t="s">
        <v>60</v>
      </c>
      <c r="C306" t="s">
        <v>61</v>
      </c>
      <c r="D306" t="s">
        <v>184</v>
      </c>
      <c r="E306" t="s">
        <v>188</v>
      </c>
      <c r="F306" t="s">
        <v>112</v>
      </c>
      <c r="G306" t="s">
        <v>258</v>
      </c>
      <c r="H306">
        <v>765</v>
      </c>
    </row>
    <row r="307" spans="1:8" x14ac:dyDescent="0.35">
      <c r="A307">
        <v>2011</v>
      </c>
      <c r="B307" t="s">
        <v>60</v>
      </c>
      <c r="C307" t="s">
        <v>61</v>
      </c>
      <c r="D307" t="s">
        <v>184</v>
      </c>
      <c r="E307" t="s">
        <v>188</v>
      </c>
      <c r="F307" t="s">
        <v>113</v>
      </c>
      <c r="G307" t="s">
        <v>258</v>
      </c>
      <c r="H307">
        <v>4218</v>
      </c>
    </row>
    <row r="308" spans="1:8" x14ac:dyDescent="0.35">
      <c r="A308">
        <v>2011</v>
      </c>
      <c r="B308" t="s">
        <v>60</v>
      </c>
      <c r="C308" t="s">
        <v>61</v>
      </c>
      <c r="D308" t="s">
        <v>184</v>
      </c>
      <c r="E308" t="s">
        <v>188</v>
      </c>
      <c r="F308" t="s">
        <v>117</v>
      </c>
      <c r="G308" t="s">
        <v>199</v>
      </c>
      <c r="H308">
        <v>192669</v>
      </c>
    </row>
    <row r="309" spans="1:8" x14ac:dyDescent="0.35">
      <c r="A309">
        <v>2011</v>
      </c>
      <c r="B309" t="s">
        <v>60</v>
      </c>
      <c r="C309" t="s">
        <v>61</v>
      </c>
      <c r="D309" t="s">
        <v>184</v>
      </c>
      <c r="E309" t="s">
        <v>188</v>
      </c>
      <c r="F309" t="s">
        <v>218</v>
      </c>
      <c r="G309" t="s">
        <v>108</v>
      </c>
      <c r="H309">
        <v>57932</v>
      </c>
    </row>
    <row r="310" spans="1:8" x14ac:dyDescent="0.35">
      <c r="A310">
        <v>2011</v>
      </c>
      <c r="B310" t="s">
        <v>60</v>
      </c>
      <c r="C310" t="s">
        <v>61</v>
      </c>
      <c r="D310" t="s">
        <v>184</v>
      </c>
      <c r="E310" t="s">
        <v>188</v>
      </c>
      <c r="F310" t="s">
        <v>219</v>
      </c>
      <c r="G310" t="s">
        <v>258</v>
      </c>
      <c r="H310">
        <v>2636</v>
      </c>
    </row>
    <row r="311" spans="1:8" x14ac:dyDescent="0.35">
      <c r="A311">
        <v>2011</v>
      </c>
      <c r="B311" t="s">
        <v>60</v>
      </c>
      <c r="C311" t="s">
        <v>61</v>
      </c>
      <c r="D311" t="s">
        <v>184</v>
      </c>
      <c r="E311" t="s">
        <v>188</v>
      </c>
      <c r="F311" t="s">
        <v>114</v>
      </c>
      <c r="G311" t="s">
        <v>258</v>
      </c>
      <c r="H311">
        <v>325</v>
      </c>
    </row>
    <row r="312" spans="1:8" x14ac:dyDescent="0.35">
      <c r="A312">
        <v>2011</v>
      </c>
      <c r="B312" t="s">
        <v>62</v>
      </c>
      <c r="C312" t="s">
        <v>63</v>
      </c>
      <c r="D312" t="s">
        <v>184</v>
      </c>
      <c r="E312" t="s">
        <v>187</v>
      </c>
      <c r="F312" t="s">
        <v>110</v>
      </c>
      <c r="G312" t="s">
        <v>258</v>
      </c>
      <c r="H312">
        <v>2194</v>
      </c>
    </row>
    <row r="313" spans="1:8" x14ac:dyDescent="0.35">
      <c r="A313">
        <v>2011</v>
      </c>
      <c r="B313" t="s">
        <v>62</v>
      </c>
      <c r="C313" t="s">
        <v>63</v>
      </c>
      <c r="D313" t="s">
        <v>184</v>
      </c>
      <c r="E313" t="s">
        <v>187</v>
      </c>
      <c r="F313" t="s">
        <v>109</v>
      </c>
      <c r="G313" t="s">
        <v>199</v>
      </c>
      <c r="H313">
        <v>414265</v>
      </c>
    </row>
    <row r="314" spans="1:8" x14ac:dyDescent="0.35">
      <c r="A314">
        <v>2011</v>
      </c>
      <c r="B314" t="s">
        <v>62</v>
      </c>
      <c r="C314" t="s">
        <v>63</v>
      </c>
      <c r="D314" t="s">
        <v>184</v>
      </c>
      <c r="E314" t="s">
        <v>187</v>
      </c>
      <c r="F314" t="s">
        <v>217</v>
      </c>
      <c r="G314" t="s">
        <v>108</v>
      </c>
      <c r="H314">
        <v>0</v>
      </c>
    </row>
    <row r="315" spans="1:8" x14ac:dyDescent="0.35">
      <c r="A315">
        <v>2011</v>
      </c>
      <c r="B315" t="s">
        <v>62</v>
      </c>
      <c r="C315" t="s">
        <v>63</v>
      </c>
      <c r="D315" t="s">
        <v>184</v>
      </c>
      <c r="E315" t="s">
        <v>187</v>
      </c>
      <c r="F315" t="s">
        <v>111</v>
      </c>
      <c r="G315" t="s">
        <v>258</v>
      </c>
      <c r="H315">
        <v>8014</v>
      </c>
    </row>
    <row r="316" spans="1:8" x14ac:dyDescent="0.35">
      <c r="A316">
        <v>2011</v>
      </c>
      <c r="B316" t="s">
        <v>62</v>
      </c>
      <c r="C316" t="s">
        <v>63</v>
      </c>
      <c r="D316" t="s">
        <v>184</v>
      </c>
      <c r="E316" t="s">
        <v>187</v>
      </c>
      <c r="F316" t="s">
        <v>112</v>
      </c>
      <c r="G316" t="s">
        <v>258</v>
      </c>
      <c r="H316">
        <v>679</v>
      </c>
    </row>
    <row r="317" spans="1:8" x14ac:dyDescent="0.35">
      <c r="A317">
        <v>2011</v>
      </c>
      <c r="B317" t="s">
        <v>62</v>
      </c>
      <c r="C317" t="s">
        <v>63</v>
      </c>
      <c r="D317" t="s">
        <v>184</v>
      </c>
      <c r="E317" t="s">
        <v>187</v>
      </c>
      <c r="F317" t="s">
        <v>113</v>
      </c>
      <c r="G317" t="s">
        <v>258</v>
      </c>
      <c r="H317">
        <v>12104</v>
      </c>
    </row>
    <row r="318" spans="1:8" x14ac:dyDescent="0.35">
      <c r="A318">
        <v>2011</v>
      </c>
      <c r="B318" t="s">
        <v>62</v>
      </c>
      <c r="C318" t="s">
        <v>63</v>
      </c>
      <c r="D318" t="s">
        <v>184</v>
      </c>
      <c r="E318" t="s">
        <v>187</v>
      </c>
      <c r="F318" t="s">
        <v>117</v>
      </c>
      <c r="G318" t="s">
        <v>199</v>
      </c>
      <c r="H318">
        <v>202379</v>
      </c>
    </row>
    <row r="319" spans="1:8" x14ac:dyDescent="0.35">
      <c r="A319">
        <v>2011</v>
      </c>
      <c r="B319" t="s">
        <v>62</v>
      </c>
      <c r="C319" t="s">
        <v>63</v>
      </c>
      <c r="D319" t="s">
        <v>184</v>
      </c>
      <c r="E319" t="s">
        <v>187</v>
      </c>
      <c r="F319" t="s">
        <v>218</v>
      </c>
      <c r="G319" t="s">
        <v>108</v>
      </c>
      <c r="H319">
        <v>46670</v>
      </c>
    </row>
    <row r="320" spans="1:8" x14ac:dyDescent="0.35">
      <c r="A320">
        <v>2011</v>
      </c>
      <c r="B320" t="s">
        <v>62</v>
      </c>
      <c r="C320" t="s">
        <v>63</v>
      </c>
      <c r="D320" t="s">
        <v>184</v>
      </c>
      <c r="E320" t="s">
        <v>187</v>
      </c>
      <c r="F320" t="s">
        <v>219</v>
      </c>
      <c r="G320" t="s">
        <v>258</v>
      </c>
      <c r="H320">
        <v>2882</v>
      </c>
    </row>
    <row r="321" spans="1:8" x14ac:dyDescent="0.35">
      <c r="A321">
        <v>2011</v>
      </c>
      <c r="B321" t="s">
        <v>62</v>
      </c>
      <c r="C321" t="s">
        <v>63</v>
      </c>
      <c r="D321" t="s">
        <v>184</v>
      </c>
      <c r="E321" t="s">
        <v>187</v>
      </c>
      <c r="F321" t="s">
        <v>114</v>
      </c>
      <c r="G321" t="s">
        <v>258</v>
      </c>
      <c r="H321">
        <v>2765</v>
      </c>
    </row>
    <row r="322" spans="1:8" x14ac:dyDescent="0.35">
      <c r="A322">
        <v>2011</v>
      </c>
      <c r="B322" t="s">
        <v>64</v>
      </c>
      <c r="C322" t="s">
        <v>65</v>
      </c>
      <c r="D322" t="s">
        <v>184</v>
      </c>
      <c r="E322" t="s">
        <v>188</v>
      </c>
      <c r="F322" t="s">
        <v>110</v>
      </c>
      <c r="G322" t="s">
        <v>258</v>
      </c>
      <c r="H322">
        <v>578</v>
      </c>
    </row>
    <row r="323" spans="1:8" x14ac:dyDescent="0.35">
      <c r="A323">
        <v>2011</v>
      </c>
      <c r="B323" t="s">
        <v>64</v>
      </c>
      <c r="C323" t="s">
        <v>65</v>
      </c>
      <c r="D323" t="s">
        <v>184</v>
      </c>
      <c r="E323" t="s">
        <v>188</v>
      </c>
      <c r="F323" t="s">
        <v>109</v>
      </c>
      <c r="G323" t="s">
        <v>199</v>
      </c>
      <c r="H323">
        <v>216673</v>
      </c>
    </row>
    <row r="324" spans="1:8" x14ac:dyDescent="0.35">
      <c r="A324">
        <v>2011</v>
      </c>
      <c r="B324" t="s">
        <v>64</v>
      </c>
      <c r="C324" t="s">
        <v>65</v>
      </c>
      <c r="D324" t="s">
        <v>184</v>
      </c>
      <c r="E324" t="s">
        <v>188</v>
      </c>
      <c r="F324" t="s">
        <v>217</v>
      </c>
      <c r="G324" t="s">
        <v>108</v>
      </c>
      <c r="H324">
        <v>0</v>
      </c>
    </row>
    <row r="325" spans="1:8" x14ac:dyDescent="0.35">
      <c r="A325">
        <v>2011</v>
      </c>
      <c r="B325" t="s">
        <v>64</v>
      </c>
      <c r="C325" t="s">
        <v>65</v>
      </c>
      <c r="D325" t="s">
        <v>184</v>
      </c>
      <c r="E325" t="s">
        <v>188</v>
      </c>
      <c r="F325" t="s">
        <v>111</v>
      </c>
      <c r="G325" t="s">
        <v>258</v>
      </c>
      <c r="H325">
        <v>335</v>
      </c>
    </row>
    <row r="326" spans="1:8" x14ac:dyDescent="0.35">
      <c r="A326">
        <v>2011</v>
      </c>
      <c r="B326" t="s">
        <v>64</v>
      </c>
      <c r="C326" t="s">
        <v>65</v>
      </c>
      <c r="D326" t="s">
        <v>184</v>
      </c>
      <c r="E326" t="s">
        <v>188</v>
      </c>
      <c r="F326" t="s">
        <v>112</v>
      </c>
      <c r="G326" t="s">
        <v>258</v>
      </c>
      <c r="H326">
        <v>169</v>
      </c>
    </row>
    <row r="327" spans="1:8" x14ac:dyDescent="0.35">
      <c r="A327">
        <v>2011</v>
      </c>
      <c r="B327" t="s">
        <v>64</v>
      </c>
      <c r="C327" t="s">
        <v>65</v>
      </c>
      <c r="D327" t="s">
        <v>184</v>
      </c>
      <c r="E327" t="s">
        <v>188</v>
      </c>
      <c r="F327" t="s">
        <v>113</v>
      </c>
      <c r="G327" t="s">
        <v>258</v>
      </c>
      <c r="H327">
        <v>1018</v>
      </c>
    </row>
    <row r="328" spans="1:8" x14ac:dyDescent="0.35">
      <c r="A328">
        <v>2011</v>
      </c>
      <c r="B328" t="s">
        <v>64</v>
      </c>
      <c r="C328" t="s">
        <v>65</v>
      </c>
      <c r="D328" t="s">
        <v>184</v>
      </c>
      <c r="E328" t="s">
        <v>188</v>
      </c>
      <c r="F328" t="s">
        <v>117</v>
      </c>
      <c r="G328" t="s">
        <v>199</v>
      </c>
      <c r="H328">
        <v>75620</v>
      </c>
    </row>
    <row r="329" spans="1:8" x14ac:dyDescent="0.35">
      <c r="A329">
        <v>2011</v>
      </c>
      <c r="B329" t="s">
        <v>64</v>
      </c>
      <c r="C329" t="s">
        <v>65</v>
      </c>
      <c r="D329" t="s">
        <v>184</v>
      </c>
      <c r="E329" t="s">
        <v>188</v>
      </c>
      <c r="F329" t="s">
        <v>218</v>
      </c>
      <c r="G329" t="s">
        <v>108</v>
      </c>
      <c r="H329">
        <v>20161</v>
      </c>
    </row>
    <row r="330" spans="1:8" x14ac:dyDescent="0.35">
      <c r="A330">
        <v>2011</v>
      </c>
      <c r="B330" t="s">
        <v>64</v>
      </c>
      <c r="C330" t="s">
        <v>65</v>
      </c>
      <c r="D330" t="s">
        <v>184</v>
      </c>
      <c r="E330" t="s">
        <v>188</v>
      </c>
      <c r="F330" t="s">
        <v>219</v>
      </c>
      <c r="G330" t="s">
        <v>258</v>
      </c>
      <c r="H330">
        <v>980</v>
      </c>
    </row>
    <row r="331" spans="1:8" x14ac:dyDescent="0.35">
      <c r="A331">
        <v>2011</v>
      </c>
      <c r="B331" t="s">
        <v>64</v>
      </c>
      <c r="C331" t="s">
        <v>65</v>
      </c>
      <c r="D331" t="s">
        <v>184</v>
      </c>
      <c r="E331" t="s">
        <v>188</v>
      </c>
      <c r="F331" t="s">
        <v>114</v>
      </c>
      <c r="G331" t="s">
        <v>258</v>
      </c>
      <c r="H331">
        <v>494</v>
      </c>
    </row>
    <row r="332" spans="1:8" x14ac:dyDescent="0.35">
      <c r="A332">
        <v>2011</v>
      </c>
      <c r="B332" t="s">
        <v>66</v>
      </c>
      <c r="C332" t="s">
        <v>67</v>
      </c>
      <c r="D332" t="s">
        <v>184</v>
      </c>
      <c r="E332" t="s">
        <v>186</v>
      </c>
      <c r="F332" t="s">
        <v>110</v>
      </c>
      <c r="G332" t="s">
        <v>258</v>
      </c>
      <c r="H332">
        <v>3911</v>
      </c>
    </row>
    <row r="333" spans="1:8" x14ac:dyDescent="0.35">
      <c r="A333">
        <v>2011</v>
      </c>
      <c r="B333" t="s">
        <v>66</v>
      </c>
      <c r="C333" t="s">
        <v>67</v>
      </c>
      <c r="D333" t="s">
        <v>184</v>
      </c>
      <c r="E333" t="s">
        <v>186</v>
      </c>
      <c r="F333" t="s">
        <v>109</v>
      </c>
      <c r="G333" t="s">
        <v>199</v>
      </c>
      <c r="H333">
        <v>617210</v>
      </c>
    </row>
    <row r="334" spans="1:8" x14ac:dyDescent="0.35">
      <c r="A334">
        <v>2011</v>
      </c>
      <c r="B334" t="s">
        <v>66</v>
      </c>
      <c r="C334" t="s">
        <v>67</v>
      </c>
      <c r="D334" t="s">
        <v>184</v>
      </c>
      <c r="E334" t="s">
        <v>186</v>
      </c>
      <c r="F334" t="s">
        <v>217</v>
      </c>
      <c r="G334" t="s">
        <v>108</v>
      </c>
      <c r="H334">
        <v>0</v>
      </c>
    </row>
    <row r="335" spans="1:8" x14ac:dyDescent="0.35">
      <c r="A335">
        <v>2011</v>
      </c>
      <c r="B335" t="s">
        <v>66</v>
      </c>
      <c r="C335" t="s">
        <v>67</v>
      </c>
      <c r="D335" t="s">
        <v>184</v>
      </c>
      <c r="E335" t="s">
        <v>186</v>
      </c>
      <c r="F335" t="s">
        <v>111</v>
      </c>
      <c r="G335" t="s">
        <v>258</v>
      </c>
      <c r="H335">
        <v>7978</v>
      </c>
    </row>
    <row r="336" spans="1:8" x14ac:dyDescent="0.35">
      <c r="A336">
        <v>2011</v>
      </c>
      <c r="B336" t="s">
        <v>66</v>
      </c>
      <c r="C336" t="s">
        <v>67</v>
      </c>
      <c r="D336" t="s">
        <v>184</v>
      </c>
      <c r="E336" t="s">
        <v>186</v>
      </c>
      <c r="F336" t="s">
        <v>112</v>
      </c>
      <c r="G336" t="s">
        <v>258</v>
      </c>
      <c r="H336">
        <v>1786</v>
      </c>
    </row>
    <row r="337" spans="1:8" x14ac:dyDescent="0.35">
      <c r="A337">
        <v>2011</v>
      </c>
      <c r="B337" t="s">
        <v>66</v>
      </c>
      <c r="C337" t="s">
        <v>67</v>
      </c>
      <c r="D337" t="s">
        <v>184</v>
      </c>
      <c r="E337" t="s">
        <v>186</v>
      </c>
      <c r="F337" t="s">
        <v>113</v>
      </c>
      <c r="G337" t="s">
        <v>258</v>
      </c>
      <c r="H337">
        <v>33882</v>
      </c>
    </row>
    <row r="338" spans="1:8" x14ac:dyDescent="0.35">
      <c r="A338">
        <v>2011</v>
      </c>
      <c r="B338" t="s">
        <v>66</v>
      </c>
      <c r="C338" t="s">
        <v>67</v>
      </c>
      <c r="D338" t="s">
        <v>184</v>
      </c>
      <c r="E338" t="s">
        <v>186</v>
      </c>
      <c r="F338" t="s">
        <v>117</v>
      </c>
      <c r="G338" t="s">
        <v>199</v>
      </c>
      <c r="H338">
        <v>337092</v>
      </c>
    </row>
    <row r="339" spans="1:8" x14ac:dyDescent="0.35">
      <c r="A339">
        <v>2011</v>
      </c>
      <c r="B339" t="s">
        <v>66</v>
      </c>
      <c r="C339" t="s">
        <v>67</v>
      </c>
      <c r="D339" t="s">
        <v>184</v>
      </c>
      <c r="E339" t="s">
        <v>186</v>
      </c>
      <c r="F339" t="s">
        <v>218</v>
      </c>
      <c r="G339" t="s">
        <v>108</v>
      </c>
      <c r="H339">
        <v>78007</v>
      </c>
    </row>
    <row r="340" spans="1:8" x14ac:dyDescent="0.35">
      <c r="A340">
        <v>2011</v>
      </c>
      <c r="B340" t="s">
        <v>66</v>
      </c>
      <c r="C340" t="s">
        <v>67</v>
      </c>
      <c r="D340" t="s">
        <v>184</v>
      </c>
      <c r="E340" t="s">
        <v>186</v>
      </c>
      <c r="F340" t="s">
        <v>219</v>
      </c>
      <c r="G340" t="s">
        <v>258</v>
      </c>
      <c r="H340">
        <v>4172</v>
      </c>
    </row>
    <row r="341" spans="1:8" x14ac:dyDescent="0.35">
      <c r="A341">
        <v>2011</v>
      </c>
      <c r="B341" t="s">
        <v>66</v>
      </c>
      <c r="C341" t="s">
        <v>67</v>
      </c>
      <c r="D341" t="s">
        <v>184</v>
      </c>
      <c r="E341" t="s">
        <v>186</v>
      </c>
      <c r="F341" t="s">
        <v>114</v>
      </c>
      <c r="G341" t="s">
        <v>258</v>
      </c>
      <c r="H341">
        <v>7444</v>
      </c>
    </row>
    <row r="342" spans="1:8" x14ac:dyDescent="0.35">
      <c r="A342">
        <v>2011</v>
      </c>
      <c r="B342" t="s">
        <v>68</v>
      </c>
      <c r="C342" t="s">
        <v>69</v>
      </c>
      <c r="D342" t="s">
        <v>184</v>
      </c>
      <c r="E342" t="s">
        <v>188</v>
      </c>
      <c r="F342" t="s">
        <v>110</v>
      </c>
      <c r="G342" t="s">
        <v>258</v>
      </c>
      <c r="H342">
        <v>3257</v>
      </c>
    </row>
    <row r="343" spans="1:8" x14ac:dyDescent="0.35">
      <c r="A343">
        <v>2011</v>
      </c>
      <c r="B343" t="s">
        <v>68</v>
      </c>
      <c r="C343" t="s">
        <v>69</v>
      </c>
      <c r="D343" t="s">
        <v>184</v>
      </c>
      <c r="E343" t="s">
        <v>188</v>
      </c>
      <c r="F343" t="s">
        <v>109</v>
      </c>
      <c r="G343" t="s">
        <v>199</v>
      </c>
      <c r="H343">
        <v>393906</v>
      </c>
    </row>
    <row r="344" spans="1:8" x14ac:dyDescent="0.35">
      <c r="A344">
        <v>2011</v>
      </c>
      <c r="B344" t="s">
        <v>68</v>
      </c>
      <c r="C344" t="s">
        <v>69</v>
      </c>
      <c r="D344" t="s">
        <v>184</v>
      </c>
      <c r="E344" t="s">
        <v>188</v>
      </c>
      <c r="F344" t="s">
        <v>217</v>
      </c>
      <c r="G344" t="s">
        <v>108</v>
      </c>
      <c r="H344">
        <v>0</v>
      </c>
    </row>
    <row r="345" spans="1:8" x14ac:dyDescent="0.35">
      <c r="A345">
        <v>2011</v>
      </c>
      <c r="B345" t="s">
        <v>68</v>
      </c>
      <c r="C345" t="s">
        <v>69</v>
      </c>
      <c r="D345" t="s">
        <v>184</v>
      </c>
      <c r="E345" t="s">
        <v>188</v>
      </c>
      <c r="F345" t="s">
        <v>111</v>
      </c>
      <c r="G345" t="s">
        <v>258</v>
      </c>
      <c r="H345">
        <v>3878</v>
      </c>
    </row>
    <row r="346" spans="1:8" x14ac:dyDescent="0.35">
      <c r="A346">
        <v>2011</v>
      </c>
      <c r="B346" t="s">
        <v>68</v>
      </c>
      <c r="C346" t="s">
        <v>69</v>
      </c>
      <c r="D346" t="s">
        <v>184</v>
      </c>
      <c r="E346" t="s">
        <v>188</v>
      </c>
      <c r="F346" t="s">
        <v>112</v>
      </c>
      <c r="G346" t="s">
        <v>258</v>
      </c>
      <c r="H346">
        <v>1893</v>
      </c>
    </row>
    <row r="347" spans="1:8" x14ac:dyDescent="0.35">
      <c r="A347">
        <v>2011</v>
      </c>
      <c r="B347" t="s">
        <v>68</v>
      </c>
      <c r="C347" t="s">
        <v>69</v>
      </c>
      <c r="D347" t="s">
        <v>184</v>
      </c>
      <c r="E347" t="s">
        <v>188</v>
      </c>
      <c r="F347" t="s">
        <v>113</v>
      </c>
      <c r="G347" t="s">
        <v>258</v>
      </c>
      <c r="H347">
        <v>15734</v>
      </c>
    </row>
    <row r="348" spans="1:8" x14ac:dyDescent="0.35">
      <c r="A348">
        <v>2011</v>
      </c>
      <c r="B348" t="s">
        <v>68</v>
      </c>
      <c r="C348" t="s">
        <v>69</v>
      </c>
      <c r="D348" t="s">
        <v>184</v>
      </c>
      <c r="E348" t="s">
        <v>188</v>
      </c>
      <c r="F348" t="s">
        <v>117</v>
      </c>
      <c r="G348" t="s">
        <v>199</v>
      </c>
      <c r="H348">
        <v>182344</v>
      </c>
    </row>
    <row r="349" spans="1:8" x14ac:dyDescent="0.35">
      <c r="A349">
        <v>2011</v>
      </c>
      <c r="B349" t="s">
        <v>68</v>
      </c>
      <c r="C349" t="s">
        <v>69</v>
      </c>
      <c r="D349" t="s">
        <v>184</v>
      </c>
      <c r="E349" t="s">
        <v>188</v>
      </c>
      <c r="F349" t="s">
        <v>218</v>
      </c>
      <c r="G349" t="s">
        <v>108</v>
      </c>
      <c r="H349">
        <v>48878</v>
      </c>
    </row>
    <row r="350" spans="1:8" x14ac:dyDescent="0.35">
      <c r="A350">
        <v>2011</v>
      </c>
      <c r="B350" t="s">
        <v>68</v>
      </c>
      <c r="C350" t="s">
        <v>69</v>
      </c>
      <c r="D350" t="s">
        <v>184</v>
      </c>
      <c r="E350" t="s">
        <v>188</v>
      </c>
      <c r="F350" t="s">
        <v>219</v>
      </c>
      <c r="G350" t="s">
        <v>258</v>
      </c>
      <c r="H350">
        <v>2716</v>
      </c>
    </row>
    <row r="351" spans="1:8" x14ac:dyDescent="0.35">
      <c r="A351">
        <v>2011</v>
      </c>
      <c r="B351" t="s">
        <v>68</v>
      </c>
      <c r="C351" t="s">
        <v>69</v>
      </c>
      <c r="D351" t="s">
        <v>184</v>
      </c>
      <c r="E351" t="s">
        <v>188</v>
      </c>
      <c r="F351" t="s">
        <v>114</v>
      </c>
      <c r="G351" t="s">
        <v>258</v>
      </c>
      <c r="H351">
        <v>1192</v>
      </c>
    </row>
    <row r="352" spans="1:8" x14ac:dyDescent="0.35">
      <c r="A352">
        <v>2011</v>
      </c>
      <c r="B352" t="s">
        <v>70</v>
      </c>
      <c r="C352" t="s">
        <v>71</v>
      </c>
      <c r="D352" t="s">
        <v>184</v>
      </c>
      <c r="E352" t="s">
        <v>188</v>
      </c>
      <c r="F352" t="s">
        <v>110</v>
      </c>
      <c r="G352" t="s">
        <v>258</v>
      </c>
      <c r="H352">
        <v>1190</v>
      </c>
    </row>
    <row r="353" spans="1:8" x14ac:dyDescent="0.35">
      <c r="A353">
        <v>2011</v>
      </c>
      <c r="B353" t="s">
        <v>70</v>
      </c>
      <c r="C353" t="s">
        <v>71</v>
      </c>
      <c r="D353" t="s">
        <v>184</v>
      </c>
      <c r="E353" t="s">
        <v>188</v>
      </c>
      <c r="F353" t="s">
        <v>109</v>
      </c>
      <c r="G353" t="s">
        <v>199</v>
      </c>
      <c r="H353">
        <v>313160</v>
      </c>
    </row>
    <row r="354" spans="1:8" x14ac:dyDescent="0.35">
      <c r="A354">
        <v>2011</v>
      </c>
      <c r="B354" t="s">
        <v>70</v>
      </c>
      <c r="C354" t="s">
        <v>71</v>
      </c>
      <c r="D354" t="s">
        <v>184</v>
      </c>
      <c r="E354" t="s">
        <v>188</v>
      </c>
      <c r="F354" t="s">
        <v>217</v>
      </c>
      <c r="G354" t="s">
        <v>108</v>
      </c>
      <c r="H354">
        <v>0</v>
      </c>
    </row>
    <row r="355" spans="1:8" x14ac:dyDescent="0.35">
      <c r="A355">
        <v>2011</v>
      </c>
      <c r="B355" t="s">
        <v>70</v>
      </c>
      <c r="C355" t="s">
        <v>71</v>
      </c>
      <c r="D355" t="s">
        <v>184</v>
      </c>
      <c r="E355" t="s">
        <v>188</v>
      </c>
      <c r="F355" t="s">
        <v>111</v>
      </c>
      <c r="G355" t="s">
        <v>258</v>
      </c>
      <c r="H355">
        <v>1250</v>
      </c>
    </row>
    <row r="356" spans="1:8" x14ac:dyDescent="0.35">
      <c r="A356">
        <v>2011</v>
      </c>
      <c r="B356" t="s">
        <v>70</v>
      </c>
      <c r="C356" t="s">
        <v>71</v>
      </c>
      <c r="D356" t="s">
        <v>184</v>
      </c>
      <c r="E356" t="s">
        <v>188</v>
      </c>
      <c r="F356" t="s">
        <v>112</v>
      </c>
      <c r="G356" t="s">
        <v>258</v>
      </c>
      <c r="H356">
        <v>205</v>
      </c>
    </row>
    <row r="357" spans="1:8" x14ac:dyDescent="0.35">
      <c r="A357">
        <v>2011</v>
      </c>
      <c r="B357" t="s">
        <v>70</v>
      </c>
      <c r="C357" t="s">
        <v>71</v>
      </c>
      <c r="D357" t="s">
        <v>184</v>
      </c>
      <c r="E357" t="s">
        <v>188</v>
      </c>
      <c r="F357" t="s">
        <v>113</v>
      </c>
      <c r="G357" t="s">
        <v>258</v>
      </c>
      <c r="H357">
        <v>4008</v>
      </c>
    </row>
    <row r="358" spans="1:8" x14ac:dyDescent="0.35">
      <c r="A358">
        <v>2011</v>
      </c>
      <c r="B358" t="s">
        <v>70</v>
      </c>
      <c r="C358" t="s">
        <v>71</v>
      </c>
      <c r="D358" t="s">
        <v>184</v>
      </c>
      <c r="E358" t="s">
        <v>188</v>
      </c>
      <c r="F358" t="s">
        <v>117</v>
      </c>
      <c r="G358" t="s">
        <v>199</v>
      </c>
      <c r="H358">
        <v>115324</v>
      </c>
    </row>
    <row r="359" spans="1:8" x14ac:dyDescent="0.35">
      <c r="A359">
        <v>2011</v>
      </c>
      <c r="B359" t="s">
        <v>70</v>
      </c>
      <c r="C359" t="s">
        <v>71</v>
      </c>
      <c r="D359" t="s">
        <v>184</v>
      </c>
      <c r="E359" t="s">
        <v>188</v>
      </c>
      <c r="F359" t="s">
        <v>218</v>
      </c>
      <c r="G359" t="s">
        <v>108</v>
      </c>
      <c r="H359">
        <v>33454</v>
      </c>
    </row>
    <row r="360" spans="1:8" x14ac:dyDescent="0.35">
      <c r="A360">
        <v>2011</v>
      </c>
      <c r="B360" t="s">
        <v>70</v>
      </c>
      <c r="C360" t="s">
        <v>71</v>
      </c>
      <c r="D360" t="s">
        <v>184</v>
      </c>
      <c r="E360" t="s">
        <v>188</v>
      </c>
      <c r="F360" t="s">
        <v>219</v>
      </c>
      <c r="G360" t="s">
        <v>258</v>
      </c>
      <c r="H360">
        <v>1805</v>
      </c>
    </row>
    <row r="361" spans="1:8" x14ac:dyDescent="0.35">
      <c r="A361">
        <v>2011</v>
      </c>
      <c r="B361" t="s">
        <v>70</v>
      </c>
      <c r="C361" t="s">
        <v>71</v>
      </c>
      <c r="D361" t="s">
        <v>184</v>
      </c>
      <c r="E361" t="s">
        <v>188</v>
      </c>
      <c r="F361" t="s">
        <v>114</v>
      </c>
      <c r="G361" t="s">
        <v>258</v>
      </c>
      <c r="H361">
        <v>2374</v>
      </c>
    </row>
    <row r="362" spans="1:8" x14ac:dyDescent="0.35">
      <c r="A362">
        <v>2011</v>
      </c>
      <c r="B362" t="s">
        <v>72</v>
      </c>
      <c r="C362" t="s">
        <v>73</v>
      </c>
      <c r="D362" t="s">
        <v>185</v>
      </c>
      <c r="E362" t="s">
        <v>186</v>
      </c>
      <c r="F362" t="s">
        <v>110</v>
      </c>
      <c r="G362" t="s">
        <v>258</v>
      </c>
      <c r="H362">
        <v>3710</v>
      </c>
    </row>
    <row r="363" spans="1:8" x14ac:dyDescent="0.35">
      <c r="A363">
        <v>2011</v>
      </c>
      <c r="B363" t="s">
        <v>72</v>
      </c>
      <c r="C363" t="s">
        <v>73</v>
      </c>
      <c r="D363" t="s">
        <v>185</v>
      </c>
      <c r="E363" t="s">
        <v>186</v>
      </c>
      <c r="F363" t="s">
        <v>109</v>
      </c>
      <c r="G363" t="s">
        <v>199</v>
      </c>
      <c r="H363">
        <v>818974</v>
      </c>
    </row>
    <row r="364" spans="1:8" x14ac:dyDescent="0.35">
      <c r="A364">
        <v>2011</v>
      </c>
      <c r="B364" t="s">
        <v>72</v>
      </c>
      <c r="C364" t="s">
        <v>73</v>
      </c>
      <c r="D364" t="s">
        <v>185</v>
      </c>
      <c r="E364" t="s">
        <v>186</v>
      </c>
      <c r="F364" t="s">
        <v>217</v>
      </c>
      <c r="G364" t="s">
        <v>108</v>
      </c>
      <c r="H364">
        <v>0</v>
      </c>
    </row>
    <row r="365" spans="1:8" x14ac:dyDescent="0.35">
      <c r="A365">
        <v>2011</v>
      </c>
      <c r="B365" t="s">
        <v>72</v>
      </c>
      <c r="C365" t="s">
        <v>73</v>
      </c>
      <c r="D365" t="s">
        <v>185</v>
      </c>
      <c r="E365" t="s">
        <v>186</v>
      </c>
      <c r="F365" t="s">
        <v>111</v>
      </c>
      <c r="G365" t="s">
        <v>258</v>
      </c>
      <c r="H365">
        <v>5112</v>
      </c>
    </row>
    <row r="366" spans="1:8" x14ac:dyDescent="0.35">
      <c r="A366">
        <v>2011</v>
      </c>
      <c r="B366" t="s">
        <v>72</v>
      </c>
      <c r="C366" t="s">
        <v>73</v>
      </c>
      <c r="D366" t="s">
        <v>185</v>
      </c>
      <c r="E366" t="s">
        <v>186</v>
      </c>
      <c r="F366" t="s">
        <v>112</v>
      </c>
      <c r="G366" t="s">
        <v>258</v>
      </c>
      <c r="H366">
        <v>938</v>
      </c>
    </row>
    <row r="367" spans="1:8" x14ac:dyDescent="0.35">
      <c r="A367">
        <v>2011</v>
      </c>
      <c r="B367" t="s">
        <v>72</v>
      </c>
      <c r="C367" t="s">
        <v>73</v>
      </c>
      <c r="D367" t="s">
        <v>185</v>
      </c>
      <c r="E367" t="s">
        <v>186</v>
      </c>
      <c r="F367" t="s">
        <v>113</v>
      </c>
      <c r="G367" t="s">
        <v>258</v>
      </c>
      <c r="H367">
        <v>58350</v>
      </c>
    </row>
    <row r="368" spans="1:8" x14ac:dyDescent="0.35">
      <c r="A368">
        <v>2011</v>
      </c>
      <c r="B368" t="s">
        <v>72</v>
      </c>
      <c r="C368" t="s">
        <v>73</v>
      </c>
      <c r="D368" t="s">
        <v>185</v>
      </c>
      <c r="E368" t="s">
        <v>186</v>
      </c>
      <c r="F368" t="s">
        <v>117</v>
      </c>
      <c r="G368" t="s">
        <v>199</v>
      </c>
      <c r="H368">
        <v>359491</v>
      </c>
    </row>
    <row r="369" spans="1:8" x14ac:dyDescent="0.35">
      <c r="A369">
        <v>2011</v>
      </c>
      <c r="B369" t="s">
        <v>72</v>
      </c>
      <c r="C369" t="s">
        <v>73</v>
      </c>
      <c r="D369" t="s">
        <v>185</v>
      </c>
      <c r="E369" t="s">
        <v>186</v>
      </c>
      <c r="F369" t="s">
        <v>218</v>
      </c>
      <c r="G369" t="s">
        <v>108</v>
      </c>
      <c r="H369">
        <v>90343</v>
      </c>
    </row>
    <row r="370" spans="1:8" x14ac:dyDescent="0.35">
      <c r="A370">
        <v>2011</v>
      </c>
      <c r="B370" t="s">
        <v>72</v>
      </c>
      <c r="C370" t="s">
        <v>73</v>
      </c>
      <c r="D370" t="s">
        <v>185</v>
      </c>
      <c r="E370" t="s">
        <v>186</v>
      </c>
      <c r="F370" t="s">
        <v>219</v>
      </c>
      <c r="G370" t="s">
        <v>258</v>
      </c>
      <c r="H370">
        <v>4111</v>
      </c>
    </row>
    <row r="371" spans="1:8" x14ac:dyDescent="0.35">
      <c r="A371">
        <v>2011</v>
      </c>
      <c r="B371" t="s">
        <v>72</v>
      </c>
      <c r="C371" t="s">
        <v>73</v>
      </c>
      <c r="D371" t="s">
        <v>185</v>
      </c>
      <c r="E371" t="s">
        <v>186</v>
      </c>
      <c r="F371" t="s">
        <v>114</v>
      </c>
      <c r="G371" t="s">
        <v>258</v>
      </c>
      <c r="H371">
        <v>2572</v>
      </c>
    </row>
    <row r="372" spans="1:8" x14ac:dyDescent="0.35">
      <c r="A372">
        <v>2011</v>
      </c>
      <c r="B372" t="s">
        <v>74</v>
      </c>
      <c r="C372" t="s">
        <v>75</v>
      </c>
      <c r="D372" t="s">
        <v>184</v>
      </c>
      <c r="E372" t="s">
        <v>187</v>
      </c>
      <c r="F372" t="s">
        <v>110</v>
      </c>
      <c r="G372" t="s">
        <v>258</v>
      </c>
      <c r="H372">
        <v>2777</v>
      </c>
    </row>
    <row r="373" spans="1:8" x14ac:dyDescent="0.35">
      <c r="A373">
        <v>2011</v>
      </c>
      <c r="B373" t="s">
        <v>74</v>
      </c>
      <c r="C373" t="s">
        <v>75</v>
      </c>
      <c r="D373" t="s">
        <v>184</v>
      </c>
      <c r="E373" t="s">
        <v>187</v>
      </c>
      <c r="F373" t="s">
        <v>109</v>
      </c>
      <c r="G373" t="s">
        <v>199</v>
      </c>
      <c r="H373">
        <v>729976</v>
      </c>
    </row>
    <row r="374" spans="1:8" x14ac:dyDescent="0.35">
      <c r="A374">
        <v>2011</v>
      </c>
      <c r="B374" t="s">
        <v>74</v>
      </c>
      <c r="C374" t="s">
        <v>75</v>
      </c>
      <c r="D374" t="s">
        <v>184</v>
      </c>
      <c r="E374" t="s">
        <v>187</v>
      </c>
      <c r="F374" t="s">
        <v>217</v>
      </c>
      <c r="G374" t="s">
        <v>108</v>
      </c>
      <c r="H374">
        <v>0</v>
      </c>
    </row>
    <row r="375" spans="1:8" x14ac:dyDescent="0.35">
      <c r="A375">
        <v>2011</v>
      </c>
      <c r="B375" t="s">
        <v>74</v>
      </c>
      <c r="C375" t="s">
        <v>75</v>
      </c>
      <c r="D375" t="s">
        <v>184</v>
      </c>
      <c r="E375" t="s">
        <v>187</v>
      </c>
      <c r="F375" t="s">
        <v>111</v>
      </c>
      <c r="G375" t="s">
        <v>258</v>
      </c>
      <c r="H375">
        <v>4157</v>
      </c>
    </row>
    <row r="376" spans="1:8" x14ac:dyDescent="0.35">
      <c r="A376">
        <v>2011</v>
      </c>
      <c r="B376" t="s">
        <v>74</v>
      </c>
      <c r="C376" t="s">
        <v>75</v>
      </c>
      <c r="D376" t="s">
        <v>184</v>
      </c>
      <c r="E376" t="s">
        <v>187</v>
      </c>
      <c r="F376" t="s">
        <v>112</v>
      </c>
      <c r="G376" t="s">
        <v>258</v>
      </c>
      <c r="H376">
        <v>365</v>
      </c>
    </row>
    <row r="377" spans="1:8" x14ac:dyDescent="0.35">
      <c r="A377">
        <v>2011</v>
      </c>
      <c r="B377" t="s">
        <v>74</v>
      </c>
      <c r="C377" t="s">
        <v>75</v>
      </c>
      <c r="D377" t="s">
        <v>184</v>
      </c>
      <c r="E377" t="s">
        <v>187</v>
      </c>
      <c r="F377" t="s">
        <v>113</v>
      </c>
      <c r="G377" t="s">
        <v>258</v>
      </c>
      <c r="H377">
        <v>25810</v>
      </c>
    </row>
    <row r="378" spans="1:8" x14ac:dyDescent="0.35">
      <c r="A378">
        <v>2011</v>
      </c>
      <c r="B378" t="s">
        <v>74</v>
      </c>
      <c r="C378" t="s">
        <v>75</v>
      </c>
      <c r="D378" t="s">
        <v>184</v>
      </c>
      <c r="E378" t="s">
        <v>187</v>
      </c>
      <c r="F378" t="s">
        <v>117</v>
      </c>
      <c r="G378" t="s">
        <v>199</v>
      </c>
      <c r="H378">
        <v>256399</v>
      </c>
    </row>
    <row r="379" spans="1:8" x14ac:dyDescent="0.35">
      <c r="A379">
        <v>2011</v>
      </c>
      <c r="B379" t="s">
        <v>74</v>
      </c>
      <c r="C379" t="s">
        <v>75</v>
      </c>
      <c r="D379" t="s">
        <v>184</v>
      </c>
      <c r="E379" t="s">
        <v>187</v>
      </c>
      <c r="F379" t="s">
        <v>218</v>
      </c>
      <c r="G379" t="s">
        <v>108</v>
      </c>
      <c r="H379">
        <v>70642</v>
      </c>
    </row>
    <row r="380" spans="1:8" x14ac:dyDescent="0.35">
      <c r="A380">
        <v>2011</v>
      </c>
      <c r="B380" t="s">
        <v>74</v>
      </c>
      <c r="C380" t="s">
        <v>75</v>
      </c>
      <c r="D380" t="s">
        <v>184</v>
      </c>
      <c r="E380" t="s">
        <v>187</v>
      </c>
      <c r="F380" t="s">
        <v>219</v>
      </c>
      <c r="G380" t="s">
        <v>258</v>
      </c>
      <c r="H380">
        <v>3706</v>
      </c>
    </row>
    <row r="381" spans="1:8" x14ac:dyDescent="0.35">
      <c r="A381">
        <v>2011</v>
      </c>
      <c r="B381" t="s">
        <v>74</v>
      </c>
      <c r="C381" t="s">
        <v>75</v>
      </c>
      <c r="D381" t="s">
        <v>184</v>
      </c>
      <c r="E381" t="s">
        <v>187</v>
      </c>
      <c r="F381" t="s">
        <v>114</v>
      </c>
      <c r="G381" t="s">
        <v>258</v>
      </c>
      <c r="H381">
        <v>3665</v>
      </c>
    </row>
    <row r="382" spans="1:8" x14ac:dyDescent="0.35">
      <c r="A382">
        <v>2011</v>
      </c>
      <c r="B382" t="s">
        <v>76</v>
      </c>
      <c r="C382" t="s">
        <v>77</v>
      </c>
      <c r="D382" t="s">
        <v>184</v>
      </c>
      <c r="E382" t="s">
        <v>188</v>
      </c>
      <c r="F382" t="s">
        <v>110</v>
      </c>
      <c r="G382" t="s">
        <v>258</v>
      </c>
      <c r="H382">
        <v>2094</v>
      </c>
    </row>
    <row r="383" spans="1:8" x14ac:dyDescent="0.35">
      <c r="A383">
        <v>2011</v>
      </c>
      <c r="B383" t="s">
        <v>76</v>
      </c>
      <c r="C383" t="s">
        <v>77</v>
      </c>
      <c r="D383" t="s">
        <v>184</v>
      </c>
      <c r="E383" t="s">
        <v>188</v>
      </c>
      <c r="F383" t="s">
        <v>109</v>
      </c>
      <c r="G383" t="s">
        <v>199</v>
      </c>
      <c r="H383">
        <v>443632</v>
      </c>
    </row>
    <row r="384" spans="1:8" x14ac:dyDescent="0.35">
      <c r="A384">
        <v>2011</v>
      </c>
      <c r="B384" t="s">
        <v>76</v>
      </c>
      <c r="C384" t="s">
        <v>77</v>
      </c>
      <c r="D384" t="s">
        <v>184</v>
      </c>
      <c r="E384" t="s">
        <v>188</v>
      </c>
      <c r="F384" t="s">
        <v>217</v>
      </c>
      <c r="G384" t="s">
        <v>108</v>
      </c>
      <c r="H384">
        <v>0</v>
      </c>
    </row>
    <row r="385" spans="1:8" x14ac:dyDescent="0.35">
      <c r="A385">
        <v>2011</v>
      </c>
      <c r="B385" t="s">
        <v>76</v>
      </c>
      <c r="C385" t="s">
        <v>77</v>
      </c>
      <c r="D385" t="s">
        <v>184</v>
      </c>
      <c r="E385" t="s">
        <v>188</v>
      </c>
      <c r="F385" t="s">
        <v>111</v>
      </c>
      <c r="G385" t="s">
        <v>258</v>
      </c>
      <c r="H385">
        <v>2274</v>
      </c>
    </row>
    <row r="386" spans="1:8" x14ac:dyDescent="0.35">
      <c r="A386">
        <v>2011</v>
      </c>
      <c r="B386" t="s">
        <v>76</v>
      </c>
      <c r="C386" t="s">
        <v>77</v>
      </c>
      <c r="D386" t="s">
        <v>184</v>
      </c>
      <c r="E386" t="s">
        <v>188</v>
      </c>
      <c r="F386" t="s">
        <v>112</v>
      </c>
      <c r="G386" t="s">
        <v>258</v>
      </c>
      <c r="H386">
        <v>677</v>
      </c>
    </row>
    <row r="387" spans="1:8" x14ac:dyDescent="0.35">
      <c r="A387">
        <v>2011</v>
      </c>
      <c r="B387" t="s">
        <v>76</v>
      </c>
      <c r="C387" t="s">
        <v>77</v>
      </c>
      <c r="D387" t="s">
        <v>184</v>
      </c>
      <c r="E387" t="s">
        <v>188</v>
      </c>
      <c r="F387" t="s">
        <v>113</v>
      </c>
      <c r="G387" t="s">
        <v>258</v>
      </c>
      <c r="H387">
        <v>5818</v>
      </c>
    </row>
    <row r="388" spans="1:8" x14ac:dyDescent="0.35">
      <c r="A388">
        <v>2011</v>
      </c>
      <c r="B388" t="s">
        <v>76</v>
      </c>
      <c r="C388" t="s">
        <v>77</v>
      </c>
      <c r="D388" t="s">
        <v>184</v>
      </c>
      <c r="E388" t="s">
        <v>188</v>
      </c>
      <c r="F388" t="s">
        <v>117</v>
      </c>
      <c r="G388" t="s">
        <v>199</v>
      </c>
      <c r="H388">
        <v>215921</v>
      </c>
    </row>
    <row r="389" spans="1:8" x14ac:dyDescent="0.35">
      <c r="A389">
        <v>2011</v>
      </c>
      <c r="B389" t="s">
        <v>76</v>
      </c>
      <c r="C389" t="s">
        <v>77</v>
      </c>
      <c r="D389" t="s">
        <v>184</v>
      </c>
      <c r="E389" t="s">
        <v>188</v>
      </c>
      <c r="F389" t="s">
        <v>218</v>
      </c>
      <c r="G389" t="s">
        <v>108</v>
      </c>
      <c r="H389">
        <v>54187</v>
      </c>
    </row>
    <row r="390" spans="1:8" x14ac:dyDescent="0.35">
      <c r="A390">
        <v>2011</v>
      </c>
      <c r="B390" t="s">
        <v>76</v>
      </c>
      <c r="C390" t="s">
        <v>77</v>
      </c>
      <c r="D390" t="s">
        <v>184</v>
      </c>
      <c r="E390" t="s">
        <v>188</v>
      </c>
      <c r="F390" t="s">
        <v>219</v>
      </c>
      <c r="G390" t="s">
        <v>258</v>
      </c>
      <c r="H390">
        <v>2934</v>
      </c>
    </row>
    <row r="391" spans="1:8" x14ac:dyDescent="0.35">
      <c r="A391">
        <v>2011</v>
      </c>
      <c r="B391" t="s">
        <v>76</v>
      </c>
      <c r="C391" t="s">
        <v>77</v>
      </c>
      <c r="D391" t="s">
        <v>184</v>
      </c>
      <c r="E391" t="s">
        <v>188</v>
      </c>
      <c r="F391" t="s">
        <v>114</v>
      </c>
      <c r="G391" t="s">
        <v>258</v>
      </c>
      <c r="H391">
        <v>626</v>
      </c>
    </row>
    <row r="392" spans="1:8" x14ac:dyDescent="0.35">
      <c r="A392">
        <v>2011</v>
      </c>
      <c r="B392" t="s">
        <v>78</v>
      </c>
      <c r="C392" t="s">
        <v>79</v>
      </c>
      <c r="D392" t="s">
        <v>184</v>
      </c>
      <c r="E392" t="s">
        <v>186</v>
      </c>
      <c r="F392" t="s">
        <v>110</v>
      </c>
      <c r="G392" t="s">
        <v>258</v>
      </c>
      <c r="H392">
        <v>6019</v>
      </c>
    </row>
    <row r="393" spans="1:8" x14ac:dyDescent="0.35">
      <c r="A393">
        <v>2011</v>
      </c>
      <c r="B393" t="s">
        <v>78</v>
      </c>
      <c r="C393" t="s">
        <v>79</v>
      </c>
      <c r="D393" t="s">
        <v>184</v>
      </c>
      <c r="E393" t="s">
        <v>186</v>
      </c>
      <c r="F393" t="s">
        <v>109</v>
      </c>
      <c r="G393" t="s">
        <v>199</v>
      </c>
      <c r="H393">
        <v>711110</v>
      </c>
    </row>
    <row r="394" spans="1:8" x14ac:dyDescent="0.35">
      <c r="A394">
        <v>2011</v>
      </c>
      <c r="B394" t="s">
        <v>78</v>
      </c>
      <c r="C394" t="s">
        <v>79</v>
      </c>
      <c r="D394" t="s">
        <v>184</v>
      </c>
      <c r="E394" t="s">
        <v>186</v>
      </c>
      <c r="F394" t="s">
        <v>217</v>
      </c>
      <c r="G394" t="s">
        <v>108</v>
      </c>
      <c r="H394">
        <v>0</v>
      </c>
    </row>
    <row r="395" spans="1:8" x14ac:dyDescent="0.35">
      <c r="A395">
        <v>2011</v>
      </c>
      <c r="B395" t="s">
        <v>78</v>
      </c>
      <c r="C395" t="s">
        <v>79</v>
      </c>
      <c r="D395" t="s">
        <v>184</v>
      </c>
      <c r="E395" t="s">
        <v>186</v>
      </c>
      <c r="F395" t="s">
        <v>111</v>
      </c>
      <c r="G395" t="s">
        <v>258</v>
      </c>
      <c r="H395">
        <v>15018</v>
      </c>
    </row>
    <row r="396" spans="1:8" x14ac:dyDescent="0.35">
      <c r="A396">
        <v>2011</v>
      </c>
      <c r="B396" t="s">
        <v>78</v>
      </c>
      <c r="C396" t="s">
        <v>79</v>
      </c>
      <c r="D396" t="s">
        <v>184</v>
      </c>
      <c r="E396" t="s">
        <v>186</v>
      </c>
      <c r="F396" t="s">
        <v>112</v>
      </c>
      <c r="G396" t="s">
        <v>258</v>
      </c>
      <c r="H396">
        <v>3055</v>
      </c>
    </row>
    <row r="397" spans="1:8" x14ac:dyDescent="0.35">
      <c r="A397">
        <v>2011</v>
      </c>
      <c r="B397" t="s">
        <v>78</v>
      </c>
      <c r="C397" t="s">
        <v>79</v>
      </c>
      <c r="D397" t="s">
        <v>184</v>
      </c>
      <c r="E397" t="s">
        <v>186</v>
      </c>
      <c r="F397" t="s">
        <v>113</v>
      </c>
      <c r="G397" t="s">
        <v>258</v>
      </c>
      <c r="H397">
        <v>24378</v>
      </c>
    </row>
    <row r="398" spans="1:8" x14ac:dyDescent="0.35">
      <c r="A398">
        <v>2011</v>
      </c>
      <c r="B398" t="s">
        <v>78</v>
      </c>
      <c r="C398" t="s">
        <v>79</v>
      </c>
      <c r="D398" t="s">
        <v>184</v>
      </c>
      <c r="E398" t="s">
        <v>186</v>
      </c>
      <c r="F398" t="s">
        <v>117</v>
      </c>
      <c r="G398" t="s">
        <v>199</v>
      </c>
      <c r="H398">
        <v>280814</v>
      </c>
    </row>
    <row r="399" spans="1:8" x14ac:dyDescent="0.35">
      <c r="A399">
        <v>2011</v>
      </c>
      <c r="B399" t="s">
        <v>78</v>
      </c>
      <c r="C399" t="s">
        <v>79</v>
      </c>
      <c r="D399" t="s">
        <v>184</v>
      </c>
      <c r="E399" t="s">
        <v>186</v>
      </c>
      <c r="F399" t="s">
        <v>218</v>
      </c>
      <c r="G399" t="s">
        <v>108</v>
      </c>
      <c r="H399">
        <v>84076</v>
      </c>
    </row>
    <row r="400" spans="1:8" x14ac:dyDescent="0.35">
      <c r="A400">
        <v>2011</v>
      </c>
      <c r="B400" t="s">
        <v>78</v>
      </c>
      <c r="C400" t="s">
        <v>79</v>
      </c>
      <c r="D400" t="s">
        <v>184</v>
      </c>
      <c r="E400" t="s">
        <v>186</v>
      </c>
      <c r="F400" t="s">
        <v>219</v>
      </c>
      <c r="G400" t="s">
        <v>258</v>
      </c>
      <c r="H400">
        <v>4137</v>
      </c>
    </row>
    <row r="401" spans="1:8" x14ac:dyDescent="0.35">
      <c r="A401">
        <v>2011</v>
      </c>
      <c r="B401" t="s">
        <v>78</v>
      </c>
      <c r="C401" t="s">
        <v>79</v>
      </c>
      <c r="D401" t="s">
        <v>184</v>
      </c>
      <c r="E401" t="s">
        <v>186</v>
      </c>
      <c r="F401" t="s">
        <v>114</v>
      </c>
      <c r="G401" t="s">
        <v>258</v>
      </c>
      <c r="H401">
        <v>3783</v>
      </c>
    </row>
    <row r="402" spans="1:8" x14ac:dyDescent="0.35">
      <c r="A402">
        <v>2011</v>
      </c>
      <c r="B402" t="s">
        <v>80</v>
      </c>
      <c r="C402" t="s">
        <v>81</v>
      </c>
      <c r="D402" t="s">
        <v>185</v>
      </c>
      <c r="E402" t="s">
        <v>186</v>
      </c>
      <c r="F402" t="s">
        <v>110</v>
      </c>
      <c r="G402" t="s">
        <v>258</v>
      </c>
      <c r="H402">
        <v>3333</v>
      </c>
    </row>
    <row r="403" spans="1:8" x14ac:dyDescent="0.35">
      <c r="A403">
        <v>2011</v>
      </c>
      <c r="B403" t="s">
        <v>80</v>
      </c>
      <c r="C403" t="s">
        <v>81</v>
      </c>
      <c r="D403" t="s">
        <v>185</v>
      </c>
      <c r="E403" t="s">
        <v>186</v>
      </c>
      <c r="F403" t="s">
        <v>109</v>
      </c>
      <c r="G403" t="s">
        <v>199</v>
      </c>
      <c r="H403">
        <v>718130</v>
      </c>
    </row>
    <row r="404" spans="1:8" x14ac:dyDescent="0.35">
      <c r="A404">
        <v>2011</v>
      </c>
      <c r="B404" t="s">
        <v>80</v>
      </c>
      <c r="C404" t="s">
        <v>81</v>
      </c>
      <c r="D404" t="s">
        <v>185</v>
      </c>
      <c r="E404" t="s">
        <v>186</v>
      </c>
      <c r="F404" t="s">
        <v>217</v>
      </c>
      <c r="G404" t="s">
        <v>108</v>
      </c>
      <c r="H404">
        <v>0</v>
      </c>
    </row>
    <row r="405" spans="1:8" x14ac:dyDescent="0.35">
      <c r="A405">
        <v>2011</v>
      </c>
      <c r="B405" t="s">
        <v>80</v>
      </c>
      <c r="C405" t="s">
        <v>81</v>
      </c>
      <c r="D405" t="s">
        <v>185</v>
      </c>
      <c r="E405" t="s">
        <v>186</v>
      </c>
      <c r="F405" t="s">
        <v>111</v>
      </c>
      <c r="G405" t="s">
        <v>258</v>
      </c>
      <c r="H405">
        <v>5015</v>
      </c>
    </row>
    <row r="406" spans="1:8" x14ac:dyDescent="0.35">
      <c r="A406">
        <v>2011</v>
      </c>
      <c r="B406" t="s">
        <v>80</v>
      </c>
      <c r="C406" t="s">
        <v>81</v>
      </c>
      <c r="D406" t="s">
        <v>185</v>
      </c>
      <c r="E406" t="s">
        <v>186</v>
      </c>
      <c r="F406" t="s">
        <v>112</v>
      </c>
      <c r="G406" t="s">
        <v>258</v>
      </c>
      <c r="H406">
        <v>3900</v>
      </c>
    </row>
    <row r="407" spans="1:8" x14ac:dyDescent="0.35">
      <c r="A407">
        <v>2011</v>
      </c>
      <c r="B407" t="s">
        <v>80</v>
      </c>
      <c r="C407" t="s">
        <v>81</v>
      </c>
      <c r="D407" t="s">
        <v>185</v>
      </c>
      <c r="E407" t="s">
        <v>186</v>
      </c>
      <c r="F407" t="s">
        <v>113</v>
      </c>
      <c r="G407" t="s">
        <v>258</v>
      </c>
      <c r="H407">
        <v>27654</v>
      </c>
    </row>
    <row r="408" spans="1:8" x14ac:dyDescent="0.35">
      <c r="A408">
        <v>2011</v>
      </c>
      <c r="B408" t="s">
        <v>80</v>
      </c>
      <c r="C408" t="s">
        <v>81</v>
      </c>
      <c r="D408" t="s">
        <v>185</v>
      </c>
      <c r="E408" t="s">
        <v>186</v>
      </c>
      <c r="F408" t="s">
        <v>117</v>
      </c>
      <c r="G408" t="s">
        <v>199</v>
      </c>
      <c r="H408">
        <v>275116</v>
      </c>
    </row>
    <row r="409" spans="1:8" x14ac:dyDescent="0.35">
      <c r="A409">
        <v>2011</v>
      </c>
      <c r="B409" t="s">
        <v>80</v>
      </c>
      <c r="C409" t="s">
        <v>81</v>
      </c>
      <c r="D409" t="s">
        <v>185</v>
      </c>
      <c r="E409" t="s">
        <v>186</v>
      </c>
      <c r="F409" t="s">
        <v>218</v>
      </c>
      <c r="G409" t="s">
        <v>108</v>
      </c>
      <c r="H409">
        <v>65821</v>
      </c>
    </row>
    <row r="410" spans="1:8" x14ac:dyDescent="0.35">
      <c r="A410">
        <v>2011</v>
      </c>
      <c r="B410" t="s">
        <v>80</v>
      </c>
      <c r="C410" t="s">
        <v>81</v>
      </c>
      <c r="D410" t="s">
        <v>185</v>
      </c>
      <c r="E410" t="s">
        <v>186</v>
      </c>
      <c r="F410" t="s">
        <v>219</v>
      </c>
      <c r="G410" t="s">
        <v>258</v>
      </c>
      <c r="H410">
        <v>2685</v>
      </c>
    </row>
    <row r="411" spans="1:8" x14ac:dyDescent="0.35">
      <c r="A411">
        <v>2011</v>
      </c>
      <c r="B411" t="s">
        <v>80</v>
      </c>
      <c r="C411" t="s">
        <v>81</v>
      </c>
      <c r="D411" t="s">
        <v>185</v>
      </c>
      <c r="E411" t="s">
        <v>186</v>
      </c>
      <c r="F411" t="s">
        <v>114</v>
      </c>
      <c r="G411" t="s">
        <v>258</v>
      </c>
      <c r="H411">
        <v>3171</v>
      </c>
    </row>
    <row r="412" spans="1:8" x14ac:dyDescent="0.35">
      <c r="A412">
        <v>2011</v>
      </c>
      <c r="B412" t="s">
        <v>82</v>
      </c>
      <c r="C412" t="s">
        <v>83</v>
      </c>
      <c r="D412" t="s">
        <v>184</v>
      </c>
      <c r="E412" t="s">
        <v>187</v>
      </c>
      <c r="F412" t="s">
        <v>110</v>
      </c>
      <c r="G412" t="s">
        <v>258</v>
      </c>
      <c r="H412">
        <v>1733</v>
      </c>
    </row>
    <row r="413" spans="1:8" x14ac:dyDescent="0.35">
      <c r="A413">
        <v>2011</v>
      </c>
      <c r="B413" t="s">
        <v>82</v>
      </c>
      <c r="C413" t="s">
        <v>83</v>
      </c>
      <c r="D413" t="s">
        <v>184</v>
      </c>
      <c r="E413" t="s">
        <v>187</v>
      </c>
      <c r="F413" t="s">
        <v>109</v>
      </c>
      <c r="G413" t="s">
        <v>199</v>
      </c>
      <c r="H413">
        <v>351891</v>
      </c>
    </row>
    <row r="414" spans="1:8" x14ac:dyDescent="0.35">
      <c r="A414">
        <v>2011</v>
      </c>
      <c r="B414" t="s">
        <v>82</v>
      </c>
      <c r="C414" t="s">
        <v>83</v>
      </c>
      <c r="D414" t="s">
        <v>184</v>
      </c>
      <c r="E414" t="s">
        <v>187</v>
      </c>
      <c r="F414" t="s">
        <v>217</v>
      </c>
      <c r="G414" t="s">
        <v>108</v>
      </c>
      <c r="H414">
        <v>0</v>
      </c>
    </row>
    <row r="415" spans="1:8" x14ac:dyDescent="0.35">
      <c r="A415">
        <v>2011</v>
      </c>
      <c r="B415" t="s">
        <v>82</v>
      </c>
      <c r="C415" t="s">
        <v>83</v>
      </c>
      <c r="D415" t="s">
        <v>184</v>
      </c>
      <c r="E415" t="s">
        <v>187</v>
      </c>
      <c r="F415" t="s">
        <v>111</v>
      </c>
      <c r="G415" t="s">
        <v>258</v>
      </c>
      <c r="H415">
        <v>5699</v>
      </c>
    </row>
    <row r="416" spans="1:8" x14ac:dyDescent="0.35">
      <c r="A416">
        <v>2011</v>
      </c>
      <c r="B416" t="s">
        <v>82</v>
      </c>
      <c r="C416" t="s">
        <v>83</v>
      </c>
      <c r="D416" t="s">
        <v>184</v>
      </c>
      <c r="E416" t="s">
        <v>187</v>
      </c>
      <c r="F416" t="s">
        <v>112</v>
      </c>
      <c r="G416" t="s">
        <v>258</v>
      </c>
      <c r="H416">
        <v>505</v>
      </c>
    </row>
    <row r="417" spans="1:8" x14ac:dyDescent="0.35">
      <c r="A417">
        <v>2011</v>
      </c>
      <c r="B417" t="s">
        <v>82</v>
      </c>
      <c r="C417" t="s">
        <v>83</v>
      </c>
      <c r="D417" t="s">
        <v>184</v>
      </c>
      <c r="E417" t="s">
        <v>187</v>
      </c>
      <c r="F417" t="s">
        <v>113</v>
      </c>
      <c r="G417" t="s">
        <v>258</v>
      </c>
      <c r="H417">
        <v>5820</v>
      </c>
    </row>
    <row r="418" spans="1:8" x14ac:dyDescent="0.35">
      <c r="A418">
        <v>2011</v>
      </c>
      <c r="B418" t="s">
        <v>82</v>
      </c>
      <c r="C418" t="s">
        <v>83</v>
      </c>
      <c r="D418" t="s">
        <v>184</v>
      </c>
      <c r="E418" t="s">
        <v>187</v>
      </c>
      <c r="F418" t="s">
        <v>117</v>
      </c>
      <c r="G418" t="s">
        <v>199</v>
      </c>
      <c r="H418">
        <v>131408</v>
      </c>
    </row>
    <row r="419" spans="1:8" x14ac:dyDescent="0.35">
      <c r="A419">
        <v>2011</v>
      </c>
      <c r="B419" t="s">
        <v>82</v>
      </c>
      <c r="C419" t="s">
        <v>83</v>
      </c>
      <c r="D419" t="s">
        <v>184</v>
      </c>
      <c r="E419" t="s">
        <v>187</v>
      </c>
      <c r="F419" t="s">
        <v>218</v>
      </c>
      <c r="G419" t="s">
        <v>108</v>
      </c>
      <c r="H419">
        <v>36976</v>
      </c>
    </row>
    <row r="420" spans="1:8" x14ac:dyDescent="0.35">
      <c r="A420">
        <v>2011</v>
      </c>
      <c r="B420" t="s">
        <v>82</v>
      </c>
      <c r="C420" t="s">
        <v>83</v>
      </c>
      <c r="D420" t="s">
        <v>184</v>
      </c>
      <c r="E420" t="s">
        <v>187</v>
      </c>
      <c r="F420" t="s">
        <v>219</v>
      </c>
      <c r="G420" t="s">
        <v>258</v>
      </c>
      <c r="H420">
        <v>2008</v>
      </c>
    </row>
    <row r="421" spans="1:8" x14ac:dyDescent="0.35">
      <c r="A421">
        <v>2011</v>
      </c>
      <c r="B421" t="s">
        <v>82</v>
      </c>
      <c r="C421" t="s">
        <v>83</v>
      </c>
      <c r="D421" t="s">
        <v>184</v>
      </c>
      <c r="E421" t="s">
        <v>187</v>
      </c>
      <c r="F421" t="s">
        <v>114</v>
      </c>
      <c r="G421" t="s">
        <v>258</v>
      </c>
      <c r="H421">
        <v>9434</v>
      </c>
    </row>
    <row r="422" spans="1:8" x14ac:dyDescent="0.35">
      <c r="A422">
        <v>2011</v>
      </c>
      <c r="B422" t="s">
        <v>84</v>
      </c>
      <c r="C422" t="s">
        <v>85</v>
      </c>
      <c r="D422" t="s">
        <v>185</v>
      </c>
      <c r="E422" t="s">
        <v>186</v>
      </c>
      <c r="F422" t="s">
        <v>110</v>
      </c>
      <c r="G422" t="s">
        <v>258</v>
      </c>
      <c r="H422">
        <v>9119</v>
      </c>
    </row>
    <row r="423" spans="1:8" x14ac:dyDescent="0.35">
      <c r="A423">
        <v>2011</v>
      </c>
      <c r="B423" t="s">
        <v>84</v>
      </c>
      <c r="C423" t="s">
        <v>85</v>
      </c>
      <c r="D423" t="s">
        <v>185</v>
      </c>
      <c r="E423" t="s">
        <v>186</v>
      </c>
      <c r="F423" t="s">
        <v>109</v>
      </c>
      <c r="G423" t="s">
        <v>199</v>
      </c>
      <c r="H423">
        <v>1471780</v>
      </c>
    </row>
    <row r="424" spans="1:8" x14ac:dyDescent="0.35">
      <c r="A424">
        <v>2011</v>
      </c>
      <c r="B424" t="s">
        <v>84</v>
      </c>
      <c r="C424" t="s">
        <v>85</v>
      </c>
      <c r="D424" t="s">
        <v>185</v>
      </c>
      <c r="E424" t="s">
        <v>186</v>
      </c>
      <c r="F424" t="s">
        <v>217</v>
      </c>
      <c r="G424" t="s">
        <v>108</v>
      </c>
      <c r="H424">
        <v>0</v>
      </c>
    </row>
    <row r="425" spans="1:8" x14ac:dyDescent="0.35">
      <c r="A425">
        <v>2011</v>
      </c>
      <c r="B425" t="s">
        <v>84</v>
      </c>
      <c r="C425" t="s">
        <v>85</v>
      </c>
      <c r="D425" t="s">
        <v>185</v>
      </c>
      <c r="E425" t="s">
        <v>186</v>
      </c>
      <c r="F425" t="s">
        <v>111</v>
      </c>
      <c r="G425" t="s">
        <v>258</v>
      </c>
      <c r="H425">
        <v>59768</v>
      </c>
    </row>
    <row r="426" spans="1:8" x14ac:dyDescent="0.35">
      <c r="A426">
        <v>2011</v>
      </c>
      <c r="B426" t="s">
        <v>84</v>
      </c>
      <c r="C426" t="s">
        <v>85</v>
      </c>
      <c r="D426" t="s">
        <v>185</v>
      </c>
      <c r="E426" t="s">
        <v>186</v>
      </c>
      <c r="F426" t="s">
        <v>112</v>
      </c>
      <c r="G426" t="s">
        <v>258</v>
      </c>
      <c r="H426">
        <v>3060</v>
      </c>
    </row>
    <row r="427" spans="1:8" x14ac:dyDescent="0.35">
      <c r="A427">
        <v>2011</v>
      </c>
      <c r="B427" t="s">
        <v>84</v>
      </c>
      <c r="C427" t="s">
        <v>85</v>
      </c>
      <c r="D427" t="s">
        <v>185</v>
      </c>
      <c r="E427" t="s">
        <v>186</v>
      </c>
      <c r="F427" t="s">
        <v>113</v>
      </c>
      <c r="G427" t="s">
        <v>258</v>
      </c>
      <c r="H427">
        <v>332684</v>
      </c>
    </row>
    <row r="428" spans="1:8" x14ac:dyDescent="0.35">
      <c r="A428">
        <v>2011</v>
      </c>
      <c r="B428" t="s">
        <v>84</v>
      </c>
      <c r="C428" t="s">
        <v>85</v>
      </c>
      <c r="D428" t="s">
        <v>185</v>
      </c>
      <c r="E428" t="s">
        <v>186</v>
      </c>
      <c r="F428" t="s">
        <v>117</v>
      </c>
      <c r="G428" t="s">
        <v>199</v>
      </c>
      <c r="H428">
        <v>554152</v>
      </c>
    </row>
    <row r="429" spans="1:8" x14ac:dyDescent="0.35">
      <c r="A429">
        <v>2011</v>
      </c>
      <c r="B429" t="s">
        <v>84</v>
      </c>
      <c r="C429" t="s">
        <v>85</v>
      </c>
      <c r="D429" t="s">
        <v>185</v>
      </c>
      <c r="E429" t="s">
        <v>186</v>
      </c>
      <c r="F429" t="s">
        <v>218</v>
      </c>
      <c r="G429" t="s">
        <v>108</v>
      </c>
      <c r="H429">
        <v>174001</v>
      </c>
    </row>
    <row r="430" spans="1:8" x14ac:dyDescent="0.35">
      <c r="A430">
        <v>2011</v>
      </c>
      <c r="B430" t="s">
        <v>84</v>
      </c>
      <c r="C430" t="s">
        <v>85</v>
      </c>
      <c r="D430" t="s">
        <v>185</v>
      </c>
      <c r="E430" t="s">
        <v>186</v>
      </c>
      <c r="F430" t="s">
        <v>219</v>
      </c>
      <c r="G430" t="s">
        <v>258</v>
      </c>
      <c r="H430">
        <v>15181</v>
      </c>
    </row>
    <row r="431" spans="1:8" x14ac:dyDescent="0.35">
      <c r="A431">
        <v>2011</v>
      </c>
      <c r="B431" t="s">
        <v>84</v>
      </c>
      <c r="C431" t="s">
        <v>85</v>
      </c>
      <c r="D431" t="s">
        <v>185</v>
      </c>
      <c r="E431" t="s">
        <v>186</v>
      </c>
      <c r="F431" t="s">
        <v>114</v>
      </c>
      <c r="G431" t="s">
        <v>258</v>
      </c>
      <c r="H431">
        <v>116715</v>
      </c>
    </row>
    <row r="432" spans="1:8" x14ac:dyDescent="0.35">
      <c r="A432">
        <v>2011</v>
      </c>
      <c r="B432" t="s">
        <v>86</v>
      </c>
      <c r="C432" t="s">
        <v>87</v>
      </c>
      <c r="D432" t="s">
        <v>184</v>
      </c>
      <c r="E432" t="s">
        <v>187</v>
      </c>
      <c r="F432" t="s">
        <v>110</v>
      </c>
      <c r="G432" t="s">
        <v>258</v>
      </c>
      <c r="H432">
        <v>3057</v>
      </c>
    </row>
    <row r="433" spans="1:8" x14ac:dyDescent="0.35">
      <c r="A433">
        <v>2011</v>
      </c>
      <c r="B433" t="s">
        <v>86</v>
      </c>
      <c r="C433" t="s">
        <v>87</v>
      </c>
      <c r="D433" t="s">
        <v>184</v>
      </c>
      <c r="E433" t="s">
        <v>187</v>
      </c>
      <c r="F433" t="s">
        <v>109</v>
      </c>
      <c r="G433" t="s">
        <v>199</v>
      </c>
      <c r="H433">
        <v>498367</v>
      </c>
    </row>
    <row r="434" spans="1:8" x14ac:dyDescent="0.35">
      <c r="A434">
        <v>2011</v>
      </c>
      <c r="B434" t="s">
        <v>86</v>
      </c>
      <c r="C434" t="s">
        <v>87</v>
      </c>
      <c r="D434" t="s">
        <v>184</v>
      </c>
      <c r="E434" t="s">
        <v>187</v>
      </c>
      <c r="F434" t="s">
        <v>217</v>
      </c>
      <c r="G434" t="s">
        <v>108</v>
      </c>
      <c r="H434">
        <v>0</v>
      </c>
    </row>
    <row r="435" spans="1:8" x14ac:dyDescent="0.35">
      <c r="A435">
        <v>2011</v>
      </c>
      <c r="B435" t="s">
        <v>86</v>
      </c>
      <c r="C435" t="s">
        <v>87</v>
      </c>
      <c r="D435" t="s">
        <v>184</v>
      </c>
      <c r="E435" t="s">
        <v>187</v>
      </c>
      <c r="F435" t="s">
        <v>111</v>
      </c>
      <c r="G435" t="s">
        <v>258</v>
      </c>
      <c r="H435">
        <v>7368</v>
      </c>
    </row>
    <row r="436" spans="1:8" x14ac:dyDescent="0.35">
      <c r="A436">
        <v>2011</v>
      </c>
      <c r="B436" t="s">
        <v>86</v>
      </c>
      <c r="C436" t="s">
        <v>87</v>
      </c>
      <c r="D436" t="s">
        <v>184</v>
      </c>
      <c r="E436" t="s">
        <v>187</v>
      </c>
      <c r="F436" t="s">
        <v>112</v>
      </c>
      <c r="G436" t="s">
        <v>258</v>
      </c>
      <c r="H436">
        <v>1434</v>
      </c>
    </row>
    <row r="437" spans="1:8" x14ac:dyDescent="0.35">
      <c r="A437">
        <v>2011</v>
      </c>
      <c r="B437" t="s">
        <v>86</v>
      </c>
      <c r="C437" t="s">
        <v>87</v>
      </c>
      <c r="D437" t="s">
        <v>184</v>
      </c>
      <c r="E437" t="s">
        <v>187</v>
      </c>
      <c r="F437" t="s">
        <v>113</v>
      </c>
      <c r="G437" t="s">
        <v>258</v>
      </c>
      <c r="H437">
        <v>12668</v>
      </c>
    </row>
    <row r="438" spans="1:8" x14ac:dyDescent="0.35">
      <c r="A438">
        <v>2011</v>
      </c>
      <c r="B438" t="s">
        <v>86</v>
      </c>
      <c r="C438" t="s">
        <v>87</v>
      </c>
      <c r="D438" t="s">
        <v>184</v>
      </c>
      <c r="E438" t="s">
        <v>187</v>
      </c>
      <c r="F438" t="s">
        <v>117</v>
      </c>
      <c r="G438" t="s">
        <v>199</v>
      </c>
      <c r="H438">
        <v>216844</v>
      </c>
    </row>
    <row r="439" spans="1:8" x14ac:dyDescent="0.35">
      <c r="A439">
        <v>2011</v>
      </c>
      <c r="B439" t="s">
        <v>86</v>
      </c>
      <c r="C439" t="s">
        <v>87</v>
      </c>
      <c r="D439" t="s">
        <v>184</v>
      </c>
      <c r="E439" t="s">
        <v>187</v>
      </c>
      <c r="F439" t="s">
        <v>218</v>
      </c>
      <c r="G439" t="s">
        <v>108</v>
      </c>
      <c r="H439">
        <v>61896</v>
      </c>
    </row>
    <row r="440" spans="1:8" x14ac:dyDescent="0.35">
      <c r="A440">
        <v>2011</v>
      </c>
      <c r="B440" t="s">
        <v>86</v>
      </c>
      <c r="C440" t="s">
        <v>87</v>
      </c>
      <c r="D440" t="s">
        <v>184</v>
      </c>
      <c r="E440" t="s">
        <v>187</v>
      </c>
      <c r="F440" t="s">
        <v>219</v>
      </c>
      <c r="G440" t="s">
        <v>258</v>
      </c>
      <c r="H440">
        <v>4121</v>
      </c>
    </row>
    <row r="441" spans="1:8" x14ac:dyDescent="0.35">
      <c r="A441">
        <v>2011</v>
      </c>
      <c r="B441" t="s">
        <v>86</v>
      </c>
      <c r="C441" t="s">
        <v>87</v>
      </c>
      <c r="D441" t="s">
        <v>184</v>
      </c>
      <c r="E441" t="s">
        <v>187</v>
      </c>
      <c r="F441" t="s">
        <v>114</v>
      </c>
      <c r="G441" t="s">
        <v>258</v>
      </c>
      <c r="H441">
        <v>1137</v>
      </c>
    </row>
    <row r="442" spans="1:8" x14ac:dyDescent="0.35">
      <c r="A442">
        <v>2011</v>
      </c>
      <c r="B442" t="s">
        <v>88</v>
      </c>
      <c r="C442" t="s">
        <v>89</v>
      </c>
      <c r="D442" t="s">
        <v>185</v>
      </c>
      <c r="E442" t="s">
        <v>186</v>
      </c>
      <c r="F442" t="s">
        <v>110</v>
      </c>
      <c r="G442" t="s">
        <v>258</v>
      </c>
      <c r="H442">
        <v>5783</v>
      </c>
    </row>
    <row r="443" spans="1:8" x14ac:dyDescent="0.35">
      <c r="A443">
        <v>2011</v>
      </c>
      <c r="B443" t="s">
        <v>88</v>
      </c>
      <c r="C443" t="s">
        <v>89</v>
      </c>
      <c r="D443" t="s">
        <v>185</v>
      </c>
      <c r="E443" t="s">
        <v>186</v>
      </c>
      <c r="F443" t="s">
        <v>109</v>
      </c>
      <c r="G443" t="s">
        <v>199</v>
      </c>
      <c r="H443">
        <v>1216266</v>
      </c>
    </row>
    <row r="444" spans="1:8" x14ac:dyDescent="0.35">
      <c r="A444">
        <v>2011</v>
      </c>
      <c r="B444" t="s">
        <v>88</v>
      </c>
      <c r="C444" t="s">
        <v>89</v>
      </c>
      <c r="D444" t="s">
        <v>185</v>
      </c>
      <c r="E444" t="s">
        <v>186</v>
      </c>
      <c r="F444" t="s">
        <v>217</v>
      </c>
      <c r="G444" t="s">
        <v>108</v>
      </c>
      <c r="H444">
        <v>0</v>
      </c>
    </row>
    <row r="445" spans="1:8" x14ac:dyDescent="0.35">
      <c r="A445">
        <v>2011</v>
      </c>
      <c r="B445" t="s">
        <v>88</v>
      </c>
      <c r="C445" t="s">
        <v>89</v>
      </c>
      <c r="D445" t="s">
        <v>185</v>
      </c>
      <c r="E445" t="s">
        <v>186</v>
      </c>
      <c r="F445" t="s">
        <v>111</v>
      </c>
      <c r="G445" t="s">
        <v>258</v>
      </c>
      <c r="H445">
        <v>14921</v>
      </c>
    </row>
    <row r="446" spans="1:8" x14ac:dyDescent="0.35">
      <c r="A446">
        <v>2011</v>
      </c>
      <c r="B446" t="s">
        <v>88</v>
      </c>
      <c r="C446" t="s">
        <v>89</v>
      </c>
      <c r="D446" t="s">
        <v>185</v>
      </c>
      <c r="E446" t="s">
        <v>186</v>
      </c>
      <c r="F446" t="s">
        <v>112</v>
      </c>
      <c r="G446" t="s">
        <v>258</v>
      </c>
      <c r="H446">
        <v>7605</v>
      </c>
    </row>
    <row r="447" spans="1:8" x14ac:dyDescent="0.35">
      <c r="A447">
        <v>2011</v>
      </c>
      <c r="B447" t="s">
        <v>88</v>
      </c>
      <c r="C447" t="s">
        <v>89</v>
      </c>
      <c r="D447" t="s">
        <v>185</v>
      </c>
      <c r="E447" t="s">
        <v>186</v>
      </c>
      <c r="F447" t="s">
        <v>113</v>
      </c>
      <c r="G447" t="s">
        <v>258</v>
      </c>
      <c r="H447">
        <v>252370</v>
      </c>
    </row>
    <row r="448" spans="1:8" x14ac:dyDescent="0.35">
      <c r="A448">
        <v>2011</v>
      </c>
      <c r="B448" t="s">
        <v>88</v>
      </c>
      <c r="C448" t="s">
        <v>89</v>
      </c>
      <c r="D448" t="s">
        <v>185</v>
      </c>
      <c r="E448" t="s">
        <v>186</v>
      </c>
      <c r="F448" t="s">
        <v>117</v>
      </c>
      <c r="G448" t="s">
        <v>199</v>
      </c>
      <c r="H448">
        <v>557775</v>
      </c>
    </row>
    <row r="449" spans="1:8" x14ac:dyDescent="0.35">
      <c r="A449">
        <v>2011</v>
      </c>
      <c r="B449" t="s">
        <v>88</v>
      </c>
      <c r="C449" t="s">
        <v>89</v>
      </c>
      <c r="D449" t="s">
        <v>185</v>
      </c>
      <c r="E449" t="s">
        <v>186</v>
      </c>
      <c r="F449" t="s">
        <v>218</v>
      </c>
      <c r="G449" t="s">
        <v>108</v>
      </c>
      <c r="H449">
        <v>146052</v>
      </c>
    </row>
    <row r="450" spans="1:8" x14ac:dyDescent="0.35">
      <c r="A450">
        <v>2011</v>
      </c>
      <c r="B450" t="s">
        <v>88</v>
      </c>
      <c r="C450" t="s">
        <v>89</v>
      </c>
      <c r="D450" t="s">
        <v>185</v>
      </c>
      <c r="E450" t="s">
        <v>186</v>
      </c>
      <c r="F450" t="s">
        <v>219</v>
      </c>
      <c r="G450" t="s">
        <v>258</v>
      </c>
      <c r="H450">
        <v>7163</v>
      </c>
    </row>
    <row r="451" spans="1:8" x14ac:dyDescent="0.35">
      <c r="A451">
        <v>2011</v>
      </c>
      <c r="B451" t="s">
        <v>88</v>
      </c>
      <c r="C451" t="s">
        <v>89</v>
      </c>
      <c r="D451" t="s">
        <v>185</v>
      </c>
      <c r="E451" t="s">
        <v>186</v>
      </c>
      <c r="F451" t="s">
        <v>114</v>
      </c>
      <c r="G451" t="s">
        <v>258</v>
      </c>
      <c r="H451">
        <v>18123</v>
      </c>
    </row>
    <row r="452" spans="1:8" x14ac:dyDescent="0.35">
      <c r="A452">
        <v>2021</v>
      </c>
      <c r="B452" s="52" t="s">
        <v>0</v>
      </c>
      <c r="C452" s="52" t="s">
        <v>1</v>
      </c>
      <c r="D452" s="52" t="s">
        <v>184</v>
      </c>
      <c r="E452" s="52" t="s">
        <v>186</v>
      </c>
      <c r="F452" s="52" t="s">
        <v>110</v>
      </c>
      <c r="G452" s="52" t="s">
        <v>258</v>
      </c>
      <c r="H452">
        <v>5457</v>
      </c>
    </row>
    <row r="453" spans="1:8" x14ac:dyDescent="0.35">
      <c r="A453">
        <v>2021</v>
      </c>
      <c r="B453" s="52" t="s">
        <v>0</v>
      </c>
      <c r="C453" s="52" t="s">
        <v>1</v>
      </c>
      <c r="D453" s="52" t="s">
        <v>184</v>
      </c>
      <c r="E453" s="52" t="s">
        <v>186</v>
      </c>
      <c r="F453" s="52" t="s">
        <v>109</v>
      </c>
      <c r="G453" s="52" t="s">
        <v>199</v>
      </c>
      <c r="H453" s="52">
        <v>462683</v>
      </c>
    </row>
    <row r="454" spans="1:8" x14ac:dyDescent="0.35">
      <c r="A454" s="52">
        <v>2021</v>
      </c>
      <c r="B454" s="52" t="s">
        <v>0</v>
      </c>
      <c r="C454" s="52" t="s">
        <v>1</v>
      </c>
      <c r="D454" s="52" t="s">
        <v>184</v>
      </c>
      <c r="E454" s="52" t="s">
        <v>186</v>
      </c>
      <c r="F454" s="52" t="s">
        <v>217</v>
      </c>
      <c r="G454" s="52" t="s">
        <v>108</v>
      </c>
      <c r="H454" s="52">
        <v>0</v>
      </c>
    </row>
    <row r="455" spans="1:8" x14ac:dyDescent="0.35">
      <c r="A455" s="52">
        <v>2021</v>
      </c>
      <c r="B455" s="52" t="s">
        <v>0</v>
      </c>
      <c r="C455" s="52" t="s">
        <v>1</v>
      </c>
      <c r="D455" s="52" t="s">
        <v>184</v>
      </c>
      <c r="E455" s="52" t="s">
        <v>186</v>
      </c>
      <c r="F455" s="52" t="s">
        <v>111</v>
      </c>
      <c r="G455" s="52" t="s">
        <v>258</v>
      </c>
      <c r="H455" s="52">
        <v>7784</v>
      </c>
    </row>
    <row r="456" spans="1:8" x14ac:dyDescent="0.35">
      <c r="A456" s="52">
        <v>2021</v>
      </c>
      <c r="B456" s="52" t="s">
        <v>0</v>
      </c>
      <c r="C456" s="52" t="s">
        <v>1</v>
      </c>
      <c r="D456" s="52" t="s">
        <v>184</v>
      </c>
      <c r="E456" s="52" t="s">
        <v>186</v>
      </c>
      <c r="F456" s="52" t="s">
        <v>112</v>
      </c>
      <c r="G456" s="52" t="s">
        <v>258</v>
      </c>
      <c r="H456" s="52">
        <v>1892</v>
      </c>
    </row>
    <row r="457" spans="1:8" x14ac:dyDescent="0.35">
      <c r="A457" s="52">
        <v>2021</v>
      </c>
      <c r="B457" s="52" t="s">
        <v>0</v>
      </c>
      <c r="C457" s="52" t="s">
        <v>1</v>
      </c>
      <c r="D457" s="52" t="s">
        <v>184</v>
      </c>
      <c r="E457" s="52" t="s">
        <v>186</v>
      </c>
      <c r="F457" s="52" t="s">
        <v>113</v>
      </c>
      <c r="G457" s="52" t="s">
        <v>258</v>
      </c>
      <c r="H457" s="52">
        <v>39751</v>
      </c>
    </row>
    <row r="458" spans="1:8" x14ac:dyDescent="0.35">
      <c r="A458" s="52">
        <v>2021</v>
      </c>
      <c r="B458" s="52" t="s">
        <v>0</v>
      </c>
      <c r="C458" s="52" t="s">
        <v>1</v>
      </c>
      <c r="D458" s="52" t="s">
        <v>184</v>
      </c>
      <c r="E458" s="52" t="s">
        <v>186</v>
      </c>
      <c r="F458" s="52" t="s">
        <v>117</v>
      </c>
      <c r="G458" s="52" t="s">
        <v>199</v>
      </c>
      <c r="H458" s="52">
        <v>567265</v>
      </c>
    </row>
    <row r="459" spans="1:8" x14ac:dyDescent="0.35">
      <c r="A459" s="52">
        <v>2021</v>
      </c>
      <c r="B459" s="52" t="s">
        <v>0</v>
      </c>
      <c r="C459" s="52" t="s">
        <v>1</v>
      </c>
      <c r="D459" s="52" t="s">
        <v>184</v>
      </c>
      <c r="E459" s="52" t="s">
        <v>186</v>
      </c>
      <c r="F459" s="52" t="s">
        <v>218</v>
      </c>
      <c r="G459" s="52" t="s">
        <v>108</v>
      </c>
      <c r="H459" s="52">
        <v>77541</v>
      </c>
    </row>
    <row r="460" spans="1:8" x14ac:dyDescent="0.35">
      <c r="A460" s="52">
        <v>2021</v>
      </c>
      <c r="B460" s="52" t="s">
        <v>0</v>
      </c>
      <c r="C460" s="52" t="s">
        <v>1</v>
      </c>
      <c r="D460" s="52" t="s">
        <v>184</v>
      </c>
      <c r="E460" s="52" t="s">
        <v>186</v>
      </c>
      <c r="F460" s="52" t="s">
        <v>219</v>
      </c>
      <c r="G460" s="52" t="s">
        <v>258</v>
      </c>
      <c r="H460" s="52">
        <v>7128</v>
      </c>
    </row>
    <row r="461" spans="1:8" x14ac:dyDescent="0.35">
      <c r="A461" s="52">
        <v>2021</v>
      </c>
      <c r="B461" s="52" t="s">
        <v>0</v>
      </c>
      <c r="C461" s="52" t="s">
        <v>1</v>
      </c>
      <c r="D461" s="52" t="s">
        <v>184</v>
      </c>
      <c r="E461" s="52" t="s">
        <v>186</v>
      </c>
      <c r="F461" s="52" t="s">
        <v>114</v>
      </c>
      <c r="G461" s="52" t="s">
        <v>258</v>
      </c>
      <c r="H461" s="52">
        <v>3532</v>
      </c>
    </row>
    <row r="462" spans="1:8" x14ac:dyDescent="0.35">
      <c r="A462" s="52">
        <v>2021</v>
      </c>
      <c r="B462" s="52" t="s">
        <v>2</v>
      </c>
      <c r="C462" s="52" t="s">
        <v>3</v>
      </c>
      <c r="D462" s="52" t="s">
        <v>184</v>
      </c>
      <c r="E462" s="52" t="s">
        <v>187</v>
      </c>
      <c r="F462" s="52" t="s">
        <v>110</v>
      </c>
      <c r="G462" s="52" t="s">
        <v>258</v>
      </c>
      <c r="H462" s="52">
        <v>2289</v>
      </c>
    </row>
    <row r="463" spans="1:8" x14ac:dyDescent="0.35">
      <c r="A463" s="52">
        <v>2021</v>
      </c>
      <c r="B463" s="52" t="s">
        <v>2</v>
      </c>
      <c r="C463" s="52" t="s">
        <v>3</v>
      </c>
      <c r="D463" s="52" t="s">
        <v>184</v>
      </c>
      <c r="E463" s="52" t="s">
        <v>187</v>
      </c>
      <c r="F463" s="52" t="s">
        <v>109</v>
      </c>
      <c r="G463" s="52" t="s">
        <v>199</v>
      </c>
      <c r="H463" s="52">
        <v>314378</v>
      </c>
    </row>
    <row r="464" spans="1:8" x14ac:dyDescent="0.35">
      <c r="A464" s="52">
        <v>2021</v>
      </c>
      <c r="B464" s="52" t="s">
        <v>2</v>
      </c>
      <c r="C464" s="52" t="s">
        <v>3</v>
      </c>
      <c r="D464" s="52" t="s">
        <v>184</v>
      </c>
      <c r="E464" s="52" t="s">
        <v>187</v>
      </c>
      <c r="F464" s="52" t="s">
        <v>217</v>
      </c>
      <c r="G464" s="52" t="s">
        <v>108</v>
      </c>
      <c r="H464" s="52">
        <v>0</v>
      </c>
    </row>
    <row r="465" spans="1:8" x14ac:dyDescent="0.35">
      <c r="A465" s="52">
        <v>2021</v>
      </c>
      <c r="B465" s="52" t="s">
        <v>2</v>
      </c>
      <c r="C465" s="52" t="s">
        <v>3</v>
      </c>
      <c r="D465" s="52" t="s">
        <v>184</v>
      </c>
      <c r="E465" s="52" t="s">
        <v>187</v>
      </c>
      <c r="F465" s="52" t="s">
        <v>111</v>
      </c>
      <c r="G465" s="52" t="s">
        <v>258</v>
      </c>
      <c r="H465" s="52">
        <v>13518</v>
      </c>
    </row>
    <row r="466" spans="1:8" x14ac:dyDescent="0.35">
      <c r="A466" s="52">
        <v>2021</v>
      </c>
      <c r="B466" s="52" t="s">
        <v>2</v>
      </c>
      <c r="C466" s="52" t="s">
        <v>3</v>
      </c>
      <c r="D466" s="52" t="s">
        <v>184</v>
      </c>
      <c r="E466" s="52" t="s">
        <v>187</v>
      </c>
      <c r="F466" s="52" t="s">
        <v>112</v>
      </c>
      <c r="G466" s="52" t="s">
        <v>258</v>
      </c>
      <c r="H466" s="52">
        <v>1098</v>
      </c>
    </row>
    <row r="467" spans="1:8" x14ac:dyDescent="0.35">
      <c r="A467" s="52">
        <v>2021</v>
      </c>
      <c r="B467" s="52" t="s">
        <v>2</v>
      </c>
      <c r="C467" s="52" t="s">
        <v>3</v>
      </c>
      <c r="D467" s="52" t="s">
        <v>184</v>
      </c>
      <c r="E467" s="52" t="s">
        <v>187</v>
      </c>
      <c r="F467" s="52" t="s">
        <v>113</v>
      </c>
      <c r="G467" s="52" t="s">
        <v>258</v>
      </c>
      <c r="H467" s="52">
        <v>91215</v>
      </c>
    </row>
    <row r="468" spans="1:8" x14ac:dyDescent="0.35">
      <c r="A468" s="52">
        <v>2021</v>
      </c>
      <c r="B468" s="52" t="s">
        <v>2</v>
      </c>
      <c r="C468" s="52" t="s">
        <v>3</v>
      </c>
      <c r="D468" s="52" t="s">
        <v>184</v>
      </c>
      <c r="E468" s="52" t="s">
        <v>187</v>
      </c>
      <c r="F468" s="52" t="s">
        <v>117</v>
      </c>
      <c r="G468" s="52" t="s">
        <v>199</v>
      </c>
      <c r="H468" s="52">
        <v>228824</v>
      </c>
    </row>
    <row r="469" spans="1:8" x14ac:dyDescent="0.35">
      <c r="A469" s="52">
        <v>2021</v>
      </c>
      <c r="B469" s="52" t="s">
        <v>2</v>
      </c>
      <c r="C469" s="52" t="s">
        <v>3</v>
      </c>
      <c r="D469" s="52" t="s">
        <v>184</v>
      </c>
      <c r="E469" s="52" t="s">
        <v>187</v>
      </c>
      <c r="F469" s="52" t="s">
        <v>218</v>
      </c>
      <c r="G469" s="52" t="s">
        <v>108</v>
      </c>
      <c r="H469" s="52">
        <v>40379</v>
      </c>
    </row>
    <row r="470" spans="1:8" x14ac:dyDescent="0.35">
      <c r="A470" s="52">
        <v>2021</v>
      </c>
      <c r="B470" s="52" t="s">
        <v>2</v>
      </c>
      <c r="C470" s="52" t="s">
        <v>3</v>
      </c>
      <c r="D470" s="52" t="s">
        <v>184</v>
      </c>
      <c r="E470" s="52" t="s">
        <v>187</v>
      </c>
      <c r="F470" s="52" t="s">
        <v>219</v>
      </c>
      <c r="G470" s="52" t="s">
        <v>258</v>
      </c>
      <c r="H470" s="52">
        <v>4491</v>
      </c>
    </row>
    <row r="471" spans="1:8" x14ac:dyDescent="0.35">
      <c r="A471" s="52">
        <v>2021</v>
      </c>
      <c r="B471" s="52" t="s">
        <v>2</v>
      </c>
      <c r="C471" s="52" t="s">
        <v>3</v>
      </c>
      <c r="D471" s="52" t="s">
        <v>184</v>
      </c>
      <c r="E471" s="52" t="s">
        <v>187</v>
      </c>
      <c r="F471" s="52" t="s">
        <v>114</v>
      </c>
      <c r="G471" s="52" t="s">
        <v>258</v>
      </c>
      <c r="H471" s="52">
        <v>8545</v>
      </c>
    </row>
    <row r="472" spans="1:8" x14ac:dyDescent="0.35">
      <c r="A472" s="52">
        <v>2021</v>
      </c>
      <c r="B472" s="52" t="s">
        <v>4</v>
      </c>
      <c r="C472" s="52" t="s">
        <v>5</v>
      </c>
      <c r="D472" s="52" t="s">
        <v>184</v>
      </c>
      <c r="E472" s="52" t="s">
        <v>186</v>
      </c>
      <c r="F472" s="52" t="s">
        <v>110</v>
      </c>
      <c r="G472" s="52" t="s">
        <v>258</v>
      </c>
      <c r="H472" s="52">
        <v>7005</v>
      </c>
    </row>
    <row r="473" spans="1:8" x14ac:dyDescent="0.35">
      <c r="A473" s="52">
        <v>2021</v>
      </c>
      <c r="B473" s="52" t="s">
        <v>4</v>
      </c>
      <c r="C473" s="52" t="s">
        <v>5</v>
      </c>
      <c r="D473" s="52" t="s">
        <v>184</v>
      </c>
      <c r="E473" s="52" t="s">
        <v>186</v>
      </c>
      <c r="F473" s="52" t="s">
        <v>109</v>
      </c>
      <c r="G473" s="52" t="s">
        <v>199</v>
      </c>
      <c r="H473" s="52">
        <v>413913</v>
      </c>
    </row>
    <row r="474" spans="1:8" x14ac:dyDescent="0.35">
      <c r="A474" s="52">
        <v>2021</v>
      </c>
      <c r="B474" s="52" t="s">
        <v>4</v>
      </c>
      <c r="C474" s="52" t="s">
        <v>5</v>
      </c>
      <c r="D474" s="52" t="s">
        <v>184</v>
      </c>
      <c r="E474" s="52" t="s">
        <v>186</v>
      </c>
      <c r="F474" s="52" t="s">
        <v>217</v>
      </c>
      <c r="G474" s="52" t="s">
        <v>108</v>
      </c>
      <c r="H474" s="52">
        <v>0</v>
      </c>
    </row>
    <row r="475" spans="1:8" x14ac:dyDescent="0.35">
      <c r="A475" s="52">
        <v>2021</v>
      </c>
      <c r="B475" s="52" t="s">
        <v>4</v>
      </c>
      <c r="C475" s="52" t="s">
        <v>5</v>
      </c>
      <c r="D475" s="52" t="s">
        <v>184</v>
      </c>
      <c r="E475" s="52" t="s">
        <v>186</v>
      </c>
      <c r="F475" s="52" t="s">
        <v>111</v>
      </c>
      <c r="G475" s="52" t="s">
        <v>258</v>
      </c>
      <c r="H475" s="52">
        <v>39295</v>
      </c>
    </row>
    <row r="476" spans="1:8" x14ac:dyDescent="0.35">
      <c r="A476" s="52">
        <v>2021</v>
      </c>
      <c r="B476" s="52" t="s">
        <v>4</v>
      </c>
      <c r="C476" s="52" t="s">
        <v>5</v>
      </c>
      <c r="D476" s="52" t="s">
        <v>184</v>
      </c>
      <c r="E476" s="52" t="s">
        <v>186</v>
      </c>
      <c r="F476" s="52" t="s">
        <v>112</v>
      </c>
      <c r="G476" s="52" t="s">
        <v>258</v>
      </c>
      <c r="H476" s="52">
        <v>1796</v>
      </c>
    </row>
    <row r="477" spans="1:8" x14ac:dyDescent="0.35">
      <c r="A477" s="52">
        <v>2021</v>
      </c>
      <c r="B477" s="52" t="s">
        <v>4</v>
      </c>
      <c r="C477" s="52" t="s">
        <v>5</v>
      </c>
      <c r="D477" s="52" t="s">
        <v>184</v>
      </c>
      <c r="E477" s="52" t="s">
        <v>186</v>
      </c>
      <c r="F477" s="52" t="s">
        <v>113</v>
      </c>
      <c r="G477" s="52" t="s">
        <v>258</v>
      </c>
      <c r="H477" s="52">
        <v>83669</v>
      </c>
    </row>
    <row r="478" spans="1:8" x14ac:dyDescent="0.35">
      <c r="A478" s="52">
        <v>2021</v>
      </c>
      <c r="B478" s="52" t="s">
        <v>4</v>
      </c>
      <c r="C478" s="52" t="s">
        <v>5</v>
      </c>
      <c r="D478" s="52" t="s">
        <v>184</v>
      </c>
      <c r="E478" s="52" t="s">
        <v>186</v>
      </c>
      <c r="F478" s="52" t="s">
        <v>117</v>
      </c>
      <c r="G478" s="52" t="s">
        <v>199</v>
      </c>
      <c r="H478" s="52">
        <v>313672</v>
      </c>
    </row>
    <row r="479" spans="1:8" x14ac:dyDescent="0.35">
      <c r="A479" s="52">
        <v>2021</v>
      </c>
      <c r="B479" s="52" t="s">
        <v>4</v>
      </c>
      <c r="C479" s="52" t="s">
        <v>5</v>
      </c>
      <c r="D479" s="52" t="s">
        <v>184</v>
      </c>
      <c r="E479" s="52" t="s">
        <v>186</v>
      </c>
      <c r="F479" s="52" t="s">
        <v>218</v>
      </c>
      <c r="G479" s="52" t="s">
        <v>108</v>
      </c>
      <c r="H479" s="52">
        <v>57448</v>
      </c>
    </row>
    <row r="480" spans="1:8" x14ac:dyDescent="0.35">
      <c r="A480" s="52">
        <v>2021</v>
      </c>
      <c r="B480" s="52" t="s">
        <v>4</v>
      </c>
      <c r="C480" s="52" t="s">
        <v>5</v>
      </c>
      <c r="D480" s="52" t="s">
        <v>184</v>
      </c>
      <c r="E480" s="52" t="s">
        <v>186</v>
      </c>
      <c r="F480" s="52" t="s">
        <v>219</v>
      </c>
      <c r="G480" s="52" t="s">
        <v>258</v>
      </c>
      <c r="H480" s="52">
        <v>4874</v>
      </c>
    </row>
    <row r="481" spans="1:8" x14ac:dyDescent="0.35">
      <c r="A481" s="52">
        <v>2021</v>
      </c>
      <c r="B481" s="52" t="s">
        <v>4</v>
      </c>
      <c r="C481" s="52" t="s">
        <v>5</v>
      </c>
      <c r="D481" s="52" t="s">
        <v>184</v>
      </c>
      <c r="E481" s="52" t="s">
        <v>186</v>
      </c>
      <c r="F481" s="52" t="s">
        <v>114</v>
      </c>
      <c r="G481" s="52" t="s">
        <v>258</v>
      </c>
      <c r="H481" s="52">
        <v>28110</v>
      </c>
    </row>
    <row r="482" spans="1:8" x14ac:dyDescent="0.35">
      <c r="A482" s="52">
        <v>2021</v>
      </c>
      <c r="B482" s="52" t="s">
        <v>6</v>
      </c>
      <c r="C482" s="52" t="s">
        <v>7</v>
      </c>
      <c r="D482" s="52" t="s">
        <v>184</v>
      </c>
      <c r="E482" s="52" t="s">
        <v>187</v>
      </c>
      <c r="F482" s="52" t="s">
        <v>110</v>
      </c>
      <c r="G482" s="52" t="s">
        <v>258</v>
      </c>
      <c r="H482" s="52">
        <v>4318</v>
      </c>
    </row>
    <row r="483" spans="1:8" x14ac:dyDescent="0.35">
      <c r="A483" s="52">
        <v>2021</v>
      </c>
      <c r="B483" s="52" t="s">
        <v>6</v>
      </c>
      <c r="C483" s="52" t="s">
        <v>7</v>
      </c>
      <c r="D483" s="52" t="s">
        <v>184</v>
      </c>
      <c r="E483" s="52" t="s">
        <v>187</v>
      </c>
      <c r="F483" s="52" t="s">
        <v>109</v>
      </c>
      <c r="G483" s="52" t="s">
        <v>199</v>
      </c>
      <c r="H483" s="52">
        <v>383896</v>
      </c>
    </row>
    <row r="484" spans="1:8" x14ac:dyDescent="0.35">
      <c r="A484" s="52">
        <v>2021</v>
      </c>
      <c r="B484" s="52" t="s">
        <v>6</v>
      </c>
      <c r="C484" s="52" t="s">
        <v>7</v>
      </c>
      <c r="D484" s="52" t="s">
        <v>184</v>
      </c>
      <c r="E484" s="52" t="s">
        <v>187</v>
      </c>
      <c r="F484" s="52" t="s">
        <v>217</v>
      </c>
      <c r="G484" s="52" t="s">
        <v>108</v>
      </c>
      <c r="H484" s="52">
        <v>0</v>
      </c>
    </row>
    <row r="485" spans="1:8" x14ac:dyDescent="0.35">
      <c r="A485" s="52">
        <v>2021</v>
      </c>
      <c r="B485" s="52" t="s">
        <v>6</v>
      </c>
      <c r="C485" s="52" t="s">
        <v>7</v>
      </c>
      <c r="D485" s="52" t="s">
        <v>184</v>
      </c>
      <c r="E485" s="52" t="s">
        <v>187</v>
      </c>
      <c r="F485" s="52" t="s">
        <v>111</v>
      </c>
      <c r="G485" s="52" t="s">
        <v>258</v>
      </c>
      <c r="H485" s="52">
        <v>27807</v>
      </c>
    </row>
    <row r="486" spans="1:8" x14ac:dyDescent="0.35">
      <c r="A486" s="52">
        <v>2021</v>
      </c>
      <c r="B486" s="52" t="s">
        <v>6</v>
      </c>
      <c r="C486" s="52" t="s">
        <v>7</v>
      </c>
      <c r="D486" s="52" t="s">
        <v>184</v>
      </c>
      <c r="E486" s="52" t="s">
        <v>187</v>
      </c>
      <c r="F486" s="52" t="s">
        <v>112</v>
      </c>
      <c r="G486" s="52" t="s">
        <v>258</v>
      </c>
      <c r="H486" s="52">
        <v>2071</v>
      </c>
    </row>
    <row r="487" spans="1:8" x14ac:dyDescent="0.35">
      <c r="A487" s="52">
        <v>2021</v>
      </c>
      <c r="B487" s="52" t="s">
        <v>6</v>
      </c>
      <c r="C487" s="52" t="s">
        <v>7</v>
      </c>
      <c r="D487" s="52" t="s">
        <v>184</v>
      </c>
      <c r="E487" s="52" t="s">
        <v>187</v>
      </c>
      <c r="F487" s="52" t="s">
        <v>113</v>
      </c>
      <c r="G487" s="52" t="s">
        <v>258</v>
      </c>
      <c r="H487" s="52">
        <v>59224</v>
      </c>
    </row>
    <row r="488" spans="1:8" x14ac:dyDescent="0.35">
      <c r="A488" s="52">
        <v>2021</v>
      </c>
      <c r="B488" s="52" t="s">
        <v>6</v>
      </c>
      <c r="C488" s="52" t="s">
        <v>7</v>
      </c>
      <c r="D488" s="52" t="s">
        <v>184</v>
      </c>
      <c r="E488" s="52" t="s">
        <v>187</v>
      </c>
      <c r="F488" s="52" t="s">
        <v>117</v>
      </c>
      <c r="G488" s="52" t="s">
        <v>199</v>
      </c>
      <c r="H488" s="52">
        <v>298157</v>
      </c>
    </row>
    <row r="489" spans="1:8" x14ac:dyDescent="0.35">
      <c r="A489" s="52">
        <v>2021</v>
      </c>
      <c r="B489" s="52" t="s">
        <v>6</v>
      </c>
      <c r="C489" s="52" t="s">
        <v>7</v>
      </c>
      <c r="D489" s="52" t="s">
        <v>184</v>
      </c>
      <c r="E489" s="52" t="s">
        <v>187</v>
      </c>
      <c r="F489" s="52" t="s">
        <v>218</v>
      </c>
      <c r="G489" s="52" t="s">
        <v>108</v>
      </c>
      <c r="H489" s="52">
        <v>49748</v>
      </c>
    </row>
    <row r="490" spans="1:8" x14ac:dyDescent="0.35">
      <c r="A490" s="52">
        <v>2021</v>
      </c>
      <c r="B490" s="52" t="s">
        <v>6</v>
      </c>
      <c r="C490" s="52" t="s">
        <v>7</v>
      </c>
      <c r="D490" s="52" t="s">
        <v>184</v>
      </c>
      <c r="E490" s="52" t="s">
        <v>187</v>
      </c>
      <c r="F490" s="52" t="s">
        <v>219</v>
      </c>
      <c r="G490" s="52" t="s">
        <v>258</v>
      </c>
      <c r="H490" s="52">
        <v>4145</v>
      </c>
    </row>
    <row r="491" spans="1:8" x14ac:dyDescent="0.35">
      <c r="A491" s="52">
        <v>2021</v>
      </c>
      <c r="B491" s="52" t="s">
        <v>6</v>
      </c>
      <c r="C491" s="52" t="s">
        <v>7</v>
      </c>
      <c r="D491" s="52" t="s">
        <v>184</v>
      </c>
      <c r="E491" s="52" t="s">
        <v>187</v>
      </c>
      <c r="F491" s="52" t="s">
        <v>114</v>
      </c>
      <c r="G491" s="52" t="s">
        <v>258</v>
      </c>
      <c r="H491" s="52">
        <v>10770</v>
      </c>
    </row>
    <row r="492" spans="1:8" x14ac:dyDescent="0.35">
      <c r="A492" s="52">
        <v>2021</v>
      </c>
      <c r="B492" s="52" t="s">
        <v>8</v>
      </c>
      <c r="C492" s="52" t="s">
        <v>9</v>
      </c>
      <c r="D492" s="52" t="s">
        <v>184</v>
      </c>
      <c r="E492" s="52" t="s">
        <v>188</v>
      </c>
      <c r="F492" s="52" t="s">
        <v>110</v>
      </c>
      <c r="G492" s="52" t="s">
        <v>258</v>
      </c>
      <c r="H492" s="52">
        <v>4315</v>
      </c>
    </row>
    <row r="493" spans="1:8" x14ac:dyDescent="0.35">
      <c r="A493" s="52">
        <v>2021</v>
      </c>
      <c r="B493" s="52" t="s">
        <v>8</v>
      </c>
      <c r="C493" s="52" t="s">
        <v>9</v>
      </c>
      <c r="D493" s="52" t="s">
        <v>184</v>
      </c>
      <c r="E493" s="52" t="s">
        <v>188</v>
      </c>
      <c r="F493" s="52" t="s">
        <v>109</v>
      </c>
      <c r="G493" s="52" t="s">
        <v>199</v>
      </c>
      <c r="H493" s="52">
        <v>406101</v>
      </c>
    </row>
    <row r="494" spans="1:8" x14ac:dyDescent="0.35">
      <c r="A494" s="52">
        <v>2021</v>
      </c>
      <c r="B494" s="52" t="s">
        <v>8</v>
      </c>
      <c r="C494" s="52" t="s">
        <v>9</v>
      </c>
      <c r="D494" s="52" t="s">
        <v>184</v>
      </c>
      <c r="E494" s="52" t="s">
        <v>188</v>
      </c>
      <c r="F494" s="52" t="s">
        <v>217</v>
      </c>
      <c r="G494" s="52" t="s">
        <v>108</v>
      </c>
      <c r="H494" s="52">
        <v>0</v>
      </c>
    </row>
    <row r="495" spans="1:8" x14ac:dyDescent="0.35">
      <c r="A495" s="52">
        <v>2021</v>
      </c>
      <c r="B495" s="52" t="s">
        <v>8</v>
      </c>
      <c r="C495" s="52" t="s">
        <v>9</v>
      </c>
      <c r="D495" s="52" t="s">
        <v>184</v>
      </c>
      <c r="E495" s="52" t="s">
        <v>188</v>
      </c>
      <c r="F495" s="52" t="s">
        <v>111</v>
      </c>
      <c r="G495" s="52" t="s">
        <v>258</v>
      </c>
      <c r="H495" s="52">
        <v>11058</v>
      </c>
    </row>
    <row r="496" spans="1:8" x14ac:dyDescent="0.35">
      <c r="A496" s="52">
        <v>2021</v>
      </c>
      <c r="B496" s="52" t="s">
        <v>8</v>
      </c>
      <c r="C496" s="52" t="s">
        <v>9</v>
      </c>
      <c r="D496" s="52" t="s">
        <v>184</v>
      </c>
      <c r="E496" s="52" t="s">
        <v>188</v>
      </c>
      <c r="F496" s="52" t="s">
        <v>112</v>
      </c>
      <c r="G496" s="52" t="s">
        <v>258</v>
      </c>
      <c r="H496" s="52">
        <v>2163</v>
      </c>
    </row>
    <row r="497" spans="1:8" x14ac:dyDescent="0.35">
      <c r="A497" s="52">
        <v>2021</v>
      </c>
      <c r="B497" s="52" t="s">
        <v>8</v>
      </c>
      <c r="C497" s="52" t="s">
        <v>9</v>
      </c>
      <c r="D497" s="52" t="s">
        <v>184</v>
      </c>
      <c r="E497" s="52" t="s">
        <v>188</v>
      </c>
      <c r="F497" s="52" t="s">
        <v>113</v>
      </c>
      <c r="G497" s="52" t="s">
        <v>258</v>
      </c>
      <c r="H497" s="52">
        <v>40192</v>
      </c>
    </row>
    <row r="498" spans="1:8" x14ac:dyDescent="0.35">
      <c r="A498" s="52">
        <v>2021</v>
      </c>
      <c r="B498" s="52" t="s">
        <v>8</v>
      </c>
      <c r="C498" s="52" t="s">
        <v>9</v>
      </c>
      <c r="D498" s="52" t="s">
        <v>184</v>
      </c>
      <c r="E498" s="52" t="s">
        <v>188</v>
      </c>
      <c r="F498" s="52" t="s">
        <v>117</v>
      </c>
      <c r="G498" s="52" t="s">
        <v>199</v>
      </c>
      <c r="H498" s="52">
        <v>363200</v>
      </c>
    </row>
    <row r="499" spans="1:8" x14ac:dyDescent="0.35">
      <c r="A499" s="52">
        <v>2021</v>
      </c>
      <c r="B499" s="52" t="s">
        <v>8</v>
      </c>
      <c r="C499" s="52" t="s">
        <v>9</v>
      </c>
      <c r="D499" s="52" t="s">
        <v>184</v>
      </c>
      <c r="E499" s="52" t="s">
        <v>188</v>
      </c>
      <c r="F499" s="52" t="s">
        <v>218</v>
      </c>
      <c r="G499" s="52" t="s">
        <v>108</v>
      </c>
      <c r="H499" s="52">
        <v>60125</v>
      </c>
    </row>
    <row r="500" spans="1:8" x14ac:dyDescent="0.35">
      <c r="A500" s="52">
        <v>2021</v>
      </c>
      <c r="B500" s="52" t="s">
        <v>8</v>
      </c>
      <c r="C500" s="52" t="s">
        <v>9</v>
      </c>
      <c r="D500" s="52" t="s">
        <v>184</v>
      </c>
      <c r="E500" s="52" t="s">
        <v>188</v>
      </c>
      <c r="F500" s="52" t="s">
        <v>219</v>
      </c>
      <c r="G500" s="52" t="s">
        <v>258</v>
      </c>
      <c r="H500" s="52">
        <v>4849</v>
      </c>
    </row>
    <row r="501" spans="1:8" x14ac:dyDescent="0.35">
      <c r="A501" s="52">
        <v>2021</v>
      </c>
      <c r="B501" s="52" t="s">
        <v>8</v>
      </c>
      <c r="C501" s="52" t="s">
        <v>9</v>
      </c>
      <c r="D501" s="52" t="s">
        <v>184</v>
      </c>
      <c r="E501" s="52" t="s">
        <v>188</v>
      </c>
      <c r="F501" s="52" t="s">
        <v>114</v>
      </c>
      <c r="G501" s="52" t="s">
        <v>258</v>
      </c>
      <c r="H501" s="52">
        <v>2512</v>
      </c>
    </row>
    <row r="502" spans="1:8" x14ac:dyDescent="0.35">
      <c r="A502" s="52">
        <v>2021</v>
      </c>
      <c r="B502" s="52" t="s">
        <v>10</v>
      </c>
      <c r="C502" s="52" t="s">
        <v>11</v>
      </c>
      <c r="D502" s="52" t="s">
        <v>184</v>
      </c>
      <c r="E502" s="52" t="s">
        <v>187</v>
      </c>
      <c r="F502" s="52" t="s">
        <v>110</v>
      </c>
      <c r="G502" s="52" t="s">
        <v>258</v>
      </c>
      <c r="H502" s="52">
        <v>3284</v>
      </c>
    </row>
    <row r="503" spans="1:8" x14ac:dyDescent="0.35">
      <c r="A503" s="52">
        <v>2021</v>
      </c>
      <c r="B503" s="52" t="s">
        <v>10</v>
      </c>
      <c r="C503" s="52" t="s">
        <v>11</v>
      </c>
      <c r="D503" s="52" t="s">
        <v>184</v>
      </c>
      <c r="E503" s="52" t="s">
        <v>187</v>
      </c>
      <c r="F503" s="52" t="s">
        <v>109</v>
      </c>
      <c r="G503" s="52" t="s">
        <v>199</v>
      </c>
      <c r="H503" s="52">
        <v>606253</v>
      </c>
    </row>
    <row r="504" spans="1:8" x14ac:dyDescent="0.35">
      <c r="A504" s="52">
        <v>2021</v>
      </c>
      <c r="B504" s="52" t="s">
        <v>10</v>
      </c>
      <c r="C504" s="52" t="s">
        <v>11</v>
      </c>
      <c r="D504" s="52" t="s">
        <v>184</v>
      </c>
      <c r="E504" s="52" t="s">
        <v>187</v>
      </c>
      <c r="F504" s="52" t="s">
        <v>217</v>
      </c>
      <c r="G504" s="52" t="s">
        <v>108</v>
      </c>
      <c r="H504" s="52">
        <v>0</v>
      </c>
    </row>
    <row r="505" spans="1:8" x14ac:dyDescent="0.35">
      <c r="A505" s="52">
        <v>2021</v>
      </c>
      <c r="B505" s="52" t="s">
        <v>10</v>
      </c>
      <c r="C505" s="52" t="s">
        <v>11</v>
      </c>
      <c r="D505" s="52" t="s">
        <v>184</v>
      </c>
      <c r="E505" s="52" t="s">
        <v>187</v>
      </c>
      <c r="F505" s="52" t="s">
        <v>111</v>
      </c>
      <c r="G505" s="52" t="s">
        <v>258</v>
      </c>
      <c r="H505" s="52">
        <v>5419</v>
      </c>
    </row>
    <row r="506" spans="1:8" x14ac:dyDescent="0.35">
      <c r="A506" s="52">
        <v>2021</v>
      </c>
      <c r="B506" s="52" t="s">
        <v>10</v>
      </c>
      <c r="C506" s="52" t="s">
        <v>11</v>
      </c>
      <c r="D506" s="52" t="s">
        <v>184</v>
      </c>
      <c r="E506" s="52" t="s">
        <v>187</v>
      </c>
      <c r="F506" s="52" t="s">
        <v>112</v>
      </c>
      <c r="G506" s="52" t="s">
        <v>258</v>
      </c>
      <c r="H506" s="52">
        <v>1164</v>
      </c>
    </row>
    <row r="507" spans="1:8" x14ac:dyDescent="0.35">
      <c r="A507" s="52">
        <v>2021</v>
      </c>
      <c r="B507" s="52" t="s">
        <v>10</v>
      </c>
      <c r="C507" s="52" t="s">
        <v>11</v>
      </c>
      <c r="D507" s="52" t="s">
        <v>184</v>
      </c>
      <c r="E507" s="52" t="s">
        <v>187</v>
      </c>
      <c r="F507" s="52" t="s">
        <v>113</v>
      </c>
      <c r="G507" s="52" t="s">
        <v>258</v>
      </c>
      <c r="H507" s="52">
        <v>12137</v>
      </c>
    </row>
    <row r="508" spans="1:8" x14ac:dyDescent="0.35">
      <c r="A508" s="52">
        <v>2021</v>
      </c>
      <c r="B508" s="52" t="s">
        <v>10</v>
      </c>
      <c r="C508" s="52" t="s">
        <v>11</v>
      </c>
      <c r="D508" s="52" t="s">
        <v>184</v>
      </c>
      <c r="E508" s="52" t="s">
        <v>187</v>
      </c>
      <c r="F508" s="52" t="s">
        <v>117</v>
      </c>
      <c r="G508" s="52" t="s">
        <v>199</v>
      </c>
      <c r="H508" s="52">
        <v>403585</v>
      </c>
    </row>
    <row r="509" spans="1:8" x14ac:dyDescent="0.35">
      <c r="A509" s="52">
        <v>2021</v>
      </c>
      <c r="B509" s="52" t="s">
        <v>10</v>
      </c>
      <c r="C509" s="52" t="s">
        <v>11</v>
      </c>
      <c r="D509" s="52" t="s">
        <v>184</v>
      </c>
      <c r="E509" s="52" t="s">
        <v>187</v>
      </c>
      <c r="F509" s="52" t="s">
        <v>218</v>
      </c>
      <c r="G509" s="52" t="s">
        <v>108</v>
      </c>
      <c r="H509" s="52">
        <v>58307</v>
      </c>
    </row>
    <row r="510" spans="1:8" x14ac:dyDescent="0.35">
      <c r="A510" s="52">
        <v>2021</v>
      </c>
      <c r="B510" s="52" t="s">
        <v>10</v>
      </c>
      <c r="C510" s="52" t="s">
        <v>11</v>
      </c>
      <c r="D510" s="52" t="s">
        <v>184</v>
      </c>
      <c r="E510" s="52" t="s">
        <v>187</v>
      </c>
      <c r="F510" s="52" t="s">
        <v>219</v>
      </c>
      <c r="G510" s="52" t="s">
        <v>258</v>
      </c>
      <c r="H510" s="52">
        <v>4043</v>
      </c>
    </row>
    <row r="511" spans="1:8" x14ac:dyDescent="0.35">
      <c r="A511" s="52">
        <v>2021</v>
      </c>
      <c r="B511" s="52" t="s">
        <v>10</v>
      </c>
      <c r="C511" s="52" t="s">
        <v>11</v>
      </c>
      <c r="D511" s="52" t="s">
        <v>184</v>
      </c>
      <c r="E511" s="52" t="s">
        <v>187</v>
      </c>
      <c r="F511" s="52" t="s">
        <v>114</v>
      </c>
      <c r="G511" s="52" t="s">
        <v>258</v>
      </c>
      <c r="H511" s="52">
        <v>1180</v>
      </c>
    </row>
    <row r="512" spans="1:8" x14ac:dyDescent="0.35">
      <c r="A512" s="52">
        <v>2021</v>
      </c>
      <c r="B512" s="52" t="s">
        <v>12</v>
      </c>
      <c r="C512" s="52" t="s">
        <v>13</v>
      </c>
      <c r="D512" s="52" t="s">
        <v>184</v>
      </c>
      <c r="E512" s="52" t="s">
        <v>186</v>
      </c>
      <c r="F512" s="52" t="s">
        <v>110</v>
      </c>
      <c r="G512" s="52" t="s">
        <v>258</v>
      </c>
      <c r="H512" s="52">
        <v>1429</v>
      </c>
    </row>
    <row r="513" spans="1:8" x14ac:dyDescent="0.35">
      <c r="A513" s="52">
        <v>2021</v>
      </c>
      <c r="B513" s="52" t="s">
        <v>12</v>
      </c>
      <c r="C513" s="52" t="s">
        <v>13</v>
      </c>
      <c r="D513" s="52" t="s">
        <v>184</v>
      </c>
      <c r="E513" s="52" t="s">
        <v>186</v>
      </c>
      <c r="F513" s="52" t="s">
        <v>109</v>
      </c>
      <c r="G513" s="52" t="s">
        <v>199</v>
      </c>
      <c r="H513" s="52">
        <v>287417</v>
      </c>
    </row>
    <row r="514" spans="1:8" x14ac:dyDescent="0.35">
      <c r="A514" s="52">
        <v>2021</v>
      </c>
      <c r="B514" s="52" t="s">
        <v>12</v>
      </c>
      <c r="C514" s="52" t="s">
        <v>13</v>
      </c>
      <c r="D514" s="52" t="s">
        <v>184</v>
      </c>
      <c r="E514" s="52" t="s">
        <v>186</v>
      </c>
      <c r="F514" s="52" t="s">
        <v>217</v>
      </c>
      <c r="G514" s="52" t="s">
        <v>108</v>
      </c>
      <c r="H514" s="52">
        <v>0</v>
      </c>
    </row>
    <row r="515" spans="1:8" x14ac:dyDescent="0.35">
      <c r="A515" s="52">
        <v>2021</v>
      </c>
      <c r="B515" s="52" t="s">
        <v>12</v>
      </c>
      <c r="C515" s="52" t="s">
        <v>13</v>
      </c>
      <c r="D515" s="52" t="s">
        <v>184</v>
      </c>
      <c r="E515" s="52" t="s">
        <v>186</v>
      </c>
      <c r="F515" s="52" t="s">
        <v>111</v>
      </c>
      <c r="G515" s="52" t="s">
        <v>258</v>
      </c>
      <c r="H515" s="52">
        <v>2608</v>
      </c>
    </row>
    <row r="516" spans="1:8" x14ac:dyDescent="0.35">
      <c r="A516" s="52">
        <v>2021</v>
      </c>
      <c r="B516" s="52" t="s">
        <v>12</v>
      </c>
      <c r="C516" s="52" t="s">
        <v>13</v>
      </c>
      <c r="D516" s="52" t="s">
        <v>184</v>
      </c>
      <c r="E516" s="52" t="s">
        <v>186</v>
      </c>
      <c r="F516" s="52" t="s">
        <v>112</v>
      </c>
      <c r="G516" s="52" t="s">
        <v>258</v>
      </c>
      <c r="H516" s="52">
        <v>166</v>
      </c>
    </row>
    <row r="517" spans="1:8" x14ac:dyDescent="0.35">
      <c r="A517" s="52">
        <v>2021</v>
      </c>
      <c r="B517" s="52" t="s">
        <v>12</v>
      </c>
      <c r="C517" s="52" t="s">
        <v>13</v>
      </c>
      <c r="D517" s="52" t="s">
        <v>184</v>
      </c>
      <c r="E517" s="52" t="s">
        <v>186</v>
      </c>
      <c r="F517" s="52" t="s">
        <v>113</v>
      </c>
      <c r="G517" s="52" t="s">
        <v>258</v>
      </c>
      <c r="H517" s="52">
        <v>23575</v>
      </c>
    </row>
    <row r="518" spans="1:8" x14ac:dyDescent="0.35">
      <c r="A518" s="52">
        <v>2021</v>
      </c>
      <c r="B518" s="52" t="s">
        <v>12</v>
      </c>
      <c r="C518" s="52" t="s">
        <v>13</v>
      </c>
      <c r="D518" s="52" t="s">
        <v>184</v>
      </c>
      <c r="E518" s="52" t="s">
        <v>186</v>
      </c>
      <c r="F518" s="52" t="s">
        <v>117</v>
      </c>
      <c r="G518" s="52" t="s">
        <v>199</v>
      </c>
      <c r="H518" s="52">
        <v>221171</v>
      </c>
    </row>
    <row r="519" spans="1:8" x14ac:dyDescent="0.35">
      <c r="A519" s="52">
        <v>2021</v>
      </c>
      <c r="B519" s="52" t="s">
        <v>12</v>
      </c>
      <c r="C519" s="52" t="s">
        <v>13</v>
      </c>
      <c r="D519" s="52" t="s">
        <v>184</v>
      </c>
      <c r="E519" s="52" t="s">
        <v>186</v>
      </c>
      <c r="F519" s="52" t="s">
        <v>218</v>
      </c>
      <c r="G519" s="52" t="s">
        <v>108</v>
      </c>
      <c r="H519" s="52">
        <v>29610</v>
      </c>
    </row>
    <row r="520" spans="1:8" x14ac:dyDescent="0.35">
      <c r="A520" s="52">
        <v>2021</v>
      </c>
      <c r="B520" s="52" t="s">
        <v>12</v>
      </c>
      <c r="C520" s="52" t="s">
        <v>13</v>
      </c>
      <c r="D520" s="52" t="s">
        <v>184</v>
      </c>
      <c r="E520" s="52" t="s">
        <v>186</v>
      </c>
      <c r="F520" s="52" t="s">
        <v>219</v>
      </c>
      <c r="G520" s="52" t="s">
        <v>258</v>
      </c>
      <c r="H520" s="52">
        <v>1786</v>
      </c>
    </row>
    <row r="521" spans="1:8" x14ac:dyDescent="0.35">
      <c r="A521" s="52">
        <v>2021</v>
      </c>
      <c r="B521" s="52" t="s">
        <v>12</v>
      </c>
      <c r="C521" s="52" t="s">
        <v>13</v>
      </c>
      <c r="D521" s="52" t="s">
        <v>184</v>
      </c>
      <c r="E521" s="52" t="s">
        <v>186</v>
      </c>
      <c r="F521" s="52" t="s">
        <v>114</v>
      </c>
      <c r="G521" s="52" t="s">
        <v>258</v>
      </c>
      <c r="H521" s="52">
        <v>1624</v>
      </c>
    </row>
    <row r="522" spans="1:8" x14ac:dyDescent="0.35">
      <c r="A522" s="52">
        <v>2021</v>
      </c>
      <c r="B522" s="52" t="s">
        <v>14</v>
      </c>
      <c r="C522" s="52" t="s">
        <v>15</v>
      </c>
      <c r="D522" s="52" t="s">
        <v>184</v>
      </c>
      <c r="E522" s="52" t="s">
        <v>188</v>
      </c>
      <c r="F522" s="52" t="s">
        <v>110</v>
      </c>
      <c r="G522" s="52" t="s">
        <v>258</v>
      </c>
      <c r="H522" s="52">
        <v>2079</v>
      </c>
    </row>
    <row r="523" spans="1:8" x14ac:dyDescent="0.35">
      <c r="A523" s="52">
        <v>2021</v>
      </c>
      <c r="B523" s="52" t="s">
        <v>14</v>
      </c>
      <c r="C523" s="52" t="s">
        <v>15</v>
      </c>
      <c r="D523" s="52" t="s">
        <v>184</v>
      </c>
      <c r="E523" s="52" t="s">
        <v>188</v>
      </c>
      <c r="F523" s="52" t="s">
        <v>109</v>
      </c>
      <c r="G523" s="52" t="s">
        <v>199</v>
      </c>
      <c r="H523" s="52">
        <v>259145</v>
      </c>
    </row>
    <row r="524" spans="1:8" x14ac:dyDescent="0.35">
      <c r="A524" s="52">
        <v>2021</v>
      </c>
      <c r="B524" s="52" t="s">
        <v>14</v>
      </c>
      <c r="C524" s="52" t="s">
        <v>15</v>
      </c>
      <c r="D524" s="52" t="s">
        <v>184</v>
      </c>
      <c r="E524" s="52" t="s">
        <v>188</v>
      </c>
      <c r="F524" s="52" t="s">
        <v>217</v>
      </c>
      <c r="G524" s="52" t="s">
        <v>108</v>
      </c>
      <c r="H524" s="52">
        <v>0</v>
      </c>
    </row>
    <row r="525" spans="1:8" x14ac:dyDescent="0.35">
      <c r="A525" s="52">
        <v>2021</v>
      </c>
      <c r="B525" s="52" t="s">
        <v>14</v>
      </c>
      <c r="C525" s="52" t="s">
        <v>15</v>
      </c>
      <c r="D525" s="52" t="s">
        <v>184</v>
      </c>
      <c r="E525" s="52" t="s">
        <v>188</v>
      </c>
      <c r="F525" s="52" t="s">
        <v>111</v>
      </c>
      <c r="G525" s="52" t="s">
        <v>258</v>
      </c>
      <c r="H525" s="52">
        <v>547</v>
      </c>
    </row>
    <row r="526" spans="1:8" x14ac:dyDescent="0.35">
      <c r="A526" s="52">
        <v>2021</v>
      </c>
      <c r="B526" s="52" t="s">
        <v>14</v>
      </c>
      <c r="C526" s="52" t="s">
        <v>15</v>
      </c>
      <c r="D526" s="52" t="s">
        <v>184</v>
      </c>
      <c r="E526" s="52" t="s">
        <v>188</v>
      </c>
      <c r="F526" s="52" t="s">
        <v>112</v>
      </c>
      <c r="G526" s="52" t="s">
        <v>258</v>
      </c>
      <c r="H526" s="52">
        <v>507</v>
      </c>
    </row>
    <row r="527" spans="1:8" x14ac:dyDescent="0.35">
      <c r="A527" s="52">
        <v>2021</v>
      </c>
      <c r="B527" s="52" t="s">
        <v>14</v>
      </c>
      <c r="C527" s="52" t="s">
        <v>15</v>
      </c>
      <c r="D527" s="52" t="s">
        <v>184</v>
      </c>
      <c r="E527" s="52" t="s">
        <v>188</v>
      </c>
      <c r="F527" s="52" t="s">
        <v>113</v>
      </c>
      <c r="G527" s="52" t="s">
        <v>258</v>
      </c>
      <c r="H527" s="52">
        <v>1333</v>
      </c>
    </row>
    <row r="528" spans="1:8" x14ac:dyDescent="0.35">
      <c r="A528" s="52">
        <v>2021</v>
      </c>
      <c r="B528" s="52" t="s">
        <v>14</v>
      </c>
      <c r="C528" s="52" t="s">
        <v>15</v>
      </c>
      <c r="D528" s="52" t="s">
        <v>184</v>
      </c>
      <c r="E528" s="52" t="s">
        <v>188</v>
      </c>
      <c r="F528" s="52" t="s">
        <v>117</v>
      </c>
      <c r="G528" s="52" t="s">
        <v>199</v>
      </c>
      <c r="H528" s="52">
        <v>264037</v>
      </c>
    </row>
    <row r="529" spans="1:8" x14ac:dyDescent="0.35">
      <c r="A529" s="52">
        <v>2021</v>
      </c>
      <c r="B529" s="52" t="s">
        <v>14</v>
      </c>
      <c r="C529" s="52" t="s">
        <v>15</v>
      </c>
      <c r="D529" s="52" t="s">
        <v>184</v>
      </c>
      <c r="E529" s="52" t="s">
        <v>188</v>
      </c>
      <c r="F529" s="52" t="s">
        <v>218</v>
      </c>
      <c r="G529" s="52" t="s">
        <v>108</v>
      </c>
      <c r="H529" s="52">
        <v>38134</v>
      </c>
    </row>
    <row r="530" spans="1:8" x14ac:dyDescent="0.35">
      <c r="A530" s="52">
        <v>2021</v>
      </c>
      <c r="B530" s="52" t="s">
        <v>14</v>
      </c>
      <c r="C530" s="52" t="s">
        <v>15</v>
      </c>
      <c r="D530" s="52" t="s">
        <v>184</v>
      </c>
      <c r="E530" s="52" t="s">
        <v>188</v>
      </c>
      <c r="F530" s="52" t="s">
        <v>219</v>
      </c>
      <c r="G530" s="52" t="s">
        <v>258</v>
      </c>
      <c r="H530" s="52">
        <v>4393</v>
      </c>
    </row>
    <row r="531" spans="1:8" x14ac:dyDescent="0.35">
      <c r="A531" s="52">
        <v>2021</v>
      </c>
      <c r="B531" s="52" t="s">
        <v>14</v>
      </c>
      <c r="C531" s="52" t="s">
        <v>15</v>
      </c>
      <c r="D531" s="52" t="s">
        <v>184</v>
      </c>
      <c r="E531" s="52" t="s">
        <v>188</v>
      </c>
      <c r="F531" s="52" t="s">
        <v>114</v>
      </c>
      <c r="G531" s="52" t="s">
        <v>258</v>
      </c>
      <c r="H531" s="52">
        <v>130</v>
      </c>
    </row>
    <row r="532" spans="1:8" x14ac:dyDescent="0.35">
      <c r="A532" s="52">
        <v>2021</v>
      </c>
      <c r="B532" s="52" t="s">
        <v>16</v>
      </c>
      <c r="C532" s="52" t="s">
        <v>17</v>
      </c>
      <c r="D532" s="52" t="s">
        <v>184</v>
      </c>
      <c r="E532" s="52" t="s">
        <v>188</v>
      </c>
      <c r="F532" s="52" t="s">
        <v>110</v>
      </c>
      <c r="G532" s="52" t="s">
        <v>258</v>
      </c>
      <c r="H532" s="52">
        <v>1564</v>
      </c>
    </row>
    <row r="533" spans="1:8" x14ac:dyDescent="0.35">
      <c r="A533" s="52">
        <v>2021</v>
      </c>
      <c r="B533" s="52" t="s">
        <v>16</v>
      </c>
      <c r="C533" s="52" t="s">
        <v>17</v>
      </c>
      <c r="D533" s="52" t="s">
        <v>184</v>
      </c>
      <c r="E533" s="52" t="s">
        <v>188</v>
      </c>
      <c r="F533" s="52" t="s">
        <v>109</v>
      </c>
      <c r="G533" s="52" t="s">
        <v>199</v>
      </c>
      <c r="H533" s="52">
        <v>284987</v>
      </c>
    </row>
    <row r="534" spans="1:8" x14ac:dyDescent="0.35">
      <c r="A534" s="52">
        <v>2021</v>
      </c>
      <c r="B534" s="52" t="s">
        <v>16</v>
      </c>
      <c r="C534" s="52" t="s">
        <v>17</v>
      </c>
      <c r="D534" s="52" t="s">
        <v>184</v>
      </c>
      <c r="E534" s="52" t="s">
        <v>188</v>
      </c>
      <c r="F534" s="52" t="s">
        <v>217</v>
      </c>
      <c r="G534" s="52" t="s">
        <v>108</v>
      </c>
      <c r="H534" s="52">
        <v>0</v>
      </c>
    </row>
    <row r="535" spans="1:8" x14ac:dyDescent="0.35">
      <c r="A535" s="52">
        <v>2021</v>
      </c>
      <c r="B535" s="52" t="s">
        <v>16</v>
      </c>
      <c r="C535" s="52" t="s">
        <v>17</v>
      </c>
      <c r="D535" s="52" t="s">
        <v>184</v>
      </c>
      <c r="E535" s="52" t="s">
        <v>188</v>
      </c>
      <c r="F535" s="52" t="s">
        <v>111</v>
      </c>
      <c r="G535" s="52" t="s">
        <v>258</v>
      </c>
      <c r="H535" s="52">
        <v>703</v>
      </c>
    </row>
    <row r="536" spans="1:8" x14ac:dyDescent="0.35">
      <c r="A536" s="52">
        <v>2021</v>
      </c>
      <c r="B536" s="52" t="s">
        <v>16</v>
      </c>
      <c r="C536" s="52" t="s">
        <v>17</v>
      </c>
      <c r="D536" s="52" t="s">
        <v>184</v>
      </c>
      <c r="E536" s="52" t="s">
        <v>188</v>
      </c>
      <c r="F536" s="52" t="s">
        <v>112</v>
      </c>
      <c r="G536" s="52" t="s">
        <v>258</v>
      </c>
      <c r="H536" s="52">
        <v>237</v>
      </c>
    </row>
    <row r="537" spans="1:8" x14ac:dyDescent="0.35">
      <c r="A537" s="52">
        <v>2021</v>
      </c>
      <c r="B537" s="52" t="s">
        <v>16</v>
      </c>
      <c r="C537" s="52" t="s">
        <v>17</v>
      </c>
      <c r="D537" s="52" t="s">
        <v>184</v>
      </c>
      <c r="E537" s="52" t="s">
        <v>188</v>
      </c>
      <c r="F537" s="52" t="s">
        <v>113</v>
      </c>
      <c r="G537" s="52" t="s">
        <v>258</v>
      </c>
      <c r="H537" s="52">
        <v>2183</v>
      </c>
    </row>
    <row r="538" spans="1:8" x14ac:dyDescent="0.35">
      <c r="A538" s="52">
        <v>2021</v>
      </c>
      <c r="B538" s="52" t="s">
        <v>16</v>
      </c>
      <c r="C538" s="52" t="s">
        <v>17</v>
      </c>
      <c r="D538" s="52" t="s">
        <v>184</v>
      </c>
      <c r="E538" s="52" t="s">
        <v>188</v>
      </c>
      <c r="F538" s="52" t="s">
        <v>117</v>
      </c>
      <c r="G538" s="52" t="s">
        <v>199</v>
      </c>
      <c r="H538" s="52">
        <v>179007</v>
      </c>
    </row>
    <row r="539" spans="1:8" x14ac:dyDescent="0.35">
      <c r="A539" s="52">
        <v>2021</v>
      </c>
      <c r="B539" s="52" t="s">
        <v>16</v>
      </c>
      <c r="C539" s="52" t="s">
        <v>17</v>
      </c>
      <c r="D539" s="52" t="s">
        <v>184</v>
      </c>
      <c r="E539" s="52" t="s">
        <v>188</v>
      </c>
      <c r="F539" s="52" t="s">
        <v>218</v>
      </c>
      <c r="G539" s="52" t="s">
        <v>108</v>
      </c>
      <c r="H539" s="52">
        <v>29149</v>
      </c>
    </row>
    <row r="540" spans="1:8" x14ac:dyDescent="0.35">
      <c r="A540" s="52">
        <v>2021</v>
      </c>
      <c r="B540" s="52" t="s">
        <v>16</v>
      </c>
      <c r="C540" s="52" t="s">
        <v>17</v>
      </c>
      <c r="D540" s="52" t="s">
        <v>184</v>
      </c>
      <c r="E540" s="52" t="s">
        <v>188</v>
      </c>
      <c r="F540" s="52" t="s">
        <v>219</v>
      </c>
      <c r="G540" s="52" t="s">
        <v>258</v>
      </c>
      <c r="H540" s="52">
        <v>1904</v>
      </c>
    </row>
    <row r="541" spans="1:8" x14ac:dyDescent="0.35">
      <c r="A541" s="52">
        <v>2021</v>
      </c>
      <c r="B541" s="52" t="s">
        <v>16</v>
      </c>
      <c r="C541" s="52" t="s">
        <v>17</v>
      </c>
      <c r="D541" s="52" t="s">
        <v>184</v>
      </c>
      <c r="E541" s="52" t="s">
        <v>188</v>
      </c>
      <c r="F541" s="52" t="s">
        <v>114</v>
      </c>
      <c r="G541" s="52" t="s">
        <v>258</v>
      </c>
      <c r="H541" s="52">
        <v>108</v>
      </c>
    </row>
    <row r="542" spans="1:8" x14ac:dyDescent="0.35">
      <c r="A542" s="52">
        <v>2021</v>
      </c>
      <c r="B542" s="52" t="s">
        <v>18</v>
      </c>
      <c r="C542" s="52" t="s">
        <v>19</v>
      </c>
      <c r="D542" s="52" t="s">
        <v>184</v>
      </c>
      <c r="E542" s="52" t="s">
        <v>187</v>
      </c>
      <c r="F542" s="52" t="s">
        <v>110</v>
      </c>
      <c r="G542" s="52" t="s">
        <v>258</v>
      </c>
      <c r="H542" s="52">
        <v>2767</v>
      </c>
    </row>
    <row r="543" spans="1:8" x14ac:dyDescent="0.35">
      <c r="A543" s="52">
        <v>2021</v>
      </c>
      <c r="B543" s="52" t="s">
        <v>18</v>
      </c>
      <c r="C543" s="52" t="s">
        <v>19</v>
      </c>
      <c r="D543" s="52" t="s">
        <v>184</v>
      </c>
      <c r="E543" s="52" t="s">
        <v>187</v>
      </c>
      <c r="F543" s="52" t="s">
        <v>109</v>
      </c>
      <c r="G543" s="52" t="s">
        <v>199</v>
      </c>
      <c r="H543" s="52">
        <v>485071</v>
      </c>
    </row>
    <row r="544" spans="1:8" x14ac:dyDescent="0.35">
      <c r="A544" s="52">
        <v>2021</v>
      </c>
      <c r="B544" s="52" t="s">
        <v>18</v>
      </c>
      <c r="C544" s="52" t="s">
        <v>19</v>
      </c>
      <c r="D544" s="52" t="s">
        <v>184</v>
      </c>
      <c r="E544" s="52" t="s">
        <v>187</v>
      </c>
      <c r="F544" s="52" t="s">
        <v>217</v>
      </c>
      <c r="G544" s="52" t="s">
        <v>108</v>
      </c>
      <c r="H544" s="52">
        <v>0</v>
      </c>
    </row>
    <row r="545" spans="1:8" x14ac:dyDescent="0.35">
      <c r="A545" s="52">
        <v>2021</v>
      </c>
      <c r="B545" s="52" t="s">
        <v>18</v>
      </c>
      <c r="C545" s="52" t="s">
        <v>19</v>
      </c>
      <c r="D545" s="52" t="s">
        <v>184</v>
      </c>
      <c r="E545" s="52" t="s">
        <v>187</v>
      </c>
      <c r="F545" s="52" t="s">
        <v>111</v>
      </c>
      <c r="G545" s="52" t="s">
        <v>258</v>
      </c>
      <c r="H545" s="52">
        <v>5136</v>
      </c>
    </row>
    <row r="546" spans="1:8" x14ac:dyDescent="0.35">
      <c r="A546" s="52">
        <v>2021</v>
      </c>
      <c r="B546" s="52" t="s">
        <v>18</v>
      </c>
      <c r="C546" s="52" t="s">
        <v>19</v>
      </c>
      <c r="D546" s="52" t="s">
        <v>184</v>
      </c>
      <c r="E546" s="52" t="s">
        <v>187</v>
      </c>
      <c r="F546" s="52" t="s">
        <v>112</v>
      </c>
      <c r="G546" s="52" t="s">
        <v>258</v>
      </c>
      <c r="H546" s="52">
        <v>535</v>
      </c>
    </row>
    <row r="547" spans="1:8" x14ac:dyDescent="0.35">
      <c r="A547" s="52">
        <v>2021</v>
      </c>
      <c r="B547" s="52" t="s">
        <v>18</v>
      </c>
      <c r="C547" s="52" t="s">
        <v>19</v>
      </c>
      <c r="D547" s="52" t="s">
        <v>184</v>
      </c>
      <c r="E547" s="52" t="s">
        <v>187</v>
      </c>
      <c r="F547" s="52" t="s">
        <v>113</v>
      </c>
      <c r="G547" s="52" t="s">
        <v>258</v>
      </c>
      <c r="H547" s="52">
        <v>32794</v>
      </c>
    </row>
    <row r="548" spans="1:8" x14ac:dyDescent="0.35">
      <c r="A548" s="52">
        <v>2021</v>
      </c>
      <c r="B548" s="52" t="s">
        <v>18</v>
      </c>
      <c r="C548" s="52" t="s">
        <v>19</v>
      </c>
      <c r="D548" s="52" t="s">
        <v>184</v>
      </c>
      <c r="E548" s="52" t="s">
        <v>187</v>
      </c>
      <c r="F548" s="52" t="s">
        <v>117</v>
      </c>
      <c r="G548" s="52" t="s">
        <v>199</v>
      </c>
      <c r="H548" s="52">
        <v>450234</v>
      </c>
    </row>
    <row r="549" spans="1:8" x14ac:dyDescent="0.35">
      <c r="A549" s="52">
        <v>2021</v>
      </c>
      <c r="B549" s="52" t="s">
        <v>18</v>
      </c>
      <c r="C549" s="52" t="s">
        <v>19</v>
      </c>
      <c r="D549" s="52" t="s">
        <v>184</v>
      </c>
      <c r="E549" s="52" t="s">
        <v>187</v>
      </c>
      <c r="F549" s="52" t="s">
        <v>218</v>
      </c>
      <c r="G549" s="52" t="s">
        <v>108</v>
      </c>
      <c r="H549" s="52">
        <v>61164</v>
      </c>
    </row>
    <row r="550" spans="1:8" x14ac:dyDescent="0.35">
      <c r="A550" s="52">
        <v>2021</v>
      </c>
      <c r="B550" s="52" t="s">
        <v>18</v>
      </c>
      <c r="C550" s="52" t="s">
        <v>19</v>
      </c>
      <c r="D550" s="52" t="s">
        <v>184</v>
      </c>
      <c r="E550" s="52" t="s">
        <v>187</v>
      </c>
      <c r="F550" s="52" t="s">
        <v>219</v>
      </c>
      <c r="G550" s="52" t="s">
        <v>258</v>
      </c>
      <c r="H550" s="52">
        <v>5159</v>
      </c>
    </row>
    <row r="551" spans="1:8" x14ac:dyDescent="0.35">
      <c r="A551" s="52">
        <v>2021</v>
      </c>
      <c r="B551" s="52" t="s">
        <v>18</v>
      </c>
      <c r="C551" s="52" t="s">
        <v>19</v>
      </c>
      <c r="D551" s="52" t="s">
        <v>184</v>
      </c>
      <c r="E551" s="52" t="s">
        <v>187</v>
      </c>
      <c r="F551" s="52" t="s">
        <v>114</v>
      </c>
      <c r="G551" s="52" t="s">
        <v>258</v>
      </c>
      <c r="H551" s="52">
        <v>13135</v>
      </c>
    </row>
    <row r="552" spans="1:8" x14ac:dyDescent="0.35">
      <c r="A552" s="52">
        <v>2021</v>
      </c>
      <c r="B552" s="52" t="s">
        <v>20</v>
      </c>
      <c r="C552" s="52" t="s">
        <v>21</v>
      </c>
      <c r="D552" s="52" t="s">
        <v>184</v>
      </c>
      <c r="E552" s="52" t="s">
        <v>188</v>
      </c>
      <c r="F552" s="52" t="s">
        <v>110</v>
      </c>
      <c r="G552" s="52" t="s">
        <v>258</v>
      </c>
      <c r="H552" s="52">
        <v>6801</v>
      </c>
    </row>
    <row r="553" spans="1:8" x14ac:dyDescent="0.35">
      <c r="A553" s="52">
        <v>2021</v>
      </c>
      <c r="B553" s="52" t="s">
        <v>20</v>
      </c>
      <c r="C553" s="52" t="s">
        <v>21</v>
      </c>
      <c r="D553" s="52" t="s">
        <v>184</v>
      </c>
      <c r="E553" s="52" t="s">
        <v>188</v>
      </c>
      <c r="F553" s="52" t="s">
        <v>109</v>
      </c>
      <c r="G553" s="52" t="s">
        <v>199</v>
      </c>
      <c r="H553" s="52">
        <v>847405</v>
      </c>
    </row>
    <row r="554" spans="1:8" x14ac:dyDescent="0.35">
      <c r="A554" s="52">
        <v>2021</v>
      </c>
      <c r="B554" s="52" t="s">
        <v>20</v>
      </c>
      <c r="C554" s="52" t="s">
        <v>21</v>
      </c>
      <c r="D554" s="52" t="s">
        <v>184</v>
      </c>
      <c r="E554" s="52" t="s">
        <v>188</v>
      </c>
      <c r="F554" s="52" t="s">
        <v>217</v>
      </c>
      <c r="G554" s="52" t="s">
        <v>108</v>
      </c>
      <c r="H554" s="52">
        <v>0</v>
      </c>
    </row>
    <row r="555" spans="1:8" x14ac:dyDescent="0.35">
      <c r="A555" s="52">
        <v>2021</v>
      </c>
      <c r="B555" s="52" t="s">
        <v>20</v>
      </c>
      <c r="C555" s="52" t="s">
        <v>21</v>
      </c>
      <c r="D555" s="52" t="s">
        <v>184</v>
      </c>
      <c r="E555" s="52" t="s">
        <v>188</v>
      </c>
      <c r="F555" s="52" t="s">
        <v>111</v>
      </c>
      <c r="G555" s="52" t="s">
        <v>258</v>
      </c>
      <c r="H555" s="52">
        <v>3554</v>
      </c>
    </row>
    <row r="556" spans="1:8" x14ac:dyDescent="0.35">
      <c r="A556" s="52">
        <v>2021</v>
      </c>
      <c r="B556" s="52" t="s">
        <v>20</v>
      </c>
      <c r="C556" s="52" t="s">
        <v>21</v>
      </c>
      <c r="D556" s="52" t="s">
        <v>184</v>
      </c>
      <c r="E556" s="52" t="s">
        <v>188</v>
      </c>
      <c r="F556" s="52" t="s">
        <v>112</v>
      </c>
      <c r="G556" s="52" t="s">
        <v>258</v>
      </c>
      <c r="H556" s="52">
        <v>1658</v>
      </c>
    </row>
    <row r="557" spans="1:8" x14ac:dyDescent="0.35">
      <c r="A557" s="52">
        <v>2021</v>
      </c>
      <c r="B557" s="52" t="s">
        <v>20</v>
      </c>
      <c r="C557" s="52" t="s">
        <v>21</v>
      </c>
      <c r="D557" s="52" t="s">
        <v>184</v>
      </c>
      <c r="E557" s="52" t="s">
        <v>188</v>
      </c>
      <c r="F557" s="52" t="s">
        <v>113</v>
      </c>
      <c r="G557" s="52" t="s">
        <v>258</v>
      </c>
      <c r="H557" s="52">
        <v>11693</v>
      </c>
    </row>
    <row r="558" spans="1:8" x14ac:dyDescent="0.35">
      <c r="A558" s="52">
        <v>2021</v>
      </c>
      <c r="B558" s="52" t="s">
        <v>20</v>
      </c>
      <c r="C558" s="52" t="s">
        <v>21</v>
      </c>
      <c r="D558" s="52" t="s">
        <v>184</v>
      </c>
      <c r="E558" s="52" t="s">
        <v>188</v>
      </c>
      <c r="F558" s="52" t="s">
        <v>117</v>
      </c>
      <c r="G558" s="52" t="s">
        <v>199</v>
      </c>
      <c r="H558" s="52">
        <v>787879</v>
      </c>
    </row>
    <row r="559" spans="1:8" x14ac:dyDescent="0.35">
      <c r="A559" s="52">
        <v>2021</v>
      </c>
      <c r="B559" s="52" t="s">
        <v>20</v>
      </c>
      <c r="C559" s="52" t="s">
        <v>21</v>
      </c>
      <c r="D559" s="52" t="s">
        <v>184</v>
      </c>
      <c r="E559" s="52" t="s">
        <v>188</v>
      </c>
      <c r="F559" s="52" t="s">
        <v>218</v>
      </c>
      <c r="G559" s="52" t="s">
        <v>108</v>
      </c>
      <c r="H559" s="52">
        <v>115687</v>
      </c>
    </row>
    <row r="560" spans="1:8" x14ac:dyDescent="0.35">
      <c r="A560" s="52">
        <v>2021</v>
      </c>
      <c r="B560" s="52" t="s">
        <v>20</v>
      </c>
      <c r="C560" s="52" t="s">
        <v>21</v>
      </c>
      <c r="D560" s="52" t="s">
        <v>184</v>
      </c>
      <c r="E560" s="52" t="s">
        <v>188</v>
      </c>
      <c r="F560" s="52" t="s">
        <v>219</v>
      </c>
      <c r="G560" s="52" t="s">
        <v>258</v>
      </c>
      <c r="H560" s="52">
        <v>11801</v>
      </c>
    </row>
    <row r="561" spans="1:8" x14ac:dyDescent="0.35">
      <c r="A561" s="52">
        <v>2021</v>
      </c>
      <c r="B561" s="52" t="s">
        <v>20</v>
      </c>
      <c r="C561" s="52" t="s">
        <v>21</v>
      </c>
      <c r="D561" s="52" t="s">
        <v>184</v>
      </c>
      <c r="E561" s="52" t="s">
        <v>188</v>
      </c>
      <c r="F561" s="52" t="s">
        <v>114</v>
      </c>
      <c r="G561" s="52" t="s">
        <v>258</v>
      </c>
      <c r="H561" s="52">
        <v>730</v>
      </c>
    </row>
    <row r="562" spans="1:8" x14ac:dyDescent="0.35">
      <c r="A562" s="52">
        <v>2021</v>
      </c>
      <c r="B562" s="52" t="s">
        <v>189</v>
      </c>
      <c r="C562" s="52" t="s">
        <v>201</v>
      </c>
      <c r="D562" s="52" t="s">
        <v>184</v>
      </c>
      <c r="E562" s="52" t="s">
        <v>187</v>
      </c>
      <c r="F562" s="52" t="s">
        <v>110</v>
      </c>
      <c r="G562" s="52" t="s">
        <v>258</v>
      </c>
      <c r="H562" s="52">
        <v>7856</v>
      </c>
    </row>
    <row r="563" spans="1:8" x14ac:dyDescent="0.35">
      <c r="A563" s="52">
        <v>2021</v>
      </c>
      <c r="B563" s="52" t="s">
        <v>189</v>
      </c>
      <c r="C563" s="52" t="s">
        <v>201</v>
      </c>
      <c r="D563" s="52" t="s">
        <v>184</v>
      </c>
      <c r="E563" s="52" t="s">
        <v>187</v>
      </c>
      <c r="F563" s="52" t="s">
        <v>109</v>
      </c>
      <c r="G563" s="52" t="s">
        <v>199</v>
      </c>
      <c r="H563" s="52">
        <v>748062</v>
      </c>
    </row>
    <row r="564" spans="1:8" x14ac:dyDescent="0.35">
      <c r="A564" s="52">
        <v>2021</v>
      </c>
      <c r="B564" s="52" t="s">
        <v>189</v>
      </c>
      <c r="C564" s="52" t="s">
        <v>201</v>
      </c>
      <c r="D564" s="52" t="s">
        <v>184</v>
      </c>
      <c r="E564" s="52" t="s">
        <v>187</v>
      </c>
      <c r="F564" s="52" t="s">
        <v>217</v>
      </c>
      <c r="G564" s="52" t="s">
        <v>108</v>
      </c>
      <c r="H564" s="52">
        <v>0</v>
      </c>
    </row>
    <row r="565" spans="1:8" x14ac:dyDescent="0.35">
      <c r="A565" s="52">
        <v>2021</v>
      </c>
      <c r="B565" s="52" t="s">
        <v>189</v>
      </c>
      <c r="C565" s="52" t="s">
        <v>201</v>
      </c>
      <c r="D565" s="52" t="s">
        <v>184</v>
      </c>
      <c r="E565" s="52" t="s">
        <v>187</v>
      </c>
      <c r="F565" s="52" t="s">
        <v>111</v>
      </c>
      <c r="G565" s="52" t="s">
        <v>258</v>
      </c>
      <c r="H565" s="52">
        <v>12090</v>
      </c>
    </row>
    <row r="566" spans="1:8" x14ac:dyDescent="0.35">
      <c r="A566" s="52">
        <v>2021</v>
      </c>
      <c r="B566" s="52" t="s">
        <v>189</v>
      </c>
      <c r="C566" s="52" t="s">
        <v>201</v>
      </c>
      <c r="D566" s="52" t="s">
        <v>184</v>
      </c>
      <c r="E566" s="52" t="s">
        <v>187</v>
      </c>
      <c r="F566" s="52" t="s">
        <v>112</v>
      </c>
      <c r="G566" s="52" t="s">
        <v>258</v>
      </c>
      <c r="H566" s="52">
        <v>2643</v>
      </c>
    </row>
    <row r="567" spans="1:8" x14ac:dyDescent="0.35">
      <c r="A567" s="52">
        <v>2021</v>
      </c>
      <c r="B567" s="52" t="s">
        <v>189</v>
      </c>
      <c r="C567" s="52" t="s">
        <v>201</v>
      </c>
      <c r="D567" s="52" t="s">
        <v>184</v>
      </c>
      <c r="E567" s="52" t="s">
        <v>187</v>
      </c>
      <c r="F567" s="52" t="s">
        <v>113</v>
      </c>
      <c r="G567" s="52" t="s">
        <v>258</v>
      </c>
      <c r="H567" s="52">
        <v>18025</v>
      </c>
    </row>
    <row r="568" spans="1:8" x14ac:dyDescent="0.35">
      <c r="A568" s="52">
        <v>2021</v>
      </c>
      <c r="B568" s="52" t="s">
        <v>189</v>
      </c>
      <c r="C568" s="52" t="s">
        <v>201</v>
      </c>
      <c r="D568" s="52" t="s">
        <v>184</v>
      </c>
      <c r="E568" s="52" t="s">
        <v>187</v>
      </c>
      <c r="F568" s="52" t="s">
        <v>117</v>
      </c>
      <c r="G568" s="52" t="s">
        <v>199</v>
      </c>
      <c r="H568" s="52">
        <v>626279</v>
      </c>
    </row>
    <row r="569" spans="1:8" x14ac:dyDescent="0.35">
      <c r="A569" s="52">
        <v>2021</v>
      </c>
      <c r="B569" s="52" t="s">
        <v>189</v>
      </c>
      <c r="C569" s="52" t="s">
        <v>201</v>
      </c>
      <c r="D569" s="52" t="s">
        <v>184</v>
      </c>
      <c r="E569" s="52" t="s">
        <v>187</v>
      </c>
      <c r="F569" s="52" t="s">
        <v>218</v>
      </c>
      <c r="G569" s="52" t="s">
        <v>108</v>
      </c>
      <c r="H569" s="52">
        <v>96202</v>
      </c>
    </row>
    <row r="570" spans="1:8" x14ac:dyDescent="0.35">
      <c r="A570" s="52">
        <v>2021</v>
      </c>
      <c r="B570" s="52" t="s">
        <v>189</v>
      </c>
      <c r="C570" s="52" t="s">
        <v>201</v>
      </c>
      <c r="D570" s="52" t="s">
        <v>184</v>
      </c>
      <c r="E570" s="52" t="s">
        <v>187</v>
      </c>
      <c r="F570" s="52" t="s">
        <v>219</v>
      </c>
      <c r="G570" s="52" t="s">
        <v>258</v>
      </c>
      <c r="H570" s="52">
        <v>10043</v>
      </c>
    </row>
    <row r="571" spans="1:8" x14ac:dyDescent="0.35">
      <c r="A571" s="52">
        <v>2021</v>
      </c>
      <c r="B571" s="52" t="s">
        <v>189</v>
      </c>
      <c r="C571" s="52" t="s">
        <v>201</v>
      </c>
      <c r="D571" s="52" t="s">
        <v>184</v>
      </c>
      <c r="E571" s="52" t="s">
        <v>187</v>
      </c>
      <c r="F571" s="52" t="s">
        <v>114</v>
      </c>
      <c r="G571" s="52" t="s">
        <v>258</v>
      </c>
      <c r="H571" s="52">
        <v>2315</v>
      </c>
    </row>
    <row r="572" spans="1:8" x14ac:dyDescent="0.35">
      <c r="A572" s="52">
        <v>2021</v>
      </c>
      <c r="B572" s="52" t="s">
        <v>24</v>
      </c>
      <c r="C572" s="52" t="s">
        <v>25</v>
      </c>
      <c r="D572" s="52" t="s">
        <v>184</v>
      </c>
      <c r="E572" s="52" t="s">
        <v>188</v>
      </c>
      <c r="F572" s="52" t="s">
        <v>110</v>
      </c>
      <c r="G572" s="52" t="s">
        <v>258</v>
      </c>
      <c r="H572" s="52">
        <v>1634</v>
      </c>
    </row>
    <row r="573" spans="1:8" x14ac:dyDescent="0.35">
      <c r="A573" s="52">
        <v>2021</v>
      </c>
      <c r="B573" s="52" t="s">
        <v>24</v>
      </c>
      <c r="C573" s="52" t="s">
        <v>25</v>
      </c>
      <c r="D573" s="52" t="s">
        <v>184</v>
      </c>
      <c r="E573" s="52" t="s">
        <v>188</v>
      </c>
      <c r="F573" s="52" t="s">
        <v>109</v>
      </c>
      <c r="G573" s="52" t="s">
        <v>199</v>
      </c>
      <c r="H573" s="52">
        <v>341361</v>
      </c>
    </row>
    <row r="574" spans="1:8" x14ac:dyDescent="0.35">
      <c r="A574" s="52">
        <v>2021</v>
      </c>
      <c r="B574" s="52" t="s">
        <v>24</v>
      </c>
      <c r="C574" s="52" t="s">
        <v>25</v>
      </c>
      <c r="D574" s="52" t="s">
        <v>184</v>
      </c>
      <c r="E574" s="52" t="s">
        <v>188</v>
      </c>
      <c r="F574" s="52" t="s">
        <v>217</v>
      </c>
      <c r="G574" s="52" t="s">
        <v>108</v>
      </c>
      <c r="H574" s="52">
        <v>0</v>
      </c>
    </row>
    <row r="575" spans="1:8" x14ac:dyDescent="0.35">
      <c r="A575" s="52">
        <v>2021</v>
      </c>
      <c r="B575" s="52" t="s">
        <v>24</v>
      </c>
      <c r="C575" s="52" t="s">
        <v>25</v>
      </c>
      <c r="D575" s="52" t="s">
        <v>184</v>
      </c>
      <c r="E575" s="52" t="s">
        <v>188</v>
      </c>
      <c r="F575" s="52" t="s">
        <v>111</v>
      </c>
      <c r="G575" s="52" t="s">
        <v>258</v>
      </c>
      <c r="H575" s="52">
        <v>1443</v>
      </c>
    </row>
    <row r="576" spans="1:8" x14ac:dyDescent="0.35">
      <c r="A576" s="52">
        <v>2021</v>
      </c>
      <c r="B576" s="52" t="s">
        <v>24</v>
      </c>
      <c r="C576" s="52" t="s">
        <v>25</v>
      </c>
      <c r="D576" s="52" t="s">
        <v>184</v>
      </c>
      <c r="E576" s="52" t="s">
        <v>188</v>
      </c>
      <c r="F576" s="52" t="s">
        <v>112</v>
      </c>
      <c r="G576" s="52" t="s">
        <v>258</v>
      </c>
      <c r="H576" s="52">
        <v>322</v>
      </c>
    </row>
    <row r="577" spans="1:8" x14ac:dyDescent="0.35">
      <c r="A577" s="52">
        <v>2021</v>
      </c>
      <c r="B577" s="52" t="s">
        <v>24</v>
      </c>
      <c r="C577" s="52" t="s">
        <v>25</v>
      </c>
      <c r="D577" s="52" t="s">
        <v>184</v>
      </c>
      <c r="E577" s="52" t="s">
        <v>188</v>
      </c>
      <c r="F577" s="52" t="s">
        <v>113</v>
      </c>
      <c r="G577" s="52" t="s">
        <v>258</v>
      </c>
      <c r="H577" s="52">
        <v>4771</v>
      </c>
    </row>
    <row r="578" spans="1:8" x14ac:dyDescent="0.35">
      <c r="A578" s="52">
        <v>2021</v>
      </c>
      <c r="B578" s="52" t="s">
        <v>24</v>
      </c>
      <c r="C578" s="52" t="s">
        <v>25</v>
      </c>
      <c r="D578" s="52" t="s">
        <v>184</v>
      </c>
      <c r="E578" s="52" t="s">
        <v>188</v>
      </c>
      <c r="F578" s="52" t="s">
        <v>117</v>
      </c>
      <c r="G578" s="52" t="s">
        <v>199</v>
      </c>
      <c r="H578" s="52">
        <v>244468</v>
      </c>
    </row>
    <row r="579" spans="1:8" x14ac:dyDescent="0.35">
      <c r="A579" s="52">
        <v>2021</v>
      </c>
      <c r="B579" s="52" t="s">
        <v>24</v>
      </c>
      <c r="C579" s="52" t="s">
        <v>25</v>
      </c>
      <c r="D579" s="52" t="s">
        <v>184</v>
      </c>
      <c r="E579" s="52" t="s">
        <v>188</v>
      </c>
      <c r="F579" s="52" t="s">
        <v>218</v>
      </c>
      <c r="G579" s="52" t="s">
        <v>108</v>
      </c>
      <c r="H579" s="52">
        <v>31983</v>
      </c>
    </row>
    <row r="580" spans="1:8" x14ac:dyDescent="0.35">
      <c r="A580" s="52">
        <v>2021</v>
      </c>
      <c r="B580" s="52" t="s">
        <v>24</v>
      </c>
      <c r="C580" s="52" t="s">
        <v>25</v>
      </c>
      <c r="D580" s="52" t="s">
        <v>184</v>
      </c>
      <c r="E580" s="52" t="s">
        <v>188</v>
      </c>
      <c r="F580" s="52" t="s">
        <v>219</v>
      </c>
      <c r="G580" s="52" t="s">
        <v>258</v>
      </c>
      <c r="H580" s="52">
        <v>2602</v>
      </c>
    </row>
    <row r="581" spans="1:8" x14ac:dyDescent="0.35">
      <c r="A581" s="52">
        <v>2021</v>
      </c>
      <c r="B581" s="52" t="s">
        <v>24</v>
      </c>
      <c r="C581" s="52" t="s">
        <v>25</v>
      </c>
      <c r="D581" s="52" t="s">
        <v>184</v>
      </c>
      <c r="E581" s="52" t="s">
        <v>188</v>
      </c>
      <c r="F581" s="52" t="s">
        <v>114</v>
      </c>
      <c r="G581" s="52" t="s">
        <v>258</v>
      </c>
      <c r="H581" s="52">
        <v>1282</v>
      </c>
    </row>
    <row r="582" spans="1:8" x14ac:dyDescent="0.35">
      <c r="A582" s="52">
        <v>2021</v>
      </c>
      <c r="B582" s="52" t="s">
        <v>26</v>
      </c>
      <c r="C582" s="52" t="s">
        <v>27</v>
      </c>
      <c r="D582" s="52" t="s">
        <v>184</v>
      </c>
      <c r="E582" s="52" t="s">
        <v>187</v>
      </c>
      <c r="F582" s="52" t="s">
        <v>110</v>
      </c>
      <c r="G582" s="52" t="s">
        <v>258</v>
      </c>
      <c r="H582" s="52">
        <v>5008</v>
      </c>
    </row>
    <row r="583" spans="1:8" x14ac:dyDescent="0.35">
      <c r="A583" s="52">
        <v>2021</v>
      </c>
      <c r="B583" s="52" t="s">
        <v>26</v>
      </c>
      <c r="C583" s="52" t="s">
        <v>27</v>
      </c>
      <c r="D583" s="52" t="s">
        <v>184</v>
      </c>
      <c r="E583" s="52" t="s">
        <v>187</v>
      </c>
      <c r="F583" s="52" t="s">
        <v>109</v>
      </c>
      <c r="G583" s="52" t="s">
        <v>199</v>
      </c>
      <c r="H583" s="52">
        <v>335963</v>
      </c>
    </row>
    <row r="584" spans="1:8" x14ac:dyDescent="0.35">
      <c r="A584" s="52">
        <v>2021</v>
      </c>
      <c r="B584" s="52" t="s">
        <v>26</v>
      </c>
      <c r="C584" s="52" t="s">
        <v>27</v>
      </c>
      <c r="D584" s="52" t="s">
        <v>184</v>
      </c>
      <c r="E584" s="52" t="s">
        <v>187</v>
      </c>
      <c r="F584" s="52" t="s">
        <v>217</v>
      </c>
      <c r="G584" s="52" t="s">
        <v>108</v>
      </c>
      <c r="H584" s="52">
        <v>0</v>
      </c>
    </row>
    <row r="585" spans="1:8" x14ac:dyDescent="0.35">
      <c r="A585" s="52">
        <v>2021</v>
      </c>
      <c r="B585" s="52" t="s">
        <v>26</v>
      </c>
      <c r="C585" s="52" t="s">
        <v>27</v>
      </c>
      <c r="D585" s="52" t="s">
        <v>184</v>
      </c>
      <c r="E585" s="52" t="s">
        <v>187</v>
      </c>
      <c r="F585" s="52" t="s">
        <v>111</v>
      </c>
      <c r="G585" s="52" t="s">
        <v>258</v>
      </c>
      <c r="H585" s="52">
        <v>3990</v>
      </c>
    </row>
    <row r="586" spans="1:8" x14ac:dyDescent="0.35">
      <c r="A586" s="52">
        <v>2021</v>
      </c>
      <c r="B586" s="52" t="s">
        <v>26</v>
      </c>
      <c r="C586" s="52" t="s">
        <v>27</v>
      </c>
      <c r="D586" s="52" t="s">
        <v>184</v>
      </c>
      <c r="E586" s="52" t="s">
        <v>187</v>
      </c>
      <c r="F586" s="52" t="s">
        <v>112</v>
      </c>
      <c r="G586" s="52" t="s">
        <v>258</v>
      </c>
      <c r="H586" s="52">
        <v>3600</v>
      </c>
    </row>
    <row r="587" spans="1:8" x14ac:dyDescent="0.35">
      <c r="A587" s="52">
        <v>2021</v>
      </c>
      <c r="B587" s="52" t="s">
        <v>26</v>
      </c>
      <c r="C587" s="52" t="s">
        <v>27</v>
      </c>
      <c r="D587" s="52" t="s">
        <v>184</v>
      </c>
      <c r="E587" s="52" t="s">
        <v>187</v>
      </c>
      <c r="F587" s="52" t="s">
        <v>113</v>
      </c>
      <c r="G587" s="52" t="s">
        <v>258</v>
      </c>
      <c r="H587" s="52">
        <v>14694</v>
      </c>
    </row>
    <row r="588" spans="1:8" x14ac:dyDescent="0.35">
      <c r="A588" s="52">
        <v>2021</v>
      </c>
      <c r="B588" s="52" t="s">
        <v>26</v>
      </c>
      <c r="C588" s="52" t="s">
        <v>27</v>
      </c>
      <c r="D588" s="52" t="s">
        <v>184</v>
      </c>
      <c r="E588" s="52" t="s">
        <v>187</v>
      </c>
      <c r="F588" s="52" t="s">
        <v>117</v>
      </c>
      <c r="G588" s="52" t="s">
        <v>199</v>
      </c>
      <c r="H588" s="52">
        <v>397016</v>
      </c>
    </row>
    <row r="589" spans="1:8" x14ac:dyDescent="0.35">
      <c r="A589" s="52">
        <v>2021</v>
      </c>
      <c r="B589" s="52" t="s">
        <v>26</v>
      </c>
      <c r="C589" s="52" t="s">
        <v>27</v>
      </c>
      <c r="D589" s="52" t="s">
        <v>184</v>
      </c>
      <c r="E589" s="52" t="s">
        <v>187</v>
      </c>
      <c r="F589" s="52" t="s">
        <v>218</v>
      </c>
      <c r="G589" s="52" t="s">
        <v>108</v>
      </c>
      <c r="H589" s="52">
        <v>55098</v>
      </c>
    </row>
    <row r="590" spans="1:8" x14ac:dyDescent="0.35">
      <c r="A590" s="52">
        <v>2021</v>
      </c>
      <c r="B590" s="52" t="s">
        <v>26</v>
      </c>
      <c r="C590" s="52" t="s">
        <v>27</v>
      </c>
      <c r="D590" s="52" t="s">
        <v>184</v>
      </c>
      <c r="E590" s="52" t="s">
        <v>187</v>
      </c>
      <c r="F590" s="52" t="s">
        <v>219</v>
      </c>
      <c r="G590" s="52" t="s">
        <v>258</v>
      </c>
      <c r="H590" s="52">
        <v>6989</v>
      </c>
    </row>
    <row r="591" spans="1:8" x14ac:dyDescent="0.35">
      <c r="A591" s="52">
        <v>2021</v>
      </c>
      <c r="B591" s="52" t="s">
        <v>26</v>
      </c>
      <c r="C591" s="52" t="s">
        <v>27</v>
      </c>
      <c r="D591" s="52" t="s">
        <v>184</v>
      </c>
      <c r="E591" s="52" t="s">
        <v>187</v>
      </c>
      <c r="F591" s="52" t="s">
        <v>114</v>
      </c>
      <c r="G591" s="52" t="s">
        <v>258</v>
      </c>
      <c r="H591" s="52">
        <v>588</v>
      </c>
    </row>
    <row r="592" spans="1:8" x14ac:dyDescent="0.35">
      <c r="A592" s="52">
        <v>2021</v>
      </c>
      <c r="B592" s="52" t="s">
        <v>28</v>
      </c>
      <c r="C592" s="52" t="s">
        <v>29</v>
      </c>
      <c r="D592" s="52" t="s">
        <v>184</v>
      </c>
      <c r="E592" s="52" t="s">
        <v>187</v>
      </c>
      <c r="F592" s="52" t="s">
        <v>110</v>
      </c>
      <c r="G592" s="52" t="s">
        <v>258</v>
      </c>
      <c r="H592" s="52">
        <v>7442</v>
      </c>
    </row>
    <row r="593" spans="1:8" x14ac:dyDescent="0.35">
      <c r="A593" s="52">
        <v>2021</v>
      </c>
      <c r="B593" s="52" t="s">
        <v>28</v>
      </c>
      <c r="C593" s="52" t="s">
        <v>29</v>
      </c>
      <c r="D593" s="52" t="s">
        <v>184</v>
      </c>
      <c r="E593" s="52" t="s">
        <v>187</v>
      </c>
      <c r="F593" s="52" t="s">
        <v>109</v>
      </c>
      <c r="G593" s="52" t="s">
        <v>199</v>
      </c>
      <c r="H593" s="52">
        <v>888576</v>
      </c>
    </row>
    <row r="594" spans="1:8" x14ac:dyDescent="0.35">
      <c r="A594" s="52">
        <v>2021</v>
      </c>
      <c r="B594" s="52" t="s">
        <v>28</v>
      </c>
      <c r="C594" s="52" t="s">
        <v>29</v>
      </c>
      <c r="D594" s="52" t="s">
        <v>184</v>
      </c>
      <c r="E594" s="52" t="s">
        <v>187</v>
      </c>
      <c r="F594" s="52" t="s">
        <v>217</v>
      </c>
      <c r="G594" s="52" t="s">
        <v>108</v>
      </c>
      <c r="H594" s="52">
        <v>0</v>
      </c>
    </row>
    <row r="595" spans="1:8" x14ac:dyDescent="0.35">
      <c r="A595" s="52">
        <v>2021</v>
      </c>
      <c r="B595" s="52" t="s">
        <v>28</v>
      </c>
      <c r="C595" s="52" t="s">
        <v>29</v>
      </c>
      <c r="D595" s="52" t="s">
        <v>184</v>
      </c>
      <c r="E595" s="52" t="s">
        <v>187</v>
      </c>
      <c r="F595" s="52" t="s">
        <v>111</v>
      </c>
      <c r="G595" s="52" t="s">
        <v>258</v>
      </c>
      <c r="H595" s="52">
        <v>19789</v>
      </c>
    </row>
    <row r="596" spans="1:8" x14ac:dyDescent="0.35">
      <c r="A596" s="52">
        <v>2021</v>
      </c>
      <c r="B596" s="52" t="s">
        <v>28</v>
      </c>
      <c r="C596" s="52" t="s">
        <v>29</v>
      </c>
      <c r="D596" s="52" t="s">
        <v>184</v>
      </c>
      <c r="E596" s="52" t="s">
        <v>187</v>
      </c>
      <c r="F596" s="52" t="s">
        <v>112</v>
      </c>
      <c r="G596" s="52" t="s">
        <v>258</v>
      </c>
      <c r="H596" s="52">
        <v>10360</v>
      </c>
    </row>
    <row r="597" spans="1:8" x14ac:dyDescent="0.35">
      <c r="A597" s="52">
        <v>2021</v>
      </c>
      <c r="B597" s="52" t="s">
        <v>28</v>
      </c>
      <c r="C597" s="52" t="s">
        <v>29</v>
      </c>
      <c r="D597" s="52" t="s">
        <v>184</v>
      </c>
      <c r="E597" s="52" t="s">
        <v>187</v>
      </c>
      <c r="F597" s="52" t="s">
        <v>113</v>
      </c>
      <c r="G597" s="52" t="s">
        <v>258</v>
      </c>
      <c r="H597" s="52">
        <v>38532</v>
      </c>
    </row>
    <row r="598" spans="1:8" x14ac:dyDescent="0.35">
      <c r="A598" s="52">
        <v>2021</v>
      </c>
      <c r="B598" s="52" t="s">
        <v>28</v>
      </c>
      <c r="C598" s="52" t="s">
        <v>29</v>
      </c>
      <c r="D598" s="52" t="s">
        <v>184</v>
      </c>
      <c r="E598" s="52" t="s">
        <v>187</v>
      </c>
      <c r="F598" s="52" t="s">
        <v>117</v>
      </c>
      <c r="G598" s="52" t="s">
        <v>199</v>
      </c>
      <c r="H598" s="52">
        <v>774529</v>
      </c>
    </row>
    <row r="599" spans="1:8" x14ac:dyDescent="0.35">
      <c r="A599" s="52">
        <v>2021</v>
      </c>
      <c r="B599" s="52" t="s">
        <v>28</v>
      </c>
      <c r="C599" s="52" t="s">
        <v>29</v>
      </c>
      <c r="D599" s="52" t="s">
        <v>184</v>
      </c>
      <c r="E599" s="52" t="s">
        <v>187</v>
      </c>
      <c r="F599" s="52" t="s">
        <v>218</v>
      </c>
      <c r="G599" s="52" t="s">
        <v>108</v>
      </c>
      <c r="H599" s="52">
        <v>106011</v>
      </c>
    </row>
    <row r="600" spans="1:8" x14ac:dyDescent="0.35">
      <c r="A600" s="52">
        <v>2021</v>
      </c>
      <c r="B600" s="52" t="s">
        <v>28</v>
      </c>
      <c r="C600" s="52" t="s">
        <v>29</v>
      </c>
      <c r="D600" s="52" t="s">
        <v>184</v>
      </c>
      <c r="E600" s="52" t="s">
        <v>187</v>
      </c>
      <c r="F600" s="52" t="s">
        <v>219</v>
      </c>
      <c r="G600" s="52" t="s">
        <v>258</v>
      </c>
      <c r="H600" s="52">
        <v>9094</v>
      </c>
    </row>
    <row r="601" spans="1:8" x14ac:dyDescent="0.35">
      <c r="A601" s="52">
        <v>2021</v>
      </c>
      <c r="B601" s="52" t="s">
        <v>28</v>
      </c>
      <c r="C601" s="52" t="s">
        <v>29</v>
      </c>
      <c r="D601" s="52" t="s">
        <v>184</v>
      </c>
      <c r="E601" s="52" t="s">
        <v>187</v>
      </c>
      <c r="F601" s="52" t="s">
        <v>114</v>
      </c>
      <c r="G601" s="52" t="s">
        <v>258</v>
      </c>
      <c r="H601" s="52">
        <v>5876</v>
      </c>
    </row>
    <row r="602" spans="1:8" x14ac:dyDescent="0.35">
      <c r="A602" s="52">
        <v>2021</v>
      </c>
      <c r="B602" s="52" t="s">
        <v>30</v>
      </c>
      <c r="C602" s="52" t="s">
        <v>31</v>
      </c>
      <c r="D602" s="52" t="s">
        <v>184</v>
      </c>
      <c r="E602" s="52" t="s">
        <v>187</v>
      </c>
      <c r="F602" s="52" t="s">
        <v>110</v>
      </c>
      <c r="G602" s="52" t="s">
        <v>258</v>
      </c>
      <c r="H602" s="52">
        <v>2384</v>
      </c>
    </row>
    <row r="603" spans="1:8" x14ac:dyDescent="0.35">
      <c r="A603" s="52">
        <v>2021</v>
      </c>
      <c r="B603" s="52" t="s">
        <v>30</v>
      </c>
      <c r="C603" s="52" t="s">
        <v>31</v>
      </c>
      <c r="D603" s="52" t="s">
        <v>184</v>
      </c>
      <c r="E603" s="52" t="s">
        <v>187</v>
      </c>
      <c r="F603" s="52" t="s">
        <v>109</v>
      </c>
      <c r="G603" s="52" t="s">
        <v>199</v>
      </c>
      <c r="H603" s="52">
        <v>317612</v>
      </c>
    </row>
    <row r="604" spans="1:8" x14ac:dyDescent="0.35">
      <c r="A604" s="52">
        <v>2021</v>
      </c>
      <c r="B604" s="52" t="s">
        <v>30</v>
      </c>
      <c r="C604" s="52" t="s">
        <v>31</v>
      </c>
      <c r="D604" s="52" t="s">
        <v>184</v>
      </c>
      <c r="E604" s="52" t="s">
        <v>187</v>
      </c>
      <c r="F604" s="52" t="s">
        <v>217</v>
      </c>
      <c r="G604" s="52" t="s">
        <v>108</v>
      </c>
      <c r="H604" s="52">
        <v>0</v>
      </c>
    </row>
    <row r="605" spans="1:8" x14ac:dyDescent="0.35">
      <c r="A605" s="52">
        <v>2021</v>
      </c>
      <c r="B605" s="52" t="s">
        <v>30</v>
      </c>
      <c r="C605" s="52" t="s">
        <v>31</v>
      </c>
      <c r="D605" s="52" t="s">
        <v>184</v>
      </c>
      <c r="E605" s="52" t="s">
        <v>187</v>
      </c>
      <c r="F605" s="52" t="s">
        <v>111</v>
      </c>
      <c r="G605" s="52" t="s">
        <v>258</v>
      </c>
      <c r="H605" s="52">
        <v>3777</v>
      </c>
    </row>
    <row r="606" spans="1:8" x14ac:dyDescent="0.35">
      <c r="A606" s="52">
        <v>2021</v>
      </c>
      <c r="B606" s="52" t="s">
        <v>30</v>
      </c>
      <c r="C606" s="52" t="s">
        <v>31</v>
      </c>
      <c r="D606" s="52" t="s">
        <v>184</v>
      </c>
      <c r="E606" s="52" t="s">
        <v>187</v>
      </c>
      <c r="F606" s="52" t="s">
        <v>112</v>
      </c>
      <c r="G606" s="52" t="s">
        <v>258</v>
      </c>
      <c r="H606" s="52">
        <v>691</v>
      </c>
    </row>
    <row r="607" spans="1:8" x14ac:dyDescent="0.35">
      <c r="A607" s="52">
        <v>2021</v>
      </c>
      <c r="B607" s="52" t="s">
        <v>30</v>
      </c>
      <c r="C607" s="52" t="s">
        <v>31</v>
      </c>
      <c r="D607" s="52" t="s">
        <v>184</v>
      </c>
      <c r="E607" s="52" t="s">
        <v>187</v>
      </c>
      <c r="F607" s="52" t="s">
        <v>113</v>
      </c>
      <c r="G607" s="52" t="s">
        <v>258</v>
      </c>
      <c r="H607" s="52">
        <v>9347</v>
      </c>
    </row>
    <row r="608" spans="1:8" x14ac:dyDescent="0.35">
      <c r="A608" s="52">
        <v>2021</v>
      </c>
      <c r="B608" s="52" t="s">
        <v>30</v>
      </c>
      <c r="C608" s="52" t="s">
        <v>31</v>
      </c>
      <c r="D608" s="52" t="s">
        <v>184</v>
      </c>
      <c r="E608" s="52" t="s">
        <v>187</v>
      </c>
      <c r="F608" s="52" t="s">
        <v>117</v>
      </c>
      <c r="G608" s="52" t="s">
        <v>199</v>
      </c>
      <c r="H608" s="52">
        <v>266958</v>
      </c>
    </row>
    <row r="609" spans="1:8" x14ac:dyDescent="0.35">
      <c r="A609" s="52">
        <v>2021</v>
      </c>
      <c r="B609" s="52" t="s">
        <v>30</v>
      </c>
      <c r="C609" s="52" t="s">
        <v>31</v>
      </c>
      <c r="D609" s="52" t="s">
        <v>184</v>
      </c>
      <c r="E609" s="52" t="s">
        <v>187</v>
      </c>
      <c r="F609" s="52" t="s">
        <v>218</v>
      </c>
      <c r="G609" s="52" t="s">
        <v>108</v>
      </c>
      <c r="H609" s="52">
        <v>40042</v>
      </c>
    </row>
    <row r="610" spans="1:8" x14ac:dyDescent="0.35">
      <c r="A610" s="52">
        <v>2021</v>
      </c>
      <c r="B610" s="52" t="s">
        <v>30</v>
      </c>
      <c r="C610" s="52" t="s">
        <v>31</v>
      </c>
      <c r="D610" s="52" t="s">
        <v>184</v>
      </c>
      <c r="E610" s="52" t="s">
        <v>187</v>
      </c>
      <c r="F610" s="52" t="s">
        <v>219</v>
      </c>
      <c r="G610" s="52" t="s">
        <v>258</v>
      </c>
      <c r="H610" s="52">
        <v>3509</v>
      </c>
    </row>
    <row r="611" spans="1:8" x14ac:dyDescent="0.35">
      <c r="A611" s="52">
        <v>2021</v>
      </c>
      <c r="B611" s="52" t="s">
        <v>30</v>
      </c>
      <c r="C611" s="52" t="s">
        <v>31</v>
      </c>
      <c r="D611" s="52" t="s">
        <v>184</v>
      </c>
      <c r="E611" s="52" t="s">
        <v>187</v>
      </c>
      <c r="F611" s="52" t="s">
        <v>114</v>
      </c>
      <c r="G611" s="52" t="s">
        <v>258</v>
      </c>
      <c r="H611" s="52">
        <v>761</v>
      </c>
    </row>
    <row r="612" spans="1:8" x14ac:dyDescent="0.35">
      <c r="A612" s="52">
        <v>2021</v>
      </c>
      <c r="B612" s="52" t="s">
        <v>32</v>
      </c>
      <c r="C612" s="52" t="s">
        <v>33</v>
      </c>
      <c r="D612" s="52" t="s">
        <v>185</v>
      </c>
      <c r="E612" s="52" t="s">
        <v>186</v>
      </c>
      <c r="F612" s="52" t="s">
        <v>110</v>
      </c>
      <c r="G612" s="52" t="s">
        <v>258</v>
      </c>
      <c r="H612" s="52">
        <v>77426</v>
      </c>
    </row>
    <row r="613" spans="1:8" x14ac:dyDescent="0.35">
      <c r="A613" s="52">
        <v>2021</v>
      </c>
      <c r="B613" s="52" t="s">
        <v>32</v>
      </c>
      <c r="C613" s="52" t="s">
        <v>33</v>
      </c>
      <c r="D613" s="52" t="s">
        <v>185</v>
      </c>
      <c r="E613" s="52" t="s">
        <v>186</v>
      </c>
      <c r="F613" s="52" t="s">
        <v>109</v>
      </c>
      <c r="G613" s="52" t="s">
        <v>199</v>
      </c>
      <c r="H613" s="52">
        <v>3577684</v>
      </c>
    </row>
    <row r="614" spans="1:8" x14ac:dyDescent="0.35">
      <c r="A614" s="52">
        <v>2021</v>
      </c>
      <c r="B614" s="52" t="s">
        <v>32</v>
      </c>
      <c r="C614" s="52" t="s">
        <v>33</v>
      </c>
      <c r="D614" s="52" t="s">
        <v>185</v>
      </c>
      <c r="E614" s="52" t="s">
        <v>186</v>
      </c>
      <c r="F614" s="52" t="s">
        <v>217</v>
      </c>
      <c r="G614" s="52" t="s">
        <v>108</v>
      </c>
      <c r="H614" s="52">
        <v>0</v>
      </c>
    </row>
    <row r="615" spans="1:8" x14ac:dyDescent="0.35">
      <c r="A615" s="52">
        <v>2021</v>
      </c>
      <c r="B615" s="52" t="s">
        <v>32</v>
      </c>
      <c r="C615" s="52" t="s">
        <v>33</v>
      </c>
      <c r="D615" s="52" t="s">
        <v>185</v>
      </c>
      <c r="E615" s="52" t="s">
        <v>186</v>
      </c>
      <c r="F615" s="52" t="s">
        <v>111</v>
      </c>
      <c r="G615" s="52" t="s">
        <v>258</v>
      </c>
      <c r="H615" s="52">
        <v>453035</v>
      </c>
    </row>
    <row r="616" spans="1:8" x14ac:dyDescent="0.35">
      <c r="A616" s="52">
        <v>2021</v>
      </c>
      <c r="B616" s="52" t="s">
        <v>32</v>
      </c>
      <c r="C616" s="52" t="s">
        <v>33</v>
      </c>
      <c r="D616" s="52" t="s">
        <v>185</v>
      </c>
      <c r="E616" s="52" t="s">
        <v>186</v>
      </c>
      <c r="F616" s="52" t="s">
        <v>112</v>
      </c>
      <c r="G616" s="52" t="s">
        <v>258</v>
      </c>
      <c r="H616" s="52">
        <v>145467</v>
      </c>
    </row>
    <row r="617" spans="1:8" x14ac:dyDescent="0.35">
      <c r="A617" s="52">
        <v>2021</v>
      </c>
      <c r="B617" s="52" t="s">
        <v>32</v>
      </c>
      <c r="C617" s="52" t="s">
        <v>33</v>
      </c>
      <c r="D617" s="52" t="s">
        <v>185</v>
      </c>
      <c r="E617" s="52" t="s">
        <v>186</v>
      </c>
      <c r="F617" s="52" t="s">
        <v>113</v>
      </c>
      <c r="G617" s="52" t="s">
        <v>258</v>
      </c>
      <c r="H617" s="52">
        <v>1318755</v>
      </c>
    </row>
    <row r="618" spans="1:8" x14ac:dyDescent="0.35">
      <c r="A618" s="52">
        <v>2021</v>
      </c>
      <c r="B618" s="52" t="s">
        <v>32</v>
      </c>
      <c r="C618" s="52" t="s">
        <v>33</v>
      </c>
      <c r="D618" s="52" t="s">
        <v>185</v>
      </c>
      <c r="E618" s="52" t="s">
        <v>186</v>
      </c>
      <c r="F618" s="52" t="s">
        <v>117</v>
      </c>
      <c r="G618" s="52" t="s">
        <v>199</v>
      </c>
      <c r="H618" s="52">
        <v>2380403</v>
      </c>
    </row>
    <row r="619" spans="1:8" x14ac:dyDescent="0.35">
      <c r="A619" s="52">
        <v>2021</v>
      </c>
      <c r="B619" s="52" t="s">
        <v>32</v>
      </c>
      <c r="C619" s="52" t="s">
        <v>33</v>
      </c>
      <c r="D619" s="52" t="s">
        <v>185</v>
      </c>
      <c r="E619" s="52" t="s">
        <v>186</v>
      </c>
      <c r="F619" s="52" t="s">
        <v>218</v>
      </c>
      <c r="G619" s="52" t="s">
        <v>108</v>
      </c>
      <c r="H619" s="52">
        <v>615665</v>
      </c>
    </row>
    <row r="620" spans="1:8" x14ac:dyDescent="0.35">
      <c r="A620" s="52">
        <v>2021</v>
      </c>
      <c r="B620" s="52" t="s">
        <v>32</v>
      </c>
      <c r="C620" s="52" t="s">
        <v>33</v>
      </c>
      <c r="D620" s="52" t="s">
        <v>185</v>
      </c>
      <c r="E620" s="52" t="s">
        <v>186</v>
      </c>
      <c r="F620" s="52" t="s">
        <v>219</v>
      </c>
      <c r="G620" s="52" t="s">
        <v>258</v>
      </c>
      <c r="H620" s="52">
        <v>86759</v>
      </c>
    </row>
    <row r="621" spans="1:8" x14ac:dyDescent="0.35">
      <c r="A621" s="52">
        <v>2021</v>
      </c>
      <c r="B621" s="52" t="s">
        <v>32</v>
      </c>
      <c r="C621" s="52" t="s">
        <v>33</v>
      </c>
      <c r="D621" s="52" t="s">
        <v>185</v>
      </c>
      <c r="E621" s="52" t="s">
        <v>186</v>
      </c>
      <c r="F621" s="52" t="s">
        <v>114</v>
      </c>
      <c r="G621" s="52" t="s">
        <v>258</v>
      </c>
      <c r="H621" s="52">
        <v>144538</v>
      </c>
    </row>
    <row r="622" spans="1:8" x14ac:dyDescent="0.35">
      <c r="A622" s="52">
        <v>2021</v>
      </c>
      <c r="B622" s="52" t="s">
        <v>34</v>
      </c>
      <c r="C622" s="52" t="s">
        <v>35</v>
      </c>
      <c r="D622" s="52" t="s">
        <v>185</v>
      </c>
      <c r="E622" s="52" t="s">
        <v>186</v>
      </c>
      <c r="F622" s="52" t="s">
        <v>110</v>
      </c>
      <c r="G622" s="52" t="s">
        <v>258</v>
      </c>
      <c r="H622" s="52">
        <v>9529</v>
      </c>
    </row>
    <row r="623" spans="1:8" x14ac:dyDescent="0.35">
      <c r="A623" s="52">
        <v>2021</v>
      </c>
      <c r="B623" s="52" t="s">
        <v>34</v>
      </c>
      <c r="C623" s="52" t="s">
        <v>35</v>
      </c>
      <c r="D623" s="52" t="s">
        <v>185</v>
      </c>
      <c r="E623" s="52" t="s">
        <v>186</v>
      </c>
      <c r="F623" s="52" t="s">
        <v>109</v>
      </c>
      <c r="G623" s="52" t="s">
        <v>199</v>
      </c>
      <c r="H623" s="52">
        <v>1347104</v>
      </c>
    </row>
    <row r="624" spans="1:8" x14ac:dyDescent="0.35">
      <c r="A624" s="52">
        <v>2021</v>
      </c>
      <c r="B624" s="52" t="s">
        <v>34</v>
      </c>
      <c r="C624" s="52" t="s">
        <v>35</v>
      </c>
      <c r="D624" s="52" t="s">
        <v>185</v>
      </c>
      <c r="E624" s="52" t="s">
        <v>186</v>
      </c>
      <c r="F624" s="52" t="s">
        <v>217</v>
      </c>
      <c r="G624" s="52" t="s">
        <v>108</v>
      </c>
      <c r="H624" s="52">
        <v>0</v>
      </c>
    </row>
    <row r="625" spans="1:8" x14ac:dyDescent="0.35">
      <c r="A625" s="52">
        <v>2021</v>
      </c>
      <c r="B625" s="52" t="s">
        <v>34</v>
      </c>
      <c r="C625" s="52" t="s">
        <v>35</v>
      </c>
      <c r="D625" s="52" t="s">
        <v>185</v>
      </c>
      <c r="E625" s="52" t="s">
        <v>186</v>
      </c>
      <c r="F625" s="52" t="s">
        <v>111</v>
      </c>
      <c r="G625" s="52" t="s">
        <v>258</v>
      </c>
      <c r="H625" s="52">
        <v>27892</v>
      </c>
    </row>
    <row r="626" spans="1:8" x14ac:dyDescent="0.35">
      <c r="A626" s="52">
        <v>2021</v>
      </c>
      <c r="B626" s="52" t="s">
        <v>34</v>
      </c>
      <c r="C626" s="52" t="s">
        <v>35</v>
      </c>
      <c r="D626" s="52" t="s">
        <v>185</v>
      </c>
      <c r="E626" s="52" t="s">
        <v>186</v>
      </c>
      <c r="F626" s="52" t="s">
        <v>112</v>
      </c>
      <c r="G626" s="52" t="s">
        <v>258</v>
      </c>
      <c r="H626" s="52">
        <v>28075</v>
      </c>
    </row>
    <row r="627" spans="1:8" x14ac:dyDescent="0.35">
      <c r="A627" s="52">
        <v>2021</v>
      </c>
      <c r="B627" s="52" t="s">
        <v>34</v>
      </c>
      <c r="C627" s="52" t="s">
        <v>35</v>
      </c>
      <c r="D627" s="52" t="s">
        <v>185</v>
      </c>
      <c r="E627" s="52" t="s">
        <v>186</v>
      </c>
      <c r="F627" s="52" t="s">
        <v>113</v>
      </c>
      <c r="G627" s="52" t="s">
        <v>258</v>
      </c>
      <c r="H627" s="52">
        <v>373877</v>
      </c>
    </row>
    <row r="628" spans="1:8" x14ac:dyDescent="0.35">
      <c r="A628" s="52">
        <v>2021</v>
      </c>
      <c r="B628" s="52" t="s">
        <v>34</v>
      </c>
      <c r="C628" s="52" t="s">
        <v>35</v>
      </c>
      <c r="D628" s="52" t="s">
        <v>185</v>
      </c>
      <c r="E628" s="52" t="s">
        <v>186</v>
      </c>
      <c r="F628" s="52" t="s">
        <v>117</v>
      </c>
      <c r="G628" s="52" t="s">
        <v>199</v>
      </c>
      <c r="H628" s="52">
        <v>915592</v>
      </c>
    </row>
    <row r="629" spans="1:8" x14ac:dyDescent="0.35">
      <c r="A629" s="52">
        <v>2021</v>
      </c>
      <c r="B629" s="52" t="s">
        <v>34</v>
      </c>
      <c r="C629" s="52" t="s">
        <v>35</v>
      </c>
      <c r="D629" s="52" t="s">
        <v>185</v>
      </c>
      <c r="E629" s="52" t="s">
        <v>186</v>
      </c>
      <c r="F629" s="52" t="s">
        <v>218</v>
      </c>
      <c r="G629" s="52" t="s">
        <v>108</v>
      </c>
      <c r="H629" s="52">
        <v>147541</v>
      </c>
    </row>
    <row r="630" spans="1:8" x14ac:dyDescent="0.35">
      <c r="A630" s="52">
        <v>2021</v>
      </c>
      <c r="B630" s="52" t="s">
        <v>34</v>
      </c>
      <c r="C630" s="52" t="s">
        <v>35</v>
      </c>
      <c r="D630" s="52" t="s">
        <v>185</v>
      </c>
      <c r="E630" s="52" t="s">
        <v>186</v>
      </c>
      <c r="F630" s="52" t="s">
        <v>219</v>
      </c>
      <c r="G630" s="52" t="s">
        <v>258</v>
      </c>
      <c r="H630" s="52">
        <v>10801</v>
      </c>
    </row>
    <row r="631" spans="1:8" x14ac:dyDescent="0.35">
      <c r="A631" s="52">
        <v>2021</v>
      </c>
      <c r="B631" s="52" t="s">
        <v>34</v>
      </c>
      <c r="C631" s="52" t="s">
        <v>35</v>
      </c>
      <c r="D631" s="52" t="s">
        <v>185</v>
      </c>
      <c r="E631" s="52" t="s">
        <v>186</v>
      </c>
      <c r="F631" s="52" t="s">
        <v>114</v>
      </c>
      <c r="G631" s="52" t="s">
        <v>258</v>
      </c>
      <c r="H631" s="52">
        <v>7353</v>
      </c>
    </row>
    <row r="632" spans="1:8" x14ac:dyDescent="0.35">
      <c r="A632" s="52">
        <v>2021</v>
      </c>
      <c r="B632" s="52" t="s">
        <v>190</v>
      </c>
      <c r="C632" s="52" t="s">
        <v>202</v>
      </c>
      <c r="D632" s="52" t="s">
        <v>184</v>
      </c>
      <c r="E632" s="52" t="s">
        <v>187</v>
      </c>
      <c r="F632" s="52" t="s">
        <v>110</v>
      </c>
      <c r="G632" s="52" t="s">
        <v>258</v>
      </c>
      <c r="H632" s="52">
        <v>499</v>
      </c>
    </row>
    <row r="633" spans="1:8" x14ac:dyDescent="0.35">
      <c r="A633" s="52">
        <v>2021</v>
      </c>
      <c r="B633" s="52" t="s">
        <v>190</v>
      </c>
      <c r="C633" s="52" t="s">
        <v>202</v>
      </c>
      <c r="D633" s="52" t="s">
        <v>184</v>
      </c>
      <c r="E633" s="52" t="s">
        <v>187</v>
      </c>
      <c r="F633" s="52" t="s">
        <v>109</v>
      </c>
      <c r="G633" s="52" t="s">
        <v>199</v>
      </c>
      <c r="H633" s="52">
        <v>67005</v>
      </c>
    </row>
    <row r="634" spans="1:8" x14ac:dyDescent="0.35">
      <c r="A634" s="52">
        <v>2021</v>
      </c>
      <c r="B634" s="52" t="s">
        <v>190</v>
      </c>
      <c r="C634" s="52" t="s">
        <v>202</v>
      </c>
      <c r="D634" s="52" t="s">
        <v>184</v>
      </c>
      <c r="E634" s="52" t="s">
        <v>187</v>
      </c>
      <c r="F634" s="52" t="s">
        <v>217</v>
      </c>
      <c r="G634" s="52" t="s">
        <v>108</v>
      </c>
      <c r="H634" s="52">
        <v>0</v>
      </c>
    </row>
    <row r="635" spans="1:8" x14ac:dyDescent="0.35">
      <c r="A635" s="52">
        <v>2021</v>
      </c>
      <c r="B635" s="52" t="s">
        <v>190</v>
      </c>
      <c r="C635" s="52" t="s">
        <v>202</v>
      </c>
      <c r="D635" s="52" t="s">
        <v>184</v>
      </c>
      <c r="E635" s="52" t="s">
        <v>187</v>
      </c>
      <c r="F635" s="52" t="s">
        <v>111</v>
      </c>
      <c r="G635" s="52" t="s">
        <v>258</v>
      </c>
      <c r="H635" s="52">
        <v>257</v>
      </c>
    </row>
    <row r="636" spans="1:8" x14ac:dyDescent="0.35">
      <c r="A636" s="52">
        <v>2021</v>
      </c>
      <c r="B636" s="52" t="s">
        <v>190</v>
      </c>
      <c r="C636" s="52" t="s">
        <v>202</v>
      </c>
      <c r="D636" s="52" t="s">
        <v>184</v>
      </c>
      <c r="E636" s="52" t="s">
        <v>187</v>
      </c>
      <c r="F636" s="52" t="s">
        <v>112</v>
      </c>
      <c r="G636" s="52" t="s">
        <v>258</v>
      </c>
      <c r="H636" s="52">
        <v>136</v>
      </c>
    </row>
    <row r="637" spans="1:8" x14ac:dyDescent="0.35">
      <c r="A637" s="52">
        <v>2021</v>
      </c>
      <c r="B637" s="52" t="s">
        <v>190</v>
      </c>
      <c r="C637" s="52" t="s">
        <v>202</v>
      </c>
      <c r="D637" s="52" t="s">
        <v>184</v>
      </c>
      <c r="E637" s="52" t="s">
        <v>187</v>
      </c>
      <c r="F637" s="52" t="s">
        <v>113</v>
      </c>
      <c r="G637" s="52" t="s">
        <v>258</v>
      </c>
      <c r="H637" s="52">
        <v>593</v>
      </c>
    </row>
    <row r="638" spans="1:8" x14ac:dyDescent="0.35">
      <c r="A638" s="52">
        <v>2021</v>
      </c>
      <c r="B638" s="52" t="s">
        <v>190</v>
      </c>
      <c r="C638" s="52" t="s">
        <v>202</v>
      </c>
      <c r="D638" s="52" t="s">
        <v>184</v>
      </c>
      <c r="E638" s="52" t="s">
        <v>187</v>
      </c>
      <c r="F638" s="52" t="s">
        <v>117</v>
      </c>
      <c r="G638" s="52" t="s">
        <v>199</v>
      </c>
      <c r="H638" s="52">
        <v>61721</v>
      </c>
    </row>
    <row r="639" spans="1:8" x14ac:dyDescent="0.35">
      <c r="A639" s="52">
        <v>2021</v>
      </c>
      <c r="B639" s="52" t="s">
        <v>190</v>
      </c>
      <c r="C639" s="52" t="s">
        <v>202</v>
      </c>
      <c r="D639" s="52" t="s">
        <v>184</v>
      </c>
      <c r="E639" s="52" t="s">
        <v>187</v>
      </c>
      <c r="F639" s="52" t="s">
        <v>218</v>
      </c>
      <c r="G639" s="52" t="s">
        <v>108</v>
      </c>
      <c r="H639" s="52">
        <v>9099</v>
      </c>
    </row>
    <row r="640" spans="1:8" x14ac:dyDescent="0.35">
      <c r="A640" s="52">
        <v>2021</v>
      </c>
      <c r="B640" s="52" t="s">
        <v>190</v>
      </c>
      <c r="C640" s="52" t="s">
        <v>202</v>
      </c>
      <c r="D640" s="52" t="s">
        <v>184</v>
      </c>
      <c r="E640" s="52" t="s">
        <v>187</v>
      </c>
      <c r="F640" s="52" t="s">
        <v>219</v>
      </c>
      <c r="G640" s="52" t="s">
        <v>258</v>
      </c>
      <c r="H640" s="52">
        <v>1111</v>
      </c>
    </row>
    <row r="641" spans="1:8" x14ac:dyDescent="0.35">
      <c r="A641" s="52">
        <v>2021</v>
      </c>
      <c r="B641" s="52" t="s">
        <v>190</v>
      </c>
      <c r="C641" s="52" t="s">
        <v>202</v>
      </c>
      <c r="D641" s="52" t="s">
        <v>184</v>
      </c>
      <c r="E641" s="52" t="s">
        <v>187</v>
      </c>
      <c r="F641" s="52" t="s">
        <v>114</v>
      </c>
      <c r="G641" s="52" t="s">
        <v>258</v>
      </c>
      <c r="H641" s="52">
        <v>39</v>
      </c>
    </row>
    <row r="642" spans="1:8" x14ac:dyDescent="0.35">
      <c r="A642" s="52">
        <v>2021</v>
      </c>
      <c r="B642" s="52" t="s">
        <v>38</v>
      </c>
      <c r="C642" s="52" t="s">
        <v>39</v>
      </c>
      <c r="D642" s="52" t="s">
        <v>184</v>
      </c>
      <c r="E642" s="52" t="s">
        <v>187</v>
      </c>
      <c r="F642" s="52" t="s">
        <v>110</v>
      </c>
      <c r="G642" s="52" t="s">
        <v>258</v>
      </c>
      <c r="H642" s="52">
        <v>2337</v>
      </c>
    </row>
    <row r="643" spans="1:8" x14ac:dyDescent="0.35">
      <c r="A643" s="52">
        <v>2021</v>
      </c>
      <c r="B643" s="52" t="s">
        <v>38</v>
      </c>
      <c r="C643" s="52" t="s">
        <v>39</v>
      </c>
      <c r="D643" s="52" t="s">
        <v>184</v>
      </c>
      <c r="E643" s="52" t="s">
        <v>187</v>
      </c>
      <c r="F643" s="52" t="s">
        <v>109</v>
      </c>
      <c r="G643" s="52" t="s">
        <v>199</v>
      </c>
      <c r="H643" s="52">
        <v>422506</v>
      </c>
    </row>
    <row r="644" spans="1:8" x14ac:dyDescent="0.35">
      <c r="A644" s="52">
        <v>2021</v>
      </c>
      <c r="B644" s="52" t="s">
        <v>38</v>
      </c>
      <c r="C644" s="52" t="s">
        <v>39</v>
      </c>
      <c r="D644" s="52" t="s">
        <v>184</v>
      </c>
      <c r="E644" s="52" t="s">
        <v>187</v>
      </c>
      <c r="F644" s="52" t="s">
        <v>217</v>
      </c>
      <c r="G644" s="52" t="s">
        <v>108</v>
      </c>
      <c r="H644" s="52">
        <v>0</v>
      </c>
    </row>
    <row r="645" spans="1:8" x14ac:dyDescent="0.35">
      <c r="A645" s="52">
        <v>2021</v>
      </c>
      <c r="B645" s="52" t="s">
        <v>38</v>
      </c>
      <c r="C645" s="52" t="s">
        <v>39</v>
      </c>
      <c r="D645" s="52" t="s">
        <v>184</v>
      </c>
      <c r="E645" s="52" t="s">
        <v>187</v>
      </c>
      <c r="F645" s="52" t="s">
        <v>111</v>
      </c>
      <c r="G645" s="52" t="s">
        <v>258</v>
      </c>
      <c r="H645" s="52">
        <v>2266</v>
      </c>
    </row>
    <row r="646" spans="1:8" x14ac:dyDescent="0.35">
      <c r="A646" s="52">
        <v>2021</v>
      </c>
      <c r="B646" s="52" t="s">
        <v>38</v>
      </c>
      <c r="C646" s="52" t="s">
        <v>39</v>
      </c>
      <c r="D646" s="52" t="s">
        <v>184</v>
      </c>
      <c r="E646" s="52" t="s">
        <v>187</v>
      </c>
      <c r="F646" s="52" t="s">
        <v>112</v>
      </c>
      <c r="G646" s="52" t="s">
        <v>258</v>
      </c>
      <c r="H646" s="52">
        <v>558</v>
      </c>
    </row>
    <row r="647" spans="1:8" x14ac:dyDescent="0.35">
      <c r="A647" s="52">
        <v>2021</v>
      </c>
      <c r="B647" s="52" t="s">
        <v>38</v>
      </c>
      <c r="C647" s="52" t="s">
        <v>39</v>
      </c>
      <c r="D647" s="52" t="s">
        <v>184</v>
      </c>
      <c r="E647" s="52" t="s">
        <v>187</v>
      </c>
      <c r="F647" s="52" t="s">
        <v>113</v>
      </c>
      <c r="G647" s="52" t="s">
        <v>258</v>
      </c>
      <c r="H647" s="52">
        <v>11670</v>
      </c>
    </row>
    <row r="648" spans="1:8" x14ac:dyDescent="0.35">
      <c r="A648" s="52">
        <v>2021</v>
      </c>
      <c r="B648" s="52" t="s">
        <v>38</v>
      </c>
      <c r="C648" s="52" t="s">
        <v>39</v>
      </c>
      <c r="D648" s="52" t="s">
        <v>184</v>
      </c>
      <c r="E648" s="52" t="s">
        <v>187</v>
      </c>
      <c r="F648" s="52" t="s">
        <v>117</v>
      </c>
      <c r="G648" s="52" t="s">
        <v>199</v>
      </c>
      <c r="H648" s="52">
        <v>297462</v>
      </c>
    </row>
    <row r="649" spans="1:8" x14ac:dyDescent="0.35">
      <c r="A649" s="52">
        <v>2021</v>
      </c>
      <c r="B649" s="52" t="s">
        <v>38</v>
      </c>
      <c r="C649" s="52" t="s">
        <v>39</v>
      </c>
      <c r="D649" s="52" t="s">
        <v>184</v>
      </c>
      <c r="E649" s="52" t="s">
        <v>187</v>
      </c>
      <c r="F649" s="52" t="s">
        <v>218</v>
      </c>
      <c r="G649" s="52" t="s">
        <v>108</v>
      </c>
      <c r="H649" s="52">
        <v>47919</v>
      </c>
    </row>
    <row r="650" spans="1:8" x14ac:dyDescent="0.35">
      <c r="A650" s="52">
        <v>2021</v>
      </c>
      <c r="B650" s="52" t="s">
        <v>38</v>
      </c>
      <c r="C650" s="52" t="s">
        <v>39</v>
      </c>
      <c r="D650" s="52" t="s">
        <v>184</v>
      </c>
      <c r="E650" s="52" t="s">
        <v>187</v>
      </c>
      <c r="F650" s="52" t="s">
        <v>219</v>
      </c>
      <c r="G650" s="52" t="s">
        <v>258</v>
      </c>
      <c r="H650" s="52">
        <v>3563</v>
      </c>
    </row>
    <row r="651" spans="1:8" x14ac:dyDescent="0.35">
      <c r="A651" s="52">
        <v>2021</v>
      </c>
      <c r="B651" s="52" t="s">
        <v>38</v>
      </c>
      <c r="C651" s="52" t="s">
        <v>39</v>
      </c>
      <c r="D651" s="52" t="s">
        <v>184</v>
      </c>
      <c r="E651" s="52" t="s">
        <v>187</v>
      </c>
      <c r="F651" s="52" t="s">
        <v>114</v>
      </c>
      <c r="G651" s="52" t="s">
        <v>258</v>
      </c>
      <c r="H651" s="52">
        <v>2427</v>
      </c>
    </row>
    <row r="652" spans="1:8" x14ac:dyDescent="0.35">
      <c r="A652" s="52">
        <v>2021</v>
      </c>
      <c r="B652" s="52" t="s">
        <v>40</v>
      </c>
      <c r="C652" s="52" t="s">
        <v>41</v>
      </c>
      <c r="D652" s="52" t="s">
        <v>184</v>
      </c>
      <c r="E652" s="52" t="s">
        <v>186</v>
      </c>
      <c r="F652" s="52" t="s">
        <v>110</v>
      </c>
      <c r="G652" s="52" t="s">
        <v>258</v>
      </c>
      <c r="H652" s="52">
        <v>6562</v>
      </c>
    </row>
    <row r="653" spans="1:8" x14ac:dyDescent="0.35">
      <c r="A653" s="52">
        <v>2021</v>
      </c>
      <c r="B653" s="52" t="s">
        <v>40</v>
      </c>
      <c r="C653" s="52" t="s">
        <v>41</v>
      </c>
      <c r="D653" s="52" t="s">
        <v>184</v>
      </c>
      <c r="E653" s="52" t="s">
        <v>186</v>
      </c>
      <c r="F653" s="52" t="s">
        <v>109</v>
      </c>
      <c r="G653" s="52" t="s">
        <v>199</v>
      </c>
      <c r="H653" s="52">
        <v>557117</v>
      </c>
    </row>
    <row r="654" spans="1:8" x14ac:dyDescent="0.35">
      <c r="A654" s="52">
        <v>2021</v>
      </c>
      <c r="B654" s="52" t="s">
        <v>40</v>
      </c>
      <c r="C654" s="52" t="s">
        <v>41</v>
      </c>
      <c r="D654" s="52" t="s">
        <v>184</v>
      </c>
      <c r="E654" s="52" t="s">
        <v>186</v>
      </c>
      <c r="F654" s="52" t="s">
        <v>217</v>
      </c>
      <c r="G654" s="52" t="s">
        <v>108</v>
      </c>
      <c r="H654" s="52">
        <v>0</v>
      </c>
    </row>
    <row r="655" spans="1:8" x14ac:dyDescent="0.35">
      <c r="A655" s="52">
        <v>2021</v>
      </c>
      <c r="B655" s="52" t="s">
        <v>40</v>
      </c>
      <c r="C655" s="52" t="s">
        <v>41</v>
      </c>
      <c r="D655" s="52" t="s">
        <v>184</v>
      </c>
      <c r="E655" s="52" t="s">
        <v>186</v>
      </c>
      <c r="F655" s="52" t="s">
        <v>111</v>
      </c>
      <c r="G655" s="52" t="s">
        <v>258</v>
      </c>
      <c r="H655" s="52">
        <v>35543</v>
      </c>
    </row>
    <row r="656" spans="1:8" x14ac:dyDescent="0.35">
      <c r="A656" s="52">
        <v>2021</v>
      </c>
      <c r="B656" s="52" t="s">
        <v>40</v>
      </c>
      <c r="C656" s="52" t="s">
        <v>41</v>
      </c>
      <c r="D656" s="52" t="s">
        <v>184</v>
      </c>
      <c r="E656" s="52" t="s">
        <v>186</v>
      </c>
      <c r="F656" s="52" t="s">
        <v>112</v>
      </c>
      <c r="G656" s="52" t="s">
        <v>258</v>
      </c>
      <c r="H656" s="52">
        <v>26436</v>
      </c>
    </row>
    <row r="657" spans="1:8" x14ac:dyDescent="0.35">
      <c r="A657" s="52">
        <v>2021</v>
      </c>
      <c r="B657" s="52" t="s">
        <v>40</v>
      </c>
      <c r="C657" s="52" t="s">
        <v>41</v>
      </c>
      <c r="D657" s="52" t="s">
        <v>184</v>
      </c>
      <c r="E657" s="52" t="s">
        <v>186</v>
      </c>
      <c r="F657" s="52" t="s">
        <v>113</v>
      </c>
      <c r="G657" s="52" t="s">
        <v>258</v>
      </c>
      <c r="H657" s="52">
        <v>47380</v>
      </c>
    </row>
    <row r="658" spans="1:8" x14ac:dyDescent="0.35">
      <c r="A658" s="52">
        <v>2021</v>
      </c>
      <c r="B658" s="52" t="s">
        <v>40</v>
      </c>
      <c r="C658" s="52" t="s">
        <v>41</v>
      </c>
      <c r="D658" s="52" t="s">
        <v>184</v>
      </c>
      <c r="E658" s="52" t="s">
        <v>186</v>
      </c>
      <c r="F658" s="52" t="s">
        <v>117</v>
      </c>
      <c r="G658" s="52" t="s">
        <v>199</v>
      </c>
      <c r="H658" s="52">
        <v>438365</v>
      </c>
    </row>
    <row r="659" spans="1:8" x14ac:dyDescent="0.35">
      <c r="A659" s="52">
        <v>2021</v>
      </c>
      <c r="B659" s="52" t="s">
        <v>40</v>
      </c>
      <c r="C659" s="52" t="s">
        <v>41</v>
      </c>
      <c r="D659" s="52" t="s">
        <v>184</v>
      </c>
      <c r="E659" s="52" t="s">
        <v>186</v>
      </c>
      <c r="F659" s="52" t="s">
        <v>218</v>
      </c>
      <c r="G659" s="52" t="s">
        <v>108</v>
      </c>
      <c r="H659" s="52">
        <v>72750</v>
      </c>
    </row>
    <row r="660" spans="1:8" x14ac:dyDescent="0.35">
      <c r="A660" s="52">
        <v>2021</v>
      </c>
      <c r="B660" s="52" t="s">
        <v>40</v>
      </c>
      <c r="C660" s="52" t="s">
        <v>41</v>
      </c>
      <c r="D660" s="52" t="s">
        <v>184</v>
      </c>
      <c r="E660" s="52" t="s">
        <v>186</v>
      </c>
      <c r="F660" s="52" t="s">
        <v>219</v>
      </c>
      <c r="G660" s="52" t="s">
        <v>258</v>
      </c>
      <c r="H660" s="52">
        <v>8630</v>
      </c>
    </row>
    <row r="661" spans="1:8" x14ac:dyDescent="0.35">
      <c r="A661" s="52">
        <v>2021</v>
      </c>
      <c r="B661" s="52" t="s">
        <v>40</v>
      </c>
      <c r="C661" s="52" t="s">
        <v>41</v>
      </c>
      <c r="D661" s="52" t="s">
        <v>184</v>
      </c>
      <c r="E661" s="52" t="s">
        <v>186</v>
      </c>
      <c r="F661" s="52" t="s">
        <v>114</v>
      </c>
      <c r="G661" s="52" t="s">
        <v>258</v>
      </c>
      <c r="H661" s="52">
        <v>6016</v>
      </c>
    </row>
    <row r="662" spans="1:8" x14ac:dyDescent="0.35">
      <c r="A662" s="52">
        <v>2021</v>
      </c>
      <c r="B662" s="52" t="s">
        <v>42</v>
      </c>
      <c r="C662" s="52" t="s">
        <v>43</v>
      </c>
      <c r="D662" s="52" t="s">
        <v>184</v>
      </c>
      <c r="E662" s="52" t="s">
        <v>187</v>
      </c>
      <c r="F662" s="52" t="s">
        <v>110</v>
      </c>
      <c r="G662" s="52" t="s">
        <v>258</v>
      </c>
      <c r="H662" s="52">
        <v>2454</v>
      </c>
    </row>
    <row r="663" spans="1:8" x14ac:dyDescent="0.35">
      <c r="A663" s="52">
        <v>2021</v>
      </c>
      <c r="B663" s="52" t="s">
        <v>42</v>
      </c>
      <c r="C663" s="52" t="s">
        <v>43</v>
      </c>
      <c r="D663" s="52" t="s">
        <v>184</v>
      </c>
      <c r="E663" s="52" t="s">
        <v>187</v>
      </c>
      <c r="F663" s="52" t="s">
        <v>109</v>
      </c>
      <c r="G663" s="52" t="s">
        <v>199</v>
      </c>
      <c r="H663" s="52">
        <v>448325</v>
      </c>
    </row>
    <row r="664" spans="1:8" x14ac:dyDescent="0.35">
      <c r="A664" s="52">
        <v>2021</v>
      </c>
      <c r="B664" s="52" t="s">
        <v>42</v>
      </c>
      <c r="C664" s="52" t="s">
        <v>43</v>
      </c>
      <c r="D664" s="52" t="s">
        <v>184</v>
      </c>
      <c r="E664" s="52" t="s">
        <v>187</v>
      </c>
      <c r="F664" s="52" t="s">
        <v>217</v>
      </c>
      <c r="G664" s="52" t="s">
        <v>108</v>
      </c>
      <c r="H664" s="52">
        <v>0</v>
      </c>
    </row>
    <row r="665" spans="1:8" x14ac:dyDescent="0.35">
      <c r="A665" s="52">
        <v>2021</v>
      </c>
      <c r="B665" s="52" t="s">
        <v>42</v>
      </c>
      <c r="C665" s="52" t="s">
        <v>43</v>
      </c>
      <c r="D665" s="52" t="s">
        <v>184</v>
      </c>
      <c r="E665" s="52" t="s">
        <v>187</v>
      </c>
      <c r="F665" s="52" t="s">
        <v>111</v>
      </c>
      <c r="G665" s="52" t="s">
        <v>258</v>
      </c>
      <c r="H665" s="52">
        <v>2247</v>
      </c>
    </row>
    <row r="666" spans="1:8" x14ac:dyDescent="0.35">
      <c r="A666" s="52">
        <v>2021</v>
      </c>
      <c r="B666" s="52" t="s">
        <v>42</v>
      </c>
      <c r="C666" s="52" t="s">
        <v>43</v>
      </c>
      <c r="D666" s="52" t="s">
        <v>184</v>
      </c>
      <c r="E666" s="52" t="s">
        <v>187</v>
      </c>
      <c r="F666" s="52" t="s">
        <v>112</v>
      </c>
      <c r="G666" s="52" t="s">
        <v>258</v>
      </c>
      <c r="H666" s="52">
        <v>558</v>
      </c>
    </row>
    <row r="667" spans="1:8" x14ac:dyDescent="0.35">
      <c r="A667" s="52">
        <v>2021</v>
      </c>
      <c r="B667" s="52" t="s">
        <v>42</v>
      </c>
      <c r="C667" s="52" t="s">
        <v>43</v>
      </c>
      <c r="D667" s="52" t="s">
        <v>184</v>
      </c>
      <c r="E667" s="52" t="s">
        <v>187</v>
      </c>
      <c r="F667" s="52" t="s">
        <v>113</v>
      </c>
      <c r="G667" s="52" t="s">
        <v>258</v>
      </c>
      <c r="H667" s="52">
        <v>17374</v>
      </c>
    </row>
    <row r="668" spans="1:8" x14ac:dyDescent="0.35">
      <c r="A668" s="52">
        <v>2021</v>
      </c>
      <c r="B668" s="52" t="s">
        <v>42</v>
      </c>
      <c r="C668" s="52" t="s">
        <v>43</v>
      </c>
      <c r="D668" s="52" t="s">
        <v>184</v>
      </c>
      <c r="E668" s="52" t="s">
        <v>187</v>
      </c>
      <c r="F668" s="52" t="s">
        <v>117</v>
      </c>
      <c r="G668" s="52" t="s">
        <v>199</v>
      </c>
      <c r="H668" s="52">
        <v>403929</v>
      </c>
    </row>
    <row r="669" spans="1:8" x14ac:dyDescent="0.35">
      <c r="A669" s="52">
        <v>2021</v>
      </c>
      <c r="B669" s="52" t="s">
        <v>42</v>
      </c>
      <c r="C669" s="52" t="s">
        <v>43</v>
      </c>
      <c r="D669" s="52" t="s">
        <v>184</v>
      </c>
      <c r="E669" s="52" t="s">
        <v>187</v>
      </c>
      <c r="F669" s="52" t="s">
        <v>218</v>
      </c>
      <c r="G669" s="52" t="s">
        <v>108</v>
      </c>
      <c r="H669" s="52">
        <v>56125</v>
      </c>
    </row>
    <row r="670" spans="1:8" x14ac:dyDescent="0.35">
      <c r="A670" s="52">
        <v>2021</v>
      </c>
      <c r="B670" s="52" t="s">
        <v>42</v>
      </c>
      <c r="C670" s="52" t="s">
        <v>43</v>
      </c>
      <c r="D670" s="52" t="s">
        <v>184</v>
      </c>
      <c r="E670" s="52" t="s">
        <v>187</v>
      </c>
      <c r="F670" s="52" t="s">
        <v>219</v>
      </c>
      <c r="G670" s="52" t="s">
        <v>258</v>
      </c>
      <c r="H670" s="52">
        <v>3615</v>
      </c>
    </row>
    <row r="671" spans="1:8" x14ac:dyDescent="0.35">
      <c r="A671" s="52">
        <v>2021</v>
      </c>
      <c r="B671" s="52" t="s">
        <v>42</v>
      </c>
      <c r="C671" s="52" t="s">
        <v>43</v>
      </c>
      <c r="D671" s="52" t="s">
        <v>184</v>
      </c>
      <c r="E671" s="52" t="s">
        <v>187</v>
      </c>
      <c r="F671" s="52" t="s">
        <v>114</v>
      </c>
      <c r="G671" s="52" t="s">
        <v>258</v>
      </c>
      <c r="H671" s="52">
        <v>1253</v>
      </c>
    </row>
    <row r="672" spans="1:8" x14ac:dyDescent="0.35">
      <c r="A672" s="52">
        <v>2021</v>
      </c>
      <c r="B672" s="52" t="s">
        <v>46</v>
      </c>
      <c r="C672" s="52" t="s">
        <v>47</v>
      </c>
      <c r="D672" s="52" t="s">
        <v>184</v>
      </c>
      <c r="E672" s="52" t="s">
        <v>188</v>
      </c>
      <c r="F672" s="52" t="s">
        <v>110</v>
      </c>
      <c r="G672" s="52" t="s">
        <v>258</v>
      </c>
      <c r="H672" s="52">
        <v>3</v>
      </c>
    </row>
    <row r="673" spans="1:8" x14ac:dyDescent="0.35">
      <c r="A673" s="52">
        <v>2021</v>
      </c>
      <c r="B673" s="52" t="s">
        <v>46</v>
      </c>
      <c r="C673" s="52" t="s">
        <v>47</v>
      </c>
      <c r="D673" s="52" t="s">
        <v>184</v>
      </c>
      <c r="E673" s="52" t="s">
        <v>188</v>
      </c>
      <c r="F673" s="52" t="s">
        <v>109</v>
      </c>
      <c r="G673" s="52" t="s">
        <v>199</v>
      </c>
      <c r="H673" s="52">
        <v>967</v>
      </c>
    </row>
    <row r="674" spans="1:8" x14ac:dyDescent="0.35">
      <c r="A674" s="52">
        <v>2021</v>
      </c>
      <c r="B674" s="52" t="s">
        <v>46</v>
      </c>
      <c r="C674" s="52" t="s">
        <v>47</v>
      </c>
      <c r="D674" s="52" t="s">
        <v>184</v>
      </c>
      <c r="E674" s="52" t="s">
        <v>188</v>
      </c>
      <c r="F674" s="52" t="s">
        <v>217</v>
      </c>
      <c r="G674" s="52" t="s">
        <v>108</v>
      </c>
      <c r="H674" s="52">
        <v>0</v>
      </c>
    </row>
    <row r="675" spans="1:8" x14ac:dyDescent="0.35">
      <c r="A675" s="52">
        <v>2021</v>
      </c>
      <c r="B675" s="52" t="s">
        <v>46</v>
      </c>
      <c r="C675" s="52" t="s">
        <v>47</v>
      </c>
      <c r="D675" s="52" t="s">
        <v>184</v>
      </c>
      <c r="E675" s="52" t="s">
        <v>188</v>
      </c>
      <c r="F675" s="52" t="s">
        <v>111</v>
      </c>
      <c r="G675" s="52" t="s">
        <v>258</v>
      </c>
      <c r="H675" s="52">
        <v>1</v>
      </c>
    </row>
    <row r="676" spans="1:8" x14ac:dyDescent="0.35">
      <c r="A676" s="52">
        <v>2021</v>
      </c>
      <c r="B676" s="52" t="s">
        <v>46</v>
      </c>
      <c r="C676" s="52" t="s">
        <v>47</v>
      </c>
      <c r="D676" s="52" t="s">
        <v>184</v>
      </c>
      <c r="E676" s="52" t="s">
        <v>188</v>
      </c>
      <c r="F676" s="52" t="s">
        <v>112</v>
      </c>
      <c r="G676" s="52" t="s">
        <v>258</v>
      </c>
      <c r="H676" s="52">
        <v>1</v>
      </c>
    </row>
    <row r="677" spans="1:8" x14ac:dyDescent="0.35">
      <c r="A677" s="52">
        <v>2021</v>
      </c>
      <c r="B677" s="52" t="s">
        <v>46</v>
      </c>
      <c r="C677" s="52" t="s">
        <v>47</v>
      </c>
      <c r="D677" s="52" t="s">
        <v>184</v>
      </c>
      <c r="E677" s="52" t="s">
        <v>188</v>
      </c>
      <c r="F677" s="52" t="s">
        <v>113</v>
      </c>
      <c r="G677" s="52" t="s">
        <v>258</v>
      </c>
      <c r="H677" s="52">
        <v>0</v>
      </c>
    </row>
    <row r="678" spans="1:8" x14ac:dyDescent="0.35">
      <c r="A678" s="52">
        <v>2021</v>
      </c>
      <c r="B678" s="52" t="s">
        <v>46</v>
      </c>
      <c r="C678" s="52" t="s">
        <v>47</v>
      </c>
      <c r="D678" s="52" t="s">
        <v>184</v>
      </c>
      <c r="E678" s="52" t="s">
        <v>188</v>
      </c>
      <c r="F678" s="52" t="s">
        <v>117</v>
      </c>
      <c r="G678" s="52" t="s">
        <v>199</v>
      </c>
      <c r="H678" s="52">
        <v>950</v>
      </c>
    </row>
    <row r="679" spans="1:8" x14ac:dyDescent="0.35">
      <c r="A679" s="52">
        <v>2021</v>
      </c>
      <c r="B679" s="52" t="s">
        <v>46</v>
      </c>
      <c r="C679" s="52" t="s">
        <v>47</v>
      </c>
      <c r="D679" s="52" t="s">
        <v>184</v>
      </c>
      <c r="E679" s="52" t="s">
        <v>188</v>
      </c>
      <c r="F679" s="52" t="s">
        <v>218</v>
      </c>
      <c r="G679" s="52" t="s">
        <v>108</v>
      </c>
      <c r="H679" s="52">
        <v>125</v>
      </c>
    </row>
    <row r="680" spans="1:8" x14ac:dyDescent="0.35">
      <c r="A680" s="52">
        <v>2021</v>
      </c>
      <c r="B680" s="52" t="s">
        <v>46</v>
      </c>
      <c r="C680" s="52" t="s">
        <v>47</v>
      </c>
      <c r="D680" s="52" t="s">
        <v>184</v>
      </c>
      <c r="E680" s="52" t="s">
        <v>188</v>
      </c>
      <c r="F680" s="52" t="s">
        <v>219</v>
      </c>
      <c r="G680" s="52" t="s">
        <v>258</v>
      </c>
      <c r="H680" s="52">
        <v>7</v>
      </c>
    </row>
    <row r="681" spans="1:8" x14ac:dyDescent="0.35">
      <c r="A681" s="52">
        <v>2021</v>
      </c>
      <c r="B681" s="52" t="s">
        <v>46</v>
      </c>
      <c r="C681" s="52" t="s">
        <v>47</v>
      </c>
      <c r="D681" s="52" t="s">
        <v>184</v>
      </c>
      <c r="E681" s="52" t="s">
        <v>188</v>
      </c>
      <c r="F681" s="52" t="s">
        <v>114</v>
      </c>
      <c r="G681" s="52" t="s">
        <v>258</v>
      </c>
      <c r="H681" s="52">
        <v>0</v>
      </c>
    </row>
    <row r="682" spans="1:8" x14ac:dyDescent="0.35">
      <c r="A682" s="52">
        <v>2021</v>
      </c>
      <c r="B682" s="52" t="s">
        <v>48</v>
      </c>
      <c r="C682" s="52" t="s">
        <v>49</v>
      </c>
      <c r="D682" s="52" t="s">
        <v>184</v>
      </c>
      <c r="E682" s="52" t="s">
        <v>187</v>
      </c>
      <c r="F682" s="52" t="s">
        <v>110</v>
      </c>
      <c r="G682" s="52" t="s">
        <v>258</v>
      </c>
      <c r="H682" s="52">
        <v>9748</v>
      </c>
    </row>
    <row r="683" spans="1:8" x14ac:dyDescent="0.35">
      <c r="A683" s="52">
        <v>2021</v>
      </c>
      <c r="B683" s="52" t="s">
        <v>48</v>
      </c>
      <c r="C683" s="52" t="s">
        <v>49</v>
      </c>
      <c r="D683" s="52" t="s">
        <v>184</v>
      </c>
      <c r="E683" s="52" t="s">
        <v>187</v>
      </c>
      <c r="F683" s="52" t="s">
        <v>109</v>
      </c>
      <c r="G683" s="52" t="s">
        <v>199</v>
      </c>
      <c r="H683" s="52">
        <v>889813</v>
      </c>
    </row>
    <row r="684" spans="1:8" x14ac:dyDescent="0.35">
      <c r="A684" s="52">
        <v>2021</v>
      </c>
      <c r="B684" s="52" t="s">
        <v>48</v>
      </c>
      <c r="C684" s="52" t="s">
        <v>49</v>
      </c>
      <c r="D684" s="52" t="s">
        <v>184</v>
      </c>
      <c r="E684" s="52" t="s">
        <v>187</v>
      </c>
      <c r="F684" s="52" t="s">
        <v>217</v>
      </c>
      <c r="G684" s="52" t="s">
        <v>108</v>
      </c>
      <c r="H684" s="52">
        <v>0</v>
      </c>
    </row>
    <row r="685" spans="1:8" x14ac:dyDescent="0.35">
      <c r="A685" s="52">
        <v>2021</v>
      </c>
      <c r="B685" s="52" t="s">
        <v>48</v>
      </c>
      <c r="C685" s="52" t="s">
        <v>49</v>
      </c>
      <c r="D685" s="52" t="s">
        <v>184</v>
      </c>
      <c r="E685" s="52" t="s">
        <v>187</v>
      </c>
      <c r="F685" s="52" t="s">
        <v>111</v>
      </c>
      <c r="G685" s="52" t="s">
        <v>258</v>
      </c>
      <c r="H685" s="52">
        <v>22412</v>
      </c>
    </row>
    <row r="686" spans="1:8" x14ac:dyDescent="0.35">
      <c r="A686" s="52">
        <v>2021</v>
      </c>
      <c r="B686" s="52" t="s">
        <v>48</v>
      </c>
      <c r="C686" s="52" t="s">
        <v>49</v>
      </c>
      <c r="D686" s="52" t="s">
        <v>184</v>
      </c>
      <c r="E686" s="52" t="s">
        <v>187</v>
      </c>
      <c r="F686" s="52" t="s">
        <v>112</v>
      </c>
      <c r="G686" s="52" t="s">
        <v>258</v>
      </c>
      <c r="H686" s="52">
        <v>2266</v>
      </c>
    </row>
    <row r="687" spans="1:8" x14ac:dyDescent="0.35">
      <c r="A687" s="52">
        <v>2021</v>
      </c>
      <c r="B687" s="52" t="s">
        <v>48</v>
      </c>
      <c r="C687" s="52" t="s">
        <v>49</v>
      </c>
      <c r="D687" s="52" t="s">
        <v>184</v>
      </c>
      <c r="E687" s="52" t="s">
        <v>187</v>
      </c>
      <c r="F687" s="52" t="s">
        <v>113</v>
      </c>
      <c r="G687" s="52" t="s">
        <v>258</v>
      </c>
      <c r="H687" s="52">
        <v>33251</v>
      </c>
    </row>
    <row r="688" spans="1:8" x14ac:dyDescent="0.35">
      <c r="A688" s="52">
        <v>2021</v>
      </c>
      <c r="B688" s="52" t="s">
        <v>48</v>
      </c>
      <c r="C688" s="52" t="s">
        <v>49</v>
      </c>
      <c r="D688" s="52" t="s">
        <v>184</v>
      </c>
      <c r="E688" s="52" t="s">
        <v>187</v>
      </c>
      <c r="F688" s="52" t="s">
        <v>117</v>
      </c>
      <c r="G688" s="52" t="s">
        <v>199</v>
      </c>
      <c r="H688" s="52">
        <v>764498</v>
      </c>
    </row>
    <row r="689" spans="1:8" x14ac:dyDescent="0.35">
      <c r="A689" s="52">
        <v>2021</v>
      </c>
      <c r="B689" s="52" t="s">
        <v>48</v>
      </c>
      <c r="C689" s="52" t="s">
        <v>49</v>
      </c>
      <c r="D689" s="52" t="s">
        <v>184</v>
      </c>
      <c r="E689" s="52" t="s">
        <v>187</v>
      </c>
      <c r="F689" s="52" t="s">
        <v>218</v>
      </c>
      <c r="G689" s="52" t="s">
        <v>108</v>
      </c>
      <c r="H689" s="52">
        <v>105902</v>
      </c>
    </row>
    <row r="690" spans="1:8" x14ac:dyDescent="0.35">
      <c r="A690" s="52">
        <v>2021</v>
      </c>
      <c r="B690" s="52" t="s">
        <v>48</v>
      </c>
      <c r="C690" s="52" t="s">
        <v>49</v>
      </c>
      <c r="D690" s="52" t="s">
        <v>184</v>
      </c>
      <c r="E690" s="52" t="s">
        <v>187</v>
      </c>
      <c r="F690" s="52" t="s">
        <v>219</v>
      </c>
      <c r="G690" s="52" t="s">
        <v>258</v>
      </c>
      <c r="H690" s="52">
        <v>11277</v>
      </c>
    </row>
    <row r="691" spans="1:8" x14ac:dyDescent="0.35">
      <c r="A691" s="52">
        <v>2021</v>
      </c>
      <c r="B691" s="52" t="s">
        <v>48</v>
      </c>
      <c r="C691" s="52" t="s">
        <v>49</v>
      </c>
      <c r="D691" s="52" t="s">
        <v>184</v>
      </c>
      <c r="E691" s="52" t="s">
        <v>187</v>
      </c>
      <c r="F691" s="52" t="s">
        <v>114</v>
      </c>
      <c r="G691" s="52" t="s">
        <v>258</v>
      </c>
      <c r="H691" s="52">
        <v>16672</v>
      </c>
    </row>
    <row r="692" spans="1:8" x14ac:dyDescent="0.35">
      <c r="A692" s="52">
        <v>2021</v>
      </c>
      <c r="B692" s="52" t="s">
        <v>50</v>
      </c>
      <c r="C692" s="52" t="s">
        <v>51</v>
      </c>
      <c r="D692" s="52" t="s">
        <v>184</v>
      </c>
      <c r="E692" s="52" t="s">
        <v>186</v>
      </c>
      <c r="F692" s="52" t="s">
        <v>110</v>
      </c>
      <c r="G692" s="52" t="s">
        <v>258</v>
      </c>
      <c r="H692" s="52">
        <v>4068</v>
      </c>
    </row>
    <row r="693" spans="1:8" x14ac:dyDescent="0.35">
      <c r="A693" s="52">
        <v>2021</v>
      </c>
      <c r="B693" s="52" t="s">
        <v>50</v>
      </c>
      <c r="C693" s="52" t="s">
        <v>51</v>
      </c>
      <c r="D693" s="52" t="s">
        <v>184</v>
      </c>
      <c r="E693" s="52" t="s">
        <v>186</v>
      </c>
      <c r="F693" s="52" t="s">
        <v>109</v>
      </c>
      <c r="G693" s="52" t="s">
        <v>199</v>
      </c>
      <c r="H693" s="52">
        <v>806012</v>
      </c>
    </row>
    <row r="694" spans="1:8" x14ac:dyDescent="0.35">
      <c r="A694" s="52">
        <v>2021</v>
      </c>
      <c r="B694" s="52" t="s">
        <v>50</v>
      </c>
      <c r="C694" s="52" t="s">
        <v>51</v>
      </c>
      <c r="D694" s="52" t="s">
        <v>184</v>
      </c>
      <c r="E694" s="52" t="s">
        <v>186</v>
      </c>
      <c r="F694" s="52" t="s">
        <v>217</v>
      </c>
      <c r="G694" s="52" t="s">
        <v>108</v>
      </c>
      <c r="H694" s="52">
        <v>0</v>
      </c>
    </row>
    <row r="695" spans="1:8" x14ac:dyDescent="0.35">
      <c r="A695" s="52">
        <v>2021</v>
      </c>
      <c r="B695" s="52" t="s">
        <v>50</v>
      </c>
      <c r="C695" s="52" t="s">
        <v>51</v>
      </c>
      <c r="D695" s="52" t="s">
        <v>184</v>
      </c>
      <c r="E695" s="52" t="s">
        <v>186</v>
      </c>
      <c r="F695" s="52" t="s">
        <v>111</v>
      </c>
      <c r="G695" s="52" t="s">
        <v>258</v>
      </c>
      <c r="H695" s="52">
        <v>8374</v>
      </c>
    </row>
    <row r="696" spans="1:8" x14ac:dyDescent="0.35">
      <c r="A696" s="52">
        <v>2021</v>
      </c>
      <c r="B696" s="52" t="s">
        <v>50</v>
      </c>
      <c r="C696" s="52" t="s">
        <v>51</v>
      </c>
      <c r="D696" s="52" t="s">
        <v>184</v>
      </c>
      <c r="E696" s="52" t="s">
        <v>186</v>
      </c>
      <c r="F696" s="52" t="s">
        <v>112</v>
      </c>
      <c r="G696" s="52" t="s">
        <v>258</v>
      </c>
      <c r="H696" s="52">
        <v>1235</v>
      </c>
    </row>
    <row r="697" spans="1:8" x14ac:dyDescent="0.35">
      <c r="A697" s="52">
        <v>2021</v>
      </c>
      <c r="B697" s="52" t="s">
        <v>50</v>
      </c>
      <c r="C697" s="52" t="s">
        <v>51</v>
      </c>
      <c r="D697" s="52" t="s">
        <v>184</v>
      </c>
      <c r="E697" s="52" t="s">
        <v>186</v>
      </c>
      <c r="F697" s="52" t="s">
        <v>113</v>
      </c>
      <c r="G697" s="52" t="s">
        <v>258</v>
      </c>
      <c r="H697" s="52">
        <v>141324</v>
      </c>
    </row>
    <row r="698" spans="1:8" x14ac:dyDescent="0.35">
      <c r="A698" s="52">
        <v>2021</v>
      </c>
      <c r="B698" s="52" t="s">
        <v>50</v>
      </c>
      <c r="C698" s="52" t="s">
        <v>51</v>
      </c>
      <c r="D698" s="52" t="s">
        <v>184</v>
      </c>
      <c r="E698" s="52" t="s">
        <v>186</v>
      </c>
      <c r="F698" s="52" t="s">
        <v>117</v>
      </c>
      <c r="G698" s="52" t="s">
        <v>199</v>
      </c>
      <c r="H698" s="52">
        <v>479906</v>
      </c>
    </row>
    <row r="699" spans="1:8" x14ac:dyDescent="0.35">
      <c r="A699" s="52">
        <v>2021</v>
      </c>
      <c r="B699" s="52" t="s">
        <v>50</v>
      </c>
      <c r="C699" s="52" t="s">
        <v>51</v>
      </c>
      <c r="D699" s="52" t="s">
        <v>184</v>
      </c>
      <c r="E699" s="52" t="s">
        <v>186</v>
      </c>
      <c r="F699" s="52" t="s">
        <v>218</v>
      </c>
      <c r="G699" s="52" t="s">
        <v>108</v>
      </c>
      <c r="H699" s="52">
        <v>81998</v>
      </c>
    </row>
    <row r="700" spans="1:8" x14ac:dyDescent="0.35">
      <c r="A700" s="52">
        <v>2021</v>
      </c>
      <c r="B700" s="52" t="s">
        <v>50</v>
      </c>
      <c r="C700" s="52" t="s">
        <v>51</v>
      </c>
      <c r="D700" s="52" t="s">
        <v>184</v>
      </c>
      <c r="E700" s="52" t="s">
        <v>186</v>
      </c>
      <c r="F700" s="52" t="s">
        <v>219</v>
      </c>
      <c r="G700" s="52" t="s">
        <v>258</v>
      </c>
      <c r="H700" s="52">
        <v>6188</v>
      </c>
    </row>
    <row r="701" spans="1:8" x14ac:dyDescent="0.35">
      <c r="A701" s="52">
        <v>2021</v>
      </c>
      <c r="B701" s="52" t="s">
        <v>50</v>
      </c>
      <c r="C701" s="52" t="s">
        <v>51</v>
      </c>
      <c r="D701" s="52" t="s">
        <v>184</v>
      </c>
      <c r="E701" s="52" t="s">
        <v>186</v>
      </c>
      <c r="F701" s="52" t="s">
        <v>114</v>
      </c>
      <c r="G701" s="52" t="s">
        <v>258</v>
      </c>
      <c r="H701" s="52">
        <v>2020</v>
      </c>
    </row>
    <row r="702" spans="1:8" x14ac:dyDescent="0.35">
      <c r="A702" s="52">
        <v>2021</v>
      </c>
      <c r="B702" s="52" t="s">
        <v>52</v>
      </c>
      <c r="C702" s="52" t="s">
        <v>53</v>
      </c>
      <c r="D702" s="52" t="s">
        <v>184</v>
      </c>
      <c r="E702" s="52" t="s">
        <v>187</v>
      </c>
      <c r="F702" s="52" t="s">
        <v>110</v>
      </c>
      <c r="G702" s="52" t="s">
        <v>258</v>
      </c>
      <c r="H702" s="52">
        <v>3312</v>
      </c>
    </row>
    <row r="703" spans="1:8" x14ac:dyDescent="0.35">
      <c r="A703" s="52">
        <v>2021</v>
      </c>
      <c r="B703" s="52" t="s">
        <v>52</v>
      </c>
      <c r="C703" s="52" t="s">
        <v>53</v>
      </c>
      <c r="D703" s="52" t="s">
        <v>184</v>
      </c>
      <c r="E703" s="52" t="s">
        <v>187</v>
      </c>
      <c r="F703" s="52" t="s">
        <v>109</v>
      </c>
      <c r="G703" s="52" t="s">
        <v>199</v>
      </c>
      <c r="H703" s="52">
        <v>439779</v>
      </c>
    </row>
    <row r="704" spans="1:8" x14ac:dyDescent="0.35">
      <c r="A704" s="52">
        <v>2021</v>
      </c>
      <c r="B704" s="52" t="s">
        <v>52</v>
      </c>
      <c r="C704" s="52" t="s">
        <v>53</v>
      </c>
      <c r="D704" s="52" t="s">
        <v>184</v>
      </c>
      <c r="E704" s="52" t="s">
        <v>187</v>
      </c>
      <c r="F704" s="52" t="s">
        <v>217</v>
      </c>
      <c r="G704" s="52" t="s">
        <v>108</v>
      </c>
      <c r="H704" s="52">
        <v>0</v>
      </c>
    </row>
    <row r="705" spans="1:8" x14ac:dyDescent="0.35">
      <c r="A705" s="52">
        <v>2021</v>
      </c>
      <c r="B705" s="52" t="s">
        <v>52</v>
      </c>
      <c r="C705" s="52" t="s">
        <v>53</v>
      </c>
      <c r="D705" s="52" t="s">
        <v>184</v>
      </c>
      <c r="E705" s="52" t="s">
        <v>187</v>
      </c>
      <c r="F705" s="52" t="s">
        <v>111</v>
      </c>
      <c r="G705" s="52" t="s">
        <v>258</v>
      </c>
      <c r="H705" s="52">
        <v>92202</v>
      </c>
    </row>
    <row r="706" spans="1:8" x14ac:dyDescent="0.35">
      <c r="A706" s="52">
        <v>2021</v>
      </c>
      <c r="B706" s="52" t="s">
        <v>52</v>
      </c>
      <c r="C706" s="52" t="s">
        <v>53</v>
      </c>
      <c r="D706" s="52" t="s">
        <v>184</v>
      </c>
      <c r="E706" s="52" t="s">
        <v>187</v>
      </c>
      <c r="F706" s="52" t="s">
        <v>112</v>
      </c>
      <c r="G706" s="52" t="s">
        <v>258</v>
      </c>
      <c r="H706" s="52">
        <v>910</v>
      </c>
    </row>
    <row r="707" spans="1:8" x14ac:dyDescent="0.35">
      <c r="A707" s="52">
        <v>2021</v>
      </c>
      <c r="B707" s="52" t="s">
        <v>52</v>
      </c>
      <c r="C707" s="52" t="s">
        <v>53</v>
      </c>
      <c r="D707" s="52" t="s">
        <v>184</v>
      </c>
      <c r="E707" s="52" t="s">
        <v>187</v>
      </c>
      <c r="F707" s="52" t="s">
        <v>113</v>
      </c>
      <c r="G707" s="52" t="s">
        <v>258</v>
      </c>
      <c r="H707" s="52">
        <v>102770</v>
      </c>
    </row>
    <row r="708" spans="1:8" x14ac:dyDescent="0.35">
      <c r="A708" s="52">
        <v>2021</v>
      </c>
      <c r="B708" s="52" t="s">
        <v>52</v>
      </c>
      <c r="C708" s="52" t="s">
        <v>53</v>
      </c>
      <c r="D708" s="52" t="s">
        <v>184</v>
      </c>
      <c r="E708" s="52" t="s">
        <v>187</v>
      </c>
      <c r="F708" s="52" t="s">
        <v>117</v>
      </c>
      <c r="G708" s="52" t="s">
        <v>199</v>
      </c>
      <c r="H708" s="52">
        <v>387240</v>
      </c>
    </row>
    <row r="709" spans="1:8" x14ac:dyDescent="0.35">
      <c r="A709" s="52">
        <v>2021</v>
      </c>
      <c r="B709" s="52" t="s">
        <v>52</v>
      </c>
      <c r="C709" s="52" t="s">
        <v>53</v>
      </c>
      <c r="D709" s="52" t="s">
        <v>184</v>
      </c>
      <c r="E709" s="52" t="s">
        <v>187</v>
      </c>
      <c r="F709" s="52" t="s">
        <v>218</v>
      </c>
      <c r="G709" s="52" t="s">
        <v>108</v>
      </c>
      <c r="H709" s="52">
        <v>61818</v>
      </c>
    </row>
    <row r="710" spans="1:8" x14ac:dyDescent="0.35">
      <c r="A710" s="52">
        <v>2021</v>
      </c>
      <c r="B710" s="52" t="s">
        <v>52</v>
      </c>
      <c r="C710" s="52" t="s">
        <v>53</v>
      </c>
      <c r="D710" s="52" t="s">
        <v>184</v>
      </c>
      <c r="E710" s="52" t="s">
        <v>187</v>
      </c>
      <c r="F710" s="52" t="s">
        <v>219</v>
      </c>
      <c r="G710" s="52" t="s">
        <v>258</v>
      </c>
      <c r="H710" s="52">
        <v>5549</v>
      </c>
    </row>
    <row r="711" spans="1:8" x14ac:dyDescent="0.35">
      <c r="A711" s="52">
        <v>2021</v>
      </c>
      <c r="B711" s="52" t="s">
        <v>52</v>
      </c>
      <c r="C711" s="52" t="s">
        <v>53</v>
      </c>
      <c r="D711" s="52" t="s">
        <v>184</v>
      </c>
      <c r="E711" s="52" t="s">
        <v>187</v>
      </c>
      <c r="F711" s="52" t="s">
        <v>114</v>
      </c>
      <c r="G711" s="52" t="s">
        <v>258</v>
      </c>
      <c r="H711" s="52">
        <v>28410</v>
      </c>
    </row>
    <row r="712" spans="1:8" x14ac:dyDescent="0.35">
      <c r="A712" s="52">
        <v>2021</v>
      </c>
      <c r="B712" s="52" t="s">
        <v>54</v>
      </c>
      <c r="C712" s="52" t="s">
        <v>55</v>
      </c>
      <c r="D712" s="52" t="s">
        <v>184</v>
      </c>
      <c r="E712" s="52" t="s">
        <v>188</v>
      </c>
      <c r="F712" s="52" t="s">
        <v>110</v>
      </c>
      <c r="G712" s="52" t="s">
        <v>258</v>
      </c>
      <c r="H712" s="52">
        <v>1824</v>
      </c>
    </row>
    <row r="713" spans="1:8" x14ac:dyDescent="0.35">
      <c r="A713" s="52">
        <v>2021</v>
      </c>
      <c r="B713" s="52" t="s">
        <v>54</v>
      </c>
      <c r="C713" s="52" t="s">
        <v>55</v>
      </c>
      <c r="D713" s="52" t="s">
        <v>184</v>
      </c>
      <c r="E713" s="52" t="s">
        <v>188</v>
      </c>
      <c r="F713" s="52" t="s">
        <v>109</v>
      </c>
      <c r="G713" s="52" t="s">
        <v>199</v>
      </c>
      <c r="H713" s="52">
        <v>412588</v>
      </c>
    </row>
    <row r="714" spans="1:8" x14ac:dyDescent="0.35">
      <c r="A714" s="52">
        <v>2021</v>
      </c>
      <c r="B714" s="52" t="s">
        <v>54</v>
      </c>
      <c r="C714" s="52" t="s">
        <v>55</v>
      </c>
      <c r="D714" s="52" t="s">
        <v>184</v>
      </c>
      <c r="E714" s="52" t="s">
        <v>188</v>
      </c>
      <c r="F714" s="52" t="s">
        <v>217</v>
      </c>
      <c r="G714" s="52" t="s">
        <v>108</v>
      </c>
      <c r="H714" s="52">
        <v>0</v>
      </c>
    </row>
    <row r="715" spans="1:8" x14ac:dyDescent="0.35">
      <c r="A715" s="52">
        <v>2021</v>
      </c>
      <c r="B715" s="52" t="s">
        <v>54</v>
      </c>
      <c r="C715" s="52" t="s">
        <v>55</v>
      </c>
      <c r="D715" s="52" t="s">
        <v>184</v>
      </c>
      <c r="E715" s="52" t="s">
        <v>188</v>
      </c>
      <c r="F715" s="52" t="s">
        <v>111</v>
      </c>
      <c r="G715" s="52" t="s">
        <v>258</v>
      </c>
      <c r="H715" s="52">
        <v>2494</v>
      </c>
    </row>
    <row r="716" spans="1:8" x14ac:dyDescent="0.35">
      <c r="A716" s="52">
        <v>2021</v>
      </c>
      <c r="B716" s="52" t="s">
        <v>54</v>
      </c>
      <c r="C716" s="52" t="s">
        <v>55</v>
      </c>
      <c r="D716" s="52" t="s">
        <v>184</v>
      </c>
      <c r="E716" s="52" t="s">
        <v>188</v>
      </c>
      <c r="F716" s="52" t="s">
        <v>112</v>
      </c>
      <c r="G716" s="52" t="s">
        <v>258</v>
      </c>
      <c r="H716" s="52">
        <v>495</v>
      </c>
    </row>
    <row r="717" spans="1:8" x14ac:dyDescent="0.35">
      <c r="A717" s="52">
        <v>2021</v>
      </c>
      <c r="B717" s="52" t="s">
        <v>54</v>
      </c>
      <c r="C717" s="52" t="s">
        <v>55</v>
      </c>
      <c r="D717" s="52" t="s">
        <v>184</v>
      </c>
      <c r="E717" s="52" t="s">
        <v>188</v>
      </c>
      <c r="F717" s="52" t="s">
        <v>113</v>
      </c>
      <c r="G717" s="52" t="s">
        <v>258</v>
      </c>
      <c r="H717" s="52">
        <v>5411</v>
      </c>
    </row>
    <row r="718" spans="1:8" x14ac:dyDescent="0.35">
      <c r="A718" s="52">
        <v>2021</v>
      </c>
      <c r="B718" s="52" t="s">
        <v>54</v>
      </c>
      <c r="C718" s="52" t="s">
        <v>55</v>
      </c>
      <c r="D718" s="52" t="s">
        <v>184</v>
      </c>
      <c r="E718" s="52" t="s">
        <v>188</v>
      </c>
      <c r="F718" s="52" t="s">
        <v>117</v>
      </c>
      <c r="G718" s="52" t="s">
        <v>199</v>
      </c>
      <c r="H718" s="52">
        <v>294198</v>
      </c>
    </row>
    <row r="719" spans="1:8" x14ac:dyDescent="0.35">
      <c r="A719" s="52">
        <v>2021</v>
      </c>
      <c r="B719" s="52" t="s">
        <v>54</v>
      </c>
      <c r="C719" s="52" t="s">
        <v>55</v>
      </c>
      <c r="D719" s="52" t="s">
        <v>184</v>
      </c>
      <c r="E719" s="52" t="s">
        <v>188</v>
      </c>
      <c r="F719" s="52" t="s">
        <v>218</v>
      </c>
      <c r="G719" s="52" t="s">
        <v>108</v>
      </c>
      <c r="H719" s="52">
        <v>46894</v>
      </c>
    </row>
    <row r="720" spans="1:8" x14ac:dyDescent="0.35">
      <c r="A720" s="52">
        <v>2021</v>
      </c>
      <c r="B720" s="52" t="s">
        <v>54</v>
      </c>
      <c r="C720" s="52" t="s">
        <v>55</v>
      </c>
      <c r="D720" s="52" t="s">
        <v>184</v>
      </c>
      <c r="E720" s="52" t="s">
        <v>188</v>
      </c>
      <c r="F720" s="52" t="s">
        <v>219</v>
      </c>
      <c r="G720" s="52" t="s">
        <v>258</v>
      </c>
      <c r="H720" s="52">
        <v>3783</v>
      </c>
    </row>
    <row r="721" spans="1:8" x14ac:dyDescent="0.35">
      <c r="A721" s="52">
        <v>2021</v>
      </c>
      <c r="B721" s="52" t="s">
        <v>54</v>
      </c>
      <c r="C721" s="52" t="s">
        <v>55</v>
      </c>
      <c r="D721" s="52" t="s">
        <v>184</v>
      </c>
      <c r="E721" s="52" t="s">
        <v>188</v>
      </c>
      <c r="F721" s="52" t="s">
        <v>114</v>
      </c>
      <c r="G721" s="52" t="s">
        <v>258</v>
      </c>
      <c r="H721" s="52">
        <v>681</v>
      </c>
    </row>
    <row r="722" spans="1:8" x14ac:dyDescent="0.35">
      <c r="A722" s="52">
        <v>2021</v>
      </c>
      <c r="B722" s="52" t="s">
        <v>56</v>
      </c>
      <c r="C722" s="52" t="s">
        <v>57</v>
      </c>
      <c r="D722" s="52" t="s">
        <v>185</v>
      </c>
      <c r="E722" s="52" t="s">
        <v>186</v>
      </c>
      <c r="F722" s="52" t="s">
        <v>110</v>
      </c>
      <c r="G722" s="52" t="s">
        <v>258</v>
      </c>
      <c r="H722" s="52">
        <v>4585</v>
      </c>
    </row>
    <row r="723" spans="1:8" x14ac:dyDescent="0.35">
      <c r="A723" s="52">
        <v>2021</v>
      </c>
      <c r="B723" s="52" t="s">
        <v>56</v>
      </c>
      <c r="C723" s="52" t="s">
        <v>57</v>
      </c>
      <c r="D723" s="52" t="s">
        <v>185</v>
      </c>
      <c r="E723" s="52" t="s">
        <v>186</v>
      </c>
      <c r="F723" s="52" t="s">
        <v>109</v>
      </c>
      <c r="G723" s="52" t="s">
        <v>199</v>
      </c>
      <c r="H723" s="52">
        <v>851424</v>
      </c>
    </row>
    <row r="724" spans="1:8" x14ac:dyDescent="0.35">
      <c r="A724" s="52">
        <v>2021</v>
      </c>
      <c r="B724" s="52" t="s">
        <v>56</v>
      </c>
      <c r="C724" s="52" t="s">
        <v>57</v>
      </c>
      <c r="D724" s="52" t="s">
        <v>185</v>
      </c>
      <c r="E724" s="52" t="s">
        <v>186</v>
      </c>
      <c r="F724" s="52" t="s">
        <v>217</v>
      </c>
      <c r="G724" s="52" t="s">
        <v>108</v>
      </c>
      <c r="H724" s="52">
        <v>0</v>
      </c>
    </row>
    <row r="725" spans="1:8" x14ac:dyDescent="0.35">
      <c r="A725" s="52">
        <v>2021</v>
      </c>
      <c r="B725" s="52" t="s">
        <v>56</v>
      </c>
      <c r="C725" s="52" t="s">
        <v>57</v>
      </c>
      <c r="D725" s="52" t="s">
        <v>185</v>
      </c>
      <c r="E725" s="52" t="s">
        <v>186</v>
      </c>
      <c r="F725" s="52" t="s">
        <v>111</v>
      </c>
      <c r="G725" s="52" t="s">
        <v>258</v>
      </c>
      <c r="H725" s="52">
        <v>7356</v>
      </c>
    </row>
    <row r="726" spans="1:8" x14ac:dyDescent="0.35">
      <c r="A726" s="52">
        <v>2021</v>
      </c>
      <c r="B726" s="52" t="s">
        <v>56</v>
      </c>
      <c r="C726" s="52" t="s">
        <v>57</v>
      </c>
      <c r="D726" s="52" t="s">
        <v>185</v>
      </c>
      <c r="E726" s="52" t="s">
        <v>186</v>
      </c>
      <c r="F726" s="52" t="s">
        <v>112</v>
      </c>
      <c r="G726" s="52" t="s">
        <v>258</v>
      </c>
      <c r="H726" s="52">
        <v>2576</v>
      </c>
    </row>
    <row r="727" spans="1:8" x14ac:dyDescent="0.35">
      <c r="A727" s="52">
        <v>2021</v>
      </c>
      <c r="B727" s="52" t="s">
        <v>56</v>
      </c>
      <c r="C727" s="52" t="s">
        <v>57</v>
      </c>
      <c r="D727" s="52" t="s">
        <v>185</v>
      </c>
      <c r="E727" s="52" t="s">
        <v>186</v>
      </c>
      <c r="F727" s="52" t="s">
        <v>113</v>
      </c>
      <c r="G727" s="52" t="s">
        <v>258</v>
      </c>
      <c r="H727" s="52">
        <v>33578</v>
      </c>
    </row>
    <row r="728" spans="1:8" x14ac:dyDescent="0.35">
      <c r="A728" s="52">
        <v>2021</v>
      </c>
      <c r="B728" s="52" t="s">
        <v>56</v>
      </c>
      <c r="C728" s="52" t="s">
        <v>57</v>
      </c>
      <c r="D728" s="52" t="s">
        <v>185</v>
      </c>
      <c r="E728" s="52" t="s">
        <v>186</v>
      </c>
      <c r="F728" s="52" t="s">
        <v>117</v>
      </c>
      <c r="G728" s="52" t="s">
        <v>199</v>
      </c>
      <c r="H728" s="52">
        <v>441531</v>
      </c>
    </row>
    <row r="729" spans="1:8" x14ac:dyDescent="0.35">
      <c r="A729" s="52">
        <v>2021</v>
      </c>
      <c r="B729" s="52" t="s">
        <v>56</v>
      </c>
      <c r="C729" s="52" t="s">
        <v>57</v>
      </c>
      <c r="D729" s="52" t="s">
        <v>185</v>
      </c>
      <c r="E729" s="52" t="s">
        <v>186</v>
      </c>
      <c r="F729" s="52" t="s">
        <v>218</v>
      </c>
      <c r="G729" s="52" t="s">
        <v>108</v>
      </c>
      <c r="H729" s="52">
        <v>75867</v>
      </c>
    </row>
    <row r="730" spans="1:8" x14ac:dyDescent="0.35">
      <c r="A730" s="52">
        <v>2021</v>
      </c>
      <c r="B730" s="52" t="s">
        <v>56</v>
      </c>
      <c r="C730" s="52" t="s">
        <v>57</v>
      </c>
      <c r="D730" s="52" t="s">
        <v>185</v>
      </c>
      <c r="E730" s="52" t="s">
        <v>186</v>
      </c>
      <c r="F730" s="52" t="s">
        <v>219</v>
      </c>
      <c r="G730" s="52" t="s">
        <v>258</v>
      </c>
      <c r="H730" s="52">
        <v>5166</v>
      </c>
    </row>
    <row r="731" spans="1:8" x14ac:dyDescent="0.35">
      <c r="A731" s="52">
        <v>2021</v>
      </c>
      <c r="B731" s="52" t="s">
        <v>56</v>
      </c>
      <c r="C731" s="52" t="s">
        <v>57</v>
      </c>
      <c r="D731" s="52" t="s">
        <v>185</v>
      </c>
      <c r="E731" s="52" t="s">
        <v>186</v>
      </c>
      <c r="F731" s="52" t="s">
        <v>114</v>
      </c>
      <c r="G731" s="52" t="s">
        <v>258</v>
      </c>
      <c r="H731" s="52">
        <v>1204</v>
      </c>
    </row>
    <row r="732" spans="1:8" x14ac:dyDescent="0.35">
      <c r="A732" s="52">
        <v>2021</v>
      </c>
      <c r="B732" s="52" t="s">
        <v>58</v>
      </c>
      <c r="C732" s="52" t="s">
        <v>59</v>
      </c>
      <c r="D732" s="52" t="s">
        <v>184</v>
      </c>
      <c r="E732" s="52" t="s">
        <v>188</v>
      </c>
      <c r="F732" s="52" t="s">
        <v>110</v>
      </c>
      <c r="G732" s="52" t="s">
        <v>258</v>
      </c>
      <c r="H732" s="52">
        <v>3414</v>
      </c>
    </row>
    <row r="733" spans="1:8" x14ac:dyDescent="0.35">
      <c r="A733" s="52">
        <v>2021</v>
      </c>
      <c r="B733" s="52" t="s">
        <v>58</v>
      </c>
      <c r="C733" s="52" t="s">
        <v>59</v>
      </c>
      <c r="D733" s="52" t="s">
        <v>184</v>
      </c>
      <c r="E733" s="52" t="s">
        <v>188</v>
      </c>
      <c r="F733" s="52" t="s">
        <v>109</v>
      </c>
      <c r="G733" s="52" t="s">
        <v>199</v>
      </c>
      <c r="H733" s="52">
        <v>430442</v>
      </c>
    </row>
    <row r="734" spans="1:8" x14ac:dyDescent="0.35">
      <c r="A734" s="52">
        <v>2021</v>
      </c>
      <c r="B734" s="52" t="s">
        <v>58</v>
      </c>
      <c r="C734" s="52" t="s">
        <v>59</v>
      </c>
      <c r="D734" s="52" t="s">
        <v>184</v>
      </c>
      <c r="E734" s="52" t="s">
        <v>188</v>
      </c>
      <c r="F734" s="52" t="s">
        <v>217</v>
      </c>
      <c r="G734" s="52" t="s">
        <v>108</v>
      </c>
      <c r="H734" s="52">
        <v>0</v>
      </c>
    </row>
    <row r="735" spans="1:8" x14ac:dyDescent="0.35">
      <c r="A735" s="52">
        <v>2021</v>
      </c>
      <c r="B735" s="52" t="s">
        <v>58</v>
      </c>
      <c r="C735" s="52" t="s">
        <v>59</v>
      </c>
      <c r="D735" s="52" t="s">
        <v>184</v>
      </c>
      <c r="E735" s="52" t="s">
        <v>188</v>
      </c>
      <c r="F735" s="52" t="s">
        <v>111</v>
      </c>
      <c r="G735" s="52" t="s">
        <v>258</v>
      </c>
      <c r="H735" s="52">
        <v>3696</v>
      </c>
    </row>
    <row r="736" spans="1:8" x14ac:dyDescent="0.35">
      <c r="A736" s="52">
        <v>2021</v>
      </c>
      <c r="B736" s="52" t="s">
        <v>58</v>
      </c>
      <c r="C736" s="52" t="s">
        <v>59</v>
      </c>
      <c r="D736" s="52" t="s">
        <v>184</v>
      </c>
      <c r="E736" s="52" t="s">
        <v>188</v>
      </c>
      <c r="F736" s="52" t="s">
        <v>112</v>
      </c>
      <c r="G736" s="52" t="s">
        <v>258</v>
      </c>
      <c r="H736" s="52">
        <v>1180</v>
      </c>
    </row>
    <row r="737" spans="1:8" x14ac:dyDescent="0.35">
      <c r="A737" s="52">
        <v>2021</v>
      </c>
      <c r="B737" s="52" t="s">
        <v>58</v>
      </c>
      <c r="C737" s="52" t="s">
        <v>59</v>
      </c>
      <c r="D737" s="52" t="s">
        <v>184</v>
      </c>
      <c r="E737" s="52" t="s">
        <v>188</v>
      </c>
      <c r="F737" s="52" t="s">
        <v>113</v>
      </c>
      <c r="G737" s="52" t="s">
        <v>258</v>
      </c>
      <c r="H737" s="52">
        <v>8146</v>
      </c>
    </row>
    <row r="738" spans="1:8" x14ac:dyDescent="0.35">
      <c r="A738" s="52">
        <v>2021</v>
      </c>
      <c r="B738" s="52" t="s">
        <v>58</v>
      </c>
      <c r="C738" s="52" t="s">
        <v>59</v>
      </c>
      <c r="D738" s="52" t="s">
        <v>184</v>
      </c>
      <c r="E738" s="52" t="s">
        <v>188</v>
      </c>
      <c r="F738" s="52" t="s">
        <v>117</v>
      </c>
      <c r="G738" s="52" t="s">
        <v>199</v>
      </c>
      <c r="H738" s="52">
        <v>404947</v>
      </c>
    </row>
    <row r="739" spans="1:8" x14ac:dyDescent="0.35">
      <c r="A739" s="52">
        <v>2021</v>
      </c>
      <c r="B739" s="52" t="s">
        <v>58</v>
      </c>
      <c r="C739" s="52" t="s">
        <v>59</v>
      </c>
      <c r="D739" s="52" t="s">
        <v>184</v>
      </c>
      <c r="E739" s="52" t="s">
        <v>188</v>
      </c>
      <c r="F739" s="52" t="s">
        <v>218</v>
      </c>
      <c r="G739" s="52" t="s">
        <v>108</v>
      </c>
      <c r="H739" s="52">
        <v>58436</v>
      </c>
    </row>
    <row r="740" spans="1:8" x14ac:dyDescent="0.35">
      <c r="A740" s="52">
        <v>2021</v>
      </c>
      <c r="B740" s="52" t="s">
        <v>58</v>
      </c>
      <c r="C740" s="52" t="s">
        <v>59</v>
      </c>
      <c r="D740" s="52" t="s">
        <v>184</v>
      </c>
      <c r="E740" s="52" t="s">
        <v>188</v>
      </c>
      <c r="F740" s="52" t="s">
        <v>219</v>
      </c>
      <c r="G740" s="52" t="s">
        <v>258</v>
      </c>
      <c r="H740" s="52">
        <v>5295</v>
      </c>
    </row>
    <row r="741" spans="1:8" x14ac:dyDescent="0.35">
      <c r="A741" s="52">
        <v>2021</v>
      </c>
      <c r="B741" s="52" t="s">
        <v>58</v>
      </c>
      <c r="C741" s="52" t="s">
        <v>59</v>
      </c>
      <c r="D741" s="52" t="s">
        <v>184</v>
      </c>
      <c r="E741" s="52" t="s">
        <v>188</v>
      </c>
      <c r="F741" s="52" t="s">
        <v>114</v>
      </c>
      <c r="G741" s="52" t="s">
        <v>258</v>
      </c>
      <c r="H741" s="52">
        <v>566</v>
      </c>
    </row>
    <row r="742" spans="1:8" x14ac:dyDescent="0.35">
      <c r="A742" s="52">
        <v>2021</v>
      </c>
      <c r="B742" s="52" t="s">
        <v>92</v>
      </c>
      <c r="C742" s="52" t="s">
        <v>93</v>
      </c>
      <c r="D742" s="52" t="s">
        <v>184</v>
      </c>
      <c r="E742" s="52" t="s">
        <v>186</v>
      </c>
      <c r="F742" s="52" t="s">
        <v>110</v>
      </c>
      <c r="G742" s="52" t="s">
        <v>258</v>
      </c>
      <c r="H742" s="52">
        <v>18445</v>
      </c>
    </row>
    <row r="743" spans="1:8" x14ac:dyDescent="0.35">
      <c r="A743" s="52">
        <v>2021</v>
      </c>
      <c r="B743" s="52" t="s">
        <v>92</v>
      </c>
      <c r="C743" s="52" t="s">
        <v>93</v>
      </c>
      <c r="D743" s="52" t="s">
        <v>184</v>
      </c>
      <c r="E743" s="52" t="s">
        <v>186</v>
      </c>
      <c r="F743" s="52" t="s">
        <v>109</v>
      </c>
      <c r="G743" s="52" t="s">
        <v>199</v>
      </c>
      <c r="H743" s="52">
        <v>3044356</v>
      </c>
    </row>
    <row r="744" spans="1:8" x14ac:dyDescent="0.35">
      <c r="A744" s="52">
        <v>2021</v>
      </c>
      <c r="B744" s="52" t="s">
        <v>92</v>
      </c>
      <c r="C744" s="52" t="s">
        <v>93</v>
      </c>
      <c r="D744" s="52" t="s">
        <v>184</v>
      </c>
      <c r="E744" s="52" t="s">
        <v>186</v>
      </c>
      <c r="F744" s="52" t="s">
        <v>217</v>
      </c>
      <c r="G744" s="52" t="s">
        <v>108</v>
      </c>
      <c r="H744" s="52">
        <v>0</v>
      </c>
    </row>
    <row r="745" spans="1:8" x14ac:dyDescent="0.35">
      <c r="A745" s="52">
        <v>2021</v>
      </c>
      <c r="B745" s="52" t="s">
        <v>92</v>
      </c>
      <c r="C745" s="52" t="s">
        <v>93</v>
      </c>
      <c r="D745" s="52" t="s">
        <v>184</v>
      </c>
      <c r="E745" s="52" t="s">
        <v>186</v>
      </c>
      <c r="F745" s="52" t="s">
        <v>111</v>
      </c>
      <c r="G745" s="52" t="s">
        <v>258</v>
      </c>
      <c r="H745" s="52">
        <v>42388</v>
      </c>
    </row>
    <row r="746" spans="1:8" x14ac:dyDescent="0.35">
      <c r="A746" s="52">
        <v>2021</v>
      </c>
      <c r="B746" s="52" t="s">
        <v>92</v>
      </c>
      <c r="C746" s="52" t="s">
        <v>93</v>
      </c>
      <c r="D746" s="52" t="s">
        <v>184</v>
      </c>
      <c r="E746" s="52" t="s">
        <v>186</v>
      </c>
      <c r="F746" s="52" t="s">
        <v>112</v>
      </c>
      <c r="G746" s="52" t="s">
        <v>258</v>
      </c>
      <c r="H746" s="52">
        <v>30711</v>
      </c>
    </row>
    <row r="747" spans="1:8" x14ac:dyDescent="0.35">
      <c r="A747" s="52">
        <v>2021</v>
      </c>
      <c r="B747" s="52" t="s">
        <v>92</v>
      </c>
      <c r="C747" s="52" t="s">
        <v>93</v>
      </c>
      <c r="D747" s="52" t="s">
        <v>184</v>
      </c>
      <c r="E747" s="52" t="s">
        <v>186</v>
      </c>
      <c r="F747" s="52" t="s">
        <v>113</v>
      </c>
      <c r="G747" s="52" t="s">
        <v>258</v>
      </c>
      <c r="H747" s="52">
        <v>529521</v>
      </c>
    </row>
    <row r="748" spans="1:8" x14ac:dyDescent="0.35">
      <c r="A748" s="52">
        <v>2021</v>
      </c>
      <c r="B748" s="52" t="s">
        <v>92</v>
      </c>
      <c r="C748" s="52" t="s">
        <v>93</v>
      </c>
      <c r="D748" s="52" t="s">
        <v>184</v>
      </c>
      <c r="E748" s="52" t="s">
        <v>186</v>
      </c>
      <c r="F748" s="52" t="s">
        <v>117</v>
      </c>
      <c r="G748" s="52" t="s">
        <v>199</v>
      </c>
      <c r="H748" s="52">
        <v>1978090</v>
      </c>
    </row>
    <row r="749" spans="1:8" x14ac:dyDescent="0.35">
      <c r="A749" s="52">
        <v>2021</v>
      </c>
      <c r="B749" s="52" t="s">
        <v>92</v>
      </c>
      <c r="C749" s="52" t="s">
        <v>93</v>
      </c>
      <c r="D749" s="52" t="s">
        <v>184</v>
      </c>
      <c r="E749" s="52" t="s">
        <v>186</v>
      </c>
      <c r="F749" s="52" t="s">
        <v>218</v>
      </c>
      <c r="G749" s="52" t="s">
        <v>108</v>
      </c>
      <c r="H749" s="52">
        <v>316995</v>
      </c>
    </row>
    <row r="750" spans="1:8" x14ac:dyDescent="0.35">
      <c r="A750" s="52">
        <v>2021</v>
      </c>
      <c r="B750" s="52" t="s">
        <v>92</v>
      </c>
      <c r="C750" s="52" t="s">
        <v>93</v>
      </c>
      <c r="D750" s="52" t="s">
        <v>184</v>
      </c>
      <c r="E750" s="52" t="s">
        <v>186</v>
      </c>
      <c r="F750" s="52" t="s">
        <v>219</v>
      </c>
      <c r="G750" s="52" t="s">
        <v>258</v>
      </c>
      <c r="H750" s="52">
        <v>22936</v>
      </c>
    </row>
    <row r="751" spans="1:8" x14ac:dyDescent="0.35">
      <c r="A751" s="52">
        <v>2021</v>
      </c>
      <c r="B751" s="52" t="s">
        <v>92</v>
      </c>
      <c r="C751" s="52" t="s">
        <v>93</v>
      </c>
      <c r="D751" s="52" t="s">
        <v>184</v>
      </c>
      <c r="E751" s="52" t="s">
        <v>186</v>
      </c>
      <c r="F751" s="52" t="s">
        <v>114</v>
      </c>
      <c r="G751" s="52" t="s">
        <v>258</v>
      </c>
      <c r="H751" s="52">
        <v>10661</v>
      </c>
    </row>
    <row r="752" spans="1:8" x14ac:dyDescent="0.35">
      <c r="A752" s="52">
        <v>2021</v>
      </c>
      <c r="B752" s="52" t="s">
        <v>60</v>
      </c>
      <c r="C752" s="52" t="s">
        <v>61</v>
      </c>
      <c r="D752" s="52" t="s">
        <v>184</v>
      </c>
      <c r="E752" s="52" t="s">
        <v>188</v>
      </c>
      <c r="F752" s="52" t="s">
        <v>110</v>
      </c>
      <c r="G752" s="52" t="s">
        <v>258</v>
      </c>
      <c r="H752" s="52">
        <v>3078</v>
      </c>
    </row>
    <row r="753" spans="1:8" x14ac:dyDescent="0.35">
      <c r="A753" s="52">
        <v>2021</v>
      </c>
      <c r="B753" s="52" t="s">
        <v>60</v>
      </c>
      <c r="C753" s="52" t="s">
        <v>61</v>
      </c>
      <c r="D753" s="52" t="s">
        <v>184</v>
      </c>
      <c r="E753" s="52" t="s">
        <v>188</v>
      </c>
      <c r="F753" s="52" t="s">
        <v>109</v>
      </c>
      <c r="G753" s="52" t="s">
        <v>199</v>
      </c>
      <c r="H753" s="52">
        <v>431457</v>
      </c>
    </row>
    <row r="754" spans="1:8" x14ac:dyDescent="0.35">
      <c r="A754" s="52">
        <v>2021</v>
      </c>
      <c r="B754" s="52" t="s">
        <v>60</v>
      </c>
      <c r="C754" s="52" t="s">
        <v>61</v>
      </c>
      <c r="D754" s="52" t="s">
        <v>184</v>
      </c>
      <c r="E754" s="52" t="s">
        <v>188</v>
      </c>
      <c r="F754" s="52" t="s">
        <v>217</v>
      </c>
      <c r="G754" s="52" t="s">
        <v>108</v>
      </c>
      <c r="H754" s="52">
        <v>0</v>
      </c>
    </row>
    <row r="755" spans="1:8" x14ac:dyDescent="0.35">
      <c r="A755" s="52">
        <v>2021</v>
      </c>
      <c r="B755" s="52" t="s">
        <v>60</v>
      </c>
      <c r="C755" s="52" t="s">
        <v>61</v>
      </c>
      <c r="D755" s="52" t="s">
        <v>184</v>
      </c>
      <c r="E755" s="52" t="s">
        <v>188</v>
      </c>
      <c r="F755" s="52" t="s">
        <v>111</v>
      </c>
      <c r="G755" s="52" t="s">
        <v>258</v>
      </c>
      <c r="H755" s="52">
        <v>2720</v>
      </c>
    </row>
    <row r="756" spans="1:8" x14ac:dyDescent="0.35">
      <c r="A756" s="52">
        <v>2021</v>
      </c>
      <c r="B756" s="52" t="s">
        <v>60</v>
      </c>
      <c r="C756" s="52" t="s">
        <v>61</v>
      </c>
      <c r="D756" s="52" t="s">
        <v>184</v>
      </c>
      <c r="E756" s="52" t="s">
        <v>188</v>
      </c>
      <c r="F756" s="52" t="s">
        <v>112</v>
      </c>
      <c r="G756" s="52" t="s">
        <v>258</v>
      </c>
      <c r="H756" s="52">
        <v>904</v>
      </c>
    </row>
    <row r="757" spans="1:8" x14ac:dyDescent="0.35">
      <c r="A757" s="52">
        <v>2021</v>
      </c>
      <c r="B757" s="52" t="s">
        <v>60</v>
      </c>
      <c r="C757" s="52" t="s">
        <v>61</v>
      </c>
      <c r="D757" s="52" t="s">
        <v>184</v>
      </c>
      <c r="E757" s="52" t="s">
        <v>188</v>
      </c>
      <c r="F757" s="52" t="s">
        <v>113</v>
      </c>
      <c r="G757" s="52" t="s">
        <v>258</v>
      </c>
      <c r="H757" s="52">
        <v>5472</v>
      </c>
    </row>
    <row r="758" spans="1:8" x14ac:dyDescent="0.35">
      <c r="A758" s="52">
        <v>2021</v>
      </c>
      <c r="B758" s="52" t="s">
        <v>60</v>
      </c>
      <c r="C758" s="52" t="s">
        <v>61</v>
      </c>
      <c r="D758" s="52" t="s">
        <v>184</v>
      </c>
      <c r="E758" s="52" t="s">
        <v>188</v>
      </c>
      <c r="F758" s="52" t="s">
        <v>117</v>
      </c>
      <c r="G758" s="52" t="s">
        <v>199</v>
      </c>
      <c r="H758" s="52">
        <v>320457</v>
      </c>
    </row>
    <row r="759" spans="1:8" x14ac:dyDescent="0.35">
      <c r="A759" s="52">
        <v>2021</v>
      </c>
      <c r="B759" s="52" t="s">
        <v>60</v>
      </c>
      <c r="C759" s="52" t="s">
        <v>61</v>
      </c>
      <c r="D759" s="52" t="s">
        <v>184</v>
      </c>
      <c r="E759" s="52" t="s">
        <v>188</v>
      </c>
      <c r="F759" s="52" t="s">
        <v>218</v>
      </c>
      <c r="G759" s="52" t="s">
        <v>108</v>
      </c>
      <c r="H759" s="52">
        <v>49688</v>
      </c>
    </row>
    <row r="760" spans="1:8" x14ac:dyDescent="0.35">
      <c r="A760" s="52">
        <v>2021</v>
      </c>
      <c r="B760" s="52" t="s">
        <v>60</v>
      </c>
      <c r="C760" s="52" t="s">
        <v>61</v>
      </c>
      <c r="D760" s="52" t="s">
        <v>184</v>
      </c>
      <c r="E760" s="52" t="s">
        <v>188</v>
      </c>
      <c r="F760" s="52" t="s">
        <v>219</v>
      </c>
      <c r="G760" s="52" t="s">
        <v>258</v>
      </c>
      <c r="H760" s="52">
        <v>4029</v>
      </c>
    </row>
    <row r="761" spans="1:8" x14ac:dyDescent="0.35">
      <c r="A761" s="52">
        <v>2021</v>
      </c>
      <c r="B761" s="52" t="s">
        <v>60</v>
      </c>
      <c r="C761" s="52" t="s">
        <v>61</v>
      </c>
      <c r="D761" s="52" t="s">
        <v>184</v>
      </c>
      <c r="E761" s="52" t="s">
        <v>188</v>
      </c>
      <c r="F761" s="52" t="s">
        <v>114</v>
      </c>
      <c r="G761" s="52" t="s">
        <v>258</v>
      </c>
      <c r="H761" s="52">
        <v>505</v>
      </c>
    </row>
    <row r="762" spans="1:8" x14ac:dyDescent="0.35">
      <c r="A762" s="52">
        <v>2021</v>
      </c>
      <c r="B762" s="52" t="s">
        <v>62</v>
      </c>
      <c r="C762" s="52" t="s">
        <v>63</v>
      </c>
      <c r="D762" s="52" t="s">
        <v>184</v>
      </c>
      <c r="E762" s="52" t="s">
        <v>187</v>
      </c>
      <c r="F762" s="52" t="s">
        <v>110</v>
      </c>
      <c r="G762" s="52" t="s">
        <v>258</v>
      </c>
      <c r="H762" s="52">
        <v>2610</v>
      </c>
    </row>
    <row r="763" spans="1:8" x14ac:dyDescent="0.35">
      <c r="A763" s="52">
        <v>2021</v>
      </c>
      <c r="B763" s="52" t="s">
        <v>62</v>
      </c>
      <c r="C763" s="52" t="s">
        <v>63</v>
      </c>
      <c r="D763" s="52" t="s">
        <v>184</v>
      </c>
      <c r="E763" s="52" t="s">
        <v>187</v>
      </c>
      <c r="F763" s="52" t="s">
        <v>109</v>
      </c>
      <c r="G763" s="52" t="s">
        <v>199</v>
      </c>
      <c r="H763" s="52">
        <v>382882</v>
      </c>
    </row>
    <row r="764" spans="1:8" x14ac:dyDescent="0.35">
      <c r="A764" s="52">
        <v>2021</v>
      </c>
      <c r="B764" s="52" t="s">
        <v>62</v>
      </c>
      <c r="C764" s="52" t="s">
        <v>63</v>
      </c>
      <c r="D764" s="52" t="s">
        <v>184</v>
      </c>
      <c r="E764" s="52" t="s">
        <v>187</v>
      </c>
      <c r="F764" s="52" t="s">
        <v>217</v>
      </c>
      <c r="G764" s="52" t="s">
        <v>108</v>
      </c>
      <c r="H764" s="52">
        <v>0</v>
      </c>
    </row>
    <row r="765" spans="1:8" x14ac:dyDescent="0.35">
      <c r="A765" s="52">
        <v>2021</v>
      </c>
      <c r="B765" s="52" t="s">
        <v>62</v>
      </c>
      <c r="C765" s="52" t="s">
        <v>63</v>
      </c>
      <c r="D765" s="52" t="s">
        <v>184</v>
      </c>
      <c r="E765" s="52" t="s">
        <v>187</v>
      </c>
      <c r="F765" s="52" t="s">
        <v>111</v>
      </c>
      <c r="G765" s="52" t="s">
        <v>258</v>
      </c>
      <c r="H765" s="52">
        <v>9971</v>
      </c>
    </row>
    <row r="766" spans="1:8" x14ac:dyDescent="0.35">
      <c r="A766" s="52">
        <v>2021</v>
      </c>
      <c r="B766" s="52" t="s">
        <v>62</v>
      </c>
      <c r="C766" s="52" t="s">
        <v>63</v>
      </c>
      <c r="D766" s="52" t="s">
        <v>184</v>
      </c>
      <c r="E766" s="52" t="s">
        <v>187</v>
      </c>
      <c r="F766" s="52" t="s">
        <v>112</v>
      </c>
      <c r="G766" s="52" t="s">
        <v>258</v>
      </c>
      <c r="H766" s="52">
        <v>721</v>
      </c>
    </row>
    <row r="767" spans="1:8" x14ac:dyDescent="0.35">
      <c r="A767" s="52">
        <v>2021</v>
      </c>
      <c r="B767" s="52" t="s">
        <v>62</v>
      </c>
      <c r="C767" s="52" t="s">
        <v>63</v>
      </c>
      <c r="D767" s="52" t="s">
        <v>184</v>
      </c>
      <c r="E767" s="52" t="s">
        <v>187</v>
      </c>
      <c r="F767" s="52" t="s">
        <v>113</v>
      </c>
      <c r="G767" s="52" t="s">
        <v>258</v>
      </c>
      <c r="H767" s="52">
        <v>19067</v>
      </c>
    </row>
    <row r="768" spans="1:8" x14ac:dyDescent="0.35">
      <c r="A768" s="52">
        <v>2021</v>
      </c>
      <c r="B768" s="52" t="s">
        <v>62</v>
      </c>
      <c r="C768" s="52" t="s">
        <v>63</v>
      </c>
      <c r="D768" s="52" t="s">
        <v>184</v>
      </c>
      <c r="E768" s="52" t="s">
        <v>187</v>
      </c>
      <c r="F768" s="52" t="s">
        <v>117</v>
      </c>
      <c r="G768" s="52" t="s">
        <v>199</v>
      </c>
      <c r="H768" s="52">
        <v>315749</v>
      </c>
    </row>
    <row r="769" spans="1:8" x14ac:dyDescent="0.35">
      <c r="A769" s="52">
        <v>2021</v>
      </c>
      <c r="B769" s="52" t="s">
        <v>62</v>
      </c>
      <c r="C769" s="52" t="s">
        <v>63</v>
      </c>
      <c r="D769" s="52" t="s">
        <v>184</v>
      </c>
      <c r="E769" s="52" t="s">
        <v>187</v>
      </c>
      <c r="F769" s="52" t="s">
        <v>218</v>
      </c>
      <c r="G769" s="52" t="s">
        <v>108</v>
      </c>
      <c r="H769" s="52">
        <v>46366</v>
      </c>
    </row>
    <row r="770" spans="1:8" x14ac:dyDescent="0.35">
      <c r="A770" s="52">
        <v>2021</v>
      </c>
      <c r="B770" s="52" t="s">
        <v>62</v>
      </c>
      <c r="C770" s="52" t="s">
        <v>63</v>
      </c>
      <c r="D770" s="52" t="s">
        <v>184</v>
      </c>
      <c r="E770" s="52" t="s">
        <v>187</v>
      </c>
      <c r="F770" s="52" t="s">
        <v>219</v>
      </c>
      <c r="G770" s="52" t="s">
        <v>258</v>
      </c>
      <c r="H770" s="52">
        <v>4306</v>
      </c>
    </row>
    <row r="771" spans="1:8" x14ac:dyDescent="0.35">
      <c r="A771" s="52">
        <v>2021</v>
      </c>
      <c r="B771" s="52" t="s">
        <v>62</v>
      </c>
      <c r="C771" s="52" t="s">
        <v>63</v>
      </c>
      <c r="D771" s="52" t="s">
        <v>184</v>
      </c>
      <c r="E771" s="52" t="s">
        <v>187</v>
      </c>
      <c r="F771" s="52" t="s">
        <v>114</v>
      </c>
      <c r="G771" s="52" t="s">
        <v>258</v>
      </c>
      <c r="H771" s="52">
        <v>3578</v>
      </c>
    </row>
    <row r="772" spans="1:8" x14ac:dyDescent="0.35">
      <c r="A772" s="52">
        <v>2021</v>
      </c>
      <c r="B772" s="52" t="s">
        <v>64</v>
      </c>
      <c r="C772" s="52" t="s">
        <v>65</v>
      </c>
      <c r="D772" s="52" t="s">
        <v>184</v>
      </c>
      <c r="E772" s="52" t="s">
        <v>188</v>
      </c>
      <c r="F772" s="52" t="s">
        <v>110</v>
      </c>
      <c r="G772" s="52" t="s">
        <v>258</v>
      </c>
      <c r="H772" s="52">
        <v>752</v>
      </c>
    </row>
    <row r="773" spans="1:8" x14ac:dyDescent="0.35">
      <c r="A773" s="52">
        <v>2021</v>
      </c>
      <c r="B773" s="52" t="s">
        <v>64</v>
      </c>
      <c r="C773" s="52" t="s">
        <v>65</v>
      </c>
      <c r="D773" s="52" t="s">
        <v>184</v>
      </c>
      <c r="E773" s="52" t="s">
        <v>188</v>
      </c>
      <c r="F773" s="52" t="s">
        <v>109</v>
      </c>
      <c r="G773" s="52" t="s">
        <v>199</v>
      </c>
      <c r="H773" s="52">
        <v>170668</v>
      </c>
    </row>
    <row r="774" spans="1:8" x14ac:dyDescent="0.35">
      <c r="A774" s="52">
        <v>2021</v>
      </c>
      <c r="B774" s="52" t="s">
        <v>64</v>
      </c>
      <c r="C774" s="52" t="s">
        <v>65</v>
      </c>
      <c r="D774" s="52" t="s">
        <v>184</v>
      </c>
      <c r="E774" s="52" t="s">
        <v>188</v>
      </c>
      <c r="F774" s="52" t="s">
        <v>217</v>
      </c>
      <c r="G774" s="52" t="s">
        <v>108</v>
      </c>
      <c r="H774" s="52">
        <v>0</v>
      </c>
    </row>
    <row r="775" spans="1:8" x14ac:dyDescent="0.35">
      <c r="A775" s="52">
        <v>2021</v>
      </c>
      <c r="B775" s="52" t="s">
        <v>64</v>
      </c>
      <c r="C775" s="52" t="s">
        <v>65</v>
      </c>
      <c r="D775" s="52" t="s">
        <v>184</v>
      </c>
      <c r="E775" s="52" t="s">
        <v>188</v>
      </c>
      <c r="F775" s="52" t="s">
        <v>111</v>
      </c>
      <c r="G775" s="52" t="s">
        <v>258</v>
      </c>
      <c r="H775" s="52">
        <v>446</v>
      </c>
    </row>
    <row r="776" spans="1:8" x14ac:dyDescent="0.35">
      <c r="A776" s="52">
        <v>2021</v>
      </c>
      <c r="B776" s="52" t="s">
        <v>64</v>
      </c>
      <c r="C776" s="52" t="s">
        <v>65</v>
      </c>
      <c r="D776" s="52" t="s">
        <v>184</v>
      </c>
      <c r="E776" s="52" t="s">
        <v>188</v>
      </c>
      <c r="F776" s="52" t="s">
        <v>112</v>
      </c>
      <c r="G776" s="52" t="s">
        <v>258</v>
      </c>
      <c r="H776" s="52">
        <v>172</v>
      </c>
    </row>
    <row r="777" spans="1:8" x14ac:dyDescent="0.35">
      <c r="A777" s="52">
        <v>2021</v>
      </c>
      <c r="B777" s="52" t="s">
        <v>64</v>
      </c>
      <c r="C777" s="52" t="s">
        <v>65</v>
      </c>
      <c r="D777" s="52" t="s">
        <v>184</v>
      </c>
      <c r="E777" s="52" t="s">
        <v>188</v>
      </c>
      <c r="F777" s="52" t="s">
        <v>113</v>
      </c>
      <c r="G777" s="52" t="s">
        <v>258</v>
      </c>
      <c r="H777" s="52">
        <v>1635</v>
      </c>
    </row>
    <row r="778" spans="1:8" x14ac:dyDescent="0.35">
      <c r="A778" s="52">
        <v>2021</v>
      </c>
      <c r="B778" s="52" t="s">
        <v>64</v>
      </c>
      <c r="C778" s="52" t="s">
        <v>65</v>
      </c>
      <c r="D778" s="52" t="s">
        <v>184</v>
      </c>
      <c r="E778" s="52" t="s">
        <v>188</v>
      </c>
      <c r="F778" s="52" t="s">
        <v>117</v>
      </c>
      <c r="G778" s="52" t="s">
        <v>199</v>
      </c>
      <c r="H778" s="52">
        <v>128703</v>
      </c>
    </row>
    <row r="779" spans="1:8" x14ac:dyDescent="0.35">
      <c r="A779" s="52">
        <v>2021</v>
      </c>
      <c r="B779" s="52" t="s">
        <v>64</v>
      </c>
      <c r="C779" s="52" t="s">
        <v>65</v>
      </c>
      <c r="D779" s="52" t="s">
        <v>184</v>
      </c>
      <c r="E779" s="52" t="s">
        <v>188</v>
      </c>
      <c r="F779" s="52" t="s">
        <v>218</v>
      </c>
      <c r="G779" s="52" t="s">
        <v>108</v>
      </c>
      <c r="H779" s="52">
        <v>16181</v>
      </c>
    </row>
    <row r="780" spans="1:8" x14ac:dyDescent="0.35">
      <c r="A780" s="52">
        <v>2021</v>
      </c>
      <c r="B780" s="52" t="s">
        <v>64</v>
      </c>
      <c r="C780" s="52" t="s">
        <v>65</v>
      </c>
      <c r="D780" s="52" t="s">
        <v>184</v>
      </c>
      <c r="E780" s="52" t="s">
        <v>188</v>
      </c>
      <c r="F780" s="52" t="s">
        <v>219</v>
      </c>
      <c r="G780" s="52" t="s">
        <v>258</v>
      </c>
      <c r="H780" s="52">
        <v>1353</v>
      </c>
    </row>
    <row r="781" spans="1:8" x14ac:dyDescent="0.35">
      <c r="A781" s="52">
        <v>2021</v>
      </c>
      <c r="B781" s="52" t="s">
        <v>64</v>
      </c>
      <c r="C781" s="52" t="s">
        <v>65</v>
      </c>
      <c r="D781" s="52" t="s">
        <v>184</v>
      </c>
      <c r="E781" s="52" t="s">
        <v>188</v>
      </c>
      <c r="F781" s="52" t="s">
        <v>114</v>
      </c>
      <c r="G781" s="52" t="s">
        <v>258</v>
      </c>
      <c r="H781" s="52">
        <v>654</v>
      </c>
    </row>
    <row r="782" spans="1:8" x14ac:dyDescent="0.35">
      <c r="A782" s="52">
        <v>2021</v>
      </c>
      <c r="B782" s="52" t="s">
        <v>66</v>
      </c>
      <c r="C782" s="52" t="s">
        <v>67</v>
      </c>
      <c r="D782" s="52" t="s">
        <v>184</v>
      </c>
      <c r="E782" s="52" t="s">
        <v>186</v>
      </c>
      <c r="F782" s="52" t="s">
        <v>110</v>
      </c>
      <c r="G782" s="52" t="s">
        <v>258</v>
      </c>
      <c r="H782" s="52">
        <v>4009</v>
      </c>
    </row>
    <row r="783" spans="1:8" x14ac:dyDescent="0.35">
      <c r="A783" s="52">
        <v>2021</v>
      </c>
      <c r="B783" s="52" t="s">
        <v>66</v>
      </c>
      <c r="C783" s="52" t="s">
        <v>67</v>
      </c>
      <c r="D783" s="52" t="s">
        <v>184</v>
      </c>
      <c r="E783" s="52" t="s">
        <v>186</v>
      </c>
      <c r="F783" s="52" t="s">
        <v>109</v>
      </c>
      <c r="G783" s="52" t="s">
        <v>199</v>
      </c>
      <c r="H783" s="52">
        <v>493833</v>
      </c>
    </row>
    <row r="784" spans="1:8" x14ac:dyDescent="0.35">
      <c r="A784" s="52">
        <v>2021</v>
      </c>
      <c r="B784" s="52" t="s">
        <v>66</v>
      </c>
      <c r="C784" s="52" t="s">
        <v>67</v>
      </c>
      <c r="D784" s="52" t="s">
        <v>184</v>
      </c>
      <c r="E784" s="52" t="s">
        <v>186</v>
      </c>
      <c r="F784" s="52" t="s">
        <v>217</v>
      </c>
      <c r="G784" s="52" t="s">
        <v>108</v>
      </c>
      <c r="H784" s="52">
        <v>0</v>
      </c>
    </row>
    <row r="785" spans="1:8" x14ac:dyDescent="0.35">
      <c r="A785" s="52">
        <v>2021</v>
      </c>
      <c r="B785" s="52" t="s">
        <v>66</v>
      </c>
      <c r="C785" s="52" t="s">
        <v>67</v>
      </c>
      <c r="D785" s="52" t="s">
        <v>184</v>
      </c>
      <c r="E785" s="52" t="s">
        <v>186</v>
      </c>
      <c r="F785" s="52" t="s">
        <v>111</v>
      </c>
      <c r="G785" s="52" t="s">
        <v>258</v>
      </c>
      <c r="H785" s="52">
        <v>10542</v>
      </c>
    </row>
    <row r="786" spans="1:8" x14ac:dyDescent="0.35">
      <c r="A786" s="52">
        <v>2021</v>
      </c>
      <c r="B786" s="52" t="s">
        <v>66</v>
      </c>
      <c r="C786" s="52" t="s">
        <v>67</v>
      </c>
      <c r="D786" s="52" t="s">
        <v>184</v>
      </c>
      <c r="E786" s="52" t="s">
        <v>186</v>
      </c>
      <c r="F786" s="52" t="s">
        <v>112</v>
      </c>
      <c r="G786" s="52" t="s">
        <v>258</v>
      </c>
      <c r="H786" s="52">
        <v>1653</v>
      </c>
    </row>
    <row r="787" spans="1:8" x14ac:dyDescent="0.35">
      <c r="A787" s="52">
        <v>2021</v>
      </c>
      <c r="B787" s="52" t="s">
        <v>66</v>
      </c>
      <c r="C787" s="52" t="s">
        <v>67</v>
      </c>
      <c r="D787" s="52" t="s">
        <v>184</v>
      </c>
      <c r="E787" s="52" t="s">
        <v>186</v>
      </c>
      <c r="F787" s="52" t="s">
        <v>113</v>
      </c>
      <c r="G787" s="52" t="s">
        <v>258</v>
      </c>
      <c r="H787" s="52">
        <v>50725</v>
      </c>
    </row>
    <row r="788" spans="1:8" x14ac:dyDescent="0.35">
      <c r="A788" s="52">
        <v>2021</v>
      </c>
      <c r="B788" s="52" t="s">
        <v>66</v>
      </c>
      <c r="C788" s="52" t="s">
        <v>67</v>
      </c>
      <c r="D788" s="52" t="s">
        <v>184</v>
      </c>
      <c r="E788" s="52" t="s">
        <v>186</v>
      </c>
      <c r="F788" s="52" t="s">
        <v>117</v>
      </c>
      <c r="G788" s="52" t="s">
        <v>199</v>
      </c>
      <c r="H788" s="52">
        <v>502934</v>
      </c>
    </row>
    <row r="789" spans="1:8" x14ac:dyDescent="0.35">
      <c r="A789" s="52">
        <v>2021</v>
      </c>
      <c r="B789" s="52" t="s">
        <v>66</v>
      </c>
      <c r="C789" s="52" t="s">
        <v>67</v>
      </c>
      <c r="D789" s="52" t="s">
        <v>184</v>
      </c>
      <c r="E789" s="52" t="s">
        <v>186</v>
      </c>
      <c r="F789" s="52" t="s">
        <v>218</v>
      </c>
      <c r="G789" s="52" t="s">
        <v>108</v>
      </c>
      <c r="H789" s="52">
        <v>70602</v>
      </c>
    </row>
    <row r="790" spans="1:8" x14ac:dyDescent="0.35">
      <c r="A790" s="52">
        <v>2021</v>
      </c>
      <c r="B790" s="52" t="s">
        <v>66</v>
      </c>
      <c r="C790" s="52" t="s">
        <v>67</v>
      </c>
      <c r="D790" s="52" t="s">
        <v>184</v>
      </c>
      <c r="E790" s="52" t="s">
        <v>186</v>
      </c>
      <c r="F790" s="52" t="s">
        <v>219</v>
      </c>
      <c r="G790" s="52" t="s">
        <v>258</v>
      </c>
      <c r="H790" s="52">
        <v>6011</v>
      </c>
    </row>
    <row r="791" spans="1:8" x14ac:dyDescent="0.35">
      <c r="A791" s="52">
        <v>2021</v>
      </c>
      <c r="B791" s="52" t="s">
        <v>66</v>
      </c>
      <c r="C791" s="52" t="s">
        <v>67</v>
      </c>
      <c r="D791" s="52" t="s">
        <v>184</v>
      </c>
      <c r="E791" s="52" t="s">
        <v>186</v>
      </c>
      <c r="F791" s="52" t="s">
        <v>114</v>
      </c>
      <c r="G791" s="52" t="s">
        <v>258</v>
      </c>
      <c r="H791" s="52">
        <v>8147</v>
      </c>
    </row>
    <row r="792" spans="1:8" x14ac:dyDescent="0.35">
      <c r="A792" s="52">
        <v>2021</v>
      </c>
      <c r="B792" s="52" t="s">
        <v>68</v>
      </c>
      <c r="C792" s="52" t="s">
        <v>69</v>
      </c>
      <c r="D792" s="52" t="s">
        <v>184</v>
      </c>
      <c r="E792" s="52" t="s">
        <v>188</v>
      </c>
      <c r="F792" s="52" t="s">
        <v>110</v>
      </c>
      <c r="G792" s="52" t="s">
        <v>258</v>
      </c>
      <c r="H792" s="52">
        <v>3901</v>
      </c>
    </row>
    <row r="793" spans="1:8" x14ac:dyDescent="0.35">
      <c r="A793" s="52">
        <v>2021</v>
      </c>
      <c r="B793" s="52" t="s">
        <v>68</v>
      </c>
      <c r="C793" s="52" t="s">
        <v>69</v>
      </c>
      <c r="D793" s="52" t="s">
        <v>184</v>
      </c>
      <c r="E793" s="52" t="s">
        <v>188</v>
      </c>
      <c r="F793" s="52" t="s">
        <v>109</v>
      </c>
      <c r="G793" s="52" t="s">
        <v>199</v>
      </c>
      <c r="H793" s="52">
        <v>343313</v>
      </c>
    </row>
    <row r="794" spans="1:8" x14ac:dyDescent="0.35">
      <c r="A794" s="52">
        <v>2021</v>
      </c>
      <c r="B794" s="52" t="s">
        <v>68</v>
      </c>
      <c r="C794" s="52" t="s">
        <v>69</v>
      </c>
      <c r="D794" s="52" t="s">
        <v>184</v>
      </c>
      <c r="E794" s="52" t="s">
        <v>188</v>
      </c>
      <c r="F794" s="52" t="s">
        <v>217</v>
      </c>
      <c r="G794" s="52" t="s">
        <v>108</v>
      </c>
      <c r="H794" s="52">
        <v>0</v>
      </c>
    </row>
    <row r="795" spans="1:8" x14ac:dyDescent="0.35">
      <c r="A795" s="52">
        <v>2021</v>
      </c>
      <c r="B795" s="52" t="s">
        <v>68</v>
      </c>
      <c r="C795" s="52" t="s">
        <v>69</v>
      </c>
      <c r="D795" s="52" t="s">
        <v>184</v>
      </c>
      <c r="E795" s="52" t="s">
        <v>188</v>
      </c>
      <c r="F795" s="52" t="s">
        <v>111</v>
      </c>
      <c r="G795" s="52" t="s">
        <v>258</v>
      </c>
      <c r="H795" s="52">
        <v>6332</v>
      </c>
    </row>
    <row r="796" spans="1:8" x14ac:dyDescent="0.35">
      <c r="A796" s="52">
        <v>2021</v>
      </c>
      <c r="B796" s="52" t="s">
        <v>68</v>
      </c>
      <c r="C796" s="52" t="s">
        <v>69</v>
      </c>
      <c r="D796" s="52" t="s">
        <v>184</v>
      </c>
      <c r="E796" s="52" t="s">
        <v>188</v>
      </c>
      <c r="F796" s="52" t="s">
        <v>112</v>
      </c>
      <c r="G796" s="52" t="s">
        <v>258</v>
      </c>
      <c r="H796" s="52">
        <v>2117</v>
      </c>
    </row>
    <row r="797" spans="1:8" x14ac:dyDescent="0.35">
      <c r="A797" s="52">
        <v>2021</v>
      </c>
      <c r="B797" s="52" t="s">
        <v>68</v>
      </c>
      <c r="C797" s="52" t="s">
        <v>69</v>
      </c>
      <c r="D797" s="52" t="s">
        <v>184</v>
      </c>
      <c r="E797" s="52" t="s">
        <v>188</v>
      </c>
      <c r="F797" s="52" t="s">
        <v>113</v>
      </c>
      <c r="G797" s="52" t="s">
        <v>258</v>
      </c>
      <c r="H797" s="52">
        <v>23479</v>
      </c>
    </row>
    <row r="798" spans="1:8" x14ac:dyDescent="0.35">
      <c r="A798" s="52">
        <v>2021</v>
      </c>
      <c r="B798" s="52" t="s">
        <v>68</v>
      </c>
      <c r="C798" s="52" t="s">
        <v>69</v>
      </c>
      <c r="D798" s="52" t="s">
        <v>184</v>
      </c>
      <c r="E798" s="52" t="s">
        <v>188</v>
      </c>
      <c r="F798" s="52" t="s">
        <v>117</v>
      </c>
      <c r="G798" s="52" t="s">
        <v>199</v>
      </c>
      <c r="H798" s="52">
        <v>290118</v>
      </c>
    </row>
    <row r="799" spans="1:8" x14ac:dyDescent="0.35">
      <c r="A799" s="52">
        <v>2021</v>
      </c>
      <c r="B799" s="52" t="s">
        <v>68</v>
      </c>
      <c r="C799" s="52" t="s">
        <v>69</v>
      </c>
      <c r="D799" s="52" t="s">
        <v>184</v>
      </c>
      <c r="E799" s="52" t="s">
        <v>188</v>
      </c>
      <c r="F799" s="52" t="s">
        <v>218</v>
      </c>
      <c r="G799" s="52" t="s">
        <v>108</v>
      </c>
      <c r="H799" s="52">
        <v>50016</v>
      </c>
    </row>
    <row r="800" spans="1:8" x14ac:dyDescent="0.35">
      <c r="A800" s="52">
        <v>2021</v>
      </c>
      <c r="B800" s="52" t="s">
        <v>68</v>
      </c>
      <c r="C800" s="52" t="s">
        <v>69</v>
      </c>
      <c r="D800" s="52" t="s">
        <v>184</v>
      </c>
      <c r="E800" s="52" t="s">
        <v>188</v>
      </c>
      <c r="F800" s="52" t="s">
        <v>219</v>
      </c>
      <c r="G800" s="52" t="s">
        <v>258</v>
      </c>
      <c r="H800" s="52">
        <v>4229</v>
      </c>
    </row>
    <row r="801" spans="1:8" x14ac:dyDescent="0.35">
      <c r="A801" s="52">
        <v>2021</v>
      </c>
      <c r="B801" s="52" t="s">
        <v>68</v>
      </c>
      <c r="C801" s="52" t="s">
        <v>69</v>
      </c>
      <c r="D801" s="52" t="s">
        <v>184</v>
      </c>
      <c r="E801" s="52" t="s">
        <v>188</v>
      </c>
      <c r="F801" s="52" t="s">
        <v>114</v>
      </c>
      <c r="G801" s="52" t="s">
        <v>258</v>
      </c>
      <c r="H801" s="52">
        <v>1785</v>
      </c>
    </row>
    <row r="802" spans="1:8" x14ac:dyDescent="0.35">
      <c r="A802" s="52">
        <v>2021</v>
      </c>
      <c r="B802" s="52" t="s">
        <v>70</v>
      </c>
      <c r="C802" s="52" t="s">
        <v>71</v>
      </c>
      <c r="D802" s="52" t="s">
        <v>184</v>
      </c>
      <c r="E802" s="52" t="s">
        <v>188</v>
      </c>
      <c r="F802" s="52" t="s">
        <v>110</v>
      </c>
      <c r="G802" s="52" t="s">
        <v>258</v>
      </c>
      <c r="H802" s="52">
        <v>1492</v>
      </c>
    </row>
    <row r="803" spans="1:8" x14ac:dyDescent="0.35">
      <c r="A803" s="52">
        <v>2021</v>
      </c>
      <c r="B803" s="52" t="s">
        <v>70</v>
      </c>
      <c r="C803" s="52" t="s">
        <v>71</v>
      </c>
      <c r="D803" s="52" t="s">
        <v>184</v>
      </c>
      <c r="E803" s="52" t="s">
        <v>188</v>
      </c>
      <c r="F803" s="52" t="s">
        <v>109</v>
      </c>
      <c r="G803" s="52" t="s">
        <v>199</v>
      </c>
      <c r="H803" s="52">
        <v>267791</v>
      </c>
    </row>
    <row r="804" spans="1:8" x14ac:dyDescent="0.35">
      <c r="A804" s="52">
        <v>2021</v>
      </c>
      <c r="B804" s="52" t="s">
        <v>70</v>
      </c>
      <c r="C804" s="52" t="s">
        <v>71</v>
      </c>
      <c r="D804" s="52" t="s">
        <v>184</v>
      </c>
      <c r="E804" s="52" t="s">
        <v>188</v>
      </c>
      <c r="F804" s="52" t="s">
        <v>217</v>
      </c>
      <c r="G804" s="52" t="s">
        <v>108</v>
      </c>
      <c r="H804" s="52">
        <v>0</v>
      </c>
    </row>
    <row r="805" spans="1:8" x14ac:dyDescent="0.35">
      <c r="A805" s="52">
        <v>2021</v>
      </c>
      <c r="B805" s="52" t="s">
        <v>70</v>
      </c>
      <c r="C805" s="52" t="s">
        <v>71</v>
      </c>
      <c r="D805" s="52" t="s">
        <v>184</v>
      </c>
      <c r="E805" s="52" t="s">
        <v>188</v>
      </c>
      <c r="F805" s="52" t="s">
        <v>111</v>
      </c>
      <c r="G805" s="52" t="s">
        <v>258</v>
      </c>
      <c r="H805" s="52">
        <v>1909</v>
      </c>
    </row>
    <row r="806" spans="1:8" x14ac:dyDescent="0.35">
      <c r="A806" s="52">
        <v>2021</v>
      </c>
      <c r="B806" s="52" t="s">
        <v>70</v>
      </c>
      <c r="C806" s="52" t="s">
        <v>71</v>
      </c>
      <c r="D806" s="52" t="s">
        <v>184</v>
      </c>
      <c r="E806" s="52" t="s">
        <v>188</v>
      </c>
      <c r="F806" s="52" t="s">
        <v>112</v>
      </c>
      <c r="G806" s="52" t="s">
        <v>258</v>
      </c>
      <c r="H806" s="52">
        <v>260</v>
      </c>
    </row>
    <row r="807" spans="1:8" x14ac:dyDescent="0.35">
      <c r="A807" s="52">
        <v>2021</v>
      </c>
      <c r="B807" s="52" t="s">
        <v>70</v>
      </c>
      <c r="C807" s="52" t="s">
        <v>71</v>
      </c>
      <c r="D807" s="52" t="s">
        <v>184</v>
      </c>
      <c r="E807" s="52" t="s">
        <v>188</v>
      </c>
      <c r="F807" s="52" t="s">
        <v>113</v>
      </c>
      <c r="G807" s="52" t="s">
        <v>258</v>
      </c>
      <c r="H807" s="52">
        <v>6751</v>
      </c>
    </row>
    <row r="808" spans="1:8" x14ac:dyDescent="0.35">
      <c r="A808" s="52">
        <v>2021</v>
      </c>
      <c r="B808" s="52" t="s">
        <v>70</v>
      </c>
      <c r="C808" s="52" t="s">
        <v>71</v>
      </c>
      <c r="D808" s="52" t="s">
        <v>184</v>
      </c>
      <c r="E808" s="52" t="s">
        <v>188</v>
      </c>
      <c r="F808" s="52" t="s">
        <v>117</v>
      </c>
      <c r="G808" s="52" t="s">
        <v>199</v>
      </c>
      <c r="H808" s="52">
        <v>195538</v>
      </c>
    </row>
    <row r="809" spans="1:8" x14ac:dyDescent="0.35">
      <c r="A809" s="52">
        <v>2021</v>
      </c>
      <c r="B809" s="52" t="s">
        <v>70</v>
      </c>
      <c r="C809" s="52" t="s">
        <v>71</v>
      </c>
      <c r="D809" s="52" t="s">
        <v>184</v>
      </c>
      <c r="E809" s="52" t="s">
        <v>188</v>
      </c>
      <c r="F809" s="52" t="s">
        <v>218</v>
      </c>
      <c r="G809" s="52" t="s">
        <v>108</v>
      </c>
      <c r="H809" s="52">
        <v>29379</v>
      </c>
    </row>
    <row r="810" spans="1:8" x14ac:dyDescent="0.35">
      <c r="A810" s="52">
        <v>2021</v>
      </c>
      <c r="B810" s="52" t="s">
        <v>70</v>
      </c>
      <c r="C810" s="52" t="s">
        <v>71</v>
      </c>
      <c r="D810" s="52" t="s">
        <v>184</v>
      </c>
      <c r="E810" s="52" t="s">
        <v>188</v>
      </c>
      <c r="F810" s="52" t="s">
        <v>219</v>
      </c>
      <c r="G810" s="52" t="s">
        <v>258</v>
      </c>
      <c r="H810" s="52">
        <v>2415</v>
      </c>
    </row>
    <row r="811" spans="1:8" x14ac:dyDescent="0.35">
      <c r="A811" s="52">
        <v>2021</v>
      </c>
      <c r="B811" s="52" t="s">
        <v>70</v>
      </c>
      <c r="C811" s="52" t="s">
        <v>71</v>
      </c>
      <c r="D811" s="52" t="s">
        <v>184</v>
      </c>
      <c r="E811" s="52" t="s">
        <v>188</v>
      </c>
      <c r="F811" s="52" t="s">
        <v>114</v>
      </c>
      <c r="G811" s="52" t="s">
        <v>258</v>
      </c>
      <c r="H811" s="52">
        <v>3611</v>
      </c>
    </row>
    <row r="812" spans="1:8" x14ac:dyDescent="0.35">
      <c r="A812" s="52">
        <v>2021</v>
      </c>
      <c r="B812" s="52" t="s">
        <v>72</v>
      </c>
      <c r="C812" s="52" t="s">
        <v>73</v>
      </c>
      <c r="D812" s="52" t="s">
        <v>185</v>
      </c>
      <c r="E812" s="52" t="s">
        <v>186</v>
      </c>
      <c r="F812" s="52" t="s">
        <v>110</v>
      </c>
      <c r="G812" s="52" t="s">
        <v>258</v>
      </c>
      <c r="H812" s="52">
        <v>4013</v>
      </c>
    </row>
    <row r="813" spans="1:8" x14ac:dyDescent="0.35">
      <c r="A813" s="52">
        <v>2021</v>
      </c>
      <c r="B813" s="52" t="s">
        <v>72</v>
      </c>
      <c r="C813" s="52" t="s">
        <v>73</v>
      </c>
      <c r="D813" s="52" t="s">
        <v>185</v>
      </c>
      <c r="E813" s="52" t="s">
        <v>186</v>
      </c>
      <c r="F813" s="52" t="s">
        <v>109</v>
      </c>
      <c r="G813" s="52" t="s">
        <v>199</v>
      </c>
      <c r="H813" s="52">
        <v>626532</v>
      </c>
    </row>
    <row r="814" spans="1:8" x14ac:dyDescent="0.35">
      <c r="A814" s="52">
        <v>2021</v>
      </c>
      <c r="B814" s="52" t="s">
        <v>72</v>
      </c>
      <c r="C814" s="52" t="s">
        <v>73</v>
      </c>
      <c r="D814" s="52" t="s">
        <v>185</v>
      </c>
      <c r="E814" s="52" t="s">
        <v>186</v>
      </c>
      <c r="F814" s="52" t="s">
        <v>217</v>
      </c>
      <c r="G814" s="52" t="s">
        <v>108</v>
      </c>
      <c r="H814" s="52">
        <v>0</v>
      </c>
    </row>
    <row r="815" spans="1:8" x14ac:dyDescent="0.35">
      <c r="A815" s="52">
        <v>2021</v>
      </c>
      <c r="B815" s="52" t="s">
        <v>72</v>
      </c>
      <c r="C815" s="52" t="s">
        <v>73</v>
      </c>
      <c r="D815" s="52" t="s">
        <v>185</v>
      </c>
      <c r="E815" s="52" t="s">
        <v>186</v>
      </c>
      <c r="F815" s="52" t="s">
        <v>111</v>
      </c>
      <c r="G815" s="52" t="s">
        <v>258</v>
      </c>
      <c r="H815" s="52">
        <v>6135</v>
      </c>
    </row>
    <row r="816" spans="1:8" x14ac:dyDescent="0.35">
      <c r="A816" s="52">
        <v>2021</v>
      </c>
      <c r="B816" s="52" t="s">
        <v>72</v>
      </c>
      <c r="C816" s="52" t="s">
        <v>73</v>
      </c>
      <c r="D816" s="52" t="s">
        <v>185</v>
      </c>
      <c r="E816" s="52" t="s">
        <v>186</v>
      </c>
      <c r="F816" s="52" t="s">
        <v>112</v>
      </c>
      <c r="G816" s="52" t="s">
        <v>258</v>
      </c>
      <c r="H816" s="52">
        <v>908</v>
      </c>
    </row>
    <row r="817" spans="1:8" x14ac:dyDescent="0.35">
      <c r="A817" s="52">
        <v>2021</v>
      </c>
      <c r="B817" s="52" t="s">
        <v>72</v>
      </c>
      <c r="C817" s="52" t="s">
        <v>73</v>
      </c>
      <c r="D817" s="52" t="s">
        <v>185</v>
      </c>
      <c r="E817" s="52" t="s">
        <v>186</v>
      </c>
      <c r="F817" s="52" t="s">
        <v>113</v>
      </c>
      <c r="G817" s="52" t="s">
        <v>258</v>
      </c>
      <c r="H817" s="52">
        <v>78811</v>
      </c>
    </row>
    <row r="818" spans="1:8" x14ac:dyDescent="0.35">
      <c r="A818" s="52">
        <v>2021</v>
      </c>
      <c r="B818" s="52" t="s">
        <v>72</v>
      </c>
      <c r="C818" s="52" t="s">
        <v>73</v>
      </c>
      <c r="D818" s="52" t="s">
        <v>185</v>
      </c>
      <c r="E818" s="52" t="s">
        <v>186</v>
      </c>
      <c r="F818" s="52" t="s">
        <v>117</v>
      </c>
      <c r="G818" s="52" t="s">
        <v>199</v>
      </c>
      <c r="H818" s="52">
        <v>572928</v>
      </c>
    </row>
    <row r="819" spans="1:8" x14ac:dyDescent="0.35">
      <c r="A819" s="52">
        <v>2021</v>
      </c>
      <c r="B819" s="52" t="s">
        <v>72</v>
      </c>
      <c r="C819" s="52" t="s">
        <v>73</v>
      </c>
      <c r="D819" s="52" t="s">
        <v>185</v>
      </c>
      <c r="E819" s="52" t="s">
        <v>186</v>
      </c>
      <c r="F819" s="52" t="s">
        <v>218</v>
      </c>
      <c r="G819" s="52" t="s">
        <v>108</v>
      </c>
      <c r="H819" s="52">
        <v>76490</v>
      </c>
    </row>
    <row r="820" spans="1:8" x14ac:dyDescent="0.35">
      <c r="A820" s="52">
        <v>2021</v>
      </c>
      <c r="B820" s="52" t="s">
        <v>72</v>
      </c>
      <c r="C820" s="52" t="s">
        <v>73</v>
      </c>
      <c r="D820" s="52" t="s">
        <v>185</v>
      </c>
      <c r="E820" s="52" t="s">
        <v>186</v>
      </c>
      <c r="F820" s="52" t="s">
        <v>219</v>
      </c>
      <c r="G820" s="52" t="s">
        <v>258</v>
      </c>
      <c r="H820" s="52">
        <v>6153</v>
      </c>
    </row>
    <row r="821" spans="1:8" x14ac:dyDescent="0.35">
      <c r="A821" s="52">
        <v>2021</v>
      </c>
      <c r="B821" s="52" t="s">
        <v>72</v>
      </c>
      <c r="C821" s="52" t="s">
        <v>73</v>
      </c>
      <c r="D821" s="52" t="s">
        <v>185</v>
      </c>
      <c r="E821" s="52" t="s">
        <v>186</v>
      </c>
      <c r="F821" s="52" t="s">
        <v>114</v>
      </c>
      <c r="G821" s="52" t="s">
        <v>258</v>
      </c>
      <c r="H821" s="52">
        <v>3035</v>
      </c>
    </row>
    <row r="822" spans="1:8" x14ac:dyDescent="0.35">
      <c r="A822" s="52">
        <v>2021</v>
      </c>
      <c r="B822" s="52" t="s">
        <v>74</v>
      </c>
      <c r="C822" s="52" t="s">
        <v>75</v>
      </c>
      <c r="D822" s="52" t="s">
        <v>184</v>
      </c>
      <c r="E822" s="52" t="s">
        <v>187</v>
      </c>
      <c r="F822" s="52" t="s">
        <v>110</v>
      </c>
      <c r="G822" s="52" t="s">
        <v>258</v>
      </c>
      <c r="H822" s="52">
        <v>3303</v>
      </c>
    </row>
    <row r="823" spans="1:8" x14ac:dyDescent="0.35">
      <c r="A823" s="52">
        <v>2021</v>
      </c>
      <c r="B823" s="52" t="s">
        <v>74</v>
      </c>
      <c r="C823" s="52" t="s">
        <v>75</v>
      </c>
      <c r="D823" s="52" t="s">
        <v>184</v>
      </c>
      <c r="E823" s="52" t="s">
        <v>187</v>
      </c>
      <c r="F823" s="52" t="s">
        <v>109</v>
      </c>
      <c r="G823" s="52" t="s">
        <v>199</v>
      </c>
      <c r="H823" s="52">
        <v>590488</v>
      </c>
    </row>
    <row r="824" spans="1:8" x14ac:dyDescent="0.35">
      <c r="A824" s="52">
        <v>2021</v>
      </c>
      <c r="B824" s="52" t="s">
        <v>74</v>
      </c>
      <c r="C824" s="52" t="s">
        <v>75</v>
      </c>
      <c r="D824" s="52" t="s">
        <v>184</v>
      </c>
      <c r="E824" s="52" t="s">
        <v>187</v>
      </c>
      <c r="F824" s="52" t="s">
        <v>217</v>
      </c>
      <c r="G824" s="52" t="s">
        <v>108</v>
      </c>
      <c r="H824" s="52">
        <v>0</v>
      </c>
    </row>
    <row r="825" spans="1:8" x14ac:dyDescent="0.35">
      <c r="A825" s="52">
        <v>2021</v>
      </c>
      <c r="B825" s="52" t="s">
        <v>74</v>
      </c>
      <c r="C825" s="52" t="s">
        <v>75</v>
      </c>
      <c r="D825" s="52" t="s">
        <v>184</v>
      </c>
      <c r="E825" s="52" t="s">
        <v>187</v>
      </c>
      <c r="F825" s="52" t="s">
        <v>111</v>
      </c>
      <c r="G825" s="52" t="s">
        <v>258</v>
      </c>
      <c r="H825" s="52">
        <v>5074</v>
      </c>
    </row>
    <row r="826" spans="1:8" x14ac:dyDescent="0.35">
      <c r="A826" s="52">
        <v>2021</v>
      </c>
      <c r="B826" s="52" t="s">
        <v>74</v>
      </c>
      <c r="C826" s="52" t="s">
        <v>75</v>
      </c>
      <c r="D826" s="52" t="s">
        <v>184</v>
      </c>
      <c r="E826" s="52" t="s">
        <v>187</v>
      </c>
      <c r="F826" s="52" t="s">
        <v>112</v>
      </c>
      <c r="G826" s="52" t="s">
        <v>258</v>
      </c>
      <c r="H826" s="52">
        <v>429</v>
      </c>
    </row>
    <row r="827" spans="1:8" x14ac:dyDescent="0.35">
      <c r="A827" s="52">
        <v>2021</v>
      </c>
      <c r="B827" s="52" t="s">
        <v>74</v>
      </c>
      <c r="C827" s="52" t="s">
        <v>75</v>
      </c>
      <c r="D827" s="52" t="s">
        <v>184</v>
      </c>
      <c r="E827" s="52" t="s">
        <v>187</v>
      </c>
      <c r="F827" s="52" t="s">
        <v>113</v>
      </c>
      <c r="G827" s="52" t="s">
        <v>258</v>
      </c>
      <c r="H827" s="52">
        <v>40827</v>
      </c>
    </row>
    <row r="828" spans="1:8" x14ac:dyDescent="0.35">
      <c r="A828" s="52">
        <v>2021</v>
      </c>
      <c r="B828" s="52" t="s">
        <v>74</v>
      </c>
      <c r="C828" s="52" t="s">
        <v>75</v>
      </c>
      <c r="D828" s="52" t="s">
        <v>184</v>
      </c>
      <c r="E828" s="52" t="s">
        <v>187</v>
      </c>
      <c r="F828" s="52" t="s">
        <v>117</v>
      </c>
      <c r="G828" s="52" t="s">
        <v>199</v>
      </c>
      <c r="H828" s="52">
        <v>423047</v>
      </c>
    </row>
    <row r="829" spans="1:8" x14ac:dyDescent="0.35">
      <c r="A829" s="52">
        <v>2021</v>
      </c>
      <c r="B829" s="52" t="s">
        <v>74</v>
      </c>
      <c r="C829" s="52" t="s">
        <v>75</v>
      </c>
      <c r="D829" s="52" t="s">
        <v>184</v>
      </c>
      <c r="E829" s="52" t="s">
        <v>187</v>
      </c>
      <c r="F829" s="52" t="s">
        <v>218</v>
      </c>
      <c r="G829" s="52" t="s">
        <v>108</v>
      </c>
      <c r="H829" s="52">
        <v>61185</v>
      </c>
    </row>
    <row r="830" spans="1:8" x14ac:dyDescent="0.35">
      <c r="A830" s="52">
        <v>2021</v>
      </c>
      <c r="B830" s="52" t="s">
        <v>74</v>
      </c>
      <c r="C830" s="52" t="s">
        <v>75</v>
      </c>
      <c r="D830" s="52" t="s">
        <v>184</v>
      </c>
      <c r="E830" s="52" t="s">
        <v>187</v>
      </c>
      <c r="F830" s="52" t="s">
        <v>219</v>
      </c>
      <c r="G830" s="52" t="s">
        <v>258</v>
      </c>
      <c r="H830" s="52">
        <v>4963</v>
      </c>
    </row>
    <row r="831" spans="1:8" x14ac:dyDescent="0.35">
      <c r="A831" s="52">
        <v>2021</v>
      </c>
      <c r="B831" s="52" t="s">
        <v>74</v>
      </c>
      <c r="C831" s="52" t="s">
        <v>75</v>
      </c>
      <c r="D831" s="52" t="s">
        <v>184</v>
      </c>
      <c r="E831" s="52" t="s">
        <v>187</v>
      </c>
      <c r="F831" s="52" t="s">
        <v>114</v>
      </c>
      <c r="G831" s="52" t="s">
        <v>258</v>
      </c>
      <c r="H831" s="52">
        <v>5163</v>
      </c>
    </row>
    <row r="832" spans="1:8" x14ac:dyDescent="0.35">
      <c r="A832" s="52">
        <v>2021</v>
      </c>
      <c r="B832" s="52" t="s">
        <v>76</v>
      </c>
      <c r="C832" s="52" t="s">
        <v>77</v>
      </c>
      <c r="D832" s="52" t="s">
        <v>184</v>
      </c>
      <c r="E832" s="52" t="s">
        <v>188</v>
      </c>
      <c r="F832" s="52" t="s">
        <v>110</v>
      </c>
      <c r="G832" s="52" t="s">
        <v>258</v>
      </c>
      <c r="H832" s="52">
        <v>2789</v>
      </c>
    </row>
    <row r="833" spans="1:8" x14ac:dyDescent="0.35">
      <c r="A833" s="52">
        <v>2021</v>
      </c>
      <c r="B833" s="52" t="s">
        <v>76</v>
      </c>
      <c r="C833" s="52" t="s">
        <v>77</v>
      </c>
      <c r="D833" s="52" t="s">
        <v>184</v>
      </c>
      <c r="E833" s="52" t="s">
        <v>188</v>
      </c>
      <c r="F833" s="52" t="s">
        <v>109</v>
      </c>
      <c r="G833" s="52" t="s">
        <v>199</v>
      </c>
      <c r="H833" s="52">
        <v>358454</v>
      </c>
    </row>
    <row r="834" spans="1:8" x14ac:dyDescent="0.35">
      <c r="A834" s="52">
        <v>2021</v>
      </c>
      <c r="B834" s="52" t="s">
        <v>76</v>
      </c>
      <c r="C834" s="52" t="s">
        <v>77</v>
      </c>
      <c r="D834" s="52" t="s">
        <v>184</v>
      </c>
      <c r="E834" s="52" t="s">
        <v>188</v>
      </c>
      <c r="F834" s="52" t="s">
        <v>217</v>
      </c>
      <c r="G834" s="52" t="s">
        <v>108</v>
      </c>
      <c r="H834" s="52">
        <v>0</v>
      </c>
    </row>
    <row r="835" spans="1:8" x14ac:dyDescent="0.35">
      <c r="A835" s="52">
        <v>2021</v>
      </c>
      <c r="B835" s="52" t="s">
        <v>76</v>
      </c>
      <c r="C835" s="52" t="s">
        <v>77</v>
      </c>
      <c r="D835" s="52" t="s">
        <v>184</v>
      </c>
      <c r="E835" s="52" t="s">
        <v>188</v>
      </c>
      <c r="F835" s="52" t="s">
        <v>111</v>
      </c>
      <c r="G835" s="52" t="s">
        <v>258</v>
      </c>
      <c r="H835" s="52">
        <v>3024</v>
      </c>
    </row>
    <row r="836" spans="1:8" x14ac:dyDescent="0.35">
      <c r="A836" s="52">
        <v>2021</v>
      </c>
      <c r="B836" s="52" t="s">
        <v>76</v>
      </c>
      <c r="C836" s="52" t="s">
        <v>77</v>
      </c>
      <c r="D836" s="52" t="s">
        <v>184</v>
      </c>
      <c r="E836" s="52" t="s">
        <v>188</v>
      </c>
      <c r="F836" s="52" t="s">
        <v>112</v>
      </c>
      <c r="G836" s="52" t="s">
        <v>258</v>
      </c>
      <c r="H836" s="52">
        <v>778</v>
      </c>
    </row>
    <row r="837" spans="1:8" x14ac:dyDescent="0.35">
      <c r="A837" s="52">
        <v>2021</v>
      </c>
      <c r="B837" s="52" t="s">
        <v>76</v>
      </c>
      <c r="C837" s="52" t="s">
        <v>77</v>
      </c>
      <c r="D837" s="52" t="s">
        <v>184</v>
      </c>
      <c r="E837" s="52" t="s">
        <v>188</v>
      </c>
      <c r="F837" s="52" t="s">
        <v>113</v>
      </c>
      <c r="G837" s="52" t="s">
        <v>258</v>
      </c>
      <c r="H837" s="52">
        <v>9279</v>
      </c>
    </row>
    <row r="838" spans="1:8" x14ac:dyDescent="0.35">
      <c r="A838" s="52">
        <v>2021</v>
      </c>
      <c r="B838" s="52" t="s">
        <v>76</v>
      </c>
      <c r="C838" s="52" t="s">
        <v>77</v>
      </c>
      <c r="D838" s="52" t="s">
        <v>184</v>
      </c>
      <c r="E838" s="52" t="s">
        <v>188</v>
      </c>
      <c r="F838" s="52" t="s">
        <v>117</v>
      </c>
      <c r="G838" s="52" t="s">
        <v>199</v>
      </c>
      <c r="H838" s="52">
        <v>334644</v>
      </c>
    </row>
    <row r="839" spans="1:8" x14ac:dyDescent="0.35">
      <c r="A839" s="52">
        <v>2021</v>
      </c>
      <c r="B839" s="52" t="s">
        <v>76</v>
      </c>
      <c r="C839" s="52" t="s">
        <v>77</v>
      </c>
      <c r="D839" s="52" t="s">
        <v>184</v>
      </c>
      <c r="E839" s="52" t="s">
        <v>188</v>
      </c>
      <c r="F839" s="52" t="s">
        <v>218</v>
      </c>
      <c r="G839" s="52" t="s">
        <v>108</v>
      </c>
      <c r="H839" s="52">
        <v>46928</v>
      </c>
    </row>
    <row r="840" spans="1:8" x14ac:dyDescent="0.35">
      <c r="A840" s="52">
        <v>2021</v>
      </c>
      <c r="B840" s="52" t="s">
        <v>76</v>
      </c>
      <c r="C840" s="52" t="s">
        <v>77</v>
      </c>
      <c r="D840" s="52" t="s">
        <v>184</v>
      </c>
      <c r="E840" s="52" t="s">
        <v>188</v>
      </c>
      <c r="F840" s="52" t="s">
        <v>219</v>
      </c>
      <c r="G840" s="52" t="s">
        <v>258</v>
      </c>
      <c r="H840" s="52">
        <v>4019</v>
      </c>
    </row>
    <row r="841" spans="1:8" x14ac:dyDescent="0.35">
      <c r="A841" s="52">
        <v>2021</v>
      </c>
      <c r="B841" s="52" t="s">
        <v>76</v>
      </c>
      <c r="C841" s="52" t="s">
        <v>77</v>
      </c>
      <c r="D841" s="52" t="s">
        <v>184</v>
      </c>
      <c r="E841" s="52" t="s">
        <v>188</v>
      </c>
      <c r="F841" s="52" t="s">
        <v>114</v>
      </c>
      <c r="G841" s="52" t="s">
        <v>258</v>
      </c>
      <c r="H841" s="52">
        <v>770</v>
      </c>
    </row>
    <row r="842" spans="1:8" x14ac:dyDescent="0.35">
      <c r="A842" s="52">
        <v>2021</v>
      </c>
      <c r="B842" s="52" t="s">
        <v>78</v>
      </c>
      <c r="C842" s="52" t="s">
        <v>79</v>
      </c>
      <c r="D842" s="52" t="s">
        <v>184</v>
      </c>
      <c r="E842" s="52" t="s">
        <v>186</v>
      </c>
      <c r="F842" s="52" t="s">
        <v>110</v>
      </c>
      <c r="G842" s="52" t="s">
        <v>258</v>
      </c>
      <c r="H842" s="52">
        <v>6991</v>
      </c>
    </row>
    <row r="843" spans="1:8" x14ac:dyDescent="0.35">
      <c r="A843" s="52">
        <v>2021</v>
      </c>
      <c r="B843" s="52" t="s">
        <v>78</v>
      </c>
      <c r="C843" s="52" t="s">
        <v>79</v>
      </c>
      <c r="D843" s="52" t="s">
        <v>184</v>
      </c>
      <c r="E843" s="52" t="s">
        <v>186</v>
      </c>
      <c r="F843" s="52" t="s">
        <v>109</v>
      </c>
      <c r="G843" s="52" t="s">
        <v>199</v>
      </c>
      <c r="H843" s="52">
        <v>603069</v>
      </c>
    </row>
    <row r="844" spans="1:8" x14ac:dyDescent="0.35">
      <c r="A844" s="52">
        <v>2021</v>
      </c>
      <c r="B844" s="52" t="s">
        <v>78</v>
      </c>
      <c r="C844" s="52" t="s">
        <v>79</v>
      </c>
      <c r="D844" s="52" t="s">
        <v>184</v>
      </c>
      <c r="E844" s="52" t="s">
        <v>186</v>
      </c>
      <c r="F844" s="52" t="s">
        <v>217</v>
      </c>
      <c r="G844" s="52" t="s">
        <v>108</v>
      </c>
      <c r="H844" s="52">
        <v>0</v>
      </c>
    </row>
    <row r="845" spans="1:8" x14ac:dyDescent="0.35">
      <c r="A845" s="52">
        <v>2021</v>
      </c>
      <c r="B845" s="52" t="s">
        <v>78</v>
      </c>
      <c r="C845" s="52" t="s">
        <v>79</v>
      </c>
      <c r="D845" s="52" t="s">
        <v>184</v>
      </c>
      <c r="E845" s="52" t="s">
        <v>186</v>
      </c>
      <c r="F845" s="52" t="s">
        <v>111</v>
      </c>
      <c r="G845" s="52" t="s">
        <v>258</v>
      </c>
      <c r="H845" s="52">
        <v>23742</v>
      </c>
    </row>
    <row r="846" spans="1:8" x14ac:dyDescent="0.35">
      <c r="A846" s="52">
        <v>2021</v>
      </c>
      <c r="B846" s="52" t="s">
        <v>78</v>
      </c>
      <c r="C846" s="52" t="s">
        <v>79</v>
      </c>
      <c r="D846" s="52" t="s">
        <v>184</v>
      </c>
      <c r="E846" s="52" t="s">
        <v>186</v>
      </c>
      <c r="F846" s="52" t="s">
        <v>112</v>
      </c>
      <c r="G846" s="52" t="s">
        <v>258</v>
      </c>
      <c r="H846" s="52">
        <v>3099</v>
      </c>
    </row>
    <row r="847" spans="1:8" x14ac:dyDescent="0.35">
      <c r="A847" s="52">
        <v>2021</v>
      </c>
      <c r="B847" s="52" t="s">
        <v>78</v>
      </c>
      <c r="C847" s="52" t="s">
        <v>79</v>
      </c>
      <c r="D847" s="52" t="s">
        <v>184</v>
      </c>
      <c r="E847" s="52" t="s">
        <v>186</v>
      </c>
      <c r="F847" s="52" t="s">
        <v>113</v>
      </c>
      <c r="G847" s="52" t="s">
        <v>258</v>
      </c>
      <c r="H847" s="52">
        <v>38138</v>
      </c>
    </row>
    <row r="848" spans="1:8" x14ac:dyDescent="0.35">
      <c r="A848" s="52">
        <v>2021</v>
      </c>
      <c r="B848" s="52" t="s">
        <v>78</v>
      </c>
      <c r="C848" s="52" t="s">
        <v>79</v>
      </c>
      <c r="D848" s="52" t="s">
        <v>184</v>
      </c>
      <c r="E848" s="52" t="s">
        <v>186</v>
      </c>
      <c r="F848" s="52" t="s">
        <v>117</v>
      </c>
      <c r="G848" s="52" t="s">
        <v>199</v>
      </c>
      <c r="H848" s="52">
        <v>440072</v>
      </c>
    </row>
    <row r="849" spans="1:8" x14ac:dyDescent="0.35">
      <c r="A849" s="52">
        <v>2021</v>
      </c>
      <c r="B849" s="52" t="s">
        <v>78</v>
      </c>
      <c r="C849" s="52" t="s">
        <v>79</v>
      </c>
      <c r="D849" s="52" t="s">
        <v>184</v>
      </c>
      <c r="E849" s="52" t="s">
        <v>186</v>
      </c>
      <c r="F849" s="52" t="s">
        <v>218</v>
      </c>
      <c r="G849" s="52" t="s">
        <v>108</v>
      </c>
      <c r="H849" s="52">
        <v>75327</v>
      </c>
    </row>
    <row r="850" spans="1:8" x14ac:dyDescent="0.35">
      <c r="A850" s="52">
        <v>2021</v>
      </c>
      <c r="B850" s="52" t="s">
        <v>78</v>
      </c>
      <c r="C850" s="52" t="s">
        <v>79</v>
      </c>
      <c r="D850" s="52" t="s">
        <v>184</v>
      </c>
      <c r="E850" s="52" t="s">
        <v>186</v>
      </c>
      <c r="F850" s="52" t="s">
        <v>219</v>
      </c>
      <c r="G850" s="52" t="s">
        <v>258</v>
      </c>
      <c r="H850" s="52">
        <v>5528</v>
      </c>
    </row>
    <row r="851" spans="1:8" x14ac:dyDescent="0.35">
      <c r="A851" s="52">
        <v>2021</v>
      </c>
      <c r="B851" s="52" t="s">
        <v>78</v>
      </c>
      <c r="C851" s="52" t="s">
        <v>79</v>
      </c>
      <c r="D851" s="52" t="s">
        <v>184</v>
      </c>
      <c r="E851" s="52" t="s">
        <v>186</v>
      </c>
      <c r="F851" s="52" t="s">
        <v>114</v>
      </c>
      <c r="G851" s="52" t="s">
        <v>258</v>
      </c>
      <c r="H851" s="52">
        <v>7142</v>
      </c>
    </row>
    <row r="852" spans="1:8" x14ac:dyDescent="0.35">
      <c r="A852" s="52">
        <v>2021</v>
      </c>
      <c r="B852" s="52" t="s">
        <v>80</v>
      </c>
      <c r="C852" s="52" t="s">
        <v>81</v>
      </c>
      <c r="D852" s="52" t="s">
        <v>185</v>
      </c>
      <c r="E852" s="52" t="s">
        <v>186</v>
      </c>
      <c r="F852" s="52" t="s">
        <v>110</v>
      </c>
      <c r="G852" s="52" t="s">
        <v>258</v>
      </c>
      <c r="H852" s="52">
        <v>3211</v>
      </c>
    </row>
    <row r="853" spans="1:8" x14ac:dyDescent="0.35">
      <c r="A853" s="52">
        <v>2021</v>
      </c>
      <c r="B853" s="52" t="s">
        <v>80</v>
      </c>
      <c r="C853" s="52" t="s">
        <v>81</v>
      </c>
      <c r="D853" s="52" t="s">
        <v>185</v>
      </c>
      <c r="E853" s="52" t="s">
        <v>186</v>
      </c>
      <c r="F853" s="52" t="s">
        <v>109</v>
      </c>
      <c r="G853" s="52" t="s">
        <v>199</v>
      </c>
      <c r="H853" s="52">
        <v>544503</v>
      </c>
    </row>
    <row r="854" spans="1:8" x14ac:dyDescent="0.35">
      <c r="A854" s="52">
        <v>2021</v>
      </c>
      <c r="B854" s="52" t="s">
        <v>80</v>
      </c>
      <c r="C854" s="52" t="s">
        <v>81</v>
      </c>
      <c r="D854" s="52" t="s">
        <v>185</v>
      </c>
      <c r="E854" s="52" t="s">
        <v>186</v>
      </c>
      <c r="F854" s="52" t="s">
        <v>217</v>
      </c>
      <c r="G854" s="52" t="s">
        <v>108</v>
      </c>
      <c r="H854" s="52">
        <v>0</v>
      </c>
    </row>
    <row r="855" spans="1:8" x14ac:dyDescent="0.35">
      <c r="A855" s="52">
        <v>2021</v>
      </c>
      <c r="B855" s="52" t="s">
        <v>80</v>
      </c>
      <c r="C855" s="52" t="s">
        <v>81</v>
      </c>
      <c r="D855" s="52" t="s">
        <v>185</v>
      </c>
      <c r="E855" s="52" t="s">
        <v>186</v>
      </c>
      <c r="F855" s="52" t="s">
        <v>111</v>
      </c>
      <c r="G855" s="52" t="s">
        <v>258</v>
      </c>
      <c r="H855" s="52">
        <v>6427</v>
      </c>
    </row>
    <row r="856" spans="1:8" x14ac:dyDescent="0.35">
      <c r="A856" s="52">
        <v>2021</v>
      </c>
      <c r="B856" s="52" t="s">
        <v>80</v>
      </c>
      <c r="C856" s="52" t="s">
        <v>81</v>
      </c>
      <c r="D856" s="52" t="s">
        <v>185</v>
      </c>
      <c r="E856" s="52" t="s">
        <v>186</v>
      </c>
      <c r="F856" s="52" t="s">
        <v>112</v>
      </c>
      <c r="G856" s="52" t="s">
        <v>258</v>
      </c>
      <c r="H856" s="52">
        <v>3729</v>
      </c>
    </row>
    <row r="857" spans="1:8" x14ac:dyDescent="0.35">
      <c r="A857" s="52">
        <v>2021</v>
      </c>
      <c r="B857" s="52" t="s">
        <v>80</v>
      </c>
      <c r="C857" s="52" t="s">
        <v>81</v>
      </c>
      <c r="D857" s="52" t="s">
        <v>185</v>
      </c>
      <c r="E857" s="52" t="s">
        <v>186</v>
      </c>
      <c r="F857" s="52" t="s">
        <v>113</v>
      </c>
      <c r="G857" s="52" t="s">
        <v>258</v>
      </c>
      <c r="H857" s="52">
        <v>42121</v>
      </c>
    </row>
    <row r="858" spans="1:8" x14ac:dyDescent="0.35">
      <c r="A858" s="52">
        <v>2021</v>
      </c>
      <c r="B858" s="52" t="s">
        <v>80</v>
      </c>
      <c r="C858" s="52" t="s">
        <v>81</v>
      </c>
      <c r="D858" s="52" t="s">
        <v>185</v>
      </c>
      <c r="E858" s="52" t="s">
        <v>186</v>
      </c>
      <c r="F858" s="52" t="s">
        <v>117</v>
      </c>
      <c r="G858" s="52" t="s">
        <v>199</v>
      </c>
      <c r="H858" s="52">
        <v>463776</v>
      </c>
    </row>
    <row r="859" spans="1:8" x14ac:dyDescent="0.35">
      <c r="A859" s="52">
        <v>2021</v>
      </c>
      <c r="B859" s="52" t="s">
        <v>80</v>
      </c>
      <c r="C859" s="52" t="s">
        <v>81</v>
      </c>
      <c r="D859" s="52" t="s">
        <v>185</v>
      </c>
      <c r="E859" s="52" t="s">
        <v>186</v>
      </c>
      <c r="F859" s="52" t="s">
        <v>218</v>
      </c>
      <c r="G859" s="52" t="s">
        <v>108</v>
      </c>
      <c r="H859" s="52">
        <v>55571</v>
      </c>
    </row>
    <row r="860" spans="1:8" x14ac:dyDescent="0.35">
      <c r="A860" s="52">
        <v>2021</v>
      </c>
      <c r="B860" s="52" t="s">
        <v>80</v>
      </c>
      <c r="C860" s="52" t="s">
        <v>81</v>
      </c>
      <c r="D860" s="52" t="s">
        <v>185</v>
      </c>
      <c r="E860" s="52" t="s">
        <v>186</v>
      </c>
      <c r="F860" s="52" t="s">
        <v>219</v>
      </c>
      <c r="G860" s="52" t="s">
        <v>258</v>
      </c>
      <c r="H860" s="52">
        <v>4207</v>
      </c>
    </row>
    <row r="861" spans="1:8" x14ac:dyDescent="0.35">
      <c r="A861" s="52">
        <v>2021</v>
      </c>
      <c r="B861" s="52" t="s">
        <v>80</v>
      </c>
      <c r="C861" s="52" t="s">
        <v>81</v>
      </c>
      <c r="D861" s="52" t="s">
        <v>185</v>
      </c>
      <c r="E861" s="52" t="s">
        <v>186</v>
      </c>
      <c r="F861" s="52" t="s">
        <v>114</v>
      </c>
      <c r="G861" s="52" t="s">
        <v>258</v>
      </c>
      <c r="H861" s="52">
        <v>3648</v>
      </c>
    </row>
    <row r="862" spans="1:8" x14ac:dyDescent="0.35">
      <c r="A862" s="52">
        <v>2021</v>
      </c>
      <c r="B862" s="52" t="s">
        <v>82</v>
      </c>
      <c r="C862" s="52" t="s">
        <v>83</v>
      </c>
      <c r="D862" s="52" t="s">
        <v>184</v>
      </c>
      <c r="E862" s="52" t="s">
        <v>187</v>
      </c>
      <c r="F862" s="52" t="s">
        <v>110</v>
      </c>
      <c r="G862" s="52" t="s">
        <v>258</v>
      </c>
      <c r="H862" s="52">
        <v>2296</v>
      </c>
    </row>
    <row r="863" spans="1:8" x14ac:dyDescent="0.35">
      <c r="A863" s="52">
        <v>2021</v>
      </c>
      <c r="B863" s="52" t="s">
        <v>82</v>
      </c>
      <c r="C863" s="52" t="s">
        <v>83</v>
      </c>
      <c r="D863" s="52" t="s">
        <v>184</v>
      </c>
      <c r="E863" s="52" t="s">
        <v>187</v>
      </c>
      <c r="F863" s="52" t="s">
        <v>109</v>
      </c>
      <c r="G863" s="52" t="s">
        <v>199</v>
      </c>
      <c r="H863" s="52">
        <v>300708</v>
      </c>
    </row>
    <row r="864" spans="1:8" x14ac:dyDescent="0.35">
      <c r="A864" s="52">
        <v>2021</v>
      </c>
      <c r="B864" s="52" t="s">
        <v>82</v>
      </c>
      <c r="C864" s="52" t="s">
        <v>83</v>
      </c>
      <c r="D864" s="52" t="s">
        <v>184</v>
      </c>
      <c r="E864" s="52" t="s">
        <v>187</v>
      </c>
      <c r="F864" s="52" t="s">
        <v>217</v>
      </c>
      <c r="G864" s="52" t="s">
        <v>108</v>
      </c>
      <c r="H864" s="52">
        <v>0</v>
      </c>
    </row>
    <row r="865" spans="1:8" x14ac:dyDescent="0.35">
      <c r="A865" s="52">
        <v>2021</v>
      </c>
      <c r="B865" s="52" t="s">
        <v>82</v>
      </c>
      <c r="C865" s="52" t="s">
        <v>83</v>
      </c>
      <c r="D865" s="52" t="s">
        <v>184</v>
      </c>
      <c r="E865" s="52" t="s">
        <v>187</v>
      </c>
      <c r="F865" s="52" t="s">
        <v>111</v>
      </c>
      <c r="G865" s="52" t="s">
        <v>258</v>
      </c>
      <c r="H865" s="52">
        <v>10493</v>
      </c>
    </row>
    <row r="866" spans="1:8" x14ac:dyDescent="0.35">
      <c r="A866" s="52">
        <v>2021</v>
      </c>
      <c r="B866" s="52" t="s">
        <v>82</v>
      </c>
      <c r="C866" s="52" t="s">
        <v>83</v>
      </c>
      <c r="D866" s="52" t="s">
        <v>184</v>
      </c>
      <c r="E866" s="52" t="s">
        <v>187</v>
      </c>
      <c r="F866" s="52" t="s">
        <v>112</v>
      </c>
      <c r="G866" s="52" t="s">
        <v>258</v>
      </c>
      <c r="H866" s="52">
        <v>590</v>
      </c>
    </row>
    <row r="867" spans="1:8" x14ac:dyDescent="0.35">
      <c r="A867" s="52">
        <v>2021</v>
      </c>
      <c r="B867" s="52" t="s">
        <v>82</v>
      </c>
      <c r="C867" s="52" t="s">
        <v>83</v>
      </c>
      <c r="D867" s="52" t="s">
        <v>184</v>
      </c>
      <c r="E867" s="52" t="s">
        <v>187</v>
      </c>
      <c r="F867" s="52" t="s">
        <v>113</v>
      </c>
      <c r="G867" s="52" t="s">
        <v>258</v>
      </c>
      <c r="H867" s="52">
        <v>9236</v>
      </c>
    </row>
    <row r="868" spans="1:8" x14ac:dyDescent="0.35">
      <c r="A868" s="52">
        <v>2021</v>
      </c>
      <c r="B868" s="52" t="s">
        <v>82</v>
      </c>
      <c r="C868" s="52" t="s">
        <v>83</v>
      </c>
      <c r="D868" s="52" t="s">
        <v>184</v>
      </c>
      <c r="E868" s="52" t="s">
        <v>187</v>
      </c>
      <c r="F868" s="52" t="s">
        <v>117</v>
      </c>
      <c r="G868" s="52" t="s">
        <v>199</v>
      </c>
      <c r="H868" s="52">
        <v>224587</v>
      </c>
    </row>
    <row r="869" spans="1:8" x14ac:dyDescent="0.35">
      <c r="A869" s="52">
        <v>2021</v>
      </c>
      <c r="B869" s="52" t="s">
        <v>82</v>
      </c>
      <c r="C869" s="52" t="s">
        <v>83</v>
      </c>
      <c r="D869" s="52" t="s">
        <v>184</v>
      </c>
      <c r="E869" s="52" t="s">
        <v>187</v>
      </c>
      <c r="F869" s="52" t="s">
        <v>218</v>
      </c>
      <c r="G869" s="52" t="s">
        <v>108</v>
      </c>
      <c r="H869" s="52">
        <v>33545</v>
      </c>
    </row>
    <row r="870" spans="1:8" x14ac:dyDescent="0.35">
      <c r="A870" s="52">
        <v>2021</v>
      </c>
      <c r="B870" s="52" t="s">
        <v>82</v>
      </c>
      <c r="C870" s="52" t="s">
        <v>83</v>
      </c>
      <c r="D870" s="52" t="s">
        <v>184</v>
      </c>
      <c r="E870" s="52" t="s">
        <v>187</v>
      </c>
      <c r="F870" s="52" t="s">
        <v>219</v>
      </c>
      <c r="G870" s="52" t="s">
        <v>258</v>
      </c>
      <c r="H870" s="52">
        <v>3061</v>
      </c>
    </row>
    <row r="871" spans="1:8" x14ac:dyDescent="0.35">
      <c r="A871" s="52">
        <v>2021</v>
      </c>
      <c r="B871" s="52" t="s">
        <v>82</v>
      </c>
      <c r="C871" s="52" t="s">
        <v>83</v>
      </c>
      <c r="D871" s="52" t="s">
        <v>184</v>
      </c>
      <c r="E871" s="52" t="s">
        <v>187</v>
      </c>
      <c r="F871" s="52" t="s">
        <v>114</v>
      </c>
      <c r="G871" s="52" t="s">
        <v>258</v>
      </c>
      <c r="H871" s="52">
        <v>12259</v>
      </c>
    </row>
    <row r="872" spans="1:8" x14ac:dyDescent="0.35">
      <c r="A872" s="52">
        <v>2021</v>
      </c>
      <c r="B872" s="52" t="s">
        <v>84</v>
      </c>
      <c r="C872" s="52" t="s">
        <v>85</v>
      </c>
      <c r="D872" s="52" t="s">
        <v>185</v>
      </c>
      <c r="E872" s="52" t="s">
        <v>186</v>
      </c>
      <c r="F872" s="52" t="s">
        <v>110</v>
      </c>
      <c r="G872" s="52" t="s">
        <v>258</v>
      </c>
      <c r="H872" s="52">
        <v>9380</v>
      </c>
    </row>
    <row r="873" spans="1:8" x14ac:dyDescent="0.35">
      <c r="A873" s="52">
        <v>2021</v>
      </c>
      <c r="B873" s="52" t="s">
        <v>84</v>
      </c>
      <c r="C873" s="52" t="s">
        <v>85</v>
      </c>
      <c r="D873" s="52" t="s">
        <v>185</v>
      </c>
      <c r="E873" s="52" t="s">
        <v>186</v>
      </c>
      <c r="F873" s="52" t="s">
        <v>109</v>
      </c>
      <c r="G873" s="52" t="s">
        <v>199</v>
      </c>
      <c r="H873" s="52">
        <v>1189066</v>
      </c>
    </row>
    <row r="874" spans="1:8" x14ac:dyDescent="0.35">
      <c r="A874" s="52">
        <v>2021</v>
      </c>
      <c r="B874" s="52" t="s">
        <v>84</v>
      </c>
      <c r="C874" s="52" t="s">
        <v>85</v>
      </c>
      <c r="D874" s="52" t="s">
        <v>185</v>
      </c>
      <c r="E874" s="52" t="s">
        <v>186</v>
      </c>
      <c r="F874" s="52" t="s">
        <v>217</v>
      </c>
      <c r="G874" s="52" t="s">
        <v>108</v>
      </c>
      <c r="H874" s="52">
        <v>0</v>
      </c>
    </row>
    <row r="875" spans="1:8" x14ac:dyDescent="0.35">
      <c r="A875" s="52">
        <v>2021</v>
      </c>
      <c r="B875" s="52" t="s">
        <v>84</v>
      </c>
      <c r="C875" s="52" t="s">
        <v>85</v>
      </c>
      <c r="D875" s="52" t="s">
        <v>185</v>
      </c>
      <c r="E875" s="52" t="s">
        <v>186</v>
      </c>
      <c r="F875" s="52" t="s">
        <v>111</v>
      </c>
      <c r="G875" s="52" t="s">
        <v>258</v>
      </c>
      <c r="H875" s="52">
        <v>68376</v>
      </c>
    </row>
    <row r="876" spans="1:8" x14ac:dyDescent="0.35">
      <c r="A876" s="52">
        <v>2021</v>
      </c>
      <c r="B876" s="52" t="s">
        <v>84</v>
      </c>
      <c r="C876" s="52" t="s">
        <v>85</v>
      </c>
      <c r="D876" s="52" t="s">
        <v>185</v>
      </c>
      <c r="E876" s="52" t="s">
        <v>186</v>
      </c>
      <c r="F876" s="52" t="s">
        <v>112</v>
      </c>
      <c r="G876" s="52" t="s">
        <v>258</v>
      </c>
      <c r="H876" s="52">
        <v>2559</v>
      </c>
    </row>
    <row r="877" spans="1:8" x14ac:dyDescent="0.35">
      <c r="A877" s="52">
        <v>2021</v>
      </c>
      <c r="B877" s="52" t="s">
        <v>84</v>
      </c>
      <c r="C877" s="52" t="s">
        <v>85</v>
      </c>
      <c r="D877" s="52" t="s">
        <v>185</v>
      </c>
      <c r="E877" s="52" t="s">
        <v>186</v>
      </c>
      <c r="F877" s="52" t="s">
        <v>113</v>
      </c>
      <c r="G877" s="52" t="s">
        <v>258</v>
      </c>
      <c r="H877" s="52">
        <v>501480</v>
      </c>
    </row>
    <row r="878" spans="1:8" x14ac:dyDescent="0.35">
      <c r="A878" s="52">
        <v>2021</v>
      </c>
      <c r="B878" s="52" t="s">
        <v>84</v>
      </c>
      <c r="C878" s="52" t="s">
        <v>85</v>
      </c>
      <c r="D878" s="52" t="s">
        <v>185</v>
      </c>
      <c r="E878" s="52" t="s">
        <v>186</v>
      </c>
      <c r="F878" s="52" t="s">
        <v>117</v>
      </c>
      <c r="G878" s="52" t="s">
        <v>199</v>
      </c>
      <c r="H878" s="52">
        <v>814372</v>
      </c>
    </row>
    <row r="879" spans="1:8" x14ac:dyDescent="0.35">
      <c r="A879" s="52">
        <v>2021</v>
      </c>
      <c r="B879" s="52" t="s">
        <v>84</v>
      </c>
      <c r="C879" s="52" t="s">
        <v>85</v>
      </c>
      <c r="D879" s="52" t="s">
        <v>185</v>
      </c>
      <c r="E879" s="52" t="s">
        <v>186</v>
      </c>
      <c r="F879" s="52" t="s">
        <v>218</v>
      </c>
      <c r="G879" s="52" t="s">
        <v>108</v>
      </c>
      <c r="H879" s="52">
        <v>167685</v>
      </c>
    </row>
    <row r="880" spans="1:8" x14ac:dyDescent="0.35">
      <c r="A880" s="52">
        <v>2021</v>
      </c>
      <c r="B880" s="52" t="s">
        <v>84</v>
      </c>
      <c r="C880" s="52" t="s">
        <v>85</v>
      </c>
      <c r="D880" s="52" t="s">
        <v>185</v>
      </c>
      <c r="E880" s="52" t="s">
        <v>186</v>
      </c>
      <c r="F880" s="52" t="s">
        <v>219</v>
      </c>
      <c r="G880" s="52" t="s">
        <v>258</v>
      </c>
      <c r="H880" s="52">
        <v>17805</v>
      </c>
    </row>
    <row r="881" spans="1:10" x14ac:dyDescent="0.35">
      <c r="A881" s="52">
        <v>2021</v>
      </c>
      <c r="B881" s="52" t="s">
        <v>84</v>
      </c>
      <c r="C881" s="52" t="s">
        <v>85</v>
      </c>
      <c r="D881" s="52" t="s">
        <v>185</v>
      </c>
      <c r="E881" s="52" t="s">
        <v>186</v>
      </c>
      <c r="F881" s="52" t="s">
        <v>114</v>
      </c>
      <c r="G881" s="52" t="s">
        <v>258</v>
      </c>
      <c r="H881" s="52">
        <v>148937</v>
      </c>
    </row>
    <row r="882" spans="1:10" x14ac:dyDescent="0.35">
      <c r="A882" s="52">
        <v>2021</v>
      </c>
      <c r="B882" s="52" t="s">
        <v>86</v>
      </c>
      <c r="C882" s="52" t="s">
        <v>87</v>
      </c>
      <c r="D882" s="52" t="s">
        <v>184</v>
      </c>
      <c r="E882" s="52" t="s">
        <v>187</v>
      </c>
      <c r="F882" s="52" t="s">
        <v>110</v>
      </c>
      <c r="G882" s="52" t="s">
        <v>258</v>
      </c>
      <c r="H882" s="52">
        <v>3778</v>
      </c>
    </row>
    <row r="883" spans="1:10" x14ac:dyDescent="0.35">
      <c r="A883" s="52">
        <v>2021</v>
      </c>
      <c r="B883" s="52" t="s">
        <v>86</v>
      </c>
      <c r="C883" s="52" t="s">
        <v>87</v>
      </c>
      <c r="D883" s="52" t="s">
        <v>184</v>
      </c>
      <c r="E883" s="52" t="s">
        <v>187</v>
      </c>
      <c r="F883" s="52" t="s">
        <v>109</v>
      </c>
      <c r="G883" s="52" t="s">
        <v>199</v>
      </c>
      <c r="H883" s="52">
        <v>424495</v>
      </c>
    </row>
    <row r="884" spans="1:10" x14ac:dyDescent="0.35">
      <c r="A884" s="52">
        <v>2021</v>
      </c>
      <c r="B884" s="52" t="s">
        <v>86</v>
      </c>
      <c r="C884" s="52" t="s">
        <v>87</v>
      </c>
      <c r="D884" s="52" t="s">
        <v>184</v>
      </c>
      <c r="E884" s="52" t="s">
        <v>187</v>
      </c>
      <c r="F884" s="52" t="s">
        <v>217</v>
      </c>
      <c r="G884" s="52" t="s">
        <v>108</v>
      </c>
      <c r="H884" s="52">
        <v>0</v>
      </c>
    </row>
    <row r="885" spans="1:10" x14ac:dyDescent="0.35">
      <c r="A885" s="52">
        <v>2021</v>
      </c>
      <c r="B885" s="52" t="s">
        <v>86</v>
      </c>
      <c r="C885" s="52" t="s">
        <v>87</v>
      </c>
      <c r="D885" s="52" t="s">
        <v>184</v>
      </c>
      <c r="E885" s="52" t="s">
        <v>187</v>
      </c>
      <c r="F885" s="52" t="s">
        <v>111</v>
      </c>
      <c r="G885" s="52" t="s">
        <v>258</v>
      </c>
      <c r="H885" s="52">
        <v>10128</v>
      </c>
    </row>
    <row r="886" spans="1:10" x14ac:dyDescent="0.35">
      <c r="A886" s="52">
        <v>2021</v>
      </c>
      <c r="B886" s="52" t="s">
        <v>86</v>
      </c>
      <c r="C886" s="52" t="s">
        <v>87</v>
      </c>
      <c r="D886" s="52" t="s">
        <v>184</v>
      </c>
      <c r="E886" s="52" t="s">
        <v>187</v>
      </c>
      <c r="F886" s="52" t="s">
        <v>112</v>
      </c>
      <c r="G886" s="52" t="s">
        <v>258</v>
      </c>
      <c r="H886" s="52">
        <v>1707</v>
      </c>
    </row>
    <row r="887" spans="1:10" x14ac:dyDescent="0.35">
      <c r="A887" s="52">
        <v>2021</v>
      </c>
      <c r="B887" s="52" t="s">
        <v>86</v>
      </c>
      <c r="C887" s="52" t="s">
        <v>87</v>
      </c>
      <c r="D887" s="52" t="s">
        <v>184</v>
      </c>
      <c r="E887" s="52" t="s">
        <v>187</v>
      </c>
      <c r="F887" s="52" t="s">
        <v>113</v>
      </c>
      <c r="G887" s="52" t="s">
        <v>258</v>
      </c>
      <c r="H887" s="52">
        <v>19226</v>
      </c>
    </row>
    <row r="888" spans="1:10" x14ac:dyDescent="0.35">
      <c r="A888" s="52">
        <v>2021</v>
      </c>
      <c r="B888" s="52" t="s">
        <v>86</v>
      </c>
      <c r="C888" s="52" t="s">
        <v>87</v>
      </c>
      <c r="D888" s="52" t="s">
        <v>184</v>
      </c>
      <c r="E888" s="52" t="s">
        <v>187</v>
      </c>
      <c r="F888" s="52" t="s">
        <v>117</v>
      </c>
      <c r="G888" s="52" t="s">
        <v>199</v>
      </c>
      <c r="H888" s="52">
        <v>363049</v>
      </c>
    </row>
    <row r="889" spans="1:10" x14ac:dyDescent="0.35">
      <c r="A889" s="52">
        <v>2021</v>
      </c>
      <c r="B889" s="52" t="s">
        <v>86</v>
      </c>
      <c r="C889" s="52" t="s">
        <v>87</v>
      </c>
      <c r="D889" s="52" t="s">
        <v>184</v>
      </c>
      <c r="E889" s="52" t="s">
        <v>187</v>
      </c>
      <c r="F889" s="52" t="s">
        <v>218</v>
      </c>
      <c r="G889" s="52" t="s">
        <v>108</v>
      </c>
      <c r="H889" s="52">
        <v>53802</v>
      </c>
    </row>
    <row r="890" spans="1:10" x14ac:dyDescent="0.35">
      <c r="A890" s="52">
        <v>2021</v>
      </c>
      <c r="B890" s="52" t="s">
        <v>86</v>
      </c>
      <c r="C890" s="52" t="s">
        <v>87</v>
      </c>
      <c r="D890" s="52" t="s">
        <v>184</v>
      </c>
      <c r="E890" s="52" t="s">
        <v>187</v>
      </c>
      <c r="F890" s="52" t="s">
        <v>219</v>
      </c>
      <c r="G890" s="52" t="s">
        <v>258</v>
      </c>
      <c r="H890" s="52">
        <v>5108</v>
      </c>
    </row>
    <row r="891" spans="1:10" x14ac:dyDescent="0.35">
      <c r="A891" s="52">
        <v>2021</v>
      </c>
      <c r="B891" s="52" t="s">
        <v>86</v>
      </c>
      <c r="C891" s="52" t="s">
        <v>87</v>
      </c>
      <c r="D891" s="52" t="s">
        <v>184</v>
      </c>
      <c r="E891" s="52" t="s">
        <v>187</v>
      </c>
      <c r="F891" s="52" t="s">
        <v>114</v>
      </c>
      <c r="G891" s="52" t="s">
        <v>258</v>
      </c>
      <c r="H891" s="52">
        <v>1381</v>
      </c>
    </row>
    <row r="892" spans="1:10" x14ac:dyDescent="0.35">
      <c r="A892" s="52">
        <v>2021</v>
      </c>
      <c r="B892" s="52" t="s">
        <v>88</v>
      </c>
      <c r="C892" s="52" t="s">
        <v>89</v>
      </c>
      <c r="D892" s="52" t="s">
        <v>185</v>
      </c>
      <c r="E892" s="52" t="s">
        <v>186</v>
      </c>
      <c r="F892" s="52" t="s">
        <v>110</v>
      </c>
      <c r="G892" s="52" t="s">
        <v>258</v>
      </c>
      <c r="H892" s="52">
        <v>6256</v>
      </c>
    </row>
    <row r="893" spans="1:10" x14ac:dyDescent="0.35">
      <c r="A893" s="52">
        <v>2021</v>
      </c>
      <c r="B893" s="52" t="s">
        <v>88</v>
      </c>
      <c r="C893" s="52" t="s">
        <v>89</v>
      </c>
      <c r="D893" s="52" t="s">
        <v>185</v>
      </c>
      <c r="E893" s="52" t="s">
        <v>186</v>
      </c>
      <c r="F893" s="52" t="s">
        <v>109</v>
      </c>
      <c r="G893" s="52" t="s">
        <v>199</v>
      </c>
      <c r="H893" s="52">
        <v>955201</v>
      </c>
    </row>
    <row r="894" spans="1:10" x14ac:dyDescent="0.35">
      <c r="A894" s="52">
        <v>2021</v>
      </c>
      <c r="B894" s="52" t="s">
        <v>88</v>
      </c>
      <c r="C894" s="52" t="s">
        <v>89</v>
      </c>
      <c r="D894" s="52" t="s">
        <v>185</v>
      </c>
      <c r="E894" s="52" t="s">
        <v>186</v>
      </c>
      <c r="F894" s="52" t="s">
        <v>217</v>
      </c>
      <c r="G894" s="52" t="s">
        <v>108</v>
      </c>
      <c r="H894" s="52">
        <v>0</v>
      </c>
    </row>
    <row r="895" spans="1:10" x14ac:dyDescent="0.35">
      <c r="A895" s="52">
        <v>2021</v>
      </c>
      <c r="B895" s="52" t="s">
        <v>88</v>
      </c>
      <c r="C895" s="52" t="s">
        <v>89</v>
      </c>
      <c r="D895" s="52" t="s">
        <v>185</v>
      </c>
      <c r="E895" s="52" t="s">
        <v>186</v>
      </c>
      <c r="F895" s="52" t="s">
        <v>111</v>
      </c>
      <c r="G895" s="52" t="s">
        <v>258</v>
      </c>
      <c r="H895" s="52">
        <v>18140</v>
      </c>
      <c r="J895" s="52"/>
    </row>
    <row r="896" spans="1:10" x14ac:dyDescent="0.35">
      <c r="A896" s="52">
        <v>2021</v>
      </c>
      <c r="B896" s="52" t="s">
        <v>88</v>
      </c>
      <c r="C896" s="52" t="s">
        <v>89</v>
      </c>
      <c r="D896" s="52" t="s">
        <v>185</v>
      </c>
      <c r="E896" s="52" t="s">
        <v>186</v>
      </c>
      <c r="F896" s="52" t="s">
        <v>112</v>
      </c>
      <c r="G896" s="52" t="s">
        <v>258</v>
      </c>
      <c r="H896" s="52">
        <v>6988</v>
      </c>
      <c r="J896" s="52"/>
    </row>
    <row r="897" spans="1:10" x14ac:dyDescent="0.35">
      <c r="A897" s="52">
        <v>2021</v>
      </c>
      <c r="B897" s="52" t="s">
        <v>88</v>
      </c>
      <c r="C897" s="52" t="s">
        <v>89</v>
      </c>
      <c r="D897" s="52" t="s">
        <v>185</v>
      </c>
      <c r="E897" s="52" t="s">
        <v>186</v>
      </c>
      <c r="F897" s="52" t="s">
        <v>113</v>
      </c>
      <c r="G897" s="52" t="s">
        <v>258</v>
      </c>
      <c r="H897" s="52">
        <v>340875</v>
      </c>
      <c r="J897" s="52"/>
    </row>
    <row r="898" spans="1:10" x14ac:dyDescent="0.35">
      <c r="A898" s="52">
        <v>2021</v>
      </c>
      <c r="B898" s="52" t="s">
        <v>88</v>
      </c>
      <c r="C898" s="52" t="s">
        <v>89</v>
      </c>
      <c r="D898" s="52" t="s">
        <v>185</v>
      </c>
      <c r="E898" s="52" t="s">
        <v>186</v>
      </c>
      <c r="F898" s="52" t="s">
        <v>117</v>
      </c>
      <c r="G898" s="52" t="s">
        <v>199</v>
      </c>
      <c r="H898" s="52">
        <v>863872</v>
      </c>
      <c r="J898" s="52"/>
    </row>
    <row r="899" spans="1:10" x14ac:dyDescent="0.35">
      <c r="A899" s="52">
        <v>2021</v>
      </c>
      <c r="B899" s="52" t="s">
        <v>88</v>
      </c>
      <c r="C899" s="52" t="s">
        <v>89</v>
      </c>
      <c r="D899" s="52" t="s">
        <v>185</v>
      </c>
      <c r="E899" s="52" t="s">
        <v>186</v>
      </c>
      <c r="F899" s="52" t="s">
        <v>218</v>
      </c>
      <c r="G899" s="52" t="s">
        <v>108</v>
      </c>
      <c r="H899" s="52">
        <v>131181</v>
      </c>
      <c r="J899" s="52"/>
    </row>
    <row r="900" spans="1:10" x14ac:dyDescent="0.35">
      <c r="A900" s="52">
        <v>2021</v>
      </c>
      <c r="B900" s="52" t="s">
        <v>88</v>
      </c>
      <c r="C900" s="52" t="s">
        <v>89</v>
      </c>
      <c r="D900" s="52" t="s">
        <v>185</v>
      </c>
      <c r="E900" s="52" t="s">
        <v>186</v>
      </c>
      <c r="F900" s="52" t="s">
        <v>219</v>
      </c>
      <c r="G900" s="52" t="s">
        <v>258</v>
      </c>
      <c r="H900" s="52">
        <v>9824</v>
      </c>
      <c r="J900" s="52"/>
    </row>
    <row r="901" spans="1:10" x14ac:dyDescent="0.35">
      <c r="A901" s="52">
        <v>2021</v>
      </c>
      <c r="B901" s="52" t="s">
        <v>88</v>
      </c>
      <c r="C901" s="52" t="s">
        <v>89</v>
      </c>
      <c r="D901" s="52" t="s">
        <v>185</v>
      </c>
      <c r="E901" s="52" t="s">
        <v>186</v>
      </c>
      <c r="F901" s="52" t="s">
        <v>114</v>
      </c>
      <c r="G901" s="52" t="s">
        <v>258</v>
      </c>
      <c r="H901" s="52">
        <v>19245</v>
      </c>
      <c r="J901" s="52"/>
    </row>
    <row r="902" spans="1:10" x14ac:dyDescent="0.35">
      <c r="H902" s="52"/>
    </row>
    <row r="903" spans="1:10" x14ac:dyDescent="0.35">
      <c r="H903" s="52"/>
    </row>
    <row r="904" spans="1:10" x14ac:dyDescent="0.35">
      <c r="H904" s="52"/>
    </row>
    <row r="905" spans="1:10" x14ac:dyDescent="0.35">
      <c r="H905" s="52"/>
    </row>
    <row r="906" spans="1:10" x14ac:dyDescent="0.35">
      <c r="H906" s="52"/>
    </row>
    <row r="907" spans="1:10" x14ac:dyDescent="0.35">
      <c r="H907" s="52"/>
    </row>
    <row r="908" spans="1:10" x14ac:dyDescent="0.35">
      <c r="H908" s="52"/>
    </row>
    <row r="909" spans="1:10" x14ac:dyDescent="0.35">
      <c r="H909" s="52"/>
    </row>
    <row r="910" spans="1:10" x14ac:dyDescent="0.35">
      <c r="H910" s="52"/>
    </row>
    <row r="911" spans="1:10" x14ac:dyDescent="0.35">
      <c r="H911" s="52"/>
    </row>
    <row r="912" spans="1:10" x14ac:dyDescent="0.35">
      <c r="H912" s="52"/>
    </row>
    <row r="913" spans="8:8" x14ac:dyDescent="0.35">
      <c r="H913" s="52"/>
    </row>
    <row r="914" spans="8:8" x14ac:dyDescent="0.35">
      <c r="H914" s="52"/>
    </row>
    <row r="915" spans="8:8" x14ac:dyDescent="0.35">
      <c r="H915" s="52"/>
    </row>
    <row r="916" spans="8:8" x14ac:dyDescent="0.35">
      <c r="H916" s="52"/>
    </row>
    <row r="917" spans="8:8" x14ac:dyDescent="0.35">
      <c r="H917" s="52"/>
    </row>
    <row r="918" spans="8:8" x14ac:dyDescent="0.35">
      <c r="H918" s="52"/>
    </row>
    <row r="919" spans="8:8" x14ac:dyDescent="0.35">
      <c r="H919" s="52"/>
    </row>
    <row r="920" spans="8:8" x14ac:dyDescent="0.35">
      <c r="H920" s="52"/>
    </row>
    <row r="921" spans="8:8" x14ac:dyDescent="0.35">
      <c r="H921" s="52"/>
    </row>
    <row r="922" spans="8:8" x14ac:dyDescent="0.35">
      <c r="H922" s="52"/>
    </row>
    <row r="923" spans="8:8" x14ac:dyDescent="0.35">
      <c r="H923" s="52"/>
    </row>
    <row r="924" spans="8:8" x14ac:dyDescent="0.35">
      <c r="H924" s="52"/>
    </row>
    <row r="925" spans="8:8" x14ac:dyDescent="0.35">
      <c r="H925" s="52"/>
    </row>
    <row r="926" spans="8:8" x14ac:dyDescent="0.35">
      <c r="H926" s="52"/>
    </row>
    <row r="927" spans="8:8" x14ac:dyDescent="0.35">
      <c r="H927" s="52"/>
    </row>
    <row r="928" spans="8:8" x14ac:dyDescent="0.35">
      <c r="H928" s="52"/>
    </row>
    <row r="929" spans="8:8" x14ac:dyDescent="0.35">
      <c r="H929" s="52"/>
    </row>
    <row r="930" spans="8:8" x14ac:dyDescent="0.35">
      <c r="H930" s="52"/>
    </row>
    <row r="931" spans="8:8" x14ac:dyDescent="0.35">
      <c r="H931" s="52"/>
    </row>
  </sheetData>
  <sortState xmlns:xlrd2="http://schemas.microsoft.com/office/spreadsheetml/2017/richdata2" ref="A2:H931">
    <sortCondition ref="A2:A931"/>
    <sortCondition ref="B2:B931"/>
    <sortCondition ref="F2:F931"/>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EAF3F-48DE-4CF3-B66C-A4B39615C8E2}">
  <dimension ref="A1:I2341"/>
  <sheetViews>
    <sheetView workbookViewId="0"/>
  </sheetViews>
  <sheetFormatPr defaultRowHeight="14.5" x14ac:dyDescent="0.35"/>
  <cols>
    <col min="1" max="1" width="16" bestFit="1" customWidth="1"/>
    <col min="2" max="2" width="28.453125" customWidth="1"/>
    <col min="3" max="3" width="18.453125" customWidth="1"/>
    <col min="4" max="4" width="17.54296875" bestFit="1" customWidth="1"/>
    <col min="5" max="5" width="26.81640625" customWidth="1"/>
    <col min="6" max="6" width="11" bestFit="1" customWidth="1"/>
    <col min="7" max="7" width="20.7265625" bestFit="1" customWidth="1"/>
    <col min="8" max="8" width="71.1796875" customWidth="1"/>
    <col min="9" max="9" width="12.81640625" bestFit="1" customWidth="1"/>
  </cols>
  <sheetData>
    <row r="1" spans="1:9" x14ac:dyDescent="0.35">
      <c r="A1" t="s">
        <v>147</v>
      </c>
      <c r="B1" t="s">
        <v>194</v>
      </c>
      <c r="C1" t="s">
        <v>195</v>
      </c>
      <c r="D1" t="s">
        <v>196</v>
      </c>
      <c r="E1" t="s">
        <v>197</v>
      </c>
      <c r="F1" t="s">
        <v>148</v>
      </c>
      <c r="G1" t="s">
        <v>198</v>
      </c>
      <c r="H1" t="s">
        <v>257</v>
      </c>
      <c r="I1" t="s">
        <v>152</v>
      </c>
    </row>
    <row r="2" spans="1:9" x14ac:dyDescent="0.35">
      <c r="A2" s="141">
        <v>2011</v>
      </c>
      <c r="B2" s="140" t="s">
        <v>0</v>
      </c>
      <c r="C2" s="140" t="s">
        <v>1</v>
      </c>
      <c r="D2" s="140" t="s">
        <v>184</v>
      </c>
      <c r="E2" s="140" t="s">
        <v>186</v>
      </c>
      <c r="F2" s="140" t="s">
        <v>162</v>
      </c>
      <c r="G2" s="140" t="s">
        <v>154</v>
      </c>
      <c r="H2" s="140" t="s">
        <v>199</v>
      </c>
      <c r="I2" s="141">
        <v>493</v>
      </c>
    </row>
    <row r="3" spans="1:9" x14ac:dyDescent="0.35">
      <c r="A3" s="141">
        <v>2011</v>
      </c>
      <c r="B3" s="140" t="s">
        <v>0</v>
      </c>
      <c r="C3" s="140" t="s">
        <v>1</v>
      </c>
      <c r="D3" s="140" t="s">
        <v>184</v>
      </c>
      <c r="E3" s="140" t="s">
        <v>186</v>
      </c>
      <c r="F3" s="140" t="s">
        <v>162</v>
      </c>
      <c r="G3" s="140" t="s">
        <v>154</v>
      </c>
      <c r="H3" s="140" t="s">
        <v>258</v>
      </c>
      <c r="I3" s="141">
        <v>21</v>
      </c>
    </row>
    <row r="4" spans="1:9" x14ac:dyDescent="0.35">
      <c r="A4" s="141">
        <v>2011</v>
      </c>
      <c r="B4" s="140" t="s">
        <v>0</v>
      </c>
      <c r="C4" s="140" t="s">
        <v>1</v>
      </c>
      <c r="D4" s="140" t="s">
        <v>184</v>
      </c>
      <c r="E4" s="140" t="s">
        <v>186</v>
      </c>
      <c r="F4" s="140" t="s">
        <v>162</v>
      </c>
      <c r="G4" s="140" t="s">
        <v>200</v>
      </c>
      <c r="H4" s="140" t="s">
        <v>199</v>
      </c>
      <c r="I4" s="141">
        <v>121</v>
      </c>
    </row>
    <row r="5" spans="1:9" x14ac:dyDescent="0.35">
      <c r="A5" s="141">
        <v>2011</v>
      </c>
      <c r="B5" s="140" t="s">
        <v>0</v>
      </c>
      <c r="C5" s="140" t="s">
        <v>1</v>
      </c>
      <c r="D5" s="140" t="s">
        <v>184</v>
      </c>
      <c r="E5" s="140" t="s">
        <v>186</v>
      </c>
      <c r="F5" s="140" t="s">
        <v>162</v>
      </c>
      <c r="G5" s="140" t="s">
        <v>200</v>
      </c>
      <c r="H5" s="140" t="s">
        <v>258</v>
      </c>
      <c r="I5" s="141">
        <v>4</v>
      </c>
    </row>
    <row r="6" spans="1:9" x14ac:dyDescent="0.35">
      <c r="A6" s="141">
        <v>2011</v>
      </c>
      <c r="B6" s="140" t="s">
        <v>2</v>
      </c>
      <c r="C6" s="140" t="s">
        <v>3</v>
      </c>
      <c r="D6" s="140" t="s">
        <v>184</v>
      </c>
      <c r="E6" s="140" t="s">
        <v>187</v>
      </c>
      <c r="F6" s="140" t="s">
        <v>162</v>
      </c>
      <c r="G6" s="140" t="s">
        <v>154</v>
      </c>
      <c r="H6" s="140" t="s">
        <v>199</v>
      </c>
      <c r="I6" s="141">
        <v>0</v>
      </c>
    </row>
    <row r="7" spans="1:9" x14ac:dyDescent="0.35">
      <c r="A7" s="141">
        <v>2011</v>
      </c>
      <c r="B7" s="140" t="s">
        <v>2</v>
      </c>
      <c r="C7" s="140" t="s">
        <v>3</v>
      </c>
      <c r="D7" s="140" t="s">
        <v>184</v>
      </c>
      <c r="E7" s="140" t="s">
        <v>187</v>
      </c>
      <c r="F7" s="140" t="s">
        <v>162</v>
      </c>
      <c r="G7" s="140" t="s">
        <v>154</v>
      </c>
      <c r="H7" s="140" t="s">
        <v>258</v>
      </c>
      <c r="I7" s="141">
        <v>0</v>
      </c>
    </row>
    <row r="8" spans="1:9" x14ac:dyDescent="0.35">
      <c r="A8" s="141">
        <v>2011</v>
      </c>
      <c r="B8" s="140" t="s">
        <v>2</v>
      </c>
      <c r="C8" s="140" t="s">
        <v>3</v>
      </c>
      <c r="D8" s="140" t="s">
        <v>184</v>
      </c>
      <c r="E8" s="140" t="s">
        <v>187</v>
      </c>
      <c r="F8" s="140" t="s">
        <v>162</v>
      </c>
      <c r="G8" s="140" t="s">
        <v>200</v>
      </c>
      <c r="H8" s="140" t="s">
        <v>199</v>
      </c>
      <c r="I8" s="141">
        <v>0</v>
      </c>
    </row>
    <row r="9" spans="1:9" x14ac:dyDescent="0.35">
      <c r="A9" s="141">
        <v>2011</v>
      </c>
      <c r="B9" s="140" t="s">
        <v>2</v>
      </c>
      <c r="C9" s="140" t="s">
        <v>3</v>
      </c>
      <c r="D9" s="140" t="s">
        <v>184</v>
      </c>
      <c r="E9" s="140" t="s">
        <v>187</v>
      </c>
      <c r="F9" s="140" t="s">
        <v>162</v>
      </c>
      <c r="G9" s="140" t="s">
        <v>200</v>
      </c>
      <c r="H9" s="140" t="s">
        <v>258</v>
      </c>
      <c r="I9" s="141">
        <v>0</v>
      </c>
    </row>
    <row r="10" spans="1:9" x14ac:dyDescent="0.35">
      <c r="A10" s="141">
        <v>2011</v>
      </c>
      <c r="B10" s="140" t="s">
        <v>4</v>
      </c>
      <c r="C10" s="140" t="s">
        <v>5</v>
      </c>
      <c r="D10" s="140" t="s">
        <v>184</v>
      </c>
      <c r="E10" s="140" t="s">
        <v>186</v>
      </c>
      <c r="F10" s="140" t="s">
        <v>162</v>
      </c>
      <c r="G10" s="140" t="s">
        <v>154</v>
      </c>
      <c r="H10" s="140" t="s">
        <v>199</v>
      </c>
      <c r="I10" s="141">
        <v>0</v>
      </c>
    </row>
    <row r="11" spans="1:9" x14ac:dyDescent="0.35">
      <c r="A11" s="141">
        <v>2011</v>
      </c>
      <c r="B11" s="140" t="s">
        <v>4</v>
      </c>
      <c r="C11" s="140" t="s">
        <v>5</v>
      </c>
      <c r="D11" s="140" t="s">
        <v>184</v>
      </c>
      <c r="E11" s="140" t="s">
        <v>186</v>
      </c>
      <c r="F11" s="140" t="s">
        <v>162</v>
      </c>
      <c r="G11" s="140" t="s">
        <v>154</v>
      </c>
      <c r="H11" s="140" t="s">
        <v>258</v>
      </c>
      <c r="I11" s="141">
        <v>0</v>
      </c>
    </row>
    <row r="12" spans="1:9" x14ac:dyDescent="0.35">
      <c r="A12" s="141">
        <v>2011</v>
      </c>
      <c r="B12" s="140" t="s">
        <v>4</v>
      </c>
      <c r="C12" s="140" t="s">
        <v>5</v>
      </c>
      <c r="D12" s="140" t="s">
        <v>184</v>
      </c>
      <c r="E12" s="140" t="s">
        <v>186</v>
      </c>
      <c r="F12" s="140" t="s">
        <v>162</v>
      </c>
      <c r="G12" s="140" t="s">
        <v>200</v>
      </c>
      <c r="H12" s="140" t="s">
        <v>199</v>
      </c>
      <c r="I12" s="141">
        <v>0</v>
      </c>
    </row>
    <row r="13" spans="1:9" x14ac:dyDescent="0.35">
      <c r="A13" s="141">
        <v>2011</v>
      </c>
      <c r="B13" s="140" t="s">
        <v>4</v>
      </c>
      <c r="C13" s="140" t="s">
        <v>5</v>
      </c>
      <c r="D13" s="140" t="s">
        <v>184</v>
      </c>
      <c r="E13" s="140" t="s">
        <v>186</v>
      </c>
      <c r="F13" s="140" t="s">
        <v>162</v>
      </c>
      <c r="G13" s="140" t="s">
        <v>200</v>
      </c>
      <c r="H13" s="140" t="s">
        <v>258</v>
      </c>
      <c r="I13" s="141">
        <v>0</v>
      </c>
    </row>
    <row r="14" spans="1:9" x14ac:dyDescent="0.35">
      <c r="A14" s="141">
        <v>2011</v>
      </c>
      <c r="B14" s="140" t="s">
        <v>6</v>
      </c>
      <c r="C14" s="140" t="s">
        <v>7</v>
      </c>
      <c r="D14" s="140" t="s">
        <v>184</v>
      </c>
      <c r="E14" s="140" t="s">
        <v>187</v>
      </c>
      <c r="F14" s="140" t="s">
        <v>162</v>
      </c>
      <c r="G14" s="140" t="s">
        <v>154</v>
      </c>
      <c r="H14" s="140" t="s">
        <v>199</v>
      </c>
      <c r="I14" s="141">
        <v>0</v>
      </c>
    </row>
    <row r="15" spans="1:9" x14ac:dyDescent="0.35">
      <c r="A15" s="141">
        <v>2011</v>
      </c>
      <c r="B15" s="140" t="s">
        <v>6</v>
      </c>
      <c r="C15" s="140" t="s">
        <v>7</v>
      </c>
      <c r="D15" s="140" t="s">
        <v>184</v>
      </c>
      <c r="E15" s="140" t="s">
        <v>187</v>
      </c>
      <c r="F15" s="140" t="s">
        <v>162</v>
      </c>
      <c r="G15" s="140" t="s">
        <v>154</v>
      </c>
      <c r="H15" s="140" t="s">
        <v>258</v>
      </c>
      <c r="I15" s="141">
        <v>0</v>
      </c>
    </row>
    <row r="16" spans="1:9" x14ac:dyDescent="0.35">
      <c r="A16" s="141">
        <v>2011</v>
      </c>
      <c r="B16" s="140" t="s">
        <v>6</v>
      </c>
      <c r="C16" s="140" t="s">
        <v>7</v>
      </c>
      <c r="D16" s="140" t="s">
        <v>184</v>
      </c>
      <c r="E16" s="140" t="s">
        <v>187</v>
      </c>
      <c r="F16" s="140" t="s">
        <v>162</v>
      </c>
      <c r="G16" s="140" t="s">
        <v>200</v>
      </c>
      <c r="H16" s="140" t="s">
        <v>199</v>
      </c>
      <c r="I16" s="141">
        <v>0</v>
      </c>
    </row>
    <row r="17" spans="1:9" x14ac:dyDescent="0.35">
      <c r="A17" s="141">
        <v>2011</v>
      </c>
      <c r="B17" s="140" t="s">
        <v>6</v>
      </c>
      <c r="C17" s="140" t="s">
        <v>7</v>
      </c>
      <c r="D17" s="140" t="s">
        <v>184</v>
      </c>
      <c r="E17" s="140" t="s">
        <v>187</v>
      </c>
      <c r="F17" s="140" t="s">
        <v>162</v>
      </c>
      <c r="G17" s="140" t="s">
        <v>200</v>
      </c>
      <c r="H17" s="140" t="s">
        <v>258</v>
      </c>
      <c r="I17" s="141">
        <v>0</v>
      </c>
    </row>
    <row r="18" spans="1:9" x14ac:dyDescent="0.35">
      <c r="A18" s="141">
        <v>2011</v>
      </c>
      <c r="B18" s="140" t="s">
        <v>8</v>
      </c>
      <c r="C18" s="140" t="s">
        <v>9</v>
      </c>
      <c r="D18" s="140" t="s">
        <v>184</v>
      </c>
      <c r="E18" s="140" t="s">
        <v>188</v>
      </c>
      <c r="F18" s="140" t="s">
        <v>162</v>
      </c>
      <c r="G18" s="140" t="s">
        <v>154</v>
      </c>
      <c r="H18" s="140" t="s">
        <v>199</v>
      </c>
      <c r="I18" s="141">
        <v>146</v>
      </c>
    </row>
    <row r="19" spans="1:9" x14ac:dyDescent="0.35">
      <c r="A19" s="141">
        <v>2011</v>
      </c>
      <c r="B19" s="140" t="s">
        <v>8</v>
      </c>
      <c r="C19" s="140" t="s">
        <v>9</v>
      </c>
      <c r="D19" s="140" t="s">
        <v>184</v>
      </c>
      <c r="E19" s="140" t="s">
        <v>188</v>
      </c>
      <c r="F19" s="140" t="s">
        <v>162</v>
      </c>
      <c r="G19" s="140" t="s">
        <v>154</v>
      </c>
      <c r="H19" s="140" t="s">
        <v>258</v>
      </c>
      <c r="I19" s="141">
        <v>8</v>
      </c>
    </row>
    <row r="20" spans="1:9" x14ac:dyDescent="0.35">
      <c r="A20" s="141">
        <v>2011</v>
      </c>
      <c r="B20" s="140" t="s">
        <v>8</v>
      </c>
      <c r="C20" s="140" t="s">
        <v>9</v>
      </c>
      <c r="D20" s="140" t="s">
        <v>184</v>
      </c>
      <c r="E20" s="140" t="s">
        <v>188</v>
      </c>
      <c r="F20" s="140" t="s">
        <v>162</v>
      </c>
      <c r="G20" s="140" t="s">
        <v>200</v>
      </c>
      <c r="H20" s="140" t="s">
        <v>199</v>
      </c>
      <c r="I20" s="141">
        <v>92</v>
      </c>
    </row>
    <row r="21" spans="1:9" x14ac:dyDescent="0.35">
      <c r="A21" s="141">
        <v>2011</v>
      </c>
      <c r="B21" s="140" t="s">
        <v>8</v>
      </c>
      <c r="C21" s="140" t="s">
        <v>9</v>
      </c>
      <c r="D21" s="140" t="s">
        <v>184</v>
      </c>
      <c r="E21" s="140" t="s">
        <v>188</v>
      </c>
      <c r="F21" s="140" t="s">
        <v>162</v>
      </c>
      <c r="G21" s="140" t="s">
        <v>200</v>
      </c>
      <c r="H21" s="140" t="s">
        <v>258</v>
      </c>
      <c r="I21" s="141">
        <v>7</v>
      </c>
    </row>
    <row r="22" spans="1:9" x14ac:dyDescent="0.35">
      <c r="A22" s="141">
        <v>2011</v>
      </c>
      <c r="B22" s="140" t="s">
        <v>10</v>
      </c>
      <c r="C22" s="140" t="s">
        <v>11</v>
      </c>
      <c r="D22" s="140" t="s">
        <v>184</v>
      </c>
      <c r="E22" s="140" t="s">
        <v>187</v>
      </c>
      <c r="F22" s="140" t="s">
        <v>162</v>
      </c>
      <c r="G22" s="140" t="s">
        <v>154</v>
      </c>
      <c r="H22" s="140" t="s">
        <v>199</v>
      </c>
      <c r="I22" s="141">
        <v>310</v>
      </c>
    </row>
    <row r="23" spans="1:9" x14ac:dyDescent="0.35">
      <c r="A23" s="141">
        <v>2011</v>
      </c>
      <c r="B23" s="140" t="s">
        <v>10</v>
      </c>
      <c r="C23" s="140" t="s">
        <v>11</v>
      </c>
      <c r="D23" s="140" t="s">
        <v>184</v>
      </c>
      <c r="E23" s="140" t="s">
        <v>187</v>
      </c>
      <c r="F23" s="140" t="s">
        <v>162</v>
      </c>
      <c r="G23" s="140" t="s">
        <v>154</v>
      </c>
      <c r="H23" s="140" t="s">
        <v>258</v>
      </c>
      <c r="I23" s="141">
        <v>46</v>
      </c>
    </row>
    <row r="24" spans="1:9" x14ac:dyDescent="0.35">
      <c r="A24" s="141">
        <v>2011</v>
      </c>
      <c r="B24" s="140" t="s">
        <v>10</v>
      </c>
      <c r="C24" s="140" t="s">
        <v>11</v>
      </c>
      <c r="D24" s="140" t="s">
        <v>184</v>
      </c>
      <c r="E24" s="140" t="s">
        <v>187</v>
      </c>
      <c r="F24" s="140" t="s">
        <v>162</v>
      </c>
      <c r="G24" s="140" t="s">
        <v>200</v>
      </c>
      <c r="H24" s="140" t="s">
        <v>199</v>
      </c>
      <c r="I24" s="141">
        <v>160</v>
      </c>
    </row>
    <row r="25" spans="1:9" x14ac:dyDescent="0.35">
      <c r="A25" s="141">
        <v>2011</v>
      </c>
      <c r="B25" s="140" t="s">
        <v>10</v>
      </c>
      <c r="C25" s="140" t="s">
        <v>11</v>
      </c>
      <c r="D25" s="140" t="s">
        <v>184</v>
      </c>
      <c r="E25" s="140" t="s">
        <v>187</v>
      </c>
      <c r="F25" s="140" t="s">
        <v>162</v>
      </c>
      <c r="G25" s="140" t="s">
        <v>200</v>
      </c>
      <c r="H25" s="140" t="s">
        <v>258</v>
      </c>
      <c r="I25" s="141">
        <v>21</v>
      </c>
    </row>
    <row r="26" spans="1:9" x14ac:dyDescent="0.35">
      <c r="A26" s="141">
        <v>2011</v>
      </c>
      <c r="B26" s="140" t="s">
        <v>12</v>
      </c>
      <c r="C26" s="140" t="s">
        <v>13</v>
      </c>
      <c r="D26" s="140" t="s">
        <v>184</v>
      </c>
      <c r="E26" s="140" t="s">
        <v>186</v>
      </c>
      <c r="F26" s="140" t="s">
        <v>162</v>
      </c>
      <c r="G26" s="140" t="s">
        <v>154</v>
      </c>
      <c r="H26" s="140" t="s">
        <v>199</v>
      </c>
      <c r="I26" s="141">
        <v>0</v>
      </c>
    </row>
    <row r="27" spans="1:9" x14ac:dyDescent="0.35">
      <c r="A27" s="141">
        <v>2011</v>
      </c>
      <c r="B27" s="140" t="s">
        <v>12</v>
      </c>
      <c r="C27" s="140" t="s">
        <v>13</v>
      </c>
      <c r="D27" s="140" t="s">
        <v>184</v>
      </c>
      <c r="E27" s="140" t="s">
        <v>186</v>
      </c>
      <c r="F27" s="140" t="s">
        <v>162</v>
      </c>
      <c r="G27" s="140" t="s">
        <v>154</v>
      </c>
      <c r="H27" s="140" t="s">
        <v>258</v>
      </c>
      <c r="I27" s="141">
        <v>0</v>
      </c>
    </row>
    <row r="28" spans="1:9" x14ac:dyDescent="0.35">
      <c r="A28" s="141">
        <v>2011</v>
      </c>
      <c r="B28" s="140" t="s">
        <v>12</v>
      </c>
      <c r="C28" s="140" t="s">
        <v>13</v>
      </c>
      <c r="D28" s="140" t="s">
        <v>184</v>
      </c>
      <c r="E28" s="140" t="s">
        <v>186</v>
      </c>
      <c r="F28" s="140" t="s">
        <v>162</v>
      </c>
      <c r="G28" s="140" t="s">
        <v>200</v>
      </c>
      <c r="H28" s="140" t="s">
        <v>199</v>
      </c>
      <c r="I28" s="141">
        <v>0</v>
      </c>
    </row>
    <row r="29" spans="1:9" x14ac:dyDescent="0.35">
      <c r="A29" s="141">
        <v>2011</v>
      </c>
      <c r="B29" s="140" t="s">
        <v>12</v>
      </c>
      <c r="C29" s="140" t="s">
        <v>13</v>
      </c>
      <c r="D29" s="140" t="s">
        <v>184</v>
      </c>
      <c r="E29" s="140" t="s">
        <v>186</v>
      </c>
      <c r="F29" s="140" t="s">
        <v>162</v>
      </c>
      <c r="G29" s="140" t="s">
        <v>200</v>
      </c>
      <c r="H29" s="140" t="s">
        <v>258</v>
      </c>
      <c r="I29" s="141">
        <v>0</v>
      </c>
    </row>
    <row r="30" spans="1:9" x14ac:dyDescent="0.35">
      <c r="A30" s="141">
        <v>2011</v>
      </c>
      <c r="B30" s="140" t="s">
        <v>14</v>
      </c>
      <c r="C30" s="140" t="s">
        <v>15</v>
      </c>
      <c r="D30" s="140" t="s">
        <v>184</v>
      </c>
      <c r="E30" s="140" t="s">
        <v>188</v>
      </c>
      <c r="F30" s="140" t="s">
        <v>162</v>
      </c>
      <c r="G30" s="140" t="s">
        <v>154</v>
      </c>
      <c r="H30" s="140" t="s">
        <v>199</v>
      </c>
      <c r="I30" s="141">
        <v>0</v>
      </c>
    </row>
    <row r="31" spans="1:9" x14ac:dyDescent="0.35">
      <c r="A31" s="141">
        <v>2011</v>
      </c>
      <c r="B31" s="140" t="s">
        <v>14</v>
      </c>
      <c r="C31" s="140" t="s">
        <v>15</v>
      </c>
      <c r="D31" s="140" t="s">
        <v>184</v>
      </c>
      <c r="E31" s="140" t="s">
        <v>188</v>
      </c>
      <c r="F31" s="140" t="s">
        <v>162</v>
      </c>
      <c r="G31" s="140" t="s">
        <v>154</v>
      </c>
      <c r="H31" s="140" t="s">
        <v>258</v>
      </c>
      <c r="I31" s="141">
        <v>0</v>
      </c>
    </row>
    <row r="32" spans="1:9" x14ac:dyDescent="0.35">
      <c r="A32" s="141">
        <v>2011</v>
      </c>
      <c r="B32" s="140" t="s">
        <v>14</v>
      </c>
      <c r="C32" s="140" t="s">
        <v>15</v>
      </c>
      <c r="D32" s="140" t="s">
        <v>184</v>
      </c>
      <c r="E32" s="140" t="s">
        <v>188</v>
      </c>
      <c r="F32" s="140" t="s">
        <v>162</v>
      </c>
      <c r="G32" s="140" t="s">
        <v>200</v>
      </c>
      <c r="H32" s="140" t="s">
        <v>199</v>
      </c>
      <c r="I32" s="141">
        <v>0</v>
      </c>
    </row>
    <row r="33" spans="1:9" x14ac:dyDescent="0.35">
      <c r="A33" s="141">
        <v>2011</v>
      </c>
      <c r="B33" s="140" t="s">
        <v>14</v>
      </c>
      <c r="C33" s="140" t="s">
        <v>15</v>
      </c>
      <c r="D33" s="140" t="s">
        <v>184</v>
      </c>
      <c r="E33" s="140" t="s">
        <v>188</v>
      </c>
      <c r="F33" s="140" t="s">
        <v>162</v>
      </c>
      <c r="G33" s="140" t="s">
        <v>200</v>
      </c>
      <c r="H33" s="140" t="s">
        <v>258</v>
      </c>
      <c r="I33" s="141">
        <v>0</v>
      </c>
    </row>
    <row r="34" spans="1:9" x14ac:dyDescent="0.35">
      <c r="A34" s="141">
        <v>2011</v>
      </c>
      <c r="B34" s="140" t="s">
        <v>16</v>
      </c>
      <c r="C34" s="140" t="s">
        <v>17</v>
      </c>
      <c r="D34" s="140" t="s">
        <v>184</v>
      </c>
      <c r="E34" s="140" t="s">
        <v>188</v>
      </c>
      <c r="F34" s="140" t="s">
        <v>162</v>
      </c>
      <c r="G34" s="140" t="s">
        <v>154</v>
      </c>
      <c r="H34" s="140" t="s">
        <v>199</v>
      </c>
      <c r="I34" s="141">
        <v>0</v>
      </c>
    </row>
    <row r="35" spans="1:9" x14ac:dyDescent="0.35">
      <c r="A35" s="141">
        <v>2011</v>
      </c>
      <c r="B35" s="140" t="s">
        <v>16</v>
      </c>
      <c r="C35" s="140" t="s">
        <v>17</v>
      </c>
      <c r="D35" s="140" t="s">
        <v>184</v>
      </c>
      <c r="E35" s="140" t="s">
        <v>188</v>
      </c>
      <c r="F35" s="140" t="s">
        <v>162</v>
      </c>
      <c r="G35" s="140" t="s">
        <v>154</v>
      </c>
      <c r="H35" s="140" t="s">
        <v>258</v>
      </c>
      <c r="I35" s="141">
        <v>0</v>
      </c>
    </row>
    <row r="36" spans="1:9" x14ac:dyDescent="0.35">
      <c r="A36" s="141">
        <v>2011</v>
      </c>
      <c r="B36" s="140" t="s">
        <v>16</v>
      </c>
      <c r="C36" s="140" t="s">
        <v>17</v>
      </c>
      <c r="D36" s="140" t="s">
        <v>184</v>
      </c>
      <c r="E36" s="140" t="s">
        <v>188</v>
      </c>
      <c r="F36" s="140" t="s">
        <v>162</v>
      </c>
      <c r="G36" s="140" t="s">
        <v>200</v>
      </c>
      <c r="H36" s="140" t="s">
        <v>199</v>
      </c>
      <c r="I36" s="141">
        <v>0</v>
      </c>
    </row>
    <row r="37" spans="1:9" x14ac:dyDescent="0.35">
      <c r="A37" s="141">
        <v>2011</v>
      </c>
      <c r="B37" s="140" t="s">
        <v>16</v>
      </c>
      <c r="C37" s="140" t="s">
        <v>17</v>
      </c>
      <c r="D37" s="140" t="s">
        <v>184</v>
      </c>
      <c r="E37" s="140" t="s">
        <v>188</v>
      </c>
      <c r="F37" s="140" t="s">
        <v>162</v>
      </c>
      <c r="G37" s="140" t="s">
        <v>200</v>
      </c>
      <c r="H37" s="140" t="s">
        <v>258</v>
      </c>
      <c r="I37" s="141">
        <v>0</v>
      </c>
    </row>
    <row r="38" spans="1:9" x14ac:dyDescent="0.35">
      <c r="A38" s="141">
        <v>2011</v>
      </c>
      <c r="B38" s="140" t="s">
        <v>18</v>
      </c>
      <c r="C38" s="140" t="s">
        <v>19</v>
      </c>
      <c r="D38" s="140" t="s">
        <v>184</v>
      </c>
      <c r="E38" s="140" t="s">
        <v>187</v>
      </c>
      <c r="F38" s="140" t="s">
        <v>162</v>
      </c>
      <c r="G38" s="140" t="s">
        <v>154</v>
      </c>
      <c r="H38" s="140" t="s">
        <v>199</v>
      </c>
      <c r="I38" s="141">
        <v>27</v>
      </c>
    </row>
    <row r="39" spans="1:9" x14ac:dyDescent="0.35">
      <c r="A39" s="141">
        <v>2011</v>
      </c>
      <c r="B39" s="140" t="s">
        <v>18</v>
      </c>
      <c r="C39" s="140" t="s">
        <v>19</v>
      </c>
      <c r="D39" s="140" t="s">
        <v>184</v>
      </c>
      <c r="E39" s="140" t="s">
        <v>187</v>
      </c>
      <c r="F39" s="140" t="s">
        <v>162</v>
      </c>
      <c r="G39" s="140" t="s">
        <v>154</v>
      </c>
      <c r="H39" s="140" t="s">
        <v>258</v>
      </c>
      <c r="I39" s="141">
        <v>1</v>
      </c>
    </row>
    <row r="40" spans="1:9" x14ac:dyDescent="0.35">
      <c r="A40" s="141">
        <v>2011</v>
      </c>
      <c r="B40" s="140" t="s">
        <v>18</v>
      </c>
      <c r="C40" s="140" t="s">
        <v>19</v>
      </c>
      <c r="D40" s="140" t="s">
        <v>184</v>
      </c>
      <c r="E40" s="140" t="s">
        <v>187</v>
      </c>
      <c r="F40" s="140" t="s">
        <v>162</v>
      </c>
      <c r="G40" s="140" t="s">
        <v>200</v>
      </c>
      <c r="H40" s="140" t="s">
        <v>199</v>
      </c>
      <c r="I40" s="141">
        <v>14</v>
      </c>
    </row>
    <row r="41" spans="1:9" x14ac:dyDescent="0.35">
      <c r="A41" s="141">
        <v>2011</v>
      </c>
      <c r="B41" s="140" t="s">
        <v>18</v>
      </c>
      <c r="C41" s="140" t="s">
        <v>19</v>
      </c>
      <c r="D41" s="140" t="s">
        <v>184</v>
      </c>
      <c r="E41" s="140" t="s">
        <v>187</v>
      </c>
      <c r="F41" s="140" t="s">
        <v>162</v>
      </c>
      <c r="G41" s="140" t="s">
        <v>200</v>
      </c>
      <c r="H41" s="140" t="s">
        <v>258</v>
      </c>
      <c r="I41" s="141">
        <v>1</v>
      </c>
    </row>
    <row r="42" spans="1:9" x14ac:dyDescent="0.35">
      <c r="A42" s="141">
        <v>2011</v>
      </c>
      <c r="B42" s="140" t="s">
        <v>20</v>
      </c>
      <c r="C42" s="140" t="s">
        <v>21</v>
      </c>
      <c r="D42" s="140" t="s">
        <v>184</v>
      </c>
      <c r="E42" s="140" t="s">
        <v>188</v>
      </c>
      <c r="F42" s="140" t="s">
        <v>162</v>
      </c>
      <c r="G42" s="140" t="s">
        <v>154</v>
      </c>
      <c r="H42" s="140" t="s">
        <v>199</v>
      </c>
      <c r="I42" s="141">
        <v>1155</v>
      </c>
    </row>
    <row r="43" spans="1:9" x14ac:dyDescent="0.35">
      <c r="A43" s="141">
        <v>2011</v>
      </c>
      <c r="B43" s="140" t="s">
        <v>20</v>
      </c>
      <c r="C43" s="140" t="s">
        <v>21</v>
      </c>
      <c r="D43" s="140" t="s">
        <v>184</v>
      </c>
      <c r="E43" s="140" t="s">
        <v>188</v>
      </c>
      <c r="F43" s="140" t="s">
        <v>162</v>
      </c>
      <c r="G43" s="140" t="s">
        <v>154</v>
      </c>
      <c r="H43" s="140" t="s">
        <v>258</v>
      </c>
      <c r="I43" s="141">
        <v>17</v>
      </c>
    </row>
    <row r="44" spans="1:9" x14ac:dyDescent="0.35">
      <c r="A44" s="141">
        <v>2011</v>
      </c>
      <c r="B44" s="140" t="s">
        <v>20</v>
      </c>
      <c r="C44" s="140" t="s">
        <v>21</v>
      </c>
      <c r="D44" s="140" t="s">
        <v>184</v>
      </c>
      <c r="E44" s="140" t="s">
        <v>188</v>
      </c>
      <c r="F44" s="140" t="s">
        <v>162</v>
      </c>
      <c r="G44" s="140" t="s">
        <v>200</v>
      </c>
      <c r="H44" s="140" t="s">
        <v>199</v>
      </c>
      <c r="I44" s="141">
        <v>248</v>
      </c>
    </row>
    <row r="45" spans="1:9" x14ac:dyDescent="0.35">
      <c r="A45" s="141">
        <v>2011</v>
      </c>
      <c r="B45" s="140" t="s">
        <v>20</v>
      </c>
      <c r="C45" s="140" t="s">
        <v>21</v>
      </c>
      <c r="D45" s="140" t="s">
        <v>184</v>
      </c>
      <c r="E45" s="140" t="s">
        <v>188</v>
      </c>
      <c r="F45" s="140" t="s">
        <v>162</v>
      </c>
      <c r="G45" s="140" t="s">
        <v>200</v>
      </c>
      <c r="H45" s="140" t="s">
        <v>258</v>
      </c>
      <c r="I45" s="141">
        <v>5</v>
      </c>
    </row>
    <row r="46" spans="1:9" x14ac:dyDescent="0.35">
      <c r="A46" s="141">
        <v>2011</v>
      </c>
      <c r="B46" s="140" t="s">
        <v>189</v>
      </c>
      <c r="C46" s="140" t="s">
        <v>201</v>
      </c>
      <c r="D46" s="140" t="s">
        <v>184</v>
      </c>
      <c r="E46" s="140" t="s">
        <v>187</v>
      </c>
      <c r="F46" s="140" t="s">
        <v>162</v>
      </c>
      <c r="G46" s="140" t="s">
        <v>154</v>
      </c>
      <c r="H46" s="140" t="s">
        <v>199</v>
      </c>
      <c r="I46" s="141">
        <v>683</v>
      </c>
    </row>
    <row r="47" spans="1:9" x14ac:dyDescent="0.35">
      <c r="A47" s="141">
        <v>2011</v>
      </c>
      <c r="B47" s="140" t="s">
        <v>189</v>
      </c>
      <c r="C47" s="140" t="s">
        <v>201</v>
      </c>
      <c r="D47" s="140" t="s">
        <v>184</v>
      </c>
      <c r="E47" s="140" t="s">
        <v>187</v>
      </c>
      <c r="F47" s="140" t="s">
        <v>162</v>
      </c>
      <c r="G47" s="140" t="s">
        <v>154</v>
      </c>
      <c r="H47" s="140" t="s">
        <v>258</v>
      </c>
      <c r="I47" s="141">
        <v>13</v>
      </c>
    </row>
    <row r="48" spans="1:9" x14ac:dyDescent="0.35">
      <c r="A48" s="141">
        <v>2011</v>
      </c>
      <c r="B48" s="140" t="s">
        <v>189</v>
      </c>
      <c r="C48" s="140" t="s">
        <v>201</v>
      </c>
      <c r="D48" s="140" t="s">
        <v>184</v>
      </c>
      <c r="E48" s="140" t="s">
        <v>187</v>
      </c>
      <c r="F48" s="140" t="s">
        <v>162</v>
      </c>
      <c r="G48" s="140" t="s">
        <v>200</v>
      </c>
      <c r="H48" s="140" t="s">
        <v>199</v>
      </c>
      <c r="I48" s="141">
        <v>84</v>
      </c>
    </row>
    <row r="49" spans="1:9" x14ac:dyDescent="0.35">
      <c r="A49" s="141">
        <v>2011</v>
      </c>
      <c r="B49" s="140" t="s">
        <v>189</v>
      </c>
      <c r="C49" s="140" t="s">
        <v>201</v>
      </c>
      <c r="D49" s="140" t="s">
        <v>184</v>
      </c>
      <c r="E49" s="140" t="s">
        <v>187</v>
      </c>
      <c r="F49" s="140" t="s">
        <v>162</v>
      </c>
      <c r="G49" s="140" t="s">
        <v>200</v>
      </c>
      <c r="H49" s="140" t="s">
        <v>258</v>
      </c>
      <c r="I49" s="141">
        <v>2</v>
      </c>
    </row>
    <row r="50" spans="1:9" x14ac:dyDescent="0.35">
      <c r="A50" s="141">
        <v>2011</v>
      </c>
      <c r="B50" s="140" t="s">
        <v>24</v>
      </c>
      <c r="C50" s="140" t="s">
        <v>25</v>
      </c>
      <c r="D50" s="140" t="s">
        <v>184</v>
      </c>
      <c r="E50" s="140" t="s">
        <v>188</v>
      </c>
      <c r="F50" s="140" t="s">
        <v>162</v>
      </c>
      <c r="G50" s="140" t="s">
        <v>154</v>
      </c>
      <c r="H50" s="140" t="s">
        <v>199</v>
      </c>
      <c r="I50" s="141">
        <v>0</v>
      </c>
    </row>
    <row r="51" spans="1:9" x14ac:dyDescent="0.35">
      <c r="A51" s="141">
        <v>2011</v>
      </c>
      <c r="B51" s="140" t="s">
        <v>24</v>
      </c>
      <c r="C51" s="140" t="s">
        <v>25</v>
      </c>
      <c r="D51" s="140" t="s">
        <v>184</v>
      </c>
      <c r="E51" s="140" t="s">
        <v>188</v>
      </c>
      <c r="F51" s="140" t="s">
        <v>162</v>
      </c>
      <c r="G51" s="140" t="s">
        <v>154</v>
      </c>
      <c r="H51" s="140" t="s">
        <v>258</v>
      </c>
      <c r="I51" s="141">
        <v>0</v>
      </c>
    </row>
    <row r="52" spans="1:9" x14ac:dyDescent="0.35">
      <c r="A52" s="141">
        <v>2011</v>
      </c>
      <c r="B52" s="140" t="s">
        <v>24</v>
      </c>
      <c r="C52" s="140" t="s">
        <v>25</v>
      </c>
      <c r="D52" s="140" t="s">
        <v>184</v>
      </c>
      <c r="E52" s="140" t="s">
        <v>188</v>
      </c>
      <c r="F52" s="140" t="s">
        <v>162</v>
      </c>
      <c r="G52" s="140" t="s">
        <v>200</v>
      </c>
      <c r="H52" s="140" t="s">
        <v>199</v>
      </c>
      <c r="I52" s="141">
        <v>0</v>
      </c>
    </row>
    <row r="53" spans="1:9" x14ac:dyDescent="0.35">
      <c r="A53" s="141">
        <v>2011</v>
      </c>
      <c r="B53" s="140" t="s">
        <v>24</v>
      </c>
      <c r="C53" s="140" t="s">
        <v>25</v>
      </c>
      <c r="D53" s="140" t="s">
        <v>184</v>
      </c>
      <c r="E53" s="140" t="s">
        <v>188</v>
      </c>
      <c r="F53" s="140" t="s">
        <v>162</v>
      </c>
      <c r="G53" s="140" t="s">
        <v>200</v>
      </c>
      <c r="H53" s="140" t="s">
        <v>258</v>
      </c>
      <c r="I53" s="141">
        <v>0</v>
      </c>
    </row>
    <row r="54" spans="1:9" x14ac:dyDescent="0.35">
      <c r="A54" s="141">
        <v>2011</v>
      </c>
      <c r="B54" s="140" t="s">
        <v>26</v>
      </c>
      <c r="C54" s="140" t="s">
        <v>27</v>
      </c>
      <c r="D54" s="140" t="s">
        <v>184</v>
      </c>
      <c r="E54" s="140" t="s">
        <v>187</v>
      </c>
      <c r="F54" s="140" t="s">
        <v>162</v>
      </c>
      <c r="G54" s="140" t="s">
        <v>154</v>
      </c>
      <c r="H54" s="140" t="s">
        <v>199</v>
      </c>
      <c r="I54" s="141">
        <v>378</v>
      </c>
    </row>
    <row r="55" spans="1:9" x14ac:dyDescent="0.35">
      <c r="A55" s="141">
        <v>2011</v>
      </c>
      <c r="B55" s="140" t="s">
        <v>26</v>
      </c>
      <c r="C55" s="140" t="s">
        <v>27</v>
      </c>
      <c r="D55" s="140" t="s">
        <v>184</v>
      </c>
      <c r="E55" s="140" t="s">
        <v>187</v>
      </c>
      <c r="F55" s="140" t="s">
        <v>162</v>
      </c>
      <c r="G55" s="140" t="s">
        <v>154</v>
      </c>
      <c r="H55" s="140" t="s">
        <v>258</v>
      </c>
      <c r="I55" s="141">
        <v>20</v>
      </c>
    </row>
    <row r="56" spans="1:9" x14ac:dyDescent="0.35">
      <c r="A56" s="141">
        <v>2011</v>
      </c>
      <c r="B56" s="140" t="s">
        <v>26</v>
      </c>
      <c r="C56" s="140" t="s">
        <v>27</v>
      </c>
      <c r="D56" s="140" t="s">
        <v>184</v>
      </c>
      <c r="E56" s="140" t="s">
        <v>187</v>
      </c>
      <c r="F56" s="140" t="s">
        <v>162</v>
      </c>
      <c r="G56" s="140" t="s">
        <v>200</v>
      </c>
      <c r="H56" s="140" t="s">
        <v>199</v>
      </c>
      <c r="I56" s="141">
        <v>145</v>
      </c>
    </row>
    <row r="57" spans="1:9" x14ac:dyDescent="0.35">
      <c r="A57" s="141">
        <v>2011</v>
      </c>
      <c r="B57" s="140" t="s">
        <v>26</v>
      </c>
      <c r="C57" s="140" t="s">
        <v>27</v>
      </c>
      <c r="D57" s="140" t="s">
        <v>184</v>
      </c>
      <c r="E57" s="140" t="s">
        <v>187</v>
      </c>
      <c r="F57" s="140" t="s">
        <v>162</v>
      </c>
      <c r="G57" s="140" t="s">
        <v>200</v>
      </c>
      <c r="H57" s="140" t="s">
        <v>258</v>
      </c>
      <c r="I57" s="141">
        <v>8</v>
      </c>
    </row>
    <row r="58" spans="1:9" x14ac:dyDescent="0.35">
      <c r="A58" s="141">
        <v>2011</v>
      </c>
      <c r="B58" s="140" t="s">
        <v>28</v>
      </c>
      <c r="C58" s="140" t="s">
        <v>29</v>
      </c>
      <c r="D58" s="140" t="s">
        <v>184</v>
      </c>
      <c r="E58" s="140" t="s">
        <v>187</v>
      </c>
      <c r="F58" s="140" t="s">
        <v>162</v>
      </c>
      <c r="G58" s="140" t="s">
        <v>154</v>
      </c>
      <c r="H58" s="140" t="s">
        <v>199</v>
      </c>
      <c r="I58" s="141">
        <v>241</v>
      </c>
    </row>
    <row r="59" spans="1:9" x14ac:dyDescent="0.35">
      <c r="A59" s="141">
        <v>2011</v>
      </c>
      <c r="B59" s="140" t="s">
        <v>28</v>
      </c>
      <c r="C59" s="140" t="s">
        <v>29</v>
      </c>
      <c r="D59" s="140" t="s">
        <v>184</v>
      </c>
      <c r="E59" s="140" t="s">
        <v>187</v>
      </c>
      <c r="F59" s="140" t="s">
        <v>162</v>
      </c>
      <c r="G59" s="140" t="s">
        <v>154</v>
      </c>
      <c r="H59" s="140" t="s">
        <v>258</v>
      </c>
      <c r="I59" s="141">
        <v>23</v>
      </c>
    </row>
    <row r="60" spans="1:9" x14ac:dyDescent="0.35">
      <c r="A60" s="141">
        <v>2011</v>
      </c>
      <c r="B60" s="140" t="s">
        <v>28</v>
      </c>
      <c r="C60" s="140" t="s">
        <v>29</v>
      </c>
      <c r="D60" s="140" t="s">
        <v>184</v>
      </c>
      <c r="E60" s="140" t="s">
        <v>187</v>
      </c>
      <c r="F60" s="140" t="s">
        <v>162</v>
      </c>
      <c r="G60" s="140" t="s">
        <v>200</v>
      </c>
      <c r="H60" s="140" t="s">
        <v>199</v>
      </c>
      <c r="I60" s="141">
        <v>112</v>
      </c>
    </row>
    <row r="61" spans="1:9" x14ac:dyDescent="0.35">
      <c r="A61" s="141">
        <v>2011</v>
      </c>
      <c r="B61" s="140" t="s">
        <v>28</v>
      </c>
      <c r="C61" s="140" t="s">
        <v>29</v>
      </c>
      <c r="D61" s="140" t="s">
        <v>184</v>
      </c>
      <c r="E61" s="140" t="s">
        <v>187</v>
      </c>
      <c r="F61" s="140" t="s">
        <v>162</v>
      </c>
      <c r="G61" s="140" t="s">
        <v>200</v>
      </c>
      <c r="H61" s="140" t="s">
        <v>258</v>
      </c>
      <c r="I61" s="141">
        <v>13</v>
      </c>
    </row>
    <row r="62" spans="1:9" x14ac:dyDescent="0.35">
      <c r="A62" s="141">
        <v>2011</v>
      </c>
      <c r="B62" s="140" t="s">
        <v>30</v>
      </c>
      <c r="C62" s="140" t="s">
        <v>31</v>
      </c>
      <c r="D62" s="140" t="s">
        <v>184</v>
      </c>
      <c r="E62" s="140" t="s">
        <v>187</v>
      </c>
      <c r="F62" s="140" t="s">
        <v>162</v>
      </c>
      <c r="G62" s="140" t="s">
        <v>154</v>
      </c>
      <c r="H62" s="140" t="s">
        <v>199</v>
      </c>
      <c r="I62" s="141">
        <v>0</v>
      </c>
    </row>
    <row r="63" spans="1:9" x14ac:dyDescent="0.35">
      <c r="A63" s="141">
        <v>2011</v>
      </c>
      <c r="B63" s="140" t="s">
        <v>30</v>
      </c>
      <c r="C63" s="140" t="s">
        <v>31</v>
      </c>
      <c r="D63" s="140" t="s">
        <v>184</v>
      </c>
      <c r="E63" s="140" t="s">
        <v>187</v>
      </c>
      <c r="F63" s="140" t="s">
        <v>162</v>
      </c>
      <c r="G63" s="140" t="s">
        <v>154</v>
      </c>
      <c r="H63" s="140" t="s">
        <v>258</v>
      </c>
      <c r="I63" s="141">
        <v>0</v>
      </c>
    </row>
    <row r="64" spans="1:9" x14ac:dyDescent="0.35">
      <c r="A64" s="141">
        <v>2011</v>
      </c>
      <c r="B64" s="140" t="s">
        <v>30</v>
      </c>
      <c r="C64" s="140" t="s">
        <v>31</v>
      </c>
      <c r="D64" s="140" t="s">
        <v>184</v>
      </c>
      <c r="E64" s="140" t="s">
        <v>187</v>
      </c>
      <c r="F64" s="140" t="s">
        <v>162</v>
      </c>
      <c r="G64" s="140" t="s">
        <v>200</v>
      </c>
      <c r="H64" s="140" t="s">
        <v>199</v>
      </c>
      <c r="I64" s="141">
        <v>0</v>
      </c>
    </row>
    <row r="65" spans="1:9" x14ac:dyDescent="0.35">
      <c r="A65" s="141">
        <v>2011</v>
      </c>
      <c r="B65" s="140" t="s">
        <v>30</v>
      </c>
      <c r="C65" s="140" t="s">
        <v>31</v>
      </c>
      <c r="D65" s="140" t="s">
        <v>184</v>
      </c>
      <c r="E65" s="140" t="s">
        <v>187</v>
      </c>
      <c r="F65" s="140" t="s">
        <v>162</v>
      </c>
      <c r="G65" s="140" t="s">
        <v>200</v>
      </c>
      <c r="H65" s="140" t="s">
        <v>258</v>
      </c>
      <c r="I65" s="141">
        <v>0</v>
      </c>
    </row>
    <row r="66" spans="1:9" x14ac:dyDescent="0.35">
      <c r="A66" s="141">
        <v>2011</v>
      </c>
      <c r="B66" s="140" t="s">
        <v>32</v>
      </c>
      <c r="C66" s="140" t="s">
        <v>33</v>
      </c>
      <c r="D66" s="140" t="s">
        <v>185</v>
      </c>
      <c r="E66" s="140" t="s">
        <v>186</v>
      </c>
      <c r="F66" s="140" t="s">
        <v>162</v>
      </c>
      <c r="G66" s="140" t="s">
        <v>154</v>
      </c>
      <c r="H66" s="140" t="s">
        <v>199</v>
      </c>
      <c r="I66" s="141">
        <v>2992</v>
      </c>
    </row>
    <row r="67" spans="1:9" x14ac:dyDescent="0.35">
      <c r="A67" s="141">
        <v>2011</v>
      </c>
      <c r="B67" s="140" t="s">
        <v>32</v>
      </c>
      <c r="C67" s="140" t="s">
        <v>33</v>
      </c>
      <c r="D67" s="140" t="s">
        <v>185</v>
      </c>
      <c r="E67" s="140" t="s">
        <v>186</v>
      </c>
      <c r="F67" s="140" t="s">
        <v>162</v>
      </c>
      <c r="G67" s="140" t="s">
        <v>154</v>
      </c>
      <c r="H67" s="140" t="s">
        <v>258</v>
      </c>
      <c r="I67" s="141">
        <v>450</v>
      </c>
    </row>
    <row r="68" spans="1:9" x14ac:dyDescent="0.35">
      <c r="A68" s="141">
        <v>2011</v>
      </c>
      <c r="B68" s="140" t="s">
        <v>32</v>
      </c>
      <c r="C68" s="140" t="s">
        <v>33</v>
      </c>
      <c r="D68" s="140" t="s">
        <v>185</v>
      </c>
      <c r="E68" s="140" t="s">
        <v>186</v>
      </c>
      <c r="F68" s="140" t="s">
        <v>162</v>
      </c>
      <c r="G68" s="140" t="s">
        <v>200</v>
      </c>
      <c r="H68" s="140" t="s">
        <v>199</v>
      </c>
      <c r="I68" s="141">
        <v>727</v>
      </c>
    </row>
    <row r="69" spans="1:9" x14ac:dyDescent="0.35">
      <c r="A69" s="141">
        <v>2011</v>
      </c>
      <c r="B69" s="140" t="s">
        <v>32</v>
      </c>
      <c r="C69" s="140" t="s">
        <v>33</v>
      </c>
      <c r="D69" s="140" t="s">
        <v>185</v>
      </c>
      <c r="E69" s="140" t="s">
        <v>186</v>
      </c>
      <c r="F69" s="140" t="s">
        <v>162</v>
      </c>
      <c r="G69" s="140" t="s">
        <v>200</v>
      </c>
      <c r="H69" s="140" t="s">
        <v>258</v>
      </c>
      <c r="I69" s="141">
        <v>109</v>
      </c>
    </row>
    <row r="70" spans="1:9" x14ac:dyDescent="0.35">
      <c r="A70" s="141">
        <v>2011</v>
      </c>
      <c r="B70" s="140" t="s">
        <v>34</v>
      </c>
      <c r="C70" s="140" t="s">
        <v>35</v>
      </c>
      <c r="D70" s="140" t="s">
        <v>185</v>
      </c>
      <c r="E70" s="140" t="s">
        <v>186</v>
      </c>
      <c r="F70" s="140" t="s">
        <v>162</v>
      </c>
      <c r="G70" s="140" t="s">
        <v>154</v>
      </c>
      <c r="H70" s="140" t="s">
        <v>199</v>
      </c>
      <c r="I70" s="141">
        <v>283</v>
      </c>
    </row>
    <row r="71" spans="1:9" x14ac:dyDescent="0.35">
      <c r="A71" s="141">
        <v>2011</v>
      </c>
      <c r="B71" s="140" t="s">
        <v>34</v>
      </c>
      <c r="C71" s="140" t="s">
        <v>35</v>
      </c>
      <c r="D71" s="140" t="s">
        <v>185</v>
      </c>
      <c r="E71" s="140" t="s">
        <v>186</v>
      </c>
      <c r="F71" s="140" t="s">
        <v>162</v>
      </c>
      <c r="G71" s="140" t="s">
        <v>154</v>
      </c>
      <c r="H71" s="140" t="s">
        <v>258</v>
      </c>
      <c r="I71" s="141">
        <v>32</v>
      </c>
    </row>
    <row r="72" spans="1:9" x14ac:dyDescent="0.35">
      <c r="A72" s="141">
        <v>2011</v>
      </c>
      <c r="B72" s="140" t="s">
        <v>34</v>
      </c>
      <c r="C72" s="140" t="s">
        <v>35</v>
      </c>
      <c r="D72" s="140" t="s">
        <v>185</v>
      </c>
      <c r="E72" s="140" t="s">
        <v>186</v>
      </c>
      <c r="F72" s="140" t="s">
        <v>162</v>
      </c>
      <c r="G72" s="140" t="s">
        <v>200</v>
      </c>
      <c r="H72" s="140" t="s">
        <v>199</v>
      </c>
      <c r="I72" s="141">
        <v>108</v>
      </c>
    </row>
    <row r="73" spans="1:9" x14ac:dyDescent="0.35">
      <c r="A73" s="141">
        <v>2011</v>
      </c>
      <c r="B73" s="140" t="s">
        <v>34</v>
      </c>
      <c r="C73" s="140" t="s">
        <v>35</v>
      </c>
      <c r="D73" s="140" t="s">
        <v>185</v>
      </c>
      <c r="E73" s="140" t="s">
        <v>186</v>
      </c>
      <c r="F73" s="140" t="s">
        <v>162</v>
      </c>
      <c r="G73" s="140" t="s">
        <v>200</v>
      </c>
      <c r="H73" s="140" t="s">
        <v>258</v>
      </c>
      <c r="I73" s="141">
        <v>11</v>
      </c>
    </row>
    <row r="74" spans="1:9" x14ac:dyDescent="0.35">
      <c r="A74" s="141">
        <v>2011</v>
      </c>
      <c r="B74" s="140" t="s">
        <v>190</v>
      </c>
      <c r="C74" s="140" t="s">
        <v>202</v>
      </c>
      <c r="D74" s="140" t="s">
        <v>184</v>
      </c>
      <c r="E74" s="140" t="s">
        <v>187</v>
      </c>
      <c r="F74" s="140" t="s">
        <v>162</v>
      </c>
      <c r="G74" s="140" t="s">
        <v>154</v>
      </c>
      <c r="H74" s="140" t="s">
        <v>199</v>
      </c>
      <c r="I74" s="141">
        <v>0</v>
      </c>
    </row>
    <row r="75" spans="1:9" x14ac:dyDescent="0.35">
      <c r="A75" s="141">
        <v>2011</v>
      </c>
      <c r="B75" s="140" t="s">
        <v>190</v>
      </c>
      <c r="C75" s="140" t="s">
        <v>202</v>
      </c>
      <c r="D75" s="140" t="s">
        <v>184</v>
      </c>
      <c r="E75" s="140" t="s">
        <v>187</v>
      </c>
      <c r="F75" s="140" t="s">
        <v>162</v>
      </c>
      <c r="G75" s="140" t="s">
        <v>154</v>
      </c>
      <c r="H75" s="140" t="s">
        <v>258</v>
      </c>
      <c r="I75" s="141">
        <v>0</v>
      </c>
    </row>
    <row r="76" spans="1:9" x14ac:dyDescent="0.35">
      <c r="A76" s="141">
        <v>2011</v>
      </c>
      <c r="B76" s="140" t="s">
        <v>190</v>
      </c>
      <c r="C76" s="140" t="s">
        <v>202</v>
      </c>
      <c r="D76" s="140" t="s">
        <v>184</v>
      </c>
      <c r="E76" s="140" t="s">
        <v>187</v>
      </c>
      <c r="F76" s="140" t="s">
        <v>162</v>
      </c>
      <c r="G76" s="140" t="s">
        <v>200</v>
      </c>
      <c r="H76" s="140" t="s">
        <v>199</v>
      </c>
      <c r="I76" s="141">
        <v>0</v>
      </c>
    </row>
    <row r="77" spans="1:9" x14ac:dyDescent="0.35">
      <c r="A77" s="141">
        <v>2011</v>
      </c>
      <c r="B77" s="140" t="s">
        <v>190</v>
      </c>
      <c r="C77" s="140" t="s">
        <v>202</v>
      </c>
      <c r="D77" s="140" t="s">
        <v>184</v>
      </c>
      <c r="E77" s="140" t="s">
        <v>187</v>
      </c>
      <c r="F77" s="140" t="s">
        <v>162</v>
      </c>
      <c r="G77" s="140" t="s">
        <v>200</v>
      </c>
      <c r="H77" s="140" t="s">
        <v>258</v>
      </c>
      <c r="I77" s="141">
        <v>0</v>
      </c>
    </row>
    <row r="78" spans="1:9" x14ac:dyDescent="0.35">
      <c r="A78" s="141">
        <v>2011</v>
      </c>
      <c r="B78" s="140" t="s">
        <v>38</v>
      </c>
      <c r="C78" s="140" t="s">
        <v>39</v>
      </c>
      <c r="D78" s="140" t="s">
        <v>184</v>
      </c>
      <c r="E78" s="140" t="s">
        <v>187</v>
      </c>
      <c r="F78" s="140" t="s">
        <v>162</v>
      </c>
      <c r="G78" s="140" t="s">
        <v>154</v>
      </c>
      <c r="H78" s="140" t="s">
        <v>199</v>
      </c>
      <c r="I78" s="141">
        <v>198</v>
      </c>
    </row>
    <row r="79" spans="1:9" x14ac:dyDescent="0.35">
      <c r="A79" s="141">
        <v>2011</v>
      </c>
      <c r="B79" s="140" t="s">
        <v>38</v>
      </c>
      <c r="C79" s="140" t="s">
        <v>39</v>
      </c>
      <c r="D79" s="140" t="s">
        <v>184</v>
      </c>
      <c r="E79" s="140" t="s">
        <v>187</v>
      </c>
      <c r="F79" s="140" t="s">
        <v>162</v>
      </c>
      <c r="G79" s="140" t="s">
        <v>154</v>
      </c>
      <c r="H79" s="140" t="s">
        <v>258</v>
      </c>
      <c r="I79" s="141">
        <v>5</v>
      </c>
    </row>
    <row r="80" spans="1:9" x14ac:dyDescent="0.35">
      <c r="A80" s="141">
        <v>2011</v>
      </c>
      <c r="B80" s="140" t="s">
        <v>38</v>
      </c>
      <c r="C80" s="140" t="s">
        <v>39</v>
      </c>
      <c r="D80" s="140" t="s">
        <v>184</v>
      </c>
      <c r="E80" s="140" t="s">
        <v>187</v>
      </c>
      <c r="F80" s="140" t="s">
        <v>162</v>
      </c>
      <c r="G80" s="140" t="s">
        <v>200</v>
      </c>
      <c r="H80" s="140" t="s">
        <v>199</v>
      </c>
      <c r="I80" s="141">
        <v>51</v>
      </c>
    </row>
    <row r="81" spans="1:9" x14ac:dyDescent="0.35">
      <c r="A81" s="141">
        <v>2011</v>
      </c>
      <c r="B81" s="140" t="s">
        <v>38</v>
      </c>
      <c r="C81" s="140" t="s">
        <v>39</v>
      </c>
      <c r="D81" s="140" t="s">
        <v>184</v>
      </c>
      <c r="E81" s="140" t="s">
        <v>187</v>
      </c>
      <c r="F81" s="140" t="s">
        <v>162</v>
      </c>
      <c r="G81" s="140" t="s">
        <v>200</v>
      </c>
      <c r="H81" s="140" t="s">
        <v>258</v>
      </c>
      <c r="I81" s="141">
        <v>3</v>
      </c>
    </row>
    <row r="82" spans="1:9" x14ac:dyDescent="0.35">
      <c r="A82" s="141">
        <v>2011</v>
      </c>
      <c r="B82" s="140" t="s">
        <v>40</v>
      </c>
      <c r="C82" s="140" t="s">
        <v>41</v>
      </c>
      <c r="D82" s="140" t="s">
        <v>184</v>
      </c>
      <c r="E82" s="140" t="s">
        <v>186</v>
      </c>
      <c r="F82" s="140" t="s">
        <v>162</v>
      </c>
      <c r="G82" s="140" t="s">
        <v>154</v>
      </c>
      <c r="H82" s="140" t="s">
        <v>199</v>
      </c>
      <c r="I82" s="141">
        <v>709</v>
      </c>
    </row>
    <row r="83" spans="1:9" x14ac:dyDescent="0.35">
      <c r="A83" s="141">
        <v>2011</v>
      </c>
      <c r="B83" s="140" t="s">
        <v>40</v>
      </c>
      <c r="C83" s="140" t="s">
        <v>41</v>
      </c>
      <c r="D83" s="140" t="s">
        <v>184</v>
      </c>
      <c r="E83" s="140" t="s">
        <v>186</v>
      </c>
      <c r="F83" s="140" t="s">
        <v>162</v>
      </c>
      <c r="G83" s="140" t="s">
        <v>154</v>
      </c>
      <c r="H83" s="140" t="s">
        <v>258</v>
      </c>
      <c r="I83" s="141">
        <v>30</v>
      </c>
    </row>
    <row r="84" spans="1:9" x14ac:dyDescent="0.35">
      <c r="A84" s="141">
        <v>2011</v>
      </c>
      <c r="B84" s="140" t="s">
        <v>40</v>
      </c>
      <c r="C84" s="140" t="s">
        <v>41</v>
      </c>
      <c r="D84" s="140" t="s">
        <v>184</v>
      </c>
      <c r="E84" s="140" t="s">
        <v>186</v>
      </c>
      <c r="F84" s="140" t="s">
        <v>162</v>
      </c>
      <c r="G84" s="140" t="s">
        <v>200</v>
      </c>
      <c r="H84" s="140" t="s">
        <v>199</v>
      </c>
      <c r="I84" s="141">
        <v>160</v>
      </c>
    </row>
    <row r="85" spans="1:9" x14ac:dyDescent="0.35">
      <c r="A85" s="141">
        <v>2011</v>
      </c>
      <c r="B85" s="140" t="s">
        <v>40</v>
      </c>
      <c r="C85" s="140" t="s">
        <v>41</v>
      </c>
      <c r="D85" s="140" t="s">
        <v>184</v>
      </c>
      <c r="E85" s="140" t="s">
        <v>186</v>
      </c>
      <c r="F85" s="140" t="s">
        <v>162</v>
      </c>
      <c r="G85" s="140" t="s">
        <v>200</v>
      </c>
      <c r="H85" s="140" t="s">
        <v>258</v>
      </c>
      <c r="I85" s="141">
        <v>5</v>
      </c>
    </row>
    <row r="86" spans="1:9" x14ac:dyDescent="0.35">
      <c r="A86" s="141">
        <v>2011</v>
      </c>
      <c r="B86" s="140" t="s">
        <v>42</v>
      </c>
      <c r="C86" s="140" t="s">
        <v>43</v>
      </c>
      <c r="D86" s="140" t="s">
        <v>184</v>
      </c>
      <c r="E86" s="140" t="s">
        <v>187</v>
      </c>
      <c r="F86" s="140" t="s">
        <v>162</v>
      </c>
      <c r="G86" s="140" t="s">
        <v>154</v>
      </c>
      <c r="H86" s="140" t="s">
        <v>199</v>
      </c>
      <c r="I86" s="141">
        <v>355</v>
      </c>
    </row>
    <row r="87" spans="1:9" x14ac:dyDescent="0.35">
      <c r="A87" s="141">
        <v>2011</v>
      </c>
      <c r="B87" s="140" t="s">
        <v>42</v>
      </c>
      <c r="C87" s="140" t="s">
        <v>43</v>
      </c>
      <c r="D87" s="140" t="s">
        <v>184</v>
      </c>
      <c r="E87" s="140" t="s">
        <v>187</v>
      </c>
      <c r="F87" s="140" t="s">
        <v>162</v>
      </c>
      <c r="G87" s="140" t="s">
        <v>154</v>
      </c>
      <c r="H87" s="140" t="s">
        <v>258</v>
      </c>
      <c r="I87" s="141">
        <v>35</v>
      </c>
    </row>
    <row r="88" spans="1:9" x14ac:dyDescent="0.35">
      <c r="A88" s="141">
        <v>2011</v>
      </c>
      <c r="B88" s="140" t="s">
        <v>42</v>
      </c>
      <c r="C88" s="140" t="s">
        <v>43</v>
      </c>
      <c r="D88" s="140" t="s">
        <v>184</v>
      </c>
      <c r="E88" s="140" t="s">
        <v>187</v>
      </c>
      <c r="F88" s="140" t="s">
        <v>162</v>
      </c>
      <c r="G88" s="140" t="s">
        <v>200</v>
      </c>
      <c r="H88" s="140" t="s">
        <v>199</v>
      </c>
      <c r="I88" s="141">
        <v>166</v>
      </c>
    </row>
    <row r="89" spans="1:9" x14ac:dyDescent="0.35">
      <c r="A89" s="141">
        <v>2011</v>
      </c>
      <c r="B89" s="140" t="s">
        <v>42</v>
      </c>
      <c r="C89" s="140" t="s">
        <v>43</v>
      </c>
      <c r="D89" s="140" t="s">
        <v>184</v>
      </c>
      <c r="E89" s="140" t="s">
        <v>187</v>
      </c>
      <c r="F89" s="140" t="s">
        <v>162</v>
      </c>
      <c r="G89" s="140" t="s">
        <v>200</v>
      </c>
      <c r="H89" s="140" t="s">
        <v>258</v>
      </c>
      <c r="I89" s="141">
        <v>9</v>
      </c>
    </row>
    <row r="90" spans="1:9" x14ac:dyDescent="0.35">
      <c r="A90" s="141">
        <v>2011</v>
      </c>
      <c r="B90" s="140" t="s">
        <v>203</v>
      </c>
      <c r="C90" s="140" t="s">
        <v>47</v>
      </c>
      <c r="D90" s="140" t="s">
        <v>184</v>
      </c>
      <c r="E90" s="140" t="s">
        <v>188</v>
      </c>
      <c r="F90" s="140" t="s">
        <v>162</v>
      </c>
      <c r="G90" s="140" t="s">
        <v>154</v>
      </c>
      <c r="H90" s="140" t="s">
        <v>199</v>
      </c>
      <c r="I90" s="141">
        <v>0</v>
      </c>
    </row>
    <row r="91" spans="1:9" x14ac:dyDescent="0.35">
      <c r="A91" s="141">
        <v>2011</v>
      </c>
      <c r="B91" s="140" t="s">
        <v>203</v>
      </c>
      <c r="C91" s="140" t="s">
        <v>47</v>
      </c>
      <c r="D91" s="140" t="s">
        <v>184</v>
      </c>
      <c r="E91" s="140" t="s">
        <v>188</v>
      </c>
      <c r="F91" s="140" t="s">
        <v>162</v>
      </c>
      <c r="G91" s="140" t="s">
        <v>154</v>
      </c>
      <c r="H91" s="140" t="s">
        <v>258</v>
      </c>
      <c r="I91" s="141">
        <v>0</v>
      </c>
    </row>
    <row r="92" spans="1:9" x14ac:dyDescent="0.35">
      <c r="A92" s="141">
        <v>2011</v>
      </c>
      <c r="B92" s="140" t="s">
        <v>203</v>
      </c>
      <c r="C92" s="140" t="s">
        <v>47</v>
      </c>
      <c r="D92" s="140" t="s">
        <v>184</v>
      </c>
      <c r="E92" s="140" t="s">
        <v>188</v>
      </c>
      <c r="F92" s="140" t="s">
        <v>162</v>
      </c>
      <c r="G92" s="140" t="s">
        <v>200</v>
      </c>
      <c r="H92" s="140" t="s">
        <v>199</v>
      </c>
      <c r="I92" s="141">
        <v>0</v>
      </c>
    </row>
    <row r="93" spans="1:9" x14ac:dyDescent="0.35">
      <c r="A93" s="141">
        <v>2011</v>
      </c>
      <c r="B93" s="140" t="s">
        <v>203</v>
      </c>
      <c r="C93" s="140" t="s">
        <v>47</v>
      </c>
      <c r="D93" s="140" t="s">
        <v>184</v>
      </c>
      <c r="E93" s="140" t="s">
        <v>188</v>
      </c>
      <c r="F93" s="140" t="s">
        <v>162</v>
      </c>
      <c r="G93" s="140" t="s">
        <v>200</v>
      </c>
      <c r="H93" s="140" t="s">
        <v>258</v>
      </c>
      <c r="I93" s="141">
        <v>0</v>
      </c>
    </row>
    <row r="94" spans="1:9" x14ac:dyDescent="0.35">
      <c r="A94" s="141">
        <v>2011</v>
      </c>
      <c r="B94" s="140" t="s">
        <v>48</v>
      </c>
      <c r="C94" s="140" t="s">
        <v>49</v>
      </c>
      <c r="D94" s="140" t="s">
        <v>184</v>
      </c>
      <c r="E94" s="140" t="s">
        <v>187</v>
      </c>
      <c r="F94" s="140" t="s">
        <v>162</v>
      </c>
      <c r="G94" s="140" t="s">
        <v>154</v>
      </c>
      <c r="H94" s="140" t="s">
        <v>199</v>
      </c>
      <c r="I94" s="141">
        <v>1013</v>
      </c>
    </row>
    <row r="95" spans="1:9" x14ac:dyDescent="0.35">
      <c r="A95" s="141">
        <v>2011</v>
      </c>
      <c r="B95" s="140" t="s">
        <v>48</v>
      </c>
      <c r="C95" s="140" t="s">
        <v>49</v>
      </c>
      <c r="D95" s="140" t="s">
        <v>184</v>
      </c>
      <c r="E95" s="140" t="s">
        <v>187</v>
      </c>
      <c r="F95" s="140" t="s">
        <v>162</v>
      </c>
      <c r="G95" s="140" t="s">
        <v>154</v>
      </c>
      <c r="H95" s="140" t="s">
        <v>258</v>
      </c>
      <c r="I95" s="141">
        <v>63</v>
      </c>
    </row>
    <row r="96" spans="1:9" x14ac:dyDescent="0.35">
      <c r="A96" s="141">
        <v>2011</v>
      </c>
      <c r="B96" s="140" t="s">
        <v>48</v>
      </c>
      <c r="C96" s="140" t="s">
        <v>49</v>
      </c>
      <c r="D96" s="140" t="s">
        <v>184</v>
      </c>
      <c r="E96" s="140" t="s">
        <v>187</v>
      </c>
      <c r="F96" s="140" t="s">
        <v>162</v>
      </c>
      <c r="G96" s="140" t="s">
        <v>200</v>
      </c>
      <c r="H96" s="140" t="s">
        <v>199</v>
      </c>
      <c r="I96" s="141">
        <v>212</v>
      </c>
    </row>
    <row r="97" spans="1:9" x14ac:dyDescent="0.35">
      <c r="A97" s="141">
        <v>2011</v>
      </c>
      <c r="B97" s="140" t="s">
        <v>48</v>
      </c>
      <c r="C97" s="140" t="s">
        <v>49</v>
      </c>
      <c r="D97" s="140" t="s">
        <v>184</v>
      </c>
      <c r="E97" s="140" t="s">
        <v>187</v>
      </c>
      <c r="F97" s="140" t="s">
        <v>162</v>
      </c>
      <c r="G97" s="140" t="s">
        <v>200</v>
      </c>
      <c r="H97" s="140" t="s">
        <v>258</v>
      </c>
      <c r="I97" s="141">
        <v>16</v>
      </c>
    </row>
    <row r="98" spans="1:9" x14ac:dyDescent="0.35">
      <c r="A98" s="141">
        <v>2011</v>
      </c>
      <c r="B98" s="140" t="s">
        <v>50</v>
      </c>
      <c r="C98" s="140" t="s">
        <v>51</v>
      </c>
      <c r="D98" s="140" t="s">
        <v>184</v>
      </c>
      <c r="E98" s="140" t="s">
        <v>186</v>
      </c>
      <c r="F98" s="140" t="s">
        <v>162</v>
      </c>
      <c r="G98" s="140" t="s">
        <v>154</v>
      </c>
      <c r="H98" s="140" t="s">
        <v>199</v>
      </c>
      <c r="I98" s="141">
        <v>1101</v>
      </c>
    </row>
    <row r="99" spans="1:9" x14ac:dyDescent="0.35">
      <c r="A99" s="141">
        <v>2011</v>
      </c>
      <c r="B99" s="140" t="s">
        <v>50</v>
      </c>
      <c r="C99" s="140" t="s">
        <v>51</v>
      </c>
      <c r="D99" s="140" t="s">
        <v>184</v>
      </c>
      <c r="E99" s="140" t="s">
        <v>186</v>
      </c>
      <c r="F99" s="140" t="s">
        <v>162</v>
      </c>
      <c r="G99" s="140" t="s">
        <v>154</v>
      </c>
      <c r="H99" s="140" t="s">
        <v>258</v>
      </c>
      <c r="I99" s="141">
        <v>22</v>
      </c>
    </row>
    <row r="100" spans="1:9" x14ac:dyDescent="0.35">
      <c r="A100" s="141">
        <v>2011</v>
      </c>
      <c r="B100" s="140" t="s">
        <v>50</v>
      </c>
      <c r="C100" s="140" t="s">
        <v>51</v>
      </c>
      <c r="D100" s="140" t="s">
        <v>184</v>
      </c>
      <c r="E100" s="140" t="s">
        <v>186</v>
      </c>
      <c r="F100" s="140" t="s">
        <v>162</v>
      </c>
      <c r="G100" s="140" t="s">
        <v>200</v>
      </c>
      <c r="H100" s="140" t="s">
        <v>199</v>
      </c>
      <c r="I100" s="141">
        <v>316</v>
      </c>
    </row>
    <row r="101" spans="1:9" x14ac:dyDescent="0.35">
      <c r="A101" s="141">
        <v>2011</v>
      </c>
      <c r="B101" s="140" t="s">
        <v>50</v>
      </c>
      <c r="C101" s="140" t="s">
        <v>51</v>
      </c>
      <c r="D101" s="140" t="s">
        <v>184</v>
      </c>
      <c r="E101" s="140" t="s">
        <v>186</v>
      </c>
      <c r="F101" s="140" t="s">
        <v>162</v>
      </c>
      <c r="G101" s="140" t="s">
        <v>200</v>
      </c>
      <c r="H101" s="140" t="s">
        <v>258</v>
      </c>
      <c r="I101" s="141">
        <v>8</v>
      </c>
    </row>
    <row r="102" spans="1:9" x14ac:dyDescent="0.35">
      <c r="A102" s="141">
        <v>2011</v>
      </c>
      <c r="B102" s="140" t="s">
        <v>52</v>
      </c>
      <c r="C102" s="140" t="s">
        <v>53</v>
      </c>
      <c r="D102" s="140" t="s">
        <v>184</v>
      </c>
      <c r="E102" s="140" t="s">
        <v>187</v>
      </c>
      <c r="F102" s="140" t="s">
        <v>162</v>
      </c>
      <c r="G102" s="140" t="s">
        <v>154</v>
      </c>
      <c r="H102" s="140" t="s">
        <v>199</v>
      </c>
      <c r="I102" s="141">
        <v>429</v>
      </c>
    </row>
    <row r="103" spans="1:9" x14ac:dyDescent="0.35">
      <c r="A103" s="141">
        <v>2011</v>
      </c>
      <c r="B103" s="140" t="s">
        <v>52</v>
      </c>
      <c r="C103" s="140" t="s">
        <v>53</v>
      </c>
      <c r="D103" s="140" t="s">
        <v>184</v>
      </c>
      <c r="E103" s="140" t="s">
        <v>187</v>
      </c>
      <c r="F103" s="140" t="s">
        <v>162</v>
      </c>
      <c r="G103" s="140" t="s">
        <v>154</v>
      </c>
      <c r="H103" s="140" t="s">
        <v>258</v>
      </c>
      <c r="I103" s="141">
        <v>14</v>
      </c>
    </row>
    <row r="104" spans="1:9" x14ac:dyDescent="0.35">
      <c r="A104" s="141">
        <v>2011</v>
      </c>
      <c r="B104" s="140" t="s">
        <v>52</v>
      </c>
      <c r="C104" s="140" t="s">
        <v>53</v>
      </c>
      <c r="D104" s="140" t="s">
        <v>184</v>
      </c>
      <c r="E104" s="140" t="s">
        <v>187</v>
      </c>
      <c r="F104" s="140" t="s">
        <v>162</v>
      </c>
      <c r="G104" s="140" t="s">
        <v>200</v>
      </c>
      <c r="H104" s="140" t="s">
        <v>199</v>
      </c>
      <c r="I104" s="141">
        <v>111</v>
      </c>
    </row>
    <row r="105" spans="1:9" x14ac:dyDescent="0.35">
      <c r="A105" s="141">
        <v>2011</v>
      </c>
      <c r="B105" s="140" t="s">
        <v>52</v>
      </c>
      <c r="C105" s="140" t="s">
        <v>53</v>
      </c>
      <c r="D105" s="140" t="s">
        <v>184</v>
      </c>
      <c r="E105" s="140" t="s">
        <v>187</v>
      </c>
      <c r="F105" s="140" t="s">
        <v>162</v>
      </c>
      <c r="G105" s="140" t="s">
        <v>200</v>
      </c>
      <c r="H105" s="140" t="s">
        <v>258</v>
      </c>
      <c r="I105" s="141">
        <v>18</v>
      </c>
    </row>
    <row r="106" spans="1:9" x14ac:dyDescent="0.35">
      <c r="A106" s="141">
        <v>2011</v>
      </c>
      <c r="B106" s="140" t="s">
        <v>54</v>
      </c>
      <c r="C106" s="140" t="s">
        <v>55</v>
      </c>
      <c r="D106" s="140" t="s">
        <v>184</v>
      </c>
      <c r="E106" s="140" t="s">
        <v>188</v>
      </c>
      <c r="F106" s="140" t="s">
        <v>162</v>
      </c>
      <c r="G106" s="140" t="s">
        <v>154</v>
      </c>
      <c r="H106" s="140" t="s">
        <v>199</v>
      </c>
      <c r="I106" s="141">
        <v>423</v>
      </c>
    </row>
    <row r="107" spans="1:9" x14ac:dyDescent="0.35">
      <c r="A107" s="141">
        <v>2011</v>
      </c>
      <c r="B107" s="140" t="s">
        <v>54</v>
      </c>
      <c r="C107" s="140" t="s">
        <v>55</v>
      </c>
      <c r="D107" s="140" t="s">
        <v>184</v>
      </c>
      <c r="E107" s="140" t="s">
        <v>188</v>
      </c>
      <c r="F107" s="140" t="s">
        <v>162</v>
      </c>
      <c r="G107" s="140" t="s">
        <v>154</v>
      </c>
      <c r="H107" s="140" t="s">
        <v>258</v>
      </c>
      <c r="I107" s="141">
        <v>15</v>
      </c>
    </row>
    <row r="108" spans="1:9" x14ac:dyDescent="0.35">
      <c r="A108" s="141">
        <v>2011</v>
      </c>
      <c r="B108" s="140" t="s">
        <v>54</v>
      </c>
      <c r="C108" s="140" t="s">
        <v>55</v>
      </c>
      <c r="D108" s="140" t="s">
        <v>184</v>
      </c>
      <c r="E108" s="140" t="s">
        <v>188</v>
      </c>
      <c r="F108" s="140" t="s">
        <v>162</v>
      </c>
      <c r="G108" s="140" t="s">
        <v>200</v>
      </c>
      <c r="H108" s="140" t="s">
        <v>199</v>
      </c>
      <c r="I108" s="141">
        <v>55</v>
      </c>
    </row>
    <row r="109" spans="1:9" x14ac:dyDescent="0.35">
      <c r="A109" s="141">
        <v>2011</v>
      </c>
      <c r="B109" s="140" t="s">
        <v>54</v>
      </c>
      <c r="C109" s="140" t="s">
        <v>55</v>
      </c>
      <c r="D109" s="140" t="s">
        <v>184</v>
      </c>
      <c r="E109" s="140" t="s">
        <v>188</v>
      </c>
      <c r="F109" s="140" t="s">
        <v>162</v>
      </c>
      <c r="G109" s="140" t="s">
        <v>200</v>
      </c>
      <c r="H109" s="140" t="s">
        <v>258</v>
      </c>
      <c r="I109" s="141">
        <v>2</v>
      </c>
    </row>
    <row r="110" spans="1:9" x14ac:dyDescent="0.35">
      <c r="A110" s="141">
        <v>2011</v>
      </c>
      <c r="B110" s="140" t="s">
        <v>56</v>
      </c>
      <c r="C110" s="140" t="s">
        <v>57</v>
      </c>
      <c r="D110" s="140" t="s">
        <v>185</v>
      </c>
      <c r="E110" s="140" t="s">
        <v>186</v>
      </c>
      <c r="F110" s="140" t="s">
        <v>162</v>
      </c>
      <c r="G110" s="140" t="s">
        <v>154</v>
      </c>
      <c r="H110" s="140" t="s">
        <v>199</v>
      </c>
      <c r="I110" s="141">
        <v>326</v>
      </c>
    </row>
    <row r="111" spans="1:9" x14ac:dyDescent="0.35">
      <c r="A111" s="141">
        <v>2011</v>
      </c>
      <c r="B111" s="140" t="s">
        <v>56</v>
      </c>
      <c r="C111" s="140" t="s">
        <v>57</v>
      </c>
      <c r="D111" s="140" t="s">
        <v>185</v>
      </c>
      <c r="E111" s="140" t="s">
        <v>186</v>
      </c>
      <c r="F111" s="140" t="s">
        <v>162</v>
      </c>
      <c r="G111" s="140" t="s">
        <v>154</v>
      </c>
      <c r="H111" s="140" t="s">
        <v>258</v>
      </c>
      <c r="I111" s="141">
        <v>11</v>
      </c>
    </row>
    <row r="112" spans="1:9" x14ac:dyDescent="0.35">
      <c r="A112" s="141">
        <v>2011</v>
      </c>
      <c r="B112" s="140" t="s">
        <v>56</v>
      </c>
      <c r="C112" s="140" t="s">
        <v>57</v>
      </c>
      <c r="D112" s="140" t="s">
        <v>185</v>
      </c>
      <c r="E112" s="140" t="s">
        <v>186</v>
      </c>
      <c r="F112" s="140" t="s">
        <v>162</v>
      </c>
      <c r="G112" s="140" t="s">
        <v>200</v>
      </c>
      <c r="H112" s="140" t="s">
        <v>199</v>
      </c>
      <c r="I112" s="141">
        <v>261</v>
      </c>
    </row>
    <row r="113" spans="1:9" x14ac:dyDescent="0.35">
      <c r="A113" s="141">
        <v>2011</v>
      </c>
      <c r="B113" s="140" t="s">
        <v>56</v>
      </c>
      <c r="C113" s="140" t="s">
        <v>57</v>
      </c>
      <c r="D113" s="140" t="s">
        <v>185</v>
      </c>
      <c r="E113" s="140" t="s">
        <v>186</v>
      </c>
      <c r="F113" s="140" t="s">
        <v>162</v>
      </c>
      <c r="G113" s="140" t="s">
        <v>200</v>
      </c>
      <c r="H113" s="140" t="s">
        <v>258</v>
      </c>
      <c r="I113" s="141">
        <v>5</v>
      </c>
    </row>
    <row r="114" spans="1:9" x14ac:dyDescent="0.35">
      <c r="A114" s="141">
        <v>2011</v>
      </c>
      <c r="B114" s="140" t="s">
        <v>58</v>
      </c>
      <c r="C114" s="140" t="s">
        <v>59</v>
      </c>
      <c r="D114" s="140" t="s">
        <v>184</v>
      </c>
      <c r="E114" s="140" t="s">
        <v>188</v>
      </c>
      <c r="F114" s="140" t="s">
        <v>162</v>
      </c>
      <c r="G114" s="140" t="s">
        <v>154</v>
      </c>
      <c r="H114" s="140" t="s">
        <v>199</v>
      </c>
      <c r="I114" s="141">
        <v>0</v>
      </c>
    </row>
    <row r="115" spans="1:9" x14ac:dyDescent="0.35">
      <c r="A115" s="141">
        <v>2011</v>
      </c>
      <c r="B115" s="140" t="s">
        <v>58</v>
      </c>
      <c r="C115" s="140" t="s">
        <v>59</v>
      </c>
      <c r="D115" s="140" t="s">
        <v>184</v>
      </c>
      <c r="E115" s="140" t="s">
        <v>188</v>
      </c>
      <c r="F115" s="140" t="s">
        <v>162</v>
      </c>
      <c r="G115" s="140" t="s">
        <v>154</v>
      </c>
      <c r="H115" s="140" t="s">
        <v>258</v>
      </c>
      <c r="I115" s="141">
        <v>0</v>
      </c>
    </row>
    <row r="116" spans="1:9" x14ac:dyDescent="0.35">
      <c r="A116" s="141">
        <v>2011</v>
      </c>
      <c r="B116" s="140" t="s">
        <v>58</v>
      </c>
      <c r="C116" s="140" t="s">
        <v>59</v>
      </c>
      <c r="D116" s="140" t="s">
        <v>184</v>
      </c>
      <c r="E116" s="140" t="s">
        <v>188</v>
      </c>
      <c r="F116" s="140" t="s">
        <v>162</v>
      </c>
      <c r="G116" s="140" t="s">
        <v>200</v>
      </c>
      <c r="H116" s="140" t="s">
        <v>199</v>
      </c>
      <c r="I116" s="141">
        <v>0</v>
      </c>
    </row>
    <row r="117" spans="1:9" x14ac:dyDescent="0.35">
      <c r="A117" s="141">
        <v>2011</v>
      </c>
      <c r="B117" s="140" t="s">
        <v>58</v>
      </c>
      <c r="C117" s="140" t="s">
        <v>59</v>
      </c>
      <c r="D117" s="140" t="s">
        <v>184</v>
      </c>
      <c r="E117" s="140" t="s">
        <v>188</v>
      </c>
      <c r="F117" s="140" t="s">
        <v>162</v>
      </c>
      <c r="G117" s="140" t="s">
        <v>200</v>
      </c>
      <c r="H117" s="140" t="s">
        <v>258</v>
      </c>
      <c r="I117" s="141">
        <v>0</v>
      </c>
    </row>
    <row r="118" spans="1:9" x14ac:dyDescent="0.35">
      <c r="A118" s="141">
        <v>2011</v>
      </c>
      <c r="B118" s="140" t="s">
        <v>92</v>
      </c>
      <c r="C118" s="140" t="s">
        <v>93</v>
      </c>
      <c r="D118" s="140" t="s">
        <v>184</v>
      </c>
      <c r="E118" s="140" t="s">
        <v>186</v>
      </c>
      <c r="F118" s="140" t="s">
        <v>162</v>
      </c>
      <c r="G118" s="140" t="s">
        <v>154</v>
      </c>
      <c r="H118" s="140" t="s">
        <v>199</v>
      </c>
      <c r="I118" s="141">
        <v>0</v>
      </c>
    </row>
    <row r="119" spans="1:9" x14ac:dyDescent="0.35">
      <c r="A119" s="141">
        <v>2011</v>
      </c>
      <c r="B119" s="140" t="s">
        <v>92</v>
      </c>
      <c r="C119" s="140" t="s">
        <v>93</v>
      </c>
      <c r="D119" s="140" t="s">
        <v>184</v>
      </c>
      <c r="E119" s="140" t="s">
        <v>186</v>
      </c>
      <c r="F119" s="140" t="s">
        <v>162</v>
      </c>
      <c r="G119" s="140" t="s">
        <v>154</v>
      </c>
      <c r="H119" s="140" t="s">
        <v>258</v>
      </c>
      <c r="I119" s="141">
        <v>0</v>
      </c>
    </row>
    <row r="120" spans="1:9" x14ac:dyDescent="0.35">
      <c r="A120" s="141">
        <v>2011</v>
      </c>
      <c r="B120" s="140" t="s">
        <v>92</v>
      </c>
      <c r="C120" s="140" t="s">
        <v>93</v>
      </c>
      <c r="D120" s="140" t="s">
        <v>184</v>
      </c>
      <c r="E120" s="140" t="s">
        <v>186</v>
      </c>
      <c r="F120" s="140" t="s">
        <v>162</v>
      </c>
      <c r="G120" s="140" t="s">
        <v>200</v>
      </c>
      <c r="H120" s="140" t="s">
        <v>199</v>
      </c>
      <c r="I120" s="141">
        <v>0</v>
      </c>
    </row>
    <row r="121" spans="1:9" x14ac:dyDescent="0.35">
      <c r="A121" s="141">
        <v>2011</v>
      </c>
      <c r="B121" s="140" t="s">
        <v>92</v>
      </c>
      <c r="C121" s="140" t="s">
        <v>93</v>
      </c>
      <c r="D121" s="140" t="s">
        <v>184</v>
      </c>
      <c r="E121" s="140" t="s">
        <v>186</v>
      </c>
      <c r="F121" s="140" t="s">
        <v>162</v>
      </c>
      <c r="G121" s="140" t="s">
        <v>200</v>
      </c>
      <c r="H121" s="140" t="s">
        <v>258</v>
      </c>
      <c r="I121" s="141">
        <v>0</v>
      </c>
    </row>
    <row r="122" spans="1:9" x14ac:dyDescent="0.35">
      <c r="A122" s="141">
        <v>2011</v>
      </c>
      <c r="B122" s="140" t="s">
        <v>60</v>
      </c>
      <c r="C122" s="140" t="s">
        <v>61</v>
      </c>
      <c r="D122" s="140" t="s">
        <v>184</v>
      </c>
      <c r="E122" s="140" t="s">
        <v>188</v>
      </c>
      <c r="F122" s="140" t="s">
        <v>162</v>
      </c>
      <c r="G122" s="140" t="s">
        <v>154</v>
      </c>
      <c r="H122" s="140" t="s">
        <v>199</v>
      </c>
      <c r="I122" s="141">
        <v>0</v>
      </c>
    </row>
    <row r="123" spans="1:9" x14ac:dyDescent="0.35">
      <c r="A123" s="141">
        <v>2011</v>
      </c>
      <c r="B123" s="140" t="s">
        <v>60</v>
      </c>
      <c r="C123" s="140" t="s">
        <v>61</v>
      </c>
      <c r="D123" s="140" t="s">
        <v>184</v>
      </c>
      <c r="E123" s="140" t="s">
        <v>188</v>
      </c>
      <c r="F123" s="140" t="s">
        <v>162</v>
      </c>
      <c r="G123" s="140" t="s">
        <v>154</v>
      </c>
      <c r="H123" s="140" t="s">
        <v>258</v>
      </c>
      <c r="I123" s="141">
        <v>0</v>
      </c>
    </row>
    <row r="124" spans="1:9" x14ac:dyDescent="0.35">
      <c r="A124" s="141">
        <v>2011</v>
      </c>
      <c r="B124" s="140" t="s">
        <v>60</v>
      </c>
      <c r="C124" s="140" t="s">
        <v>61</v>
      </c>
      <c r="D124" s="140" t="s">
        <v>184</v>
      </c>
      <c r="E124" s="140" t="s">
        <v>188</v>
      </c>
      <c r="F124" s="140" t="s">
        <v>162</v>
      </c>
      <c r="G124" s="140" t="s">
        <v>200</v>
      </c>
      <c r="H124" s="140" t="s">
        <v>199</v>
      </c>
      <c r="I124" s="141">
        <v>0</v>
      </c>
    </row>
    <row r="125" spans="1:9" x14ac:dyDescent="0.35">
      <c r="A125" s="141">
        <v>2011</v>
      </c>
      <c r="B125" s="140" t="s">
        <v>60</v>
      </c>
      <c r="C125" s="140" t="s">
        <v>61</v>
      </c>
      <c r="D125" s="140" t="s">
        <v>184</v>
      </c>
      <c r="E125" s="140" t="s">
        <v>188</v>
      </c>
      <c r="F125" s="140" t="s">
        <v>162</v>
      </c>
      <c r="G125" s="140" t="s">
        <v>200</v>
      </c>
      <c r="H125" s="140" t="s">
        <v>258</v>
      </c>
      <c r="I125" s="141">
        <v>0</v>
      </c>
    </row>
    <row r="126" spans="1:9" x14ac:dyDescent="0.35">
      <c r="A126" s="141">
        <v>2011</v>
      </c>
      <c r="B126" s="140" t="s">
        <v>62</v>
      </c>
      <c r="C126" s="140" t="s">
        <v>63</v>
      </c>
      <c r="D126" s="140" t="s">
        <v>184</v>
      </c>
      <c r="E126" s="140" t="s">
        <v>187</v>
      </c>
      <c r="F126" s="140" t="s">
        <v>162</v>
      </c>
      <c r="G126" s="140" t="s">
        <v>154</v>
      </c>
      <c r="H126" s="140" t="s">
        <v>199</v>
      </c>
      <c r="I126" s="141">
        <v>92</v>
      </c>
    </row>
    <row r="127" spans="1:9" x14ac:dyDescent="0.35">
      <c r="A127" s="141">
        <v>2011</v>
      </c>
      <c r="B127" s="140" t="s">
        <v>62</v>
      </c>
      <c r="C127" s="140" t="s">
        <v>63</v>
      </c>
      <c r="D127" s="140" t="s">
        <v>184</v>
      </c>
      <c r="E127" s="140" t="s">
        <v>187</v>
      </c>
      <c r="F127" s="140" t="s">
        <v>162</v>
      </c>
      <c r="G127" s="140" t="s">
        <v>154</v>
      </c>
      <c r="H127" s="140" t="s">
        <v>258</v>
      </c>
      <c r="I127" s="141">
        <v>18</v>
      </c>
    </row>
    <row r="128" spans="1:9" x14ac:dyDescent="0.35">
      <c r="A128" s="141">
        <v>2011</v>
      </c>
      <c r="B128" s="140" t="s">
        <v>62</v>
      </c>
      <c r="C128" s="140" t="s">
        <v>63</v>
      </c>
      <c r="D128" s="140" t="s">
        <v>184</v>
      </c>
      <c r="E128" s="140" t="s">
        <v>187</v>
      </c>
      <c r="F128" s="140" t="s">
        <v>162</v>
      </c>
      <c r="G128" s="140" t="s">
        <v>200</v>
      </c>
      <c r="H128" s="140" t="s">
        <v>199</v>
      </c>
      <c r="I128" s="141">
        <v>24</v>
      </c>
    </row>
    <row r="129" spans="1:9" x14ac:dyDescent="0.35">
      <c r="A129" s="141">
        <v>2011</v>
      </c>
      <c r="B129" s="140" t="s">
        <v>62</v>
      </c>
      <c r="C129" s="140" t="s">
        <v>63</v>
      </c>
      <c r="D129" s="140" t="s">
        <v>184</v>
      </c>
      <c r="E129" s="140" t="s">
        <v>187</v>
      </c>
      <c r="F129" s="140" t="s">
        <v>162</v>
      </c>
      <c r="G129" s="140" t="s">
        <v>200</v>
      </c>
      <c r="H129" s="140" t="s">
        <v>258</v>
      </c>
      <c r="I129" s="141">
        <v>1</v>
      </c>
    </row>
    <row r="130" spans="1:9" x14ac:dyDescent="0.35">
      <c r="A130" s="141">
        <v>2011</v>
      </c>
      <c r="B130" s="140" t="s">
        <v>64</v>
      </c>
      <c r="C130" s="140" t="s">
        <v>65</v>
      </c>
      <c r="D130" s="140" t="s">
        <v>184</v>
      </c>
      <c r="E130" s="140" t="s">
        <v>188</v>
      </c>
      <c r="F130" s="140" t="s">
        <v>162</v>
      </c>
      <c r="G130" s="140" t="s">
        <v>154</v>
      </c>
      <c r="H130" s="140" t="s">
        <v>199</v>
      </c>
      <c r="I130" s="141">
        <v>0</v>
      </c>
    </row>
    <row r="131" spans="1:9" x14ac:dyDescent="0.35">
      <c r="A131" s="141">
        <v>2011</v>
      </c>
      <c r="B131" s="140" t="s">
        <v>64</v>
      </c>
      <c r="C131" s="140" t="s">
        <v>65</v>
      </c>
      <c r="D131" s="140" t="s">
        <v>184</v>
      </c>
      <c r="E131" s="140" t="s">
        <v>188</v>
      </c>
      <c r="F131" s="140" t="s">
        <v>162</v>
      </c>
      <c r="G131" s="140" t="s">
        <v>154</v>
      </c>
      <c r="H131" s="140" t="s">
        <v>258</v>
      </c>
      <c r="I131" s="141">
        <v>0</v>
      </c>
    </row>
    <row r="132" spans="1:9" x14ac:dyDescent="0.35">
      <c r="A132" s="141">
        <v>2011</v>
      </c>
      <c r="B132" s="140" t="s">
        <v>64</v>
      </c>
      <c r="C132" s="140" t="s">
        <v>65</v>
      </c>
      <c r="D132" s="140" t="s">
        <v>184</v>
      </c>
      <c r="E132" s="140" t="s">
        <v>188</v>
      </c>
      <c r="F132" s="140" t="s">
        <v>162</v>
      </c>
      <c r="G132" s="140" t="s">
        <v>200</v>
      </c>
      <c r="H132" s="140" t="s">
        <v>199</v>
      </c>
      <c r="I132" s="141">
        <v>0</v>
      </c>
    </row>
    <row r="133" spans="1:9" x14ac:dyDescent="0.35">
      <c r="A133" s="141">
        <v>2011</v>
      </c>
      <c r="B133" s="140" t="s">
        <v>64</v>
      </c>
      <c r="C133" s="140" t="s">
        <v>65</v>
      </c>
      <c r="D133" s="140" t="s">
        <v>184</v>
      </c>
      <c r="E133" s="140" t="s">
        <v>188</v>
      </c>
      <c r="F133" s="140" t="s">
        <v>162</v>
      </c>
      <c r="G133" s="140" t="s">
        <v>200</v>
      </c>
      <c r="H133" s="140" t="s">
        <v>258</v>
      </c>
      <c r="I133" s="141">
        <v>0</v>
      </c>
    </row>
    <row r="134" spans="1:9" x14ac:dyDescent="0.35">
      <c r="A134" s="141">
        <v>2011</v>
      </c>
      <c r="B134" s="140" t="s">
        <v>66</v>
      </c>
      <c r="C134" s="140" t="s">
        <v>67</v>
      </c>
      <c r="D134" s="140" t="s">
        <v>184</v>
      </c>
      <c r="E134" s="140" t="s">
        <v>186</v>
      </c>
      <c r="F134" s="140" t="s">
        <v>162</v>
      </c>
      <c r="G134" s="140" t="s">
        <v>154</v>
      </c>
      <c r="H134" s="140" t="s">
        <v>199</v>
      </c>
      <c r="I134" s="141">
        <v>0</v>
      </c>
    </row>
    <row r="135" spans="1:9" x14ac:dyDescent="0.35">
      <c r="A135" s="141">
        <v>2011</v>
      </c>
      <c r="B135" s="140" t="s">
        <v>66</v>
      </c>
      <c r="C135" s="140" t="s">
        <v>67</v>
      </c>
      <c r="D135" s="140" t="s">
        <v>184</v>
      </c>
      <c r="E135" s="140" t="s">
        <v>186</v>
      </c>
      <c r="F135" s="140" t="s">
        <v>162</v>
      </c>
      <c r="G135" s="140" t="s">
        <v>154</v>
      </c>
      <c r="H135" s="140" t="s">
        <v>258</v>
      </c>
      <c r="I135" s="141">
        <v>0</v>
      </c>
    </row>
    <row r="136" spans="1:9" x14ac:dyDescent="0.35">
      <c r="A136" s="141">
        <v>2011</v>
      </c>
      <c r="B136" s="140" t="s">
        <v>66</v>
      </c>
      <c r="C136" s="140" t="s">
        <v>67</v>
      </c>
      <c r="D136" s="140" t="s">
        <v>184</v>
      </c>
      <c r="E136" s="140" t="s">
        <v>186</v>
      </c>
      <c r="F136" s="140" t="s">
        <v>162</v>
      </c>
      <c r="G136" s="140" t="s">
        <v>200</v>
      </c>
      <c r="H136" s="140" t="s">
        <v>199</v>
      </c>
      <c r="I136" s="141">
        <v>0</v>
      </c>
    </row>
    <row r="137" spans="1:9" x14ac:dyDescent="0.35">
      <c r="A137" s="141">
        <v>2011</v>
      </c>
      <c r="B137" s="140" t="s">
        <v>66</v>
      </c>
      <c r="C137" s="140" t="s">
        <v>67</v>
      </c>
      <c r="D137" s="140" t="s">
        <v>184</v>
      </c>
      <c r="E137" s="140" t="s">
        <v>186</v>
      </c>
      <c r="F137" s="140" t="s">
        <v>162</v>
      </c>
      <c r="G137" s="140" t="s">
        <v>200</v>
      </c>
      <c r="H137" s="140" t="s">
        <v>258</v>
      </c>
      <c r="I137" s="141">
        <v>0</v>
      </c>
    </row>
    <row r="138" spans="1:9" x14ac:dyDescent="0.35">
      <c r="A138" s="141">
        <v>2011</v>
      </c>
      <c r="B138" s="140" t="s">
        <v>68</v>
      </c>
      <c r="C138" s="140" t="s">
        <v>69</v>
      </c>
      <c r="D138" s="140" t="s">
        <v>184</v>
      </c>
      <c r="E138" s="140" t="s">
        <v>188</v>
      </c>
      <c r="F138" s="140" t="s">
        <v>162</v>
      </c>
      <c r="G138" s="140" t="s">
        <v>154</v>
      </c>
      <c r="H138" s="140" t="s">
        <v>199</v>
      </c>
      <c r="I138" s="141">
        <v>0</v>
      </c>
    </row>
    <row r="139" spans="1:9" x14ac:dyDescent="0.35">
      <c r="A139" s="141">
        <v>2011</v>
      </c>
      <c r="B139" s="140" t="s">
        <v>68</v>
      </c>
      <c r="C139" s="140" t="s">
        <v>69</v>
      </c>
      <c r="D139" s="140" t="s">
        <v>184</v>
      </c>
      <c r="E139" s="140" t="s">
        <v>188</v>
      </c>
      <c r="F139" s="140" t="s">
        <v>162</v>
      </c>
      <c r="G139" s="140" t="s">
        <v>154</v>
      </c>
      <c r="H139" s="140" t="s">
        <v>258</v>
      </c>
      <c r="I139" s="141">
        <v>0</v>
      </c>
    </row>
    <row r="140" spans="1:9" x14ac:dyDescent="0.35">
      <c r="A140" s="141">
        <v>2011</v>
      </c>
      <c r="B140" s="140" t="s">
        <v>68</v>
      </c>
      <c r="C140" s="140" t="s">
        <v>69</v>
      </c>
      <c r="D140" s="140" t="s">
        <v>184</v>
      </c>
      <c r="E140" s="140" t="s">
        <v>188</v>
      </c>
      <c r="F140" s="140" t="s">
        <v>162</v>
      </c>
      <c r="G140" s="140" t="s">
        <v>200</v>
      </c>
      <c r="H140" s="140" t="s">
        <v>199</v>
      </c>
      <c r="I140" s="141">
        <v>0</v>
      </c>
    </row>
    <row r="141" spans="1:9" x14ac:dyDescent="0.35">
      <c r="A141" s="141">
        <v>2011</v>
      </c>
      <c r="B141" s="140" t="s">
        <v>68</v>
      </c>
      <c r="C141" s="140" t="s">
        <v>69</v>
      </c>
      <c r="D141" s="140" t="s">
        <v>184</v>
      </c>
      <c r="E141" s="140" t="s">
        <v>188</v>
      </c>
      <c r="F141" s="140" t="s">
        <v>162</v>
      </c>
      <c r="G141" s="140" t="s">
        <v>200</v>
      </c>
      <c r="H141" s="140" t="s">
        <v>258</v>
      </c>
      <c r="I141" s="141">
        <v>0</v>
      </c>
    </row>
    <row r="142" spans="1:9" x14ac:dyDescent="0.35">
      <c r="A142" s="141">
        <v>2011</v>
      </c>
      <c r="B142" s="140" t="s">
        <v>70</v>
      </c>
      <c r="C142" s="140" t="s">
        <v>71</v>
      </c>
      <c r="D142" s="140" t="s">
        <v>184</v>
      </c>
      <c r="E142" s="140" t="s">
        <v>188</v>
      </c>
      <c r="F142" s="140" t="s">
        <v>162</v>
      </c>
      <c r="G142" s="140" t="s">
        <v>154</v>
      </c>
      <c r="H142" s="140" t="s">
        <v>199</v>
      </c>
      <c r="I142" s="141">
        <v>276</v>
      </c>
    </row>
    <row r="143" spans="1:9" x14ac:dyDescent="0.35">
      <c r="A143" s="141">
        <v>2011</v>
      </c>
      <c r="B143" s="140" t="s">
        <v>70</v>
      </c>
      <c r="C143" s="140" t="s">
        <v>71</v>
      </c>
      <c r="D143" s="140" t="s">
        <v>184</v>
      </c>
      <c r="E143" s="140" t="s">
        <v>188</v>
      </c>
      <c r="F143" s="140" t="s">
        <v>162</v>
      </c>
      <c r="G143" s="140" t="s">
        <v>154</v>
      </c>
      <c r="H143" s="140" t="s">
        <v>258</v>
      </c>
      <c r="I143" s="141">
        <v>5</v>
      </c>
    </row>
    <row r="144" spans="1:9" x14ac:dyDescent="0.35">
      <c r="A144" s="141">
        <v>2011</v>
      </c>
      <c r="B144" s="140" t="s">
        <v>70</v>
      </c>
      <c r="C144" s="140" t="s">
        <v>71</v>
      </c>
      <c r="D144" s="140" t="s">
        <v>184</v>
      </c>
      <c r="E144" s="140" t="s">
        <v>188</v>
      </c>
      <c r="F144" s="140" t="s">
        <v>162</v>
      </c>
      <c r="G144" s="140" t="s">
        <v>200</v>
      </c>
      <c r="H144" s="140" t="s">
        <v>199</v>
      </c>
      <c r="I144" s="141">
        <v>59</v>
      </c>
    </row>
    <row r="145" spans="1:9" x14ac:dyDescent="0.35">
      <c r="A145" s="141">
        <v>2011</v>
      </c>
      <c r="B145" s="140" t="s">
        <v>70</v>
      </c>
      <c r="C145" s="140" t="s">
        <v>71</v>
      </c>
      <c r="D145" s="140" t="s">
        <v>184</v>
      </c>
      <c r="E145" s="140" t="s">
        <v>188</v>
      </c>
      <c r="F145" s="140" t="s">
        <v>162</v>
      </c>
      <c r="G145" s="140" t="s">
        <v>200</v>
      </c>
      <c r="H145" s="140" t="s">
        <v>258</v>
      </c>
      <c r="I145" s="141">
        <v>4</v>
      </c>
    </row>
    <row r="146" spans="1:9" x14ac:dyDescent="0.35">
      <c r="A146" s="141">
        <v>2011</v>
      </c>
      <c r="B146" s="140" t="s">
        <v>72</v>
      </c>
      <c r="C146" s="140" t="s">
        <v>73</v>
      </c>
      <c r="D146" s="140" t="s">
        <v>185</v>
      </c>
      <c r="E146" s="140" t="s">
        <v>186</v>
      </c>
      <c r="F146" s="140" t="s">
        <v>162</v>
      </c>
      <c r="G146" s="140" t="s">
        <v>154</v>
      </c>
      <c r="H146" s="140" t="s">
        <v>199</v>
      </c>
      <c r="I146" s="141">
        <v>483</v>
      </c>
    </row>
    <row r="147" spans="1:9" x14ac:dyDescent="0.35">
      <c r="A147" s="141">
        <v>2011</v>
      </c>
      <c r="B147" s="140" t="s">
        <v>72</v>
      </c>
      <c r="C147" s="140" t="s">
        <v>73</v>
      </c>
      <c r="D147" s="140" t="s">
        <v>185</v>
      </c>
      <c r="E147" s="140" t="s">
        <v>186</v>
      </c>
      <c r="F147" s="140" t="s">
        <v>162</v>
      </c>
      <c r="G147" s="140" t="s">
        <v>154</v>
      </c>
      <c r="H147" s="140" t="s">
        <v>258</v>
      </c>
      <c r="I147" s="141">
        <v>32</v>
      </c>
    </row>
    <row r="148" spans="1:9" x14ac:dyDescent="0.35">
      <c r="A148" s="141">
        <v>2011</v>
      </c>
      <c r="B148" s="140" t="s">
        <v>72</v>
      </c>
      <c r="C148" s="140" t="s">
        <v>73</v>
      </c>
      <c r="D148" s="140" t="s">
        <v>185</v>
      </c>
      <c r="E148" s="140" t="s">
        <v>186</v>
      </c>
      <c r="F148" s="140" t="s">
        <v>162</v>
      </c>
      <c r="G148" s="140" t="s">
        <v>200</v>
      </c>
      <c r="H148" s="140" t="s">
        <v>199</v>
      </c>
      <c r="I148" s="141">
        <v>164</v>
      </c>
    </row>
    <row r="149" spans="1:9" x14ac:dyDescent="0.35">
      <c r="A149" s="141">
        <v>2011</v>
      </c>
      <c r="B149" s="140" t="s">
        <v>72</v>
      </c>
      <c r="C149" s="140" t="s">
        <v>73</v>
      </c>
      <c r="D149" s="140" t="s">
        <v>185</v>
      </c>
      <c r="E149" s="140" t="s">
        <v>186</v>
      </c>
      <c r="F149" s="140" t="s">
        <v>162</v>
      </c>
      <c r="G149" s="140" t="s">
        <v>200</v>
      </c>
      <c r="H149" s="140" t="s">
        <v>258</v>
      </c>
      <c r="I149" s="141">
        <v>17</v>
      </c>
    </row>
    <row r="150" spans="1:9" x14ac:dyDescent="0.35">
      <c r="A150" s="141">
        <v>2011</v>
      </c>
      <c r="B150" s="140" t="s">
        <v>74</v>
      </c>
      <c r="C150" s="140" t="s">
        <v>75</v>
      </c>
      <c r="D150" s="140" t="s">
        <v>184</v>
      </c>
      <c r="E150" s="140" t="s">
        <v>187</v>
      </c>
      <c r="F150" s="140" t="s">
        <v>162</v>
      </c>
      <c r="G150" s="140" t="s">
        <v>154</v>
      </c>
      <c r="H150" s="140" t="s">
        <v>199</v>
      </c>
      <c r="I150" s="141">
        <v>235</v>
      </c>
    </row>
    <row r="151" spans="1:9" x14ac:dyDescent="0.35">
      <c r="A151" s="141">
        <v>2011</v>
      </c>
      <c r="B151" s="140" t="s">
        <v>74</v>
      </c>
      <c r="C151" s="140" t="s">
        <v>75</v>
      </c>
      <c r="D151" s="140" t="s">
        <v>184</v>
      </c>
      <c r="E151" s="140" t="s">
        <v>187</v>
      </c>
      <c r="F151" s="140" t="s">
        <v>162</v>
      </c>
      <c r="G151" s="140" t="s">
        <v>154</v>
      </c>
      <c r="H151" s="140" t="s">
        <v>258</v>
      </c>
      <c r="I151" s="141">
        <v>14</v>
      </c>
    </row>
    <row r="152" spans="1:9" x14ac:dyDescent="0.35">
      <c r="A152" s="141">
        <v>2011</v>
      </c>
      <c r="B152" s="140" t="s">
        <v>74</v>
      </c>
      <c r="C152" s="140" t="s">
        <v>75</v>
      </c>
      <c r="D152" s="140" t="s">
        <v>184</v>
      </c>
      <c r="E152" s="140" t="s">
        <v>187</v>
      </c>
      <c r="F152" s="140" t="s">
        <v>162</v>
      </c>
      <c r="G152" s="140" t="s">
        <v>200</v>
      </c>
      <c r="H152" s="140" t="s">
        <v>199</v>
      </c>
      <c r="I152" s="141">
        <v>54</v>
      </c>
    </row>
    <row r="153" spans="1:9" x14ac:dyDescent="0.35">
      <c r="A153" s="141">
        <v>2011</v>
      </c>
      <c r="B153" s="140" t="s">
        <v>74</v>
      </c>
      <c r="C153" s="140" t="s">
        <v>75</v>
      </c>
      <c r="D153" s="140" t="s">
        <v>184</v>
      </c>
      <c r="E153" s="140" t="s">
        <v>187</v>
      </c>
      <c r="F153" s="140" t="s">
        <v>162</v>
      </c>
      <c r="G153" s="140" t="s">
        <v>200</v>
      </c>
      <c r="H153" s="140" t="s">
        <v>258</v>
      </c>
      <c r="I153" s="141">
        <v>6</v>
      </c>
    </row>
    <row r="154" spans="1:9" x14ac:dyDescent="0.35">
      <c r="A154" s="141">
        <v>2011</v>
      </c>
      <c r="B154" s="140" t="s">
        <v>76</v>
      </c>
      <c r="C154" s="140" t="s">
        <v>77</v>
      </c>
      <c r="D154" s="140" t="s">
        <v>184</v>
      </c>
      <c r="E154" s="140" t="s">
        <v>188</v>
      </c>
      <c r="F154" s="140" t="s">
        <v>162</v>
      </c>
      <c r="G154" s="140" t="s">
        <v>154</v>
      </c>
      <c r="H154" s="140" t="s">
        <v>199</v>
      </c>
      <c r="I154" s="141">
        <v>336</v>
      </c>
    </row>
    <row r="155" spans="1:9" x14ac:dyDescent="0.35">
      <c r="A155" s="141">
        <v>2011</v>
      </c>
      <c r="B155" s="140" t="s">
        <v>76</v>
      </c>
      <c r="C155" s="140" t="s">
        <v>77</v>
      </c>
      <c r="D155" s="140" t="s">
        <v>184</v>
      </c>
      <c r="E155" s="140" t="s">
        <v>188</v>
      </c>
      <c r="F155" s="140" t="s">
        <v>162</v>
      </c>
      <c r="G155" s="140" t="s">
        <v>154</v>
      </c>
      <c r="H155" s="140" t="s">
        <v>258</v>
      </c>
      <c r="I155" s="141">
        <v>18</v>
      </c>
    </row>
    <row r="156" spans="1:9" x14ac:dyDescent="0.35">
      <c r="A156" s="141">
        <v>2011</v>
      </c>
      <c r="B156" s="140" t="s">
        <v>76</v>
      </c>
      <c r="C156" s="140" t="s">
        <v>77</v>
      </c>
      <c r="D156" s="140" t="s">
        <v>184</v>
      </c>
      <c r="E156" s="140" t="s">
        <v>188</v>
      </c>
      <c r="F156" s="140" t="s">
        <v>162</v>
      </c>
      <c r="G156" s="140" t="s">
        <v>200</v>
      </c>
      <c r="H156" s="140" t="s">
        <v>199</v>
      </c>
      <c r="I156" s="141">
        <v>64</v>
      </c>
    </row>
    <row r="157" spans="1:9" x14ac:dyDescent="0.35">
      <c r="A157" s="141">
        <v>2011</v>
      </c>
      <c r="B157" s="140" t="s">
        <v>76</v>
      </c>
      <c r="C157" s="140" t="s">
        <v>77</v>
      </c>
      <c r="D157" s="140" t="s">
        <v>184</v>
      </c>
      <c r="E157" s="140" t="s">
        <v>188</v>
      </c>
      <c r="F157" s="140" t="s">
        <v>162</v>
      </c>
      <c r="G157" s="140" t="s">
        <v>200</v>
      </c>
      <c r="H157" s="140" t="s">
        <v>258</v>
      </c>
      <c r="I157" s="141">
        <v>5</v>
      </c>
    </row>
    <row r="158" spans="1:9" x14ac:dyDescent="0.35">
      <c r="A158" s="141">
        <v>2011</v>
      </c>
      <c r="B158" s="140" t="s">
        <v>78</v>
      </c>
      <c r="C158" s="140" t="s">
        <v>79</v>
      </c>
      <c r="D158" s="140" t="s">
        <v>184</v>
      </c>
      <c r="E158" s="140" t="s">
        <v>186</v>
      </c>
      <c r="F158" s="140" t="s">
        <v>162</v>
      </c>
      <c r="G158" s="140" t="s">
        <v>154</v>
      </c>
      <c r="H158" s="140" t="s">
        <v>199</v>
      </c>
      <c r="I158" s="141">
        <v>517</v>
      </c>
    </row>
    <row r="159" spans="1:9" x14ac:dyDescent="0.35">
      <c r="A159" s="141">
        <v>2011</v>
      </c>
      <c r="B159" s="140" t="s">
        <v>78</v>
      </c>
      <c r="C159" s="140" t="s">
        <v>79</v>
      </c>
      <c r="D159" s="140" t="s">
        <v>184</v>
      </c>
      <c r="E159" s="140" t="s">
        <v>186</v>
      </c>
      <c r="F159" s="140" t="s">
        <v>162</v>
      </c>
      <c r="G159" s="140" t="s">
        <v>154</v>
      </c>
      <c r="H159" s="140" t="s">
        <v>258</v>
      </c>
      <c r="I159" s="141">
        <v>72</v>
      </c>
    </row>
    <row r="160" spans="1:9" x14ac:dyDescent="0.35">
      <c r="A160" s="141">
        <v>2011</v>
      </c>
      <c r="B160" s="140" t="s">
        <v>78</v>
      </c>
      <c r="C160" s="140" t="s">
        <v>79</v>
      </c>
      <c r="D160" s="140" t="s">
        <v>184</v>
      </c>
      <c r="E160" s="140" t="s">
        <v>186</v>
      </c>
      <c r="F160" s="140" t="s">
        <v>162</v>
      </c>
      <c r="G160" s="140" t="s">
        <v>200</v>
      </c>
      <c r="H160" s="140" t="s">
        <v>199</v>
      </c>
      <c r="I160" s="141">
        <v>84</v>
      </c>
    </row>
    <row r="161" spans="1:9" x14ac:dyDescent="0.35">
      <c r="A161" s="141">
        <v>2011</v>
      </c>
      <c r="B161" s="140" t="s">
        <v>78</v>
      </c>
      <c r="C161" s="140" t="s">
        <v>79</v>
      </c>
      <c r="D161" s="140" t="s">
        <v>184</v>
      </c>
      <c r="E161" s="140" t="s">
        <v>186</v>
      </c>
      <c r="F161" s="140" t="s">
        <v>162</v>
      </c>
      <c r="G161" s="140" t="s">
        <v>200</v>
      </c>
      <c r="H161" s="140" t="s">
        <v>258</v>
      </c>
      <c r="I161" s="141">
        <v>2</v>
      </c>
    </row>
    <row r="162" spans="1:9" x14ac:dyDescent="0.35">
      <c r="A162" s="141">
        <v>2011</v>
      </c>
      <c r="B162" s="140" t="s">
        <v>80</v>
      </c>
      <c r="C162" s="140" t="s">
        <v>81</v>
      </c>
      <c r="D162" s="140" t="s">
        <v>185</v>
      </c>
      <c r="E162" s="140" t="s">
        <v>186</v>
      </c>
      <c r="F162" s="140" t="s">
        <v>162</v>
      </c>
      <c r="G162" s="140" t="s">
        <v>154</v>
      </c>
      <c r="H162" s="140" t="s">
        <v>199</v>
      </c>
      <c r="I162" s="141">
        <v>662</v>
      </c>
    </row>
    <row r="163" spans="1:9" x14ac:dyDescent="0.35">
      <c r="A163" s="141">
        <v>2011</v>
      </c>
      <c r="B163" s="140" t="s">
        <v>80</v>
      </c>
      <c r="C163" s="140" t="s">
        <v>81</v>
      </c>
      <c r="D163" s="140" t="s">
        <v>185</v>
      </c>
      <c r="E163" s="140" t="s">
        <v>186</v>
      </c>
      <c r="F163" s="140" t="s">
        <v>162</v>
      </c>
      <c r="G163" s="140" t="s">
        <v>154</v>
      </c>
      <c r="H163" s="140" t="s">
        <v>258</v>
      </c>
      <c r="I163" s="141">
        <v>12</v>
      </c>
    </row>
    <row r="164" spans="1:9" x14ac:dyDescent="0.35">
      <c r="A164" s="141">
        <v>2011</v>
      </c>
      <c r="B164" s="140" t="s">
        <v>80</v>
      </c>
      <c r="C164" s="140" t="s">
        <v>81</v>
      </c>
      <c r="D164" s="140" t="s">
        <v>185</v>
      </c>
      <c r="E164" s="140" t="s">
        <v>186</v>
      </c>
      <c r="F164" s="140" t="s">
        <v>162</v>
      </c>
      <c r="G164" s="140" t="s">
        <v>200</v>
      </c>
      <c r="H164" s="140" t="s">
        <v>199</v>
      </c>
      <c r="I164" s="141">
        <v>266</v>
      </c>
    </row>
    <row r="165" spans="1:9" x14ac:dyDescent="0.35">
      <c r="A165" s="141">
        <v>2011</v>
      </c>
      <c r="B165" s="140" t="s">
        <v>80</v>
      </c>
      <c r="C165" s="140" t="s">
        <v>81</v>
      </c>
      <c r="D165" s="140" t="s">
        <v>185</v>
      </c>
      <c r="E165" s="140" t="s">
        <v>186</v>
      </c>
      <c r="F165" s="140" t="s">
        <v>162</v>
      </c>
      <c r="G165" s="140" t="s">
        <v>200</v>
      </c>
      <c r="H165" s="140" t="s">
        <v>258</v>
      </c>
      <c r="I165" s="141">
        <v>12</v>
      </c>
    </row>
    <row r="166" spans="1:9" x14ac:dyDescent="0.35">
      <c r="A166" s="141">
        <v>2011</v>
      </c>
      <c r="B166" s="140" t="s">
        <v>82</v>
      </c>
      <c r="C166" s="140" t="s">
        <v>83</v>
      </c>
      <c r="D166" s="140" t="s">
        <v>184</v>
      </c>
      <c r="E166" s="140" t="s">
        <v>187</v>
      </c>
      <c r="F166" s="140" t="s">
        <v>162</v>
      </c>
      <c r="G166" s="140" t="s">
        <v>154</v>
      </c>
      <c r="H166" s="140" t="s">
        <v>199</v>
      </c>
      <c r="I166" s="141">
        <v>0</v>
      </c>
    </row>
    <row r="167" spans="1:9" x14ac:dyDescent="0.35">
      <c r="A167" s="141">
        <v>2011</v>
      </c>
      <c r="B167" s="140" t="s">
        <v>82</v>
      </c>
      <c r="C167" s="140" t="s">
        <v>83</v>
      </c>
      <c r="D167" s="140" t="s">
        <v>184</v>
      </c>
      <c r="E167" s="140" t="s">
        <v>187</v>
      </c>
      <c r="F167" s="140" t="s">
        <v>162</v>
      </c>
      <c r="G167" s="140" t="s">
        <v>154</v>
      </c>
      <c r="H167" s="140" t="s">
        <v>258</v>
      </c>
      <c r="I167" s="141">
        <v>0</v>
      </c>
    </row>
    <row r="168" spans="1:9" x14ac:dyDescent="0.35">
      <c r="A168" s="141">
        <v>2011</v>
      </c>
      <c r="B168" s="140" t="s">
        <v>82</v>
      </c>
      <c r="C168" s="140" t="s">
        <v>83</v>
      </c>
      <c r="D168" s="140" t="s">
        <v>184</v>
      </c>
      <c r="E168" s="140" t="s">
        <v>187</v>
      </c>
      <c r="F168" s="140" t="s">
        <v>162</v>
      </c>
      <c r="G168" s="140" t="s">
        <v>200</v>
      </c>
      <c r="H168" s="140" t="s">
        <v>199</v>
      </c>
      <c r="I168" s="141">
        <v>0</v>
      </c>
    </row>
    <row r="169" spans="1:9" x14ac:dyDescent="0.35">
      <c r="A169" s="141">
        <v>2011</v>
      </c>
      <c r="B169" s="140" t="s">
        <v>82</v>
      </c>
      <c r="C169" s="140" t="s">
        <v>83</v>
      </c>
      <c r="D169" s="140" t="s">
        <v>184</v>
      </c>
      <c r="E169" s="140" t="s">
        <v>187</v>
      </c>
      <c r="F169" s="140" t="s">
        <v>162</v>
      </c>
      <c r="G169" s="140" t="s">
        <v>200</v>
      </c>
      <c r="H169" s="140" t="s">
        <v>258</v>
      </c>
      <c r="I169" s="141">
        <v>0</v>
      </c>
    </row>
    <row r="170" spans="1:9" x14ac:dyDescent="0.35">
      <c r="A170" s="141">
        <v>2011</v>
      </c>
      <c r="B170" s="140" t="s">
        <v>84</v>
      </c>
      <c r="C170" s="140" t="s">
        <v>85</v>
      </c>
      <c r="D170" s="140" t="s">
        <v>185</v>
      </c>
      <c r="E170" s="140" t="s">
        <v>186</v>
      </c>
      <c r="F170" s="140" t="s">
        <v>162</v>
      </c>
      <c r="G170" s="140" t="s">
        <v>154</v>
      </c>
      <c r="H170" s="140" t="s">
        <v>199</v>
      </c>
      <c r="I170" s="141">
        <v>138</v>
      </c>
    </row>
    <row r="171" spans="1:9" x14ac:dyDescent="0.35">
      <c r="A171" s="141">
        <v>2011</v>
      </c>
      <c r="B171" s="140" t="s">
        <v>84</v>
      </c>
      <c r="C171" s="140" t="s">
        <v>85</v>
      </c>
      <c r="D171" s="140" t="s">
        <v>185</v>
      </c>
      <c r="E171" s="140" t="s">
        <v>186</v>
      </c>
      <c r="F171" s="140" t="s">
        <v>162</v>
      </c>
      <c r="G171" s="140" t="s">
        <v>154</v>
      </c>
      <c r="H171" s="140" t="s">
        <v>258</v>
      </c>
      <c r="I171" s="141">
        <v>24</v>
      </c>
    </row>
    <row r="172" spans="1:9" x14ac:dyDescent="0.35">
      <c r="A172" s="141">
        <v>2011</v>
      </c>
      <c r="B172" s="140" t="s">
        <v>84</v>
      </c>
      <c r="C172" s="140" t="s">
        <v>85</v>
      </c>
      <c r="D172" s="140" t="s">
        <v>185</v>
      </c>
      <c r="E172" s="140" t="s">
        <v>186</v>
      </c>
      <c r="F172" s="140" t="s">
        <v>162</v>
      </c>
      <c r="G172" s="140" t="s">
        <v>200</v>
      </c>
      <c r="H172" s="140" t="s">
        <v>199</v>
      </c>
      <c r="I172" s="141">
        <v>122</v>
      </c>
    </row>
    <row r="173" spans="1:9" x14ac:dyDescent="0.35">
      <c r="A173" s="141">
        <v>2011</v>
      </c>
      <c r="B173" s="140" t="s">
        <v>84</v>
      </c>
      <c r="C173" s="140" t="s">
        <v>85</v>
      </c>
      <c r="D173" s="140" t="s">
        <v>185</v>
      </c>
      <c r="E173" s="140" t="s">
        <v>186</v>
      </c>
      <c r="F173" s="140" t="s">
        <v>162</v>
      </c>
      <c r="G173" s="140" t="s">
        <v>200</v>
      </c>
      <c r="H173" s="140" t="s">
        <v>258</v>
      </c>
      <c r="I173" s="141">
        <v>24</v>
      </c>
    </row>
    <row r="174" spans="1:9" x14ac:dyDescent="0.35">
      <c r="A174" s="141">
        <v>2011</v>
      </c>
      <c r="B174" s="140" t="s">
        <v>86</v>
      </c>
      <c r="C174" s="140" t="s">
        <v>87</v>
      </c>
      <c r="D174" s="140" t="s">
        <v>184</v>
      </c>
      <c r="E174" s="140" t="s">
        <v>187</v>
      </c>
      <c r="F174" s="140" t="s">
        <v>162</v>
      </c>
      <c r="G174" s="140" t="s">
        <v>154</v>
      </c>
      <c r="H174" s="140" t="s">
        <v>199</v>
      </c>
      <c r="I174" s="141">
        <v>255</v>
      </c>
    </row>
    <row r="175" spans="1:9" x14ac:dyDescent="0.35">
      <c r="A175" s="141">
        <v>2011</v>
      </c>
      <c r="B175" s="140" t="s">
        <v>86</v>
      </c>
      <c r="C175" s="140" t="s">
        <v>87</v>
      </c>
      <c r="D175" s="140" t="s">
        <v>184</v>
      </c>
      <c r="E175" s="140" t="s">
        <v>187</v>
      </c>
      <c r="F175" s="140" t="s">
        <v>162</v>
      </c>
      <c r="G175" s="140" t="s">
        <v>154</v>
      </c>
      <c r="H175" s="140" t="s">
        <v>258</v>
      </c>
      <c r="I175" s="141">
        <v>25</v>
      </c>
    </row>
    <row r="176" spans="1:9" x14ac:dyDescent="0.35">
      <c r="A176" s="141">
        <v>2011</v>
      </c>
      <c r="B176" s="140" t="s">
        <v>86</v>
      </c>
      <c r="C176" s="140" t="s">
        <v>87</v>
      </c>
      <c r="D176" s="140" t="s">
        <v>184</v>
      </c>
      <c r="E176" s="140" t="s">
        <v>187</v>
      </c>
      <c r="F176" s="140" t="s">
        <v>162</v>
      </c>
      <c r="G176" s="140" t="s">
        <v>200</v>
      </c>
      <c r="H176" s="140" t="s">
        <v>199</v>
      </c>
      <c r="I176" s="141">
        <v>83</v>
      </c>
    </row>
    <row r="177" spans="1:9" x14ac:dyDescent="0.35">
      <c r="A177" s="141">
        <v>2011</v>
      </c>
      <c r="B177" s="140" t="s">
        <v>86</v>
      </c>
      <c r="C177" s="140" t="s">
        <v>87</v>
      </c>
      <c r="D177" s="140" t="s">
        <v>184</v>
      </c>
      <c r="E177" s="140" t="s">
        <v>187</v>
      </c>
      <c r="F177" s="140" t="s">
        <v>162</v>
      </c>
      <c r="G177" s="140" t="s">
        <v>200</v>
      </c>
      <c r="H177" s="140" t="s">
        <v>258</v>
      </c>
      <c r="I177" s="141">
        <v>4</v>
      </c>
    </row>
    <row r="178" spans="1:9" x14ac:dyDescent="0.35">
      <c r="A178" s="141">
        <v>2011</v>
      </c>
      <c r="B178" s="140" t="s">
        <v>88</v>
      </c>
      <c r="C178" s="140" t="s">
        <v>89</v>
      </c>
      <c r="D178" s="140" t="s">
        <v>185</v>
      </c>
      <c r="E178" s="140" t="s">
        <v>186</v>
      </c>
      <c r="F178" s="140" t="s">
        <v>162</v>
      </c>
      <c r="G178" s="140" t="s">
        <v>154</v>
      </c>
      <c r="H178" s="140" t="s">
        <v>199</v>
      </c>
      <c r="I178" s="141">
        <v>0</v>
      </c>
    </row>
    <row r="179" spans="1:9" x14ac:dyDescent="0.35">
      <c r="A179" s="141">
        <v>2011</v>
      </c>
      <c r="B179" s="140" t="s">
        <v>88</v>
      </c>
      <c r="C179" s="140" t="s">
        <v>89</v>
      </c>
      <c r="D179" s="140" t="s">
        <v>185</v>
      </c>
      <c r="E179" s="140" t="s">
        <v>186</v>
      </c>
      <c r="F179" s="140" t="s">
        <v>162</v>
      </c>
      <c r="G179" s="140" t="s">
        <v>154</v>
      </c>
      <c r="H179" s="140" t="s">
        <v>258</v>
      </c>
      <c r="I179" s="141">
        <v>0</v>
      </c>
    </row>
    <row r="180" spans="1:9" x14ac:dyDescent="0.35">
      <c r="A180" s="141">
        <v>2011</v>
      </c>
      <c r="B180" s="140" t="s">
        <v>88</v>
      </c>
      <c r="C180" s="140" t="s">
        <v>89</v>
      </c>
      <c r="D180" s="140" t="s">
        <v>185</v>
      </c>
      <c r="E180" s="140" t="s">
        <v>186</v>
      </c>
      <c r="F180" s="140" t="s">
        <v>162</v>
      </c>
      <c r="G180" s="140" t="s">
        <v>200</v>
      </c>
      <c r="H180" s="140" t="s">
        <v>199</v>
      </c>
      <c r="I180" s="141">
        <v>0</v>
      </c>
    </row>
    <row r="181" spans="1:9" x14ac:dyDescent="0.35">
      <c r="A181" s="141">
        <v>2011</v>
      </c>
      <c r="B181" s="140" t="s">
        <v>88</v>
      </c>
      <c r="C181" s="140" t="s">
        <v>89</v>
      </c>
      <c r="D181" s="140" t="s">
        <v>185</v>
      </c>
      <c r="E181" s="140" t="s">
        <v>186</v>
      </c>
      <c r="F181" s="140" t="s">
        <v>162</v>
      </c>
      <c r="G181" s="140" t="s">
        <v>200</v>
      </c>
      <c r="H181" s="140" t="s">
        <v>258</v>
      </c>
      <c r="I181" s="141">
        <v>0</v>
      </c>
    </row>
    <row r="182" spans="1:9" x14ac:dyDescent="0.35">
      <c r="A182" s="141">
        <v>2012</v>
      </c>
      <c r="B182" s="140" t="s">
        <v>0</v>
      </c>
      <c r="C182" s="140" t="s">
        <v>1</v>
      </c>
      <c r="D182" s="140" t="s">
        <v>184</v>
      </c>
      <c r="E182" s="140" t="s">
        <v>186</v>
      </c>
      <c r="F182" s="140" t="s">
        <v>162</v>
      </c>
      <c r="G182" s="140" t="s">
        <v>154</v>
      </c>
      <c r="H182" s="140" t="s">
        <v>199</v>
      </c>
      <c r="I182" s="141">
        <v>494</v>
      </c>
    </row>
    <row r="183" spans="1:9" x14ac:dyDescent="0.35">
      <c r="A183" s="141">
        <v>2012</v>
      </c>
      <c r="B183" s="140" t="s">
        <v>0</v>
      </c>
      <c r="C183" s="140" t="s">
        <v>1</v>
      </c>
      <c r="D183" s="140" t="s">
        <v>184</v>
      </c>
      <c r="E183" s="140" t="s">
        <v>186</v>
      </c>
      <c r="F183" s="140" t="s">
        <v>162</v>
      </c>
      <c r="G183" s="140" t="s">
        <v>154</v>
      </c>
      <c r="H183" s="140" t="s">
        <v>258</v>
      </c>
      <c r="I183" s="141">
        <v>22</v>
      </c>
    </row>
    <row r="184" spans="1:9" x14ac:dyDescent="0.35">
      <c r="A184" s="141">
        <v>2012</v>
      </c>
      <c r="B184" s="140" t="s">
        <v>0</v>
      </c>
      <c r="C184" s="140" t="s">
        <v>1</v>
      </c>
      <c r="D184" s="140" t="s">
        <v>184</v>
      </c>
      <c r="E184" s="140" t="s">
        <v>186</v>
      </c>
      <c r="F184" s="140" t="s">
        <v>162</v>
      </c>
      <c r="G184" s="140" t="s">
        <v>200</v>
      </c>
      <c r="H184" s="140" t="s">
        <v>199</v>
      </c>
      <c r="I184" s="141">
        <v>99</v>
      </c>
    </row>
    <row r="185" spans="1:9" x14ac:dyDescent="0.35">
      <c r="A185" s="141">
        <v>2012</v>
      </c>
      <c r="B185" s="140" t="s">
        <v>0</v>
      </c>
      <c r="C185" s="140" t="s">
        <v>1</v>
      </c>
      <c r="D185" s="140" t="s">
        <v>184</v>
      </c>
      <c r="E185" s="140" t="s">
        <v>186</v>
      </c>
      <c r="F185" s="140" t="s">
        <v>162</v>
      </c>
      <c r="G185" s="140" t="s">
        <v>200</v>
      </c>
      <c r="H185" s="140" t="s">
        <v>258</v>
      </c>
      <c r="I185" s="141">
        <v>4</v>
      </c>
    </row>
    <row r="186" spans="1:9" x14ac:dyDescent="0.35">
      <c r="A186" s="141">
        <v>2012</v>
      </c>
      <c r="B186" s="140" t="s">
        <v>2</v>
      </c>
      <c r="C186" s="140" t="s">
        <v>3</v>
      </c>
      <c r="D186" s="140" t="s">
        <v>184</v>
      </c>
      <c r="E186" s="140" t="s">
        <v>187</v>
      </c>
      <c r="F186" s="140" t="s">
        <v>162</v>
      </c>
      <c r="G186" s="140" t="s">
        <v>154</v>
      </c>
      <c r="H186" s="140" t="s">
        <v>199</v>
      </c>
      <c r="I186" s="141">
        <v>275</v>
      </c>
    </row>
    <row r="187" spans="1:9" x14ac:dyDescent="0.35">
      <c r="A187" s="141">
        <v>2012</v>
      </c>
      <c r="B187" s="140" t="s">
        <v>2</v>
      </c>
      <c r="C187" s="140" t="s">
        <v>3</v>
      </c>
      <c r="D187" s="140" t="s">
        <v>184</v>
      </c>
      <c r="E187" s="140" t="s">
        <v>187</v>
      </c>
      <c r="F187" s="140" t="s">
        <v>162</v>
      </c>
      <c r="G187" s="140" t="s">
        <v>154</v>
      </c>
      <c r="H187" s="140" t="s">
        <v>258</v>
      </c>
      <c r="I187" s="141">
        <v>12</v>
      </c>
    </row>
    <row r="188" spans="1:9" x14ac:dyDescent="0.35">
      <c r="A188" s="141">
        <v>2012</v>
      </c>
      <c r="B188" s="140" t="s">
        <v>2</v>
      </c>
      <c r="C188" s="140" t="s">
        <v>3</v>
      </c>
      <c r="D188" s="140" t="s">
        <v>184</v>
      </c>
      <c r="E188" s="140" t="s">
        <v>187</v>
      </c>
      <c r="F188" s="140" t="s">
        <v>162</v>
      </c>
      <c r="G188" s="140" t="s">
        <v>200</v>
      </c>
      <c r="H188" s="140" t="s">
        <v>199</v>
      </c>
      <c r="I188" s="141">
        <v>131</v>
      </c>
    </row>
    <row r="189" spans="1:9" x14ac:dyDescent="0.35">
      <c r="A189" s="141">
        <v>2012</v>
      </c>
      <c r="B189" s="140" t="s">
        <v>2</v>
      </c>
      <c r="C189" s="140" t="s">
        <v>3</v>
      </c>
      <c r="D189" s="140" t="s">
        <v>184</v>
      </c>
      <c r="E189" s="140" t="s">
        <v>187</v>
      </c>
      <c r="F189" s="140" t="s">
        <v>162</v>
      </c>
      <c r="G189" s="140" t="s">
        <v>200</v>
      </c>
      <c r="H189" s="140" t="s">
        <v>258</v>
      </c>
      <c r="I189" s="141">
        <v>3</v>
      </c>
    </row>
    <row r="190" spans="1:9" x14ac:dyDescent="0.35">
      <c r="A190" s="141">
        <v>2012</v>
      </c>
      <c r="B190" s="140" t="s">
        <v>4</v>
      </c>
      <c r="C190" s="140" t="s">
        <v>5</v>
      </c>
      <c r="D190" s="140" t="s">
        <v>184</v>
      </c>
      <c r="E190" s="140" t="s">
        <v>186</v>
      </c>
      <c r="F190" s="140" t="s">
        <v>162</v>
      </c>
      <c r="G190" s="140" t="s">
        <v>154</v>
      </c>
      <c r="H190" s="140" t="s">
        <v>199</v>
      </c>
      <c r="I190" s="141">
        <v>0</v>
      </c>
    </row>
    <row r="191" spans="1:9" x14ac:dyDescent="0.35">
      <c r="A191" s="141">
        <v>2012</v>
      </c>
      <c r="B191" s="140" t="s">
        <v>4</v>
      </c>
      <c r="C191" s="140" t="s">
        <v>5</v>
      </c>
      <c r="D191" s="140" t="s">
        <v>184</v>
      </c>
      <c r="E191" s="140" t="s">
        <v>186</v>
      </c>
      <c r="F191" s="140" t="s">
        <v>162</v>
      </c>
      <c r="G191" s="140" t="s">
        <v>154</v>
      </c>
      <c r="H191" s="140" t="s">
        <v>258</v>
      </c>
      <c r="I191" s="141">
        <v>0</v>
      </c>
    </row>
    <row r="192" spans="1:9" x14ac:dyDescent="0.35">
      <c r="A192" s="141">
        <v>2012</v>
      </c>
      <c r="B192" s="140" t="s">
        <v>4</v>
      </c>
      <c r="C192" s="140" t="s">
        <v>5</v>
      </c>
      <c r="D192" s="140" t="s">
        <v>184</v>
      </c>
      <c r="E192" s="140" t="s">
        <v>186</v>
      </c>
      <c r="F192" s="140" t="s">
        <v>162</v>
      </c>
      <c r="G192" s="140" t="s">
        <v>200</v>
      </c>
      <c r="H192" s="140" t="s">
        <v>199</v>
      </c>
      <c r="I192" s="141">
        <v>0</v>
      </c>
    </row>
    <row r="193" spans="1:9" x14ac:dyDescent="0.35">
      <c r="A193" s="141">
        <v>2012</v>
      </c>
      <c r="B193" s="140" t="s">
        <v>4</v>
      </c>
      <c r="C193" s="140" t="s">
        <v>5</v>
      </c>
      <c r="D193" s="140" t="s">
        <v>184</v>
      </c>
      <c r="E193" s="140" t="s">
        <v>186</v>
      </c>
      <c r="F193" s="140" t="s">
        <v>162</v>
      </c>
      <c r="G193" s="140" t="s">
        <v>200</v>
      </c>
      <c r="H193" s="140" t="s">
        <v>258</v>
      </c>
      <c r="I193" s="141">
        <v>0</v>
      </c>
    </row>
    <row r="194" spans="1:9" x14ac:dyDescent="0.35">
      <c r="A194" s="141">
        <v>2012</v>
      </c>
      <c r="B194" s="140" t="s">
        <v>6</v>
      </c>
      <c r="C194" s="140" t="s">
        <v>7</v>
      </c>
      <c r="D194" s="140" t="s">
        <v>184</v>
      </c>
      <c r="E194" s="140" t="s">
        <v>187</v>
      </c>
      <c r="F194" s="140" t="s">
        <v>162</v>
      </c>
      <c r="G194" s="140" t="s">
        <v>154</v>
      </c>
      <c r="H194" s="140" t="s">
        <v>199</v>
      </c>
      <c r="I194" s="141">
        <v>440</v>
      </c>
    </row>
    <row r="195" spans="1:9" x14ac:dyDescent="0.35">
      <c r="A195" s="141">
        <v>2012</v>
      </c>
      <c r="B195" s="140" t="s">
        <v>6</v>
      </c>
      <c r="C195" s="140" t="s">
        <v>7</v>
      </c>
      <c r="D195" s="140" t="s">
        <v>184</v>
      </c>
      <c r="E195" s="140" t="s">
        <v>187</v>
      </c>
      <c r="F195" s="140" t="s">
        <v>162</v>
      </c>
      <c r="G195" s="140" t="s">
        <v>154</v>
      </c>
      <c r="H195" s="140" t="s">
        <v>258</v>
      </c>
      <c r="I195" s="141">
        <v>4</v>
      </c>
    </row>
    <row r="196" spans="1:9" x14ac:dyDescent="0.35">
      <c r="A196" s="141">
        <v>2012</v>
      </c>
      <c r="B196" s="140" t="s">
        <v>6</v>
      </c>
      <c r="C196" s="140" t="s">
        <v>7</v>
      </c>
      <c r="D196" s="140" t="s">
        <v>184</v>
      </c>
      <c r="E196" s="140" t="s">
        <v>187</v>
      </c>
      <c r="F196" s="140" t="s">
        <v>162</v>
      </c>
      <c r="G196" s="140" t="s">
        <v>200</v>
      </c>
      <c r="H196" s="140" t="s">
        <v>199</v>
      </c>
      <c r="I196" s="141">
        <v>114</v>
      </c>
    </row>
    <row r="197" spans="1:9" x14ac:dyDescent="0.35">
      <c r="A197" s="141">
        <v>2012</v>
      </c>
      <c r="B197" s="140" t="s">
        <v>6</v>
      </c>
      <c r="C197" s="140" t="s">
        <v>7</v>
      </c>
      <c r="D197" s="140" t="s">
        <v>184</v>
      </c>
      <c r="E197" s="140" t="s">
        <v>187</v>
      </c>
      <c r="F197" s="140" t="s">
        <v>162</v>
      </c>
      <c r="G197" s="140" t="s">
        <v>200</v>
      </c>
      <c r="H197" s="140" t="s">
        <v>258</v>
      </c>
      <c r="I197" s="141">
        <v>3</v>
      </c>
    </row>
    <row r="198" spans="1:9" x14ac:dyDescent="0.35">
      <c r="A198" s="141">
        <v>2012</v>
      </c>
      <c r="B198" s="140" t="s">
        <v>8</v>
      </c>
      <c r="C198" s="140" t="s">
        <v>9</v>
      </c>
      <c r="D198" s="140" t="s">
        <v>184</v>
      </c>
      <c r="E198" s="140" t="s">
        <v>188</v>
      </c>
      <c r="F198" s="140" t="s">
        <v>162</v>
      </c>
      <c r="G198" s="140" t="s">
        <v>154</v>
      </c>
      <c r="H198" s="140" t="s">
        <v>199</v>
      </c>
      <c r="I198" s="141">
        <v>164</v>
      </c>
    </row>
    <row r="199" spans="1:9" x14ac:dyDescent="0.35">
      <c r="A199" s="141">
        <v>2012</v>
      </c>
      <c r="B199" s="140" t="s">
        <v>8</v>
      </c>
      <c r="C199" s="140" t="s">
        <v>9</v>
      </c>
      <c r="D199" s="140" t="s">
        <v>184</v>
      </c>
      <c r="E199" s="140" t="s">
        <v>188</v>
      </c>
      <c r="F199" s="140" t="s">
        <v>162</v>
      </c>
      <c r="G199" s="140" t="s">
        <v>154</v>
      </c>
      <c r="H199" s="140" t="s">
        <v>258</v>
      </c>
      <c r="I199" s="141">
        <v>10</v>
      </c>
    </row>
    <row r="200" spans="1:9" x14ac:dyDescent="0.35">
      <c r="A200" s="141">
        <v>2012</v>
      </c>
      <c r="B200" s="140" t="s">
        <v>8</v>
      </c>
      <c r="C200" s="140" t="s">
        <v>9</v>
      </c>
      <c r="D200" s="140" t="s">
        <v>184</v>
      </c>
      <c r="E200" s="140" t="s">
        <v>188</v>
      </c>
      <c r="F200" s="140" t="s">
        <v>162</v>
      </c>
      <c r="G200" s="140" t="s">
        <v>200</v>
      </c>
      <c r="H200" s="140" t="s">
        <v>199</v>
      </c>
      <c r="I200" s="141">
        <v>88</v>
      </c>
    </row>
    <row r="201" spans="1:9" x14ac:dyDescent="0.35">
      <c r="A201" s="141">
        <v>2012</v>
      </c>
      <c r="B201" s="140" t="s">
        <v>8</v>
      </c>
      <c r="C201" s="140" t="s">
        <v>9</v>
      </c>
      <c r="D201" s="140" t="s">
        <v>184</v>
      </c>
      <c r="E201" s="140" t="s">
        <v>188</v>
      </c>
      <c r="F201" s="140" t="s">
        <v>162</v>
      </c>
      <c r="G201" s="140" t="s">
        <v>200</v>
      </c>
      <c r="H201" s="140" t="s">
        <v>258</v>
      </c>
      <c r="I201" s="141">
        <v>6</v>
      </c>
    </row>
    <row r="202" spans="1:9" x14ac:dyDescent="0.35">
      <c r="A202" s="141">
        <v>2012</v>
      </c>
      <c r="B202" s="140" t="s">
        <v>10</v>
      </c>
      <c r="C202" s="140" t="s">
        <v>11</v>
      </c>
      <c r="D202" s="140" t="s">
        <v>184</v>
      </c>
      <c r="E202" s="140" t="s">
        <v>187</v>
      </c>
      <c r="F202" s="140" t="s">
        <v>162</v>
      </c>
      <c r="G202" s="140" t="s">
        <v>154</v>
      </c>
      <c r="H202" s="140" t="s">
        <v>199</v>
      </c>
      <c r="I202" s="141">
        <v>345</v>
      </c>
    </row>
    <row r="203" spans="1:9" x14ac:dyDescent="0.35">
      <c r="A203" s="141">
        <v>2012</v>
      </c>
      <c r="B203" s="140" t="s">
        <v>10</v>
      </c>
      <c r="C203" s="140" t="s">
        <v>11</v>
      </c>
      <c r="D203" s="140" t="s">
        <v>184</v>
      </c>
      <c r="E203" s="140" t="s">
        <v>187</v>
      </c>
      <c r="F203" s="140" t="s">
        <v>162</v>
      </c>
      <c r="G203" s="140" t="s">
        <v>154</v>
      </c>
      <c r="H203" s="140" t="s">
        <v>258</v>
      </c>
      <c r="I203" s="141">
        <v>40</v>
      </c>
    </row>
    <row r="204" spans="1:9" x14ac:dyDescent="0.35">
      <c r="A204" s="141">
        <v>2012</v>
      </c>
      <c r="B204" s="140" t="s">
        <v>10</v>
      </c>
      <c r="C204" s="140" t="s">
        <v>11</v>
      </c>
      <c r="D204" s="140" t="s">
        <v>184</v>
      </c>
      <c r="E204" s="140" t="s">
        <v>187</v>
      </c>
      <c r="F204" s="140" t="s">
        <v>162</v>
      </c>
      <c r="G204" s="140" t="s">
        <v>200</v>
      </c>
      <c r="H204" s="140" t="s">
        <v>199</v>
      </c>
      <c r="I204" s="141">
        <v>168</v>
      </c>
    </row>
    <row r="205" spans="1:9" x14ac:dyDescent="0.35">
      <c r="A205" s="141">
        <v>2012</v>
      </c>
      <c r="B205" s="140" t="s">
        <v>10</v>
      </c>
      <c r="C205" s="140" t="s">
        <v>11</v>
      </c>
      <c r="D205" s="140" t="s">
        <v>184</v>
      </c>
      <c r="E205" s="140" t="s">
        <v>187</v>
      </c>
      <c r="F205" s="140" t="s">
        <v>162</v>
      </c>
      <c r="G205" s="140" t="s">
        <v>200</v>
      </c>
      <c r="H205" s="140" t="s">
        <v>258</v>
      </c>
      <c r="I205" s="141">
        <v>20</v>
      </c>
    </row>
    <row r="206" spans="1:9" x14ac:dyDescent="0.35">
      <c r="A206" s="141">
        <v>2012</v>
      </c>
      <c r="B206" s="140" t="s">
        <v>12</v>
      </c>
      <c r="C206" s="140" t="s">
        <v>13</v>
      </c>
      <c r="D206" s="140" t="s">
        <v>184</v>
      </c>
      <c r="E206" s="140" t="s">
        <v>186</v>
      </c>
      <c r="F206" s="140" t="s">
        <v>162</v>
      </c>
      <c r="G206" s="140" t="s">
        <v>154</v>
      </c>
      <c r="H206" s="140" t="s">
        <v>199</v>
      </c>
      <c r="I206" s="141">
        <v>0</v>
      </c>
    </row>
    <row r="207" spans="1:9" x14ac:dyDescent="0.35">
      <c r="A207" s="141">
        <v>2012</v>
      </c>
      <c r="B207" s="140" t="s">
        <v>12</v>
      </c>
      <c r="C207" s="140" t="s">
        <v>13</v>
      </c>
      <c r="D207" s="140" t="s">
        <v>184</v>
      </c>
      <c r="E207" s="140" t="s">
        <v>186</v>
      </c>
      <c r="F207" s="140" t="s">
        <v>162</v>
      </c>
      <c r="G207" s="140" t="s">
        <v>154</v>
      </c>
      <c r="H207" s="140" t="s">
        <v>258</v>
      </c>
      <c r="I207" s="141">
        <v>0</v>
      </c>
    </row>
    <row r="208" spans="1:9" x14ac:dyDescent="0.35">
      <c r="A208" s="141">
        <v>2012</v>
      </c>
      <c r="B208" s="140" t="s">
        <v>12</v>
      </c>
      <c r="C208" s="140" t="s">
        <v>13</v>
      </c>
      <c r="D208" s="140" t="s">
        <v>184</v>
      </c>
      <c r="E208" s="140" t="s">
        <v>186</v>
      </c>
      <c r="F208" s="140" t="s">
        <v>162</v>
      </c>
      <c r="G208" s="140" t="s">
        <v>200</v>
      </c>
      <c r="H208" s="140" t="s">
        <v>199</v>
      </c>
      <c r="I208" s="141">
        <v>0</v>
      </c>
    </row>
    <row r="209" spans="1:9" x14ac:dyDescent="0.35">
      <c r="A209" s="141">
        <v>2012</v>
      </c>
      <c r="B209" s="140" t="s">
        <v>12</v>
      </c>
      <c r="C209" s="140" t="s">
        <v>13</v>
      </c>
      <c r="D209" s="140" t="s">
        <v>184</v>
      </c>
      <c r="E209" s="140" t="s">
        <v>186</v>
      </c>
      <c r="F209" s="140" t="s">
        <v>162</v>
      </c>
      <c r="G209" s="140" t="s">
        <v>200</v>
      </c>
      <c r="H209" s="140" t="s">
        <v>258</v>
      </c>
      <c r="I209" s="141">
        <v>0</v>
      </c>
    </row>
    <row r="210" spans="1:9" x14ac:dyDescent="0.35">
      <c r="A210" s="141">
        <v>2012</v>
      </c>
      <c r="B210" s="140" t="s">
        <v>14</v>
      </c>
      <c r="C210" s="140" t="s">
        <v>15</v>
      </c>
      <c r="D210" s="140" t="s">
        <v>184</v>
      </c>
      <c r="E210" s="140" t="s">
        <v>188</v>
      </c>
      <c r="F210" s="140" t="s">
        <v>162</v>
      </c>
      <c r="G210" s="140" t="s">
        <v>154</v>
      </c>
      <c r="H210" s="140" t="s">
        <v>199</v>
      </c>
      <c r="I210" s="141">
        <v>0</v>
      </c>
    </row>
    <row r="211" spans="1:9" x14ac:dyDescent="0.35">
      <c r="A211" s="141">
        <v>2012</v>
      </c>
      <c r="B211" s="140" t="s">
        <v>14</v>
      </c>
      <c r="C211" s="140" t="s">
        <v>15</v>
      </c>
      <c r="D211" s="140" t="s">
        <v>184</v>
      </c>
      <c r="E211" s="140" t="s">
        <v>188</v>
      </c>
      <c r="F211" s="140" t="s">
        <v>162</v>
      </c>
      <c r="G211" s="140" t="s">
        <v>154</v>
      </c>
      <c r="H211" s="140" t="s">
        <v>258</v>
      </c>
      <c r="I211" s="141">
        <v>0</v>
      </c>
    </row>
    <row r="212" spans="1:9" x14ac:dyDescent="0.35">
      <c r="A212" s="141">
        <v>2012</v>
      </c>
      <c r="B212" s="140" t="s">
        <v>14</v>
      </c>
      <c r="C212" s="140" t="s">
        <v>15</v>
      </c>
      <c r="D212" s="140" t="s">
        <v>184</v>
      </c>
      <c r="E212" s="140" t="s">
        <v>188</v>
      </c>
      <c r="F212" s="140" t="s">
        <v>162</v>
      </c>
      <c r="G212" s="140" t="s">
        <v>200</v>
      </c>
      <c r="H212" s="140" t="s">
        <v>199</v>
      </c>
      <c r="I212" s="141">
        <v>0</v>
      </c>
    </row>
    <row r="213" spans="1:9" x14ac:dyDescent="0.35">
      <c r="A213" s="141">
        <v>2012</v>
      </c>
      <c r="B213" s="140" t="s">
        <v>14</v>
      </c>
      <c r="C213" s="140" t="s">
        <v>15</v>
      </c>
      <c r="D213" s="140" t="s">
        <v>184</v>
      </c>
      <c r="E213" s="140" t="s">
        <v>188</v>
      </c>
      <c r="F213" s="140" t="s">
        <v>162</v>
      </c>
      <c r="G213" s="140" t="s">
        <v>200</v>
      </c>
      <c r="H213" s="140" t="s">
        <v>258</v>
      </c>
      <c r="I213" s="141">
        <v>0</v>
      </c>
    </row>
    <row r="214" spans="1:9" x14ac:dyDescent="0.35">
      <c r="A214" s="141">
        <v>2012</v>
      </c>
      <c r="B214" s="140" t="s">
        <v>16</v>
      </c>
      <c r="C214" s="140" t="s">
        <v>17</v>
      </c>
      <c r="D214" s="140" t="s">
        <v>184</v>
      </c>
      <c r="E214" s="140" t="s">
        <v>188</v>
      </c>
      <c r="F214" s="140" t="s">
        <v>162</v>
      </c>
      <c r="G214" s="140" t="s">
        <v>154</v>
      </c>
      <c r="H214" s="140" t="s">
        <v>199</v>
      </c>
      <c r="I214" s="141">
        <v>0</v>
      </c>
    </row>
    <row r="215" spans="1:9" x14ac:dyDescent="0.35">
      <c r="A215" s="141">
        <v>2012</v>
      </c>
      <c r="B215" s="140" t="s">
        <v>16</v>
      </c>
      <c r="C215" s="140" t="s">
        <v>17</v>
      </c>
      <c r="D215" s="140" t="s">
        <v>184</v>
      </c>
      <c r="E215" s="140" t="s">
        <v>188</v>
      </c>
      <c r="F215" s="140" t="s">
        <v>162</v>
      </c>
      <c r="G215" s="140" t="s">
        <v>154</v>
      </c>
      <c r="H215" s="140" t="s">
        <v>258</v>
      </c>
      <c r="I215" s="141">
        <v>0</v>
      </c>
    </row>
    <row r="216" spans="1:9" x14ac:dyDescent="0.35">
      <c r="A216" s="141">
        <v>2012</v>
      </c>
      <c r="B216" s="140" t="s">
        <v>16</v>
      </c>
      <c r="C216" s="140" t="s">
        <v>17</v>
      </c>
      <c r="D216" s="140" t="s">
        <v>184</v>
      </c>
      <c r="E216" s="140" t="s">
        <v>188</v>
      </c>
      <c r="F216" s="140" t="s">
        <v>162</v>
      </c>
      <c r="G216" s="140" t="s">
        <v>200</v>
      </c>
      <c r="H216" s="140" t="s">
        <v>199</v>
      </c>
      <c r="I216" s="141">
        <v>0</v>
      </c>
    </row>
    <row r="217" spans="1:9" x14ac:dyDescent="0.35">
      <c r="A217" s="141">
        <v>2012</v>
      </c>
      <c r="B217" s="140" t="s">
        <v>16</v>
      </c>
      <c r="C217" s="140" t="s">
        <v>17</v>
      </c>
      <c r="D217" s="140" t="s">
        <v>184</v>
      </c>
      <c r="E217" s="140" t="s">
        <v>188</v>
      </c>
      <c r="F217" s="140" t="s">
        <v>162</v>
      </c>
      <c r="G217" s="140" t="s">
        <v>200</v>
      </c>
      <c r="H217" s="140" t="s">
        <v>258</v>
      </c>
      <c r="I217" s="141">
        <v>0</v>
      </c>
    </row>
    <row r="218" spans="1:9" x14ac:dyDescent="0.35">
      <c r="A218" s="141">
        <v>2012</v>
      </c>
      <c r="B218" s="140" t="s">
        <v>18</v>
      </c>
      <c r="C218" s="140" t="s">
        <v>19</v>
      </c>
      <c r="D218" s="140" t="s">
        <v>184</v>
      </c>
      <c r="E218" s="140" t="s">
        <v>187</v>
      </c>
      <c r="F218" s="140" t="s">
        <v>162</v>
      </c>
      <c r="G218" s="140" t="s">
        <v>154</v>
      </c>
      <c r="H218" s="140" t="s">
        <v>199</v>
      </c>
      <c r="I218" s="141">
        <v>188</v>
      </c>
    </row>
    <row r="219" spans="1:9" x14ac:dyDescent="0.35">
      <c r="A219" s="141">
        <v>2012</v>
      </c>
      <c r="B219" s="140" t="s">
        <v>18</v>
      </c>
      <c r="C219" s="140" t="s">
        <v>19</v>
      </c>
      <c r="D219" s="140" t="s">
        <v>184</v>
      </c>
      <c r="E219" s="140" t="s">
        <v>187</v>
      </c>
      <c r="F219" s="140" t="s">
        <v>162</v>
      </c>
      <c r="G219" s="140" t="s">
        <v>154</v>
      </c>
      <c r="H219" s="140" t="s">
        <v>258</v>
      </c>
      <c r="I219" s="141">
        <v>4</v>
      </c>
    </row>
    <row r="220" spans="1:9" x14ac:dyDescent="0.35">
      <c r="A220" s="141">
        <v>2012</v>
      </c>
      <c r="B220" s="140" t="s">
        <v>18</v>
      </c>
      <c r="C220" s="140" t="s">
        <v>19</v>
      </c>
      <c r="D220" s="140" t="s">
        <v>184</v>
      </c>
      <c r="E220" s="140" t="s">
        <v>187</v>
      </c>
      <c r="F220" s="140" t="s">
        <v>162</v>
      </c>
      <c r="G220" s="140" t="s">
        <v>200</v>
      </c>
      <c r="H220" s="140" t="s">
        <v>199</v>
      </c>
      <c r="I220" s="141">
        <v>75</v>
      </c>
    </row>
    <row r="221" spans="1:9" x14ac:dyDescent="0.35">
      <c r="A221" s="141">
        <v>2012</v>
      </c>
      <c r="B221" s="140" t="s">
        <v>18</v>
      </c>
      <c r="C221" s="140" t="s">
        <v>19</v>
      </c>
      <c r="D221" s="140" t="s">
        <v>184</v>
      </c>
      <c r="E221" s="140" t="s">
        <v>187</v>
      </c>
      <c r="F221" s="140" t="s">
        <v>162</v>
      </c>
      <c r="G221" s="140" t="s">
        <v>200</v>
      </c>
      <c r="H221" s="140" t="s">
        <v>258</v>
      </c>
      <c r="I221" s="141">
        <v>9</v>
      </c>
    </row>
    <row r="222" spans="1:9" x14ac:dyDescent="0.35">
      <c r="A222" s="141">
        <v>2012</v>
      </c>
      <c r="B222" s="140" t="s">
        <v>20</v>
      </c>
      <c r="C222" s="140" t="s">
        <v>21</v>
      </c>
      <c r="D222" s="140" t="s">
        <v>184</v>
      </c>
      <c r="E222" s="140" t="s">
        <v>188</v>
      </c>
      <c r="F222" s="140" t="s">
        <v>162</v>
      </c>
      <c r="G222" s="140" t="s">
        <v>154</v>
      </c>
      <c r="H222" s="140" t="s">
        <v>199</v>
      </c>
      <c r="I222" s="141">
        <v>1162</v>
      </c>
    </row>
    <row r="223" spans="1:9" x14ac:dyDescent="0.35">
      <c r="A223" s="141">
        <v>2012</v>
      </c>
      <c r="B223" s="140" t="s">
        <v>20</v>
      </c>
      <c r="C223" s="140" t="s">
        <v>21</v>
      </c>
      <c r="D223" s="140" t="s">
        <v>184</v>
      </c>
      <c r="E223" s="140" t="s">
        <v>188</v>
      </c>
      <c r="F223" s="140" t="s">
        <v>162</v>
      </c>
      <c r="G223" s="140" t="s">
        <v>154</v>
      </c>
      <c r="H223" s="140" t="s">
        <v>258</v>
      </c>
      <c r="I223" s="141">
        <v>14</v>
      </c>
    </row>
    <row r="224" spans="1:9" x14ac:dyDescent="0.35">
      <c r="A224" s="141">
        <v>2012</v>
      </c>
      <c r="B224" s="140" t="s">
        <v>20</v>
      </c>
      <c r="C224" s="140" t="s">
        <v>21</v>
      </c>
      <c r="D224" s="140" t="s">
        <v>184</v>
      </c>
      <c r="E224" s="140" t="s">
        <v>188</v>
      </c>
      <c r="F224" s="140" t="s">
        <v>162</v>
      </c>
      <c r="G224" s="140" t="s">
        <v>200</v>
      </c>
      <c r="H224" s="140" t="s">
        <v>199</v>
      </c>
      <c r="I224" s="141">
        <v>239</v>
      </c>
    </row>
    <row r="225" spans="1:9" x14ac:dyDescent="0.35">
      <c r="A225" s="141">
        <v>2012</v>
      </c>
      <c r="B225" s="140" t="s">
        <v>20</v>
      </c>
      <c r="C225" s="140" t="s">
        <v>21</v>
      </c>
      <c r="D225" s="140" t="s">
        <v>184</v>
      </c>
      <c r="E225" s="140" t="s">
        <v>188</v>
      </c>
      <c r="F225" s="140" t="s">
        <v>162</v>
      </c>
      <c r="G225" s="140" t="s">
        <v>200</v>
      </c>
      <c r="H225" s="140" t="s">
        <v>258</v>
      </c>
      <c r="I225" s="141">
        <v>3</v>
      </c>
    </row>
    <row r="226" spans="1:9" x14ac:dyDescent="0.35">
      <c r="A226" s="141">
        <v>2012</v>
      </c>
      <c r="B226" s="140" t="s">
        <v>189</v>
      </c>
      <c r="C226" s="140" t="s">
        <v>201</v>
      </c>
      <c r="D226" s="140" t="s">
        <v>184</v>
      </c>
      <c r="E226" s="140" t="s">
        <v>187</v>
      </c>
      <c r="F226" s="140" t="s">
        <v>162</v>
      </c>
      <c r="G226" s="140" t="s">
        <v>154</v>
      </c>
      <c r="H226" s="140" t="s">
        <v>199</v>
      </c>
      <c r="I226" s="141">
        <v>715</v>
      </c>
    </row>
    <row r="227" spans="1:9" x14ac:dyDescent="0.35">
      <c r="A227" s="141">
        <v>2012</v>
      </c>
      <c r="B227" s="140" t="s">
        <v>189</v>
      </c>
      <c r="C227" s="140" t="s">
        <v>201</v>
      </c>
      <c r="D227" s="140" t="s">
        <v>184</v>
      </c>
      <c r="E227" s="140" t="s">
        <v>187</v>
      </c>
      <c r="F227" s="140" t="s">
        <v>162</v>
      </c>
      <c r="G227" s="140" t="s">
        <v>154</v>
      </c>
      <c r="H227" s="140" t="s">
        <v>258</v>
      </c>
      <c r="I227" s="141">
        <v>21</v>
      </c>
    </row>
    <row r="228" spans="1:9" x14ac:dyDescent="0.35">
      <c r="A228" s="141">
        <v>2012</v>
      </c>
      <c r="B228" s="140" t="s">
        <v>189</v>
      </c>
      <c r="C228" s="140" t="s">
        <v>201</v>
      </c>
      <c r="D228" s="140" t="s">
        <v>184</v>
      </c>
      <c r="E228" s="140" t="s">
        <v>187</v>
      </c>
      <c r="F228" s="140" t="s">
        <v>162</v>
      </c>
      <c r="G228" s="140" t="s">
        <v>200</v>
      </c>
      <c r="H228" s="140" t="s">
        <v>199</v>
      </c>
      <c r="I228" s="141">
        <v>119</v>
      </c>
    </row>
    <row r="229" spans="1:9" x14ac:dyDescent="0.35">
      <c r="A229" s="141">
        <v>2012</v>
      </c>
      <c r="B229" s="140" t="s">
        <v>189</v>
      </c>
      <c r="C229" s="140" t="s">
        <v>201</v>
      </c>
      <c r="D229" s="140" t="s">
        <v>184</v>
      </c>
      <c r="E229" s="140" t="s">
        <v>187</v>
      </c>
      <c r="F229" s="140" t="s">
        <v>162</v>
      </c>
      <c r="G229" s="140" t="s">
        <v>200</v>
      </c>
      <c r="H229" s="140" t="s">
        <v>258</v>
      </c>
      <c r="I229" s="141">
        <v>8</v>
      </c>
    </row>
    <row r="230" spans="1:9" x14ac:dyDescent="0.35">
      <c r="A230" s="141">
        <v>2012</v>
      </c>
      <c r="B230" s="140" t="s">
        <v>24</v>
      </c>
      <c r="C230" s="140" t="s">
        <v>25</v>
      </c>
      <c r="D230" s="140" t="s">
        <v>184</v>
      </c>
      <c r="E230" s="140" t="s">
        <v>188</v>
      </c>
      <c r="F230" s="140" t="s">
        <v>162</v>
      </c>
      <c r="G230" s="140" t="s">
        <v>154</v>
      </c>
      <c r="H230" s="140" t="s">
        <v>199</v>
      </c>
      <c r="I230" s="141">
        <v>0</v>
      </c>
    </row>
    <row r="231" spans="1:9" x14ac:dyDescent="0.35">
      <c r="A231" s="141">
        <v>2012</v>
      </c>
      <c r="B231" s="140" t="s">
        <v>24</v>
      </c>
      <c r="C231" s="140" t="s">
        <v>25</v>
      </c>
      <c r="D231" s="140" t="s">
        <v>184</v>
      </c>
      <c r="E231" s="140" t="s">
        <v>188</v>
      </c>
      <c r="F231" s="140" t="s">
        <v>162</v>
      </c>
      <c r="G231" s="140" t="s">
        <v>154</v>
      </c>
      <c r="H231" s="140" t="s">
        <v>258</v>
      </c>
      <c r="I231" s="141">
        <v>0</v>
      </c>
    </row>
    <row r="232" spans="1:9" x14ac:dyDescent="0.35">
      <c r="A232" s="141">
        <v>2012</v>
      </c>
      <c r="B232" s="140" t="s">
        <v>24</v>
      </c>
      <c r="C232" s="140" t="s">
        <v>25</v>
      </c>
      <c r="D232" s="140" t="s">
        <v>184</v>
      </c>
      <c r="E232" s="140" t="s">
        <v>188</v>
      </c>
      <c r="F232" s="140" t="s">
        <v>162</v>
      </c>
      <c r="G232" s="140" t="s">
        <v>200</v>
      </c>
      <c r="H232" s="140" t="s">
        <v>199</v>
      </c>
      <c r="I232" s="141">
        <v>0</v>
      </c>
    </row>
    <row r="233" spans="1:9" x14ac:dyDescent="0.35">
      <c r="A233" s="141">
        <v>2012</v>
      </c>
      <c r="B233" s="140" t="s">
        <v>24</v>
      </c>
      <c r="C233" s="140" t="s">
        <v>25</v>
      </c>
      <c r="D233" s="140" t="s">
        <v>184</v>
      </c>
      <c r="E233" s="140" t="s">
        <v>188</v>
      </c>
      <c r="F233" s="140" t="s">
        <v>162</v>
      </c>
      <c r="G233" s="140" t="s">
        <v>200</v>
      </c>
      <c r="H233" s="140" t="s">
        <v>258</v>
      </c>
      <c r="I233" s="141">
        <v>0</v>
      </c>
    </row>
    <row r="234" spans="1:9" x14ac:dyDescent="0.35">
      <c r="A234" s="141">
        <v>2012</v>
      </c>
      <c r="B234" s="140" t="s">
        <v>26</v>
      </c>
      <c r="C234" s="140" t="s">
        <v>27</v>
      </c>
      <c r="D234" s="140" t="s">
        <v>184</v>
      </c>
      <c r="E234" s="140" t="s">
        <v>187</v>
      </c>
      <c r="F234" s="140" t="s">
        <v>162</v>
      </c>
      <c r="G234" s="140" t="s">
        <v>154</v>
      </c>
      <c r="H234" s="140" t="s">
        <v>199</v>
      </c>
      <c r="I234" s="141">
        <v>390</v>
      </c>
    </row>
    <row r="235" spans="1:9" x14ac:dyDescent="0.35">
      <c r="A235" s="141">
        <v>2012</v>
      </c>
      <c r="B235" s="140" t="s">
        <v>26</v>
      </c>
      <c r="C235" s="140" t="s">
        <v>27</v>
      </c>
      <c r="D235" s="140" t="s">
        <v>184</v>
      </c>
      <c r="E235" s="140" t="s">
        <v>187</v>
      </c>
      <c r="F235" s="140" t="s">
        <v>162</v>
      </c>
      <c r="G235" s="140" t="s">
        <v>154</v>
      </c>
      <c r="H235" s="140" t="s">
        <v>258</v>
      </c>
      <c r="I235" s="141">
        <v>26</v>
      </c>
    </row>
    <row r="236" spans="1:9" x14ac:dyDescent="0.35">
      <c r="A236" s="141">
        <v>2012</v>
      </c>
      <c r="B236" s="140" t="s">
        <v>26</v>
      </c>
      <c r="C236" s="140" t="s">
        <v>27</v>
      </c>
      <c r="D236" s="140" t="s">
        <v>184</v>
      </c>
      <c r="E236" s="140" t="s">
        <v>187</v>
      </c>
      <c r="F236" s="140" t="s">
        <v>162</v>
      </c>
      <c r="G236" s="140" t="s">
        <v>200</v>
      </c>
      <c r="H236" s="140" t="s">
        <v>199</v>
      </c>
      <c r="I236" s="141">
        <v>142</v>
      </c>
    </row>
    <row r="237" spans="1:9" x14ac:dyDescent="0.35">
      <c r="A237" s="141">
        <v>2012</v>
      </c>
      <c r="B237" s="140" t="s">
        <v>26</v>
      </c>
      <c r="C237" s="140" t="s">
        <v>27</v>
      </c>
      <c r="D237" s="140" t="s">
        <v>184</v>
      </c>
      <c r="E237" s="140" t="s">
        <v>187</v>
      </c>
      <c r="F237" s="140" t="s">
        <v>162</v>
      </c>
      <c r="G237" s="140" t="s">
        <v>200</v>
      </c>
      <c r="H237" s="140" t="s">
        <v>258</v>
      </c>
      <c r="I237" s="141">
        <v>9</v>
      </c>
    </row>
    <row r="238" spans="1:9" x14ac:dyDescent="0.35">
      <c r="A238" s="141">
        <v>2012</v>
      </c>
      <c r="B238" s="140" t="s">
        <v>28</v>
      </c>
      <c r="C238" s="140" t="s">
        <v>29</v>
      </c>
      <c r="D238" s="140" t="s">
        <v>184</v>
      </c>
      <c r="E238" s="140" t="s">
        <v>187</v>
      </c>
      <c r="F238" s="140" t="s">
        <v>162</v>
      </c>
      <c r="G238" s="140" t="s">
        <v>154</v>
      </c>
      <c r="H238" s="140" t="s">
        <v>199</v>
      </c>
      <c r="I238" s="141">
        <v>0</v>
      </c>
    </row>
    <row r="239" spans="1:9" x14ac:dyDescent="0.35">
      <c r="A239" s="141">
        <v>2012</v>
      </c>
      <c r="B239" s="140" t="s">
        <v>28</v>
      </c>
      <c r="C239" s="140" t="s">
        <v>29</v>
      </c>
      <c r="D239" s="140" t="s">
        <v>184</v>
      </c>
      <c r="E239" s="140" t="s">
        <v>187</v>
      </c>
      <c r="F239" s="140" t="s">
        <v>162</v>
      </c>
      <c r="G239" s="140" t="s">
        <v>154</v>
      </c>
      <c r="H239" s="140" t="s">
        <v>258</v>
      </c>
      <c r="I239" s="141">
        <v>0</v>
      </c>
    </row>
    <row r="240" spans="1:9" x14ac:dyDescent="0.35">
      <c r="A240" s="141">
        <v>2012</v>
      </c>
      <c r="B240" s="140" t="s">
        <v>28</v>
      </c>
      <c r="C240" s="140" t="s">
        <v>29</v>
      </c>
      <c r="D240" s="140" t="s">
        <v>184</v>
      </c>
      <c r="E240" s="140" t="s">
        <v>187</v>
      </c>
      <c r="F240" s="140" t="s">
        <v>162</v>
      </c>
      <c r="G240" s="140" t="s">
        <v>200</v>
      </c>
      <c r="H240" s="140" t="s">
        <v>199</v>
      </c>
      <c r="I240" s="141">
        <v>0</v>
      </c>
    </row>
    <row r="241" spans="1:9" x14ac:dyDescent="0.35">
      <c r="A241" s="141">
        <v>2012</v>
      </c>
      <c r="B241" s="140" t="s">
        <v>28</v>
      </c>
      <c r="C241" s="140" t="s">
        <v>29</v>
      </c>
      <c r="D241" s="140" t="s">
        <v>184</v>
      </c>
      <c r="E241" s="140" t="s">
        <v>187</v>
      </c>
      <c r="F241" s="140" t="s">
        <v>162</v>
      </c>
      <c r="G241" s="140" t="s">
        <v>200</v>
      </c>
      <c r="H241" s="140" t="s">
        <v>258</v>
      </c>
      <c r="I241" s="141">
        <v>0</v>
      </c>
    </row>
    <row r="242" spans="1:9" x14ac:dyDescent="0.35">
      <c r="A242" s="141">
        <v>2012</v>
      </c>
      <c r="B242" s="140" t="s">
        <v>30</v>
      </c>
      <c r="C242" s="140" t="s">
        <v>31</v>
      </c>
      <c r="D242" s="140" t="s">
        <v>184</v>
      </c>
      <c r="E242" s="140" t="s">
        <v>187</v>
      </c>
      <c r="F242" s="140" t="s">
        <v>162</v>
      </c>
      <c r="G242" s="140" t="s">
        <v>154</v>
      </c>
      <c r="H242" s="140" t="s">
        <v>199</v>
      </c>
      <c r="I242" s="141">
        <v>0</v>
      </c>
    </row>
    <row r="243" spans="1:9" x14ac:dyDescent="0.35">
      <c r="A243" s="141">
        <v>2012</v>
      </c>
      <c r="B243" s="140" t="s">
        <v>30</v>
      </c>
      <c r="C243" s="140" t="s">
        <v>31</v>
      </c>
      <c r="D243" s="140" t="s">
        <v>184</v>
      </c>
      <c r="E243" s="140" t="s">
        <v>187</v>
      </c>
      <c r="F243" s="140" t="s">
        <v>162</v>
      </c>
      <c r="G243" s="140" t="s">
        <v>154</v>
      </c>
      <c r="H243" s="140" t="s">
        <v>258</v>
      </c>
      <c r="I243" s="141">
        <v>0</v>
      </c>
    </row>
    <row r="244" spans="1:9" x14ac:dyDescent="0.35">
      <c r="A244" s="141">
        <v>2012</v>
      </c>
      <c r="B244" s="140" t="s">
        <v>30</v>
      </c>
      <c r="C244" s="140" t="s">
        <v>31</v>
      </c>
      <c r="D244" s="140" t="s">
        <v>184</v>
      </c>
      <c r="E244" s="140" t="s">
        <v>187</v>
      </c>
      <c r="F244" s="140" t="s">
        <v>162</v>
      </c>
      <c r="G244" s="140" t="s">
        <v>200</v>
      </c>
      <c r="H244" s="140" t="s">
        <v>199</v>
      </c>
      <c r="I244" s="141">
        <v>0</v>
      </c>
    </row>
    <row r="245" spans="1:9" x14ac:dyDescent="0.35">
      <c r="A245" s="141">
        <v>2012</v>
      </c>
      <c r="B245" s="140" t="s">
        <v>30</v>
      </c>
      <c r="C245" s="140" t="s">
        <v>31</v>
      </c>
      <c r="D245" s="140" t="s">
        <v>184</v>
      </c>
      <c r="E245" s="140" t="s">
        <v>187</v>
      </c>
      <c r="F245" s="140" t="s">
        <v>162</v>
      </c>
      <c r="G245" s="140" t="s">
        <v>200</v>
      </c>
      <c r="H245" s="140" t="s">
        <v>258</v>
      </c>
      <c r="I245" s="141">
        <v>0</v>
      </c>
    </row>
    <row r="246" spans="1:9" x14ac:dyDescent="0.35">
      <c r="A246" s="141">
        <v>2012</v>
      </c>
      <c r="B246" s="140" t="s">
        <v>32</v>
      </c>
      <c r="C246" s="140" t="s">
        <v>33</v>
      </c>
      <c r="D246" s="140" t="s">
        <v>185</v>
      </c>
      <c r="E246" s="140" t="s">
        <v>186</v>
      </c>
      <c r="F246" s="140" t="s">
        <v>162</v>
      </c>
      <c r="G246" s="140" t="s">
        <v>154</v>
      </c>
      <c r="H246" s="140" t="s">
        <v>199</v>
      </c>
      <c r="I246" s="141">
        <v>3130</v>
      </c>
    </row>
    <row r="247" spans="1:9" x14ac:dyDescent="0.35">
      <c r="A247" s="141">
        <v>2012</v>
      </c>
      <c r="B247" s="140" t="s">
        <v>32</v>
      </c>
      <c r="C247" s="140" t="s">
        <v>33</v>
      </c>
      <c r="D247" s="140" t="s">
        <v>185</v>
      </c>
      <c r="E247" s="140" t="s">
        <v>186</v>
      </c>
      <c r="F247" s="140" t="s">
        <v>162</v>
      </c>
      <c r="G247" s="140" t="s">
        <v>154</v>
      </c>
      <c r="H247" s="140" t="s">
        <v>258</v>
      </c>
      <c r="I247" s="141">
        <v>447</v>
      </c>
    </row>
    <row r="248" spans="1:9" x14ac:dyDescent="0.35">
      <c r="A248" s="141">
        <v>2012</v>
      </c>
      <c r="B248" s="140" t="s">
        <v>32</v>
      </c>
      <c r="C248" s="140" t="s">
        <v>33</v>
      </c>
      <c r="D248" s="140" t="s">
        <v>185</v>
      </c>
      <c r="E248" s="140" t="s">
        <v>186</v>
      </c>
      <c r="F248" s="140" t="s">
        <v>162</v>
      </c>
      <c r="G248" s="140" t="s">
        <v>200</v>
      </c>
      <c r="H248" s="140" t="s">
        <v>199</v>
      </c>
      <c r="I248" s="141">
        <v>694</v>
      </c>
    </row>
    <row r="249" spans="1:9" x14ac:dyDescent="0.35">
      <c r="A249" s="141">
        <v>2012</v>
      </c>
      <c r="B249" s="140" t="s">
        <v>32</v>
      </c>
      <c r="C249" s="140" t="s">
        <v>33</v>
      </c>
      <c r="D249" s="140" t="s">
        <v>185</v>
      </c>
      <c r="E249" s="140" t="s">
        <v>186</v>
      </c>
      <c r="F249" s="140" t="s">
        <v>162</v>
      </c>
      <c r="G249" s="140" t="s">
        <v>200</v>
      </c>
      <c r="H249" s="140" t="s">
        <v>258</v>
      </c>
      <c r="I249" s="141">
        <v>107</v>
      </c>
    </row>
    <row r="250" spans="1:9" x14ac:dyDescent="0.35">
      <c r="A250" s="141">
        <v>2012</v>
      </c>
      <c r="B250" s="140" t="s">
        <v>34</v>
      </c>
      <c r="C250" s="140" t="s">
        <v>35</v>
      </c>
      <c r="D250" s="140" t="s">
        <v>185</v>
      </c>
      <c r="E250" s="140" t="s">
        <v>186</v>
      </c>
      <c r="F250" s="140" t="s">
        <v>162</v>
      </c>
      <c r="G250" s="140" t="s">
        <v>154</v>
      </c>
      <c r="H250" s="140" t="s">
        <v>199</v>
      </c>
      <c r="I250" s="141">
        <v>334</v>
      </c>
    </row>
    <row r="251" spans="1:9" x14ac:dyDescent="0.35">
      <c r="A251" s="141">
        <v>2012</v>
      </c>
      <c r="B251" s="140" t="s">
        <v>34</v>
      </c>
      <c r="C251" s="140" t="s">
        <v>35</v>
      </c>
      <c r="D251" s="140" t="s">
        <v>185</v>
      </c>
      <c r="E251" s="140" t="s">
        <v>186</v>
      </c>
      <c r="F251" s="140" t="s">
        <v>162</v>
      </c>
      <c r="G251" s="140" t="s">
        <v>154</v>
      </c>
      <c r="H251" s="140" t="s">
        <v>258</v>
      </c>
      <c r="I251" s="141">
        <v>23</v>
      </c>
    </row>
    <row r="252" spans="1:9" x14ac:dyDescent="0.35">
      <c r="A252" s="141">
        <v>2012</v>
      </c>
      <c r="B252" s="140" t="s">
        <v>34</v>
      </c>
      <c r="C252" s="140" t="s">
        <v>35</v>
      </c>
      <c r="D252" s="140" t="s">
        <v>185</v>
      </c>
      <c r="E252" s="140" t="s">
        <v>186</v>
      </c>
      <c r="F252" s="140" t="s">
        <v>162</v>
      </c>
      <c r="G252" s="140" t="s">
        <v>200</v>
      </c>
      <c r="H252" s="140" t="s">
        <v>199</v>
      </c>
      <c r="I252" s="141">
        <v>117</v>
      </c>
    </row>
    <row r="253" spans="1:9" x14ac:dyDescent="0.35">
      <c r="A253" s="141">
        <v>2012</v>
      </c>
      <c r="B253" s="140" t="s">
        <v>34</v>
      </c>
      <c r="C253" s="140" t="s">
        <v>35</v>
      </c>
      <c r="D253" s="140" t="s">
        <v>185</v>
      </c>
      <c r="E253" s="140" t="s">
        <v>186</v>
      </c>
      <c r="F253" s="140" t="s">
        <v>162</v>
      </c>
      <c r="G253" s="140" t="s">
        <v>200</v>
      </c>
      <c r="H253" s="140" t="s">
        <v>258</v>
      </c>
      <c r="I253" s="141">
        <v>11</v>
      </c>
    </row>
    <row r="254" spans="1:9" x14ac:dyDescent="0.35">
      <c r="A254" s="141">
        <v>2012</v>
      </c>
      <c r="B254" s="140" t="s">
        <v>190</v>
      </c>
      <c r="C254" s="140" t="s">
        <v>202</v>
      </c>
      <c r="D254" s="140" t="s">
        <v>184</v>
      </c>
      <c r="E254" s="140" t="s">
        <v>187</v>
      </c>
      <c r="F254" s="140" t="s">
        <v>162</v>
      </c>
      <c r="G254" s="140" t="s">
        <v>154</v>
      </c>
      <c r="H254" s="140" t="s">
        <v>199</v>
      </c>
      <c r="I254" s="141">
        <v>0</v>
      </c>
    </row>
    <row r="255" spans="1:9" x14ac:dyDescent="0.35">
      <c r="A255" s="141">
        <v>2012</v>
      </c>
      <c r="B255" s="140" t="s">
        <v>190</v>
      </c>
      <c r="C255" s="140" t="s">
        <v>202</v>
      </c>
      <c r="D255" s="140" t="s">
        <v>184</v>
      </c>
      <c r="E255" s="140" t="s">
        <v>187</v>
      </c>
      <c r="F255" s="140" t="s">
        <v>162</v>
      </c>
      <c r="G255" s="140" t="s">
        <v>154</v>
      </c>
      <c r="H255" s="140" t="s">
        <v>258</v>
      </c>
      <c r="I255" s="141">
        <v>0</v>
      </c>
    </row>
    <row r="256" spans="1:9" x14ac:dyDescent="0.35">
      <c r="A256" s="141">
        <v>2012</v>
      </c>
      <c r="B256" s="140" t="s">
        <v>190</v>
      </c>
      <c r="C256" s="140" t="s">
        <v>202</v>
      </c>
      <c r="D256" s="140" t="s">
        <v>184</v>
      </c>
      <c r="E256" s="140" t="s">
        <v>187</v>
      </c>
      <c r="F256" s="140" t="s">
        <v>162</v>
      </c>
      <c r="G256" s="140" t="s">
        <v>200</v>
      </c>
      <c r="H256" s="140" t="s">
        <v>199</v>
      </c>
      <c r="I256" s="141">
        <v>0</v>
      </c>
    </row>
    <row r="257" spans="1:9" x14ac:dyDescent="0.35">
      <c r="A257" s="141">
        <v>2012</v>
      </c>
      <c r="B257" s="140" t="s">
        <v>190</v>
      </c>
      <c r="C257" s="140" t="s">
        <v>202</v>
      </c>
      <c r="D257" s="140" t="s">
        <v>184</v>
      </c>
      <c r="E257" s="140" t="s">
        <v>187</v>
      </c>
      <c r="F257" s="140" t="s">
        <v>162</v>
      </c>
      <c r="G257" s="140" t="s">
        <v>200</v>
      </c>
      <c r="H257" s="140" t="s">
        <v>258</v>
      </c>
      <c r="I257" s="141">
        <v>0</v>
      </c>
    </row>
    <row r="258" spans="1:9" x14ac:dyDescent="0.35">
      <c r="A258" s="141">
        <v>2012</v>
      </c>
      <c r="B258" s="140" t="s">
        <v>38</v>
      </c>
      <c r="C258" s="140" t="s">
        <v>39</v>
      </c>
      <c r="D258" s="140" t="s">
        <v>184</v>
      </c>
      <c r="E258" s="140" t="s">
        <v>187</v>
      </c>
      <c r="F258" s="140" t="s">
        <v>162</v>
      </c>
      <c r="G258" s="140" t="s">
        <v>154</v>
      </c>
      <c r="H258" s="140" t="s">
        <v>199</v>
      </c>
      <c r="I258" s="141">
        <v>275</v>
      </c>
    </row>
    <row r="259" spans="1:9" x14ac:dyDescent="0.35">
      <c r="A259" s="141">
        <v>2012</v>
      </c>
      <c r="B259" s="140" t="s">
        <v>38</v>
      </c>
      <c r="C259" s="140" t="s">
        <v>39</v>
      </c>
      <c r="D259" s="140" t="s">
        <v>184</v>
      </c>
      <c r="E259" s="140" t="s">
        <v>187</v>
      </c>
      <c r="F259" s="140" t="s">
        <v>162</v>
      </c>
      <c r="G259" s="140" t="s">
        <v>154</v>
      </c>
      <c r="H259" s="140" t="s">
        <v>258</v>
      </c>
      <c r="I259" s="141">
        <v>8</v>
      </c>
    </row>
    <row r="260" spans="1:9" x14ac:dyDescent="0.35">
      <c r="A260" s="141">
        <v>2012</v>
      </c>
      <c r="B260" s="140" t="s">
        <v>38</v>
      </c>
      <c r="C260" s="140" t="s">
        <v>39</v>
      </c>
      <c r="D260" s="140" t="s">
        <v>184</v>
      </c>
      <c r="E260" s="140" t="s">
        <v>187</v>
      </c>
      <c r="F260" s="140" t="s">
        <v>162</v>
      </c>
      <c r="G260" s="140" t="s">
        <v>200</v>
      </c>
      <c r="H260" s="140" t="s">
        <v>199</v>
      </c>
      <c r="I260" s="141">
        <v>57</v>
      </c>
    </row>
    <row r="261" spans="1:9" x14ac:dyDescent="0.35">
      <c r="A261" s="141">
        <v>2012</v>
      </c>
      <c r="B261" s="140" t="s">
        <v>38</v>
      </c>
      <c r="C261" s="140" t="s">
        <v>39</v>
      </c>
      <c r="D261" s="140" t="s">
        <v>184</v>
      </c>
      <c r="E261" s="140" t="s">
        <v>187</v>
      </c>
      <c r="F261" s="140" t="s">
        <v>162</v>
      </c>
      <c r="G261" s="140" t="s">
        <v>200</v>
      </c>
      <c r="H261" s="140" t="s">
        <v>258</v>
      </c>
      <c r="I261" s="141">
        <v>4</v>
      </c>
    </row>
    <row r="262" spans="1:9" x14ac:dyDescent="0.35">
      <c r="A262" s="141">
        <v>2012</v>
      </c>
      <c r="B262" s="140" t="s">
        <v>40</v>
      </c>
      <c r="C262" s="140" t="s">
        <v>41</v>
      </c>
      <c r="D262" s="140" t="s">
        <v>184</v>
      </c>
      <c r="E262" s="140" t="s">
        <v>186</v>
      </c>
      <c r="F262" s="140" t="s">
        <v>162</v>
      </c>
      <c r="G262" s="140" t="s">
        <v>154</v>
      </c>
      <c r="H262" s="140" t="s">
        <v>199</v>
      </c>
      <c r="I262" s="141">
        <v>701</v>
      </c>
    </row>
    <row r="263" spans="1:9" x14ac:dyDescent="0.35">
      <c r="A263" s="141">
        <v>2012</v>
      </c>
      <c r="B263" s="140" t="s">
        <v>40</v>
      </c>
      <c r="C263" s="140" t="s">
        <v>41</v>
      </c>
      <c r="D263" s="140" t="s">
        <v>184</v>
      </c>
      <c r="E263" s="140" t="s">
        <v>186</v>
      </c>
      <c r="F263" s="140" t="s">
        <v>162</v>
      </c>
      <c r="G263" s="140" t="s">
        <v>154</v>
      </c>
      <c r="H263" s="140" t="s">
        <v>258</v>
      </c>
      <c r="I263" s="141">
        <v>33</v>
      </c>
    </row>
    <row r="264" spans="1:9" x14ac:dyDescent="0.35">
      <c r="A264" s="141">
        <v>2012</v>
      </c>
      <c r="B264" s="140" t="s">
        <v>40</v>
      </c>
      <c r="C264" s="140" t="s">
        <v>41</v>
      </c>
      <c r="D264" s="140" t="s">
        <v>184</v>
      </c>
      <c r="E264" s="140" t="s">
        <v>186</v>
      </c>
      <c r="F264" s="140" t="s">
        <v>162</v>
      </c>
      <c r="G264" s="140" t="s">
        <v>200</v>
      </c>
      <c r="H264" s="140" t="s">
        <v>199</v>
      </c>
      <c r="I264" s="141">
        <v>143</v>
      </c>
    </row>
    <row r="265" spans="1:9" x14ac:dyDescent="0.35">
      <c r="A265" s="141">
        <v>2012</v>
      </c>
      <c r="B265" s="140" t="s">
        <v>40</v>
      </c>
      <c r="C265" s="140" t="s">
        <v>41</v>
      </c>
      <c r="D265" s="140" t="s">
        <v>184</v>
      </c>
      <c r="E265" s="140" t="s">
        <v>186</v>
      </c>
      <c r="F265" s="140" t="s">
        <v>162</v>
      </c>
      <c r="G265" s="140" t="s">
        <v>200</v>
      </c>
      <c r="H265" s="140" t="s">
        <v>258</v>
      </c>
      <c r="I265" s="141">
        <v>3</v>
      </c>
    </row>
    <row r="266" spans="1:9" x14ac:dyDescent="0.35">
      <c r="A266" s="141">
        <v>2012</v>
      </c>
      <c r="B266" s="140" t="s">
        <v>42</v>
      </c>
      <c r="C266" s="140" t="s">
        <v>43</v>
      </c>
      <c r="D266" s="140" t="s">
        <v>184</v>
      </c>
      <c r="E266" s="140" t="s">
        <v>187</v>
      </c>
      <c r="F266" s="140" t="s">
        <v>162</v>
      </c>
      <c r="G266" s="140" t="s">
        <v>154</v>
      </c>
      <c r="H266" s="140" t="s">
        <v>199</v>
      </c>
      <c r="I266" s="141">
        <v>373</v>
      </c>
    </row>
    <row r="267" spans="1:9" x14ac:dyDescent="0.35">
      <c r="A267" s="141">
        <v>2012</v>
      </c>
      <c r="B267" s="140" t="s">
        <v>42</v>
      </c>
      <c r="C267" s="140" t="s">
        <v>43</v>
      </c>
      <c r="D267" s="140" t="s">
        <v>184</v>
      </c>
      <c r="E267" s="140" t="s">
        <v>187</v>
      </c>
      <c r="F267" s="140" t="s">
        <v>162</v>
      </c>
      <c r="G267" s="140" t="s">
        <v>154</v>
      </c>
      <c r="H267" s="140" t="s">
        <v>258</v>
      </c>
      <c r="I267" s="141">
        <v>27</v>
      </c>
    </row>
    <row r="268" spans="1:9" x14ac:dyDescent="0.35">
      <c r="A268" s="141">
        <v>2012</v>
      </c>
      <c r="B268" s="140" t="s">
        <v>42</v>
      </c>
      <c r="C268" s="140" t="s">
        <v>43</v>
      </c>
      <c r="D268" s="140" t="s">
        <v>184</v>
      </c>
      <c r="E268" s="140" t="s">
        <v>187</v>
      </c>
      <c r="F268" s="140" t="s">
        <v>162</v>
      </c>
      <c r="G268" s="140" t="s">
        <v>200</v>
      </c>
      <c r="H268" s="140" t="s">
        <v>199</v>
      </c>
      <c r="I268" s="141">
        <v>148</v>
      </c>
    </row>
    <row r="269" spans="1:9" x14ac:dyDescent="0.35">
      <c r="A269" s="141">
        <v>2012</v>
      </c>
      <c r="B269" s="140" t="s">
        <v>42</v>
      </c>
      <c r="C269" s="140" t="s">
        <v>43</v>
      </c>
      <c r="D269" s="140" t="s">
        <v>184</v>
      </c>
      <c r="E269" s="140" t="s">
        <v>187</v>
      </c>
      <c r="F269" s="140" t="s">
        <v>162</v>
      </c>
      <c r="G269" s="140" t="s">
        <v>200</v>
      </c>
      <c r="H269" s="140" t="s">
        <v>258</v>
      </c>
      <c r="I269" s="141">
        <v>11</v>
      </c>
    </row>
    <row r="270" spans="1:9" x14ac:dyDescent="0.35">
      <c r="A270" s="141">
        <v>2012</v>
      </c>
      <c r="B270" s="140" t="s">
        <v>203</v>
      </c>
      <c r="C270" s="140" t="s">
        <v>47</v>
      </c>
      <c r="D270" s="140" t="s">
        <v>184</v>
      </c>
      <c r="E270" s="140" t="s">
        <v>188</v>
      </c>
      <c r="F270" s="140" t="s">
        <v>162</v>
      </c>
      <c r="G270" s="140" t="s">
        <v>154</v>
      </c>
      <c r="H270" s="140" t="s">
        <v>199</v>
      </c>
      <c r="I270" s="141">
        <v>0</v>
      </c>
    </row>
    <row r="271" spans="1:9" x14ac:dyDescent="0.35">
      <c r="A271" s="141">
        <v>2012</v>
      </c>
      <c r="B271" s="140" t="s">
        <v>203</v>
      </c>
      <c r="C271" s="140" t="s">
        <v>47</v>
      </c>
      <c r="D271" s="140" t="s">
        <v>184</v>
      </c>
      <c r="E271" s="140" t="s">
        <v>188</v>
      </c>
      <c r="F271" s="140" t="s">
        <v>162</v>
      </c>
      <c r="G271" s="140" t="s">
        <v>154</v>
      </c>
      <c r="H271" s="140" t="s">
        <v>258</v>
      </c>
      <c r="I271" s="141">
        <v>0</v>
      </c>
    </row>
    <row r="272" spans="1:9" x14ac:dyDescent="0.35">
      <c r="A272" s="141">
        <v>2012</v>
      </c>
      <c r="B272" s="140" t="s">
        <v>203</v>
      </c>
      <c r="C272" s="140" t="s">
        <v>47</v>
      </c>
      <c r="D272" s="140" t="s">
        <v>184</v>
      </c>
      <c r="E272" s="140" t="s">
        <v>188</v>
      </c>
      <c r="F272" s="140" t="s">
        <v>162</v>
      </c>
      <c r="G272" s="140" t="s">
        <v>200</v>
      </c>
      <c r="H272" s="140" t="s">
        <v>199</v>
      </c>
      <c r="I272" s="141">
        <v>0</v>
      </c>
    </row>
    <row r="273" spans="1:9" x14ac:dyDescent="0.35">
      <c r="A273" s="141">
        <v>2012</v>
      </c>
      <c r="B273" s="140" t="s">
        <v>203</v>
      </c>
      <c r="C273" s="140" t="s">
        <v>47</v>
      </c>
      <c r="D273" s="140" t="s">
        <v>184</v>
      </c>
      <c r="E273" s="140" t="s">
        <v>188</v>
      </c>
      <c r="F273" s="140" t="s">
        <v>162</v>
      </c>
      <c r="G273" s="140" t="s">
        <v>200</v>
      </c>
      <c r="H273" s="140" t="s">
        <v>258</v>
      </c>
      <c r="I273" s="141">
        <v>0</v>
      </c>
    </row>
    <row r="274" spans="1:9" x14ac:dyDescent="0.35">
      <c r="A274" s="141">
        <v>2012</v>
      </c>
      <c r="B274" s="140" t="s">
        <v>48</v>
      </c>
      <c r="C274" s="140" t="s">
        <v>49</v>
      </c>
      <c r="D274" s="140" t="s">
        <v>184</v>
      </c>
      <c r="E274" s="140" t="s">
        <v>187</v>
      </c>
      <c r="F274" s="140" t="s">
        <v>162</v>
      </c>
      <c r="G274" s="140" t="s">
        <v>154</v>
      </c>
      <c r="H274" s="140" t="s">
        <v>199</v>
      </c>
      <c r="I274" s="141">
        <v>418</v>
      </c>
    </row>
    <row r="275" spans="1:9" x14ac:dyDescent="0.35">
      <c r="A275" s="141">
        <v>2012</v>
      </c>
      <c r="B275" s="140" t="s">
        <v>48</v>
      </c>
      <c r="C275" s="140" t="s">
        <v>49</v>
      </c>
      <c r="D275" s="140" t="s">
        <v>184</v>
      </c>
      <c r="E275" s="140" t="s">
        <v>187</v>
      </c>
      <c r="F275" s="140" t="s">
        <v>162</v>
      </c>
      <c r="G275" s="140" t="s">
        <v>154</v>
      </c>
      <c r="H275" s="140" t="s">
        <v>258</v>
      </c>
      <c r="I275" s="141">
        <v>35</v>
      </c>
    </row>
    <row r="276" spans="1:9" x14ac:dyDescent="0.35">
      <c r="A276" s="141">
        <v>2012</v>
      </c>
      <c r="B276" s="140" t="s">
        <v>48</v>
      </c>
      <c r="C276" s="140" t="s">
        <v>49</v>
      </c>
      <c r="D276" s="140" t="s">
        <v>184</v>
      </c>
      <c r="E276" s="140" t="s">
        <v>187</v>
      </c>
      <c r="F276" s="140" t="s">
        <v>162</v>
      </c>
      <c r="G276" s="140" t="s">
        <v>200</v>
      </c>
      <c r="H276" s="140" t="s">
        <v>199</v>
      </c>
      <c r="I276" s="141">
        <v>193</v>
      </c>
    </row>
    <row r="277" spans="1:9" x14ac:dyDescent="0.35">
      <c r="A277" s="141">
        <v>2012</v>
      </c>
      <c r="B277" s="140" t="s">
        <v>48</v>
      </c>
      <c r="C277" s="140" t="s">
        <v>49</v>
      </c>
      <c r="D277" s="140" t="s">
        <v>184</v>
      </c>
      <c r="E277" s="140" t="s">
        <v>187</v>
      </c>
      <c r="F277" s="140" t="s">
        <v>162</v>
      </c>
      <c r="G277" s="140" t="s">
        <v>200</v>
      </c>
      <c r="H277" s="140" t="s">
        <v>258</v>
      </c>
      <c r="I277" s="141">
        <v>19</v>
      </c>
    </row>
    <row r="278" spans="1:9" x14ac:dyDescent="0.35">
      <c r="A278" s="141">
        <v>2012</v>
      </c>
      <c r="B278" s="140" t="s">
        <v>50</v>
      </c>
      <c r="C278" s="140" t="s">
        <v>51</v>
      </c>
      <c r="D278" s="140" t="s">
        <v>184</v>
      </c>
      <c r="E278" s="140" t="s">
        <v>186</v>
      </c>
      <c r="F278" s="140" t="s">
        <v>162</v>
      </c>
      <c r="G278" s="140" t="s">
        <v>154</v>
      </c>
      <c r="H278" s="140" t="s">
        <v>199</v>
      </c>
      <c r="I278" s="141">
        <v>1052</v>
      </c>
    </row>
    <row r="279" spans="1:9" x14ac:dyDescent="0.35">
      <c r="A279" s="141">
        <v>2012</v>
      </c>
      <c r="B279" s="140" t="s">
        <v>50</v>
      </c>
      <c r="C279" s="140" t="s">
        <v>51</v>
      </c>
      <c r="D279" s="140" t="s">
        <v>184</v>
      </c>
      <c r="E279" s="140" t="s">
        <v>186</v>
      </c>
      <c r="F279" s="140" t="s">
        <v>162</v>
      </c>
      <c r="G279" s="140" t="s">
        <v>154</v>
      </c>
      <c r="H279" s="140" t="s">
        <v>258</v>
      </c>
      <c r="I279" s="141">
        <v>17</v>
      </c>
    </row>
    <row r="280" spans="1:9" x14ac:dyDescent="0.35">
      <c r="A280" s="141">
        <v>2012</v>
      </c>
      <c r="B280" s="140" t="s">
        <v>50</v>
      </c>
      <c r="C280" s="140" t="s">
        <v>51</v>
      </c>
      <c r="D280" s="140" t="s">
        <v>184</v>
      </c>
      <c r="E280" s="140" t="s">
        <v>186</v>
      </c>
      <c r="F280" s="140" t="s">
        <v>162</v>
      </c>
      <c r="G280" s="140" t="s">
        <v>200</v>
      </c>
      <c r="H280" s="140" t="s">
        <v>199</v>
      </c>
      <c r="I280" s="141">
        <v>287</v>
      </c>
    </row>
    <row r="281" spans="1:9" x14ac:dyDescent="0.35">
      <c r="A281" s="141">
        <v>2012</v>
      </c>
      <c r="B281" s="140" t="s">
        <v>50</v>
      </c>
      <c r="C281" s="140" t="s">
        <v>51</v>
      </c>
      <c r="D281" s="140" t="s">
        <v>184</v>
      </c>
      <c r="E281" s="140" t="s">
        <v>186</v>
      </c>
      <c r="F281" s="140" t="s">
        <v>162</v>
      </c>
      <c r="G281" s="140" t="s">
        <v>200</v>
      </c>
      <c r="H281" s="140" t="s">
        <v>258</v>
      </c>
      <c r="I281" s="141">
        <v>7</v>
      </c>
    </row>
    <row r="282" spans="1:9" x14ac:dyDescent="0.35">
      <c r="A282" s="141">
        <v>2012</v>
      </c>
      <c r="B282" s="140" t="s">
        <v>52</v>
      </c>
      <c r="C282" s="140" t="s">
        <v>53</v>
      </c>
      <c r="D282" s="140" t="s">
        <v>184</v>
      </c>
      <c r="E282" s="140" t="s">
        <v>187</v>
      </c>
      <c r="F282" s="140" t="s">
        <v>162</v>
      </c>
      <c r="G282" s="140" t="s">
        <v>154</v>
      </c>
      <c r="H282" s="140" t="s">
        <v>199</v>
      </c>
      <c r="I282" s="141">
        <v>423</v>
      </c>
    </row>
    <row r="283" spans="1:9" x14ac:dyDescent="0.35">
      <c r="A283" s="141">
        <v>2012</v>
      </c>
      <c r="B283" s="140" t="s">
        <v>52</v>
      </c>
      <c r="C283" s="140" t="s">
        <v>53</v>
      </c>
      <c r="D283" s="140" t="s">
        <v>184</v>
      </c>
      <c r="E283" s="140" t="s">
        <v>187</v>
      </c>
      <c r="F283" s="140" t="s">
        <v>162</v>
      </c>
      <c r="G283" s="140" t="s">
        <v>154</v>
      </c>
      <c r="H283" s="140" t="s">
        <v>258</v>
      </c>
      <c r="I283" s="141">
        <v>12</v>
      </c>
    </row>
    <row r="284" spans="1:9" x14ac:dyDescent="0.35">
      <c r="A284" s="141">
        <v>2012</v>
      </c>
      <c r="B284" s="140" t="s">
        <v>52</v>
      </c>
      <c r="C284" s="140" t="s">
        <v>53</v>
      </c>
      <c r="D284" s="140" t="s">
        <v>184</v>
      </c>
      <c r="E284" s="140" t="s">
        <v>187</v>
      </c>
      <c r="F284" s="140" t="s">
        <v>162</v>
      </c>
      <c r="G284" s="140" t="s">
        <v>200</v>
      </c>
      <c r="H284" s="140" t="s">
        <v>199</v>
      </c>
      <c r="I284" s="141">
        <v>105</v>
      </c>
    </row>
    <row r="285" spans="1:9" x14ac:dyDescent="0.35">
      <c r="A285" s="141">
        <v>2012</v>
      </c>
      <c r="B285" s="140" t="s">
        <v>52</v>
      </c>
      <c r="C285" s="140" t="s">
        <v>53</v>
      </c>
      <c r="D285" s="140" t="s">
        <v>184</v>
      </c>
      <c r="E285" s="140" t="s">
        <v>187</v>
      </c>
      <c r="F285" s="140" t="s">
        <v>162</v>
      </c>
      <c r="G285" s="140" t="s">
        <v>200</v>
      </c>
      <c r="H285" s="140" t="s">
        <v>258</v>
      </c>
      <c r="I285" s="141">
        <v>17</v>
      </c>
    </row>
    <row r="286" spans="1:9" x14ac:dyDescent="0.35">
      <c r="A286" s="141">
        <v>2012</v>
      </c>
      <c r="B286" s="140" t="s">
        <v>54</v>
      </c>
      <c r="C286" s="140" t="s">
        <v>55</v>
      </c>
      <c r="D286" s="140" t="s">
        <v>184</v>
      </c>
      <c r="E286" s="140" t="s">
        <v>188</v>
      </c>
      <c r="F286" s="140" t="s">
        <v>162</v>
      </c>
      <c r="G286" s="140" t="s">
        <v>154</v>
      </c>
      <c r="H286" s="140" t="s">
        <v>199</v>
      </c>
      <c r="I286" s="141">
        <v>418</v>
      </c>
    </row>
    <row r="287" spans="1:9" x14ac:dyDescent="0.35">
      <c r="A287" s="141">
        <v>2012</v>
      </c>
      <c r="B287" s="140" t="s">
        <v>54</v>
      </c>
      <c r="C287" s="140" t="s">
        <v>55</v>
      </c>
      <c r="D287" s="140" t="s">
        <v>184</v>
      </c>
      <c r="E287" s="140" t="s">
        <v>188</v>
      </c>
      <c r="F287" s="140" t="s">
        <v>162</v>
      </c>
      <c r="G287" s="140" t="s">
        <v>154</v>
      </c>
      <c r="H287" s="140" t="s">
        <v>258</v>
      </c>
      <c r="I287" s="141">
        <v>16</v>
      </c>
    </row>
    <row r="288" spans="1:9" x14ac:dyDescent="0.35">
      <c r="A288" s="141">
        <v>2012</v>
      </c>
      <c r="B288" s="140" t="s">
        <v>54</v>
      </c>
      <c r="C288" s="140" t="s">
        <v>55</v>
      </c>
      <c r="D288" s="140" t="s">
        <v>184</v>
      </c>
      <c r="E288" s="140" t="s">
        <v>188</v>
      </c>
      <c r="F288" s="140" t="s">
        <v>162</v>
      </c>
      <c r="G288" s="140" t="s">
        <v>200</v>
      </c>
      <c r="H288" s="140" t="s">
        <v>199</v>
      </c>
      <c r="I288" s="141">
        <v>63</v>
      </c>
    </row>
    <row r="289" spans="1:9" x14ac:dyDescent="0.35">
      <c r="A289" s="141">
        <v>2012</v>
      </c>
      <c r="B289" s="140" t="s">
        <v>54</v>
      </c>
      <c r="C289" s="140" t="s">
        <v>55</v>
      </c>
      <c r="D289" s="140" t="s">
        <v>184</v>
      </c>
      <c r="E289" s="140" t="s">
        <v>188</v>
      </c>
      <c r="F289" s="140" t="s">
        <v>162</v>
      </c>
      <c r="G289" s="140" t="s">
        <v>200</v>
      </c>
      <c r="H289" s="140" t="s">
        <v>258</v>
      </c>
      <c r="I289" s="141">
        <v>1</v>
      </c>
    </row>
    <row r="290" spans="1:9" x14ac:dyDescent="0.35">
      <c r="A290" s="141">
        <v>2012</v>
      </c>
      <c r="B290" s="140" t="s">
        <v>56</v>
      </c>
      <c r="C290" s="140" t="s">
        <v>57</v>
      </c>
      <c r="D290" s="140" t="s">
        <v>185</v>
      </c>
      <c r="E290" s="140" t="s">
        <v>186</v>
      </c>
      <c r="F290" s="140" t="s">
        <v>162</v>
      </c>
      <c r="G290" s="140" t="s">
        <v>154</v>
      </c>
      <c r="H290" s="140" t="s">
        <v>199</v>
      </c>
      <c r="I290" s="141">
        <v>295</v>
      </c>
    </row>
    <row r="291" spans="1:9" x14ac:dyDescent="0.35">
      <c r="A291" s="141">
        <v>2012</v>
      </c>
      <c r="B291" s="140" t="s">
        <v>56</v>
      </c>
      <c r="C291" s="140" t="s">
        <v>57</v>
      </c>
      <c r="D291" s="140" t="s">
        <v>185</v>
      </c>
      <c r="E291" s="140" t="s">
        <v>186</v>
      </c>
      <c r="F291" s="140" t="s">
        <v>162</v>
      </c>
      <c r="G291" s="140" t="s">
        <v>154</v>
      </c>
      <c r="H291" s="140" t="s">
        <v>258</v>
      </c>
      <c r="I291" s="141">
        <v>13</v>
      </c>
    </row>
    <row r="292" spans="1:9" x14ac:dyDescent="0.35">
      <c r="A292" s="141">
        <v>2012</v>
      </c>
      <c r="B292" s="140" t="s">
        <v>56</v>
      </c>
      <c r="C292" s="140" t="s">
        <v>57</v>
      </c>
      <c r="D292" s="140" t="s">
        <v>185</v>
      </c>
      <c r="E292" s="140" t="s">
        <v>186</v>
      </c>
      <c r="F292" s="140" t="s">
        <v>162</v>
      </c>
      <c r="G292" s="140" t="s">
        <v>200</v>
      </c>
      <c r="H292" s="140" t="s">
        <v>199</v>
      </c>
      <c r="I292" s="141">
        <v>229</v>
      </c>
    </row>
    <row r="293" spans="1:9" x14ac:dyDescent="0.35">
      <c r="A293" s="141">
        <v>2012</v>
      </c>
      <c r="B293" s="140" t="s">
        <v>56</v>
      </c>
      <c r="C293" s="140" t="s">
        <v>57</v>
      </c>
      <c r="D293" s="140" t="s">
        <v>185</v>
      </c>
      <c r="E293" s="140" t="s">
        <v>186</v>
      </c>
      <c r="F293" s="140" t="s">
        <v>162</v>
      </c>
      <c r="G293" s="140" t="s">
        <v>200</v>
      </c>
      <c r="H293" s="140" t="s">
        <v>258</v>
      </c>
      <c r="I293" s="141">
        <v>5</v>
      </c>
    </row>
    <row r="294" spans="1:9" x14ac:dyDescent="0.35">
      <c r="A294" s="141">
        <v>2012</v>
      </c>
      <c r="B294" s="140" t="s">
        <v>58</v>
      </c>
      <c r="C294" s="140" t="s">
        <v>59</v>
      </c>
      <c r="D294" s="140" t="s">
        <v>184</v>
      </c>
      <c r="E294" s="140" t="s">
        <v>188</v>
      </c>
      <c r="F294" s="140" t="s">
        <v>162</v>
      </c>
      <c r="G294" s="140" t="s">
        <v>154</v>
      </c>
      <c r="H294" s="140" t="s">
        <v>199</v>
      </c>
      <c r="I294" s="141">
        <v>0</v>
      </c>
    </row>
    <row r="295" spans="1:9" x14ac:dyDescent="0.35">
      <c r="A295" s="141">
        <v>2012</v>
      </c>
      <c r="B295" s="140" t="s">
        <v>58</v>
      </c>
      <c r="C295" s="140" t="s">
        <v>59</v>
      </c>
      <c r="D295" s="140" t="s">
        <v>184</v>
      </c>
      <c r="E295" s="140" t="s">
        <v>188</v>
      </c>
      <c r="F295" s="140" t="s">
        <v>162</v>
      </c>
      <c r="G295" s="140" t="s">
        <v>154</v>
      </c>
      <c r="H295" s="140" t="s">
        <v>258</v>
      </c>
      <c r="I295" s="141">
        <v>0</v>
      </c>
    </row>
    <row r="296" spans="1:9" x14ac:dyDescent="0.35">
      <c r="A296" s="141">
        <v>2012</v>
      </c>
      <c r="B296" s="140" t="s">
        <v>58</v>
      </c>
      <c r="C296" s="140" t="s">
        <v>59</v>
      </c>
      <c r="D296" s="140" t="s">
        <v>184</v>
      </c>
      <c r="E296" s="140" t="s">
        <v>188</v>
      </c>
      <c r="F296" s="140" t="s">
        <v>162</v>
      </c>
      <c r="G296" s="140" t="s">
        <v>200</v>
      </c>
      <c r="H296" s="140" t="s">
        <v>199</v>
      </c>
      <c r="I296" s="141">
        <v>0</v>
      </c>
    </row>
    <row r="297" spans="1:9" x14ac:dyDescent="0.35">
      <c r="A297" s="141">
        <v>2012</v>
      </c>
      <c r="B297" s="140" t="s">
        <v>58</v>
      </c>
      <c r="C297" s="140" t="s">
        <v>59</v>
      </c>
      <c r="D297" s="140" t="s">
        <v>184</v>
      </c>
      <c r="E297" s="140" t="s">
        <v>188</v>
      </c>
      <c r="F297" s="140" t="s">
        <v>162</v>
      </c>
      <c r="G297" s="140" t="s">
        <v>200</v>
      </c>
      <c r="H297" s="140" t="s">
        <v>258</v>
      </c>
      <c r="I297" s="141">
        <v>0</v>
      </c>
    </row>
    <row r="298" spans="1:9" x14ac:dyDescent="0.35">
      <c r="A298" s="141">
        <v>2012</v>
      </c>
      <c r="B298" s="140" t="s">
        <v>92</v>
      </c>
      <c r="C298" s="140" t="s">
        <v>93</v>
      </c>
      <c r="D298" s="140" t="s">
        <v>184</v>
      </c>
      <c r="E298" s="140" t="s">
        <v>186</v>
      </c>
      <c r="F298" s="140" t="s">
        <v>162</v>
      </c>
      <c r="G298" s="140" t="s">
        <v>154</v>
      </c>
      <c r="H298" s="140" t="s">
        <v>199</v>
      </c>
      <c r="I298" s="141">
        <v>0</v>
      </c>
    </row>
    <row r="299" spans="1:9" x14ac:dyDescent="0.35">
      <c r="A299" s="141">
        <v>2012</v>
      </c>
      <c r="B299" s="140" t="s">
        <v>92</v>
      </c>
      <c r="C299" s="140" t="s">
        <v>93</v>
      </c>
      <c r="D299" s="140" t="s">
        <v>184</v>
      </c>
      <c r="E299" s="140" t="s">
        <v>186</v>
      </c>
      <c r="F299" s="140" t="s">
        <v>162</v>
      </c>
      <c r="G299" s="140" t="s">
        <v>154</v>
      </c>
      <c r="H299" s="140" t="s">
        <v>258</v>
      </c>
      <c r="I299" s="141">
        <v>0</v>
      </c>
    </row>
    <row r="300" spans="1:9" x14ac:dyDescent="0.35">
      <c r="A300" s="141">
        <v>2012</v>
      </c>
      <c r="B300" s="140" t="s">
        <v>92</v>
      </c>
      <c r="C300" s="140" t="s">
        <v>93</v>
      </c>
      <c r="D300" s="140" t="s">
        <v>184</v>
      </c>
      <c r="E300" s="140" t="s">
        <v>186</v>
      </c>
      <c r="F300" s="140" t="s">
        <v>162</v>
      </c>
      <c r="G300" s="140" t="s">
        <v>200</v>
      </c>
      <c r="H300" s="140" t="s">
        <v>199</v>
      </c>
      <c r="I300" s="141">
        <v>0</v>
      </c>
    </row>
    <row r="301" spans="1:9" x14ac:dyDescent="0.35">
      <c r="A301" s="141">
        <v>2012</v>
      </c>
      <c r="B301" s="140" t="s">
        <v>92</v>
      </c>
      <c r="C301" s="140" t="s">
        <v>93</v>
      </c>
      <c r="D301" s="140" t="s">
        <v>184</v>
      </c>
      <c r="E301" s="140" t="s">
        <v>186</v>
      </c>
      <c r="F301" s="140" t="s">
        <v>162</v>
      </c>
      <c r="G301" s="140" t="s">
        <v>200</v>
      </c>
      <c r="H301" s="140" t="s">
        <v>258</v>
      </c>
      <c r="I301" s="141">
        <v>0</v>
      </c>
    </row>
    <row r="302" spans="1:9" x14ac:dyDescent="0.35">
      <c r="A302" s="141">
        <v>2012</v>
      </c>
      <c r="B302" s="140" t="s">
        <v>60</v>
      </c>
      <c r="C302" s="140" t="s">
        <v>61</v>
      </c>
      <c r="D302" s="140" t="s">
        <v>184</v>
      </c>
      <c r="E302" s="140" t="s">
        <v>188</v>
      </c>
      <c r="F302" s="140" t="s">
        <v>162</v>
      </c>
      <c r="G302" s="140" t="s">
        <v>154</v>
      </c>
      <c r="H302" s="140" t="s">
        <v>199</v>
      </c>
      <c r="I302" s="141">
        <v>23</v>
      </c>
    </row>
    <row r="303" spans="1:9" x14ac:dyDescent="0.35">
      <c r="A303" s="141">
        <v>2012</v>
      </c>
      <c r="B303" s="140" t="s">
        <v>60</v>
      </c>
      <c r="C303" s="140" t="s">
        <v>61</v>
      </c>
      <c r="D303" s="140" t="s">
        <v>184</v>
      </c>
      <c r="E303" s="140" t="s">
        <v>188</v>
      </c>
      <c r="F303" s="140" t="s">
        <v>162</v>
      </c>
      <c r="G303" s="140" t="s">
        <v>154</v>
      </c>
      <c r="H303" s="140" t="s">
        <v>258</v>
      </c>
      <c r="I303" s="141">
        <v>0</v>
      </c>
    </row>
    <row r="304" spans="1:9" x14ac:dyDescent="0.35">
      <c r="A304" s="141">
        <v>2012</v>
      </c>
      <c r="B304" s="140" t="s">
        <v>60</v>
      </c>
      <c r="C304" s="140" t="s">
        <v>61</v>
      </c>
      <c r="D304" s="140" t="s">
        <v>184</v>
      </c>
      <c r="E304" s="140" t="s">
        <v>188</v>
      </c>
      <c r="F304" s="140" t="s">
        <v>162</v>
      </c>
      <c r="G304" s="140" t="s">
        <v>200</v>
      </c>
      <c r="H304" s="140" t="s">
        <v>199</v>
      </c>
      <c r="I304" s="141">
        <v>7</v>
      </c>
    </row>
    <row r="305" spans="1:9" x14ac:dyDescent="0.35">
      <c r="A305" s="141">
        <v>2012</v>
      </c>
      <c r="B305" s="140" t="s">
        <v>60</v>
      </c>
      <c r="C305" s="140" t="s">
        <v>61</v>
      </c>
      <c r="D305" s="140" t="s">
        <v>184</v>
      </c>
      <c r="E305" s="140" t="s">
        <v>188</v>
      </c>
      <c r="F305" s="140" t="s">
        <v>162</v>
      </c>
      <c r="G305" s="140" t="s">
        <v>200</v>
      </c>
      <c r="H305" s="140" t="s">
        <v>258</v>
      </c>
      <c r="I305" s="141">
        <v>1</v>
      </c>
    </row>
    <row r="306" spans="1:9" x14ac:dyDescent="0.35">
      <c r="A306" s="141">
        <v>2012</v>
      </c>
      <c r="B306" s="140" t="s">
        <v>62</v>
      </c>
      <c r="C306" s="140" t="s">
        <v>63</v>
      </c>
      <c r="D306" s="140" t="s">
        <v>184</v>
      </c>
      <c r="E306" s="140" t="s">
        <v>187</v>
      </c>
      <c r="F306" s="140" t="s">
        <v>162</v>
      </c>
      <c r="G306" s="140" t="s">
        <v>154</v>
      </c>
      <c r="H306" s="140" t="s">
        <v>199</v>
      </c>
      <c r="I306" s="141">
        <v>91</v>
      </c>
    </row>
    <row r="307" spans="1:9" x14ac:dyDescent="0.35">
      <c r="A307" s="141">
        <v>2012</v>
      </c>
      <c r="B307" s="140" t="s">
        <v>62</v>
      </c>
      <c r="C307" s="140" t="s">
        <v>63</v>
      </c>
      <c r="D307" s="140" t="s">
        <v>184</v>
      </c>
      <c r="E307" s="140" t="s">
        <v>187</v>
      </c>
      <c r="F307" s="140" t="s">
        <v>162</v>
      </c>
      <c r="G307" s="140" t="s">
        <v>154</v>
      </c>
      <c r="H307" s="140" t="s">
        <v>258</v>
      </c>
      <c r="I307" s="141">
        <v>9</v>
      </c>
    </row>
    <row r="308" spans="1:9" x14ac:dyDescent="0.35">
      <c r="A308" s="141">
        <v>2012</v>
      </c>
      <c r="B308" s="140" t="s">
        <v>62</v>
      </c>
      <c r="C308" s="140" t="s">
        <v>63</v>
      </c>
      <c r="D308" s="140" t="s">
        <v>184</v>
      </c>
      <c r="E308" s="140" t="s">
        <v>187</v>
      </c>
      <c r="F308" s="140" t="s">
        <v>162</v>
      </c>
      <c r="G308" s="140" t="s">
        <v>200</v>
      </c>
      <c r="H308" s="140" t="s">
        <v>199</v>
      </c>
      <c r="I308" s="141">
        <v>14</v>
      </c>
    </row>
    <row r="309" spans="1:9" x14ac:dyDescent="0.35">
      <c r="A309" s="141">
        <v>2012</v>
      </c>
      <c r="B309" s="140" t="s">
        <v>62</v>
      </c>
      <c r="C309" s="140" t="s">
        <v>63</v>
      </c>
      <c r="D309" s="140" t="s">
        <v>184</v>
      </c>
      <c r="E309" s="140" t="s">
        <v>187</v>
      </c>
      <c r="F309" s="140" t="s">
        <v>162</v>
      </c>
      <c r="G309" s="140" t="s">
        <v>200</v>
      </c>
      <c r="H309" s="140" t="s">
        <v>258</v>
      </c>
      <c r="I309" s="141">
        <v>2</v>
      </c>
    </row>
    <row r="310" spans="1:9" x14ac:dyDescent="0.35">
      <c r="A310" s="141">
        <v>2012</v>
      </c>
      <c r="B310" s="140" t="s">
        <v>64</v>
      </c>
      <c r="C310" s="140" t="s">
        <v>65</v>
      </c>
      <c r="D310" s="140" t="s">
        <v>184</v>
      </c>
      <c r="E310" s="140" t="s">
        <v>188</v>
      </c>
      <c r="F310" s="140" t="s">
        <v>162</v>
      </c>
      <c r="G310" s="140" t="s">
        <v>154</v>
      </c>
      <c r="H310" s="140" t="s">
        <v>199</v>
      </c>
      <c r="I310" s="141">
        <v>0</v>
      </c>
    </row>
    <row r="311" spans="1:9" x14ac:dyDescent="0.35">
      <c r="A311" s="141">
        <v>2012</v>
      </c>
      <c r="B311" s="140" t="s">
        <v>64</v>
      </c>
      <c r="C311" s="140" t="s">
        <v>65</v>
      </c>
      <c r="D311" s="140" t="s">
        <v>184</v>
      </c>
      <c r="E311" s="140" t="s">
        <v>188</v>
      </c>
      <c r="F311" s="140" t="s">
        <v>162</v>
      </c>
      <c r="G311" s="140" t="s">
        <v>154</v>
      </c>
      <c r="H311" s="140" t="s">
        <v>258</v>
      </c>
      <c r="I311" s="141">
        <v>0</v>
      </c>
    </row>
    <row r="312" spans="1:9" x14ac:dyDescent="0.35">
      <c r="A312" s="141">
        <v>2012</v>
      </c>
      <c r="B312" s="140" t="s">
        <v>64</v>
      </c>
      <c r="C312" s="140" t="s">
        <v>65</v>
      </c>
      <c r="D312" s="140" t="s">
        <v>184</v>
      </c>
      <c r="E312" s="140" t="s">
        <v>188</v>
      </c>
      <c r="F312" s="140" t="s">
        <v>162</v>
      </c>
      <c r="G312" s="140" t="s">
        <v>200</v>
      </c>
      <c r="H312" s="140" t="s">
        <v>199</v>
      </c>
      <c r="I312" s="141">
        <v>0</v>
      </c>
    </row>
    <row r="313" spans="1:9" x14ac:dyDescent="0.35">
      <c r="A313" s="141">
        <v>2012</v>
      </c>
      <c r="B313" s="140" t="s">
        <v>64</v>
      </c>
      <c r="C313" s="140" t="s">
        <v>65</v>
      </c>
      <c r="D313" s="140" t="s">
        <v>184</v>
      </c>
      <c r="E313" s="140" t="s">
        <v>188</v>
      </c>
      <c r="F313" s="140" t="s">
        <v>162</v>
      </c>
      <c r="G313" s="140" t="s">
        <v>200</v>
      </c>
      <c r="H313" s="140" t="s">
        <v>258</v>
      </c>
      <c r="I313" s="141">
        <v>0</v>
      </c>
    </row>
    <row r="314" spans="1:9" x14ac:dyDescent="0.35">
      <c r="A314" s="141">
        <v>2012</v>
      </c>
      <c r="B314" s="140" t="s">
        <v>66</v>
      </c>
      <c r="C314" s="140" t="s">
        <v>67</v>
      </c>
      <c r="D314" s="140" t="s">
        <v>184</v>
      </c>
      <c r="E314" s="140" t="s">
        <v>186</v>
      </c>
      <c r="F314" s="140" t="s">
        <v>162</v>
      </c>
      <c r="G314" s="140" t="s">
        <v>154</v>
      </c>
      <c r="H314" s="140" t="s">
        <v>199</v>
      </c>
      <c r="I314" s="141">
        <v>540</v>
      </c>
    </row>
    <row r="315" spans="1:9" x14ac:dyDescent="0.35">
      <c r="A315" s="141">
        <v>2012</v>
      </c>
      <c r="B315" s="140" t="s">
        <v>66</v>
      </c>
      <c r="C315" s="140" t="s">
        <v>67</v>
      </c>
      <c r="D315" s="140" t="s">
        <v>184</v>
      </c>
      <c r="E315" s="140" t="s">
        <v>186</v>
      </c>
      <c r="F315" s="140" t="s">
        <v>162</v>
      </c>
      <c r="G315" s="140" t="s">
        <v>154</v>
      </c>
      <c r="H315" s="140" t="s">
        <v>258</v>
      </c>
      <c r="I315" s="141">
        <v>33</v>
      </c>
    </row>
    <row r="316" spans="1:9" x14ac:dyDescent="0.35">
      <c r="A316" s="141">
        <v>2012</v>
      </c>
      <c r="B316" s="140" t="s">
        <v>66</v>
      </c>
      <c r="C316" s="140" t="s">
        <v>67</v>
      </c>
      <c r="D316" s="140" t="s">
        <v>184</v>
      </c>
      <c r="E316" s="140" t="s">
        <v>186</v>
      </c>
      <c r="F316" s="140" t="s">
        <v>162</v>
      </c>
      <c r="G316" s="140" t="s">
        <v>200</v>
      </c>
      <c r="H316" s="140" t="s">
        <v>199</v>
      </c>
      <c r="I316" s="141">
        <v>116</v>
      </c>
    </row>
    <row r="317" spans="1:9" x14ac:dyDescent="0.35">
      <c r="A317" s="141">
        <v>2012</v>
      </c>
      <c r="B317" s="140" t="s">
        <v>66</v>
      </c>
      <c r="C317" s="140" t="s">
        <v>67</v>
      </c>
      <c r="D317" s="140" t="s">
        <v>184</v>
      </c>
      <c r="E317" s="140" t="s">
        <v>186</v>
      </c>
      <c r="F317" s="140" t="s">
        <v>162</v>
      </c>
      <c r="G317" s="140" t="s">
        <v>200</v>
      </c>
      <c r="H317" s="140" t="s">
        <v>258</v>
      </c>
      <c r="I317" s="141">
        <v>13</v>
      </c>
    </row>
    <row r="318" spans="1:9" x14ac:dyDescent="0.35">
      <c r="A318" s="141">
        <v>2012</v>
      </c>
      <c r="B318" s="140" t="s">
        <v>68</v>
      </c>
      <c r="C318" s="140" t="s">
        <v>69</v>
      </c>
      <c r="D318" s="140" t="s">
        <v>184</v>
      </c>
      <c r="E318" s="140" t="s">
        <v>188</v>
      </c>
      <c r="F318" s="140" t="s">
        <v>162</v>
      </c>
      <c r="G318" s="140" t="s">
        <v>154</v>
      </c>
      <c r="H318" s="140" t="s">
        <v>199</v>
      </c>
      <c r="I318" s="141">
        <v>0</v>
      </c>
    </row>
    <row r="319" spans="1:9" x14ac:dyDescent="0.35">
      <c r="A319" s="141">
        <v>2012</v>
      </c>
      <c r="B319" s="140" t="s">
        <v>68</v>
      </c>
      <c r="C319" s="140" t="s">
        <v>69</v>
      </c>
      <c r="D319" s="140" t="s">
        <v>184</v>
      </c>
      <c r="E319" s="140" t="s">
        <v>188</v>
      </c>
      <c r="F319" s="140" t="s">
        <v>162</v>
      </c>
      <c r="G319" s="140" t="s">
        <v>154</v>
      </c>
      <c r="H319" s="140" t="s">
        <v>258</v>
      </c>
      <c r="I319" s="141">
        <v>0</v>
      </c>
    </row>
    <row r="320" spans="1:9" x14ac:dyDescent="0.35">
      <c r="A320" s="141">
        <v>2012</v>
      </c>
      <c r="B320" s="140" t="s">
        <v>68</v>
      </c>
      <c r="C320" s="140" t="s">
        <v>69</v>
      </c>
      <c r="D320" s="140" t="s">
        <v>184</v>
      </c>
      <c r="E320" s="140" t="s">
        <v>188</v>
      </c>
      <c r="F320" s="140" t="s">
        <v>162</v>
      </c>
      <c r="G320" s="140" t="s">
        <v>200</v>
      </c>
      <c r="H320" s="140" t="s">
        <v>199</v>
      </c>
      <c r="I320" s="141">
        <v>0</v>
      </c>
    </row>
    <row r="321" spans="1:9" x14ac:dyDescent="0.35">
      <c r="A321" s="141">
        <v>2012</v>
      </c>
      <c r="B321" s="140" t="s">
        <v>68</v>
      </c>
      <c r="C321" s="140" t="s">
        <v>69</v>
      </c>
      <c r="D321" s="140" t="s">
        <v>184</v>
      </c>
      <c r="E321" s="140" t="s">
        <v>188</v>
      </c>
      <c r="F321" s="140" t="s">
        <v>162</v>
      </c>
      <c r="G321" s="140" t="s">
        <v>200</v>
      </c>
      <c r="H321" s="140" t="s">
        <v>258</v>
      </c>
      <c r="I321" s="141">
        <v>0</v>
      </c>
    </row>
    <row r="322" spans="1:9" x14ac:dyDescent="0.35">
      <c r="A322" s="141">
        <v>2012</v>
      </c>
      <c r="B322" s="140" t="s">
        <v>70</v>
      </c>
      <c r="C322" s="140" t="s">
        <v>71</v>
      </c>
      <c r="D322" s="140" t="s">
        <v>184</v>
      </c>
      <c r="E322" s="140" t="s">
        <v>188</v>
      </c>
      <c r="F322" s="140" t="s">
        <v>162</v>
      </c>
      <c r="G322" s="140" t="s">
        <v>154</v>
      </c>
      <c r="H322" s="140" t="s">
        <v>199</v>
      </c>
      <c r="I322" s="141">
        <v>260</v>
      </c>
    </row>
    <row r="323" spans="1:9" x14ac:dyDescent="0.35">
      <c r="A323" s="141">
        <v>2012</v>
      </c>
      <c r="B323" s="140" t="s">
        <v>70</v>
      </c>
      <c r="C323" s="140" t="s">
        <v>71</v>
      </c>
      <c r="D323" s="140" t="s">
        <v>184</v>
      </c>
      <c r="E323" s="140" t="s">
        <v>188</v>
      </c>
      <c r="F323" s="140" t="s">
        <v>162</v>
      </c>
      <c r="G323" s="140" t="s">
        <v>154</v>
      </c>
      <c r="H323" s="140" t="s">
        <v>258</v>
      </c>
      <c r="I323" s="141">
        <v>4</v>
      </c>
    </row>
    <row r="324" spans="1:9" x14ac:dyDescent="0.35">
      <c r="A324" s="141">
        <v>2012</v>
      </c>
      <c r="B324" s="140" t="s">
        <v>70</v>
      </c>
      <c r="C324" s="140" t="s">
        <v>71</v>
      </c>
      <c r="D324" s="140" t="s">
        <v>184</v>
      </c>
      <c r="E324" s="140" t="s">
        <v>188</v>
      </c>
      <c r="F324" s="140" t="s">
        <v>162</v>
      </c>
      <c r="G324" s="140" t="s">
        <v>200</v>
      </c>
      <c r="H324" s="140" t="s">
        <v>199</v>
      </c>
      <c r="I324" s="141">
        <v>55</v>
      </c>
    </row>
    <row r="325" spans="1:9" x14ac:dyDescent="0.35">
      <c r="A325" s="141">
        <v>2012</v>
      </c>
      <c r="B325" s="140" t="s">
        <v>70</v>
      </c>
      <c r="C325" s="140" t="s">
        <v>71</v>
      </c>
      <c r="D325" s="140" t="s">
        <v>184</v>
      </c>
      <c r="E325" s="140" t="s">
        <v>188</v>
      </c>
      <c r="F325" s="140" t="s">
        <v>162</v>
      </c>
      <c r="G325" s="140" t="s">
        <v>200</v>
      </c>
      <c r="H325" s="140" t="s">
        <v>258</v>
      </c>
      <c r="I325" s="141">
        <v>3</v>
      </c>
    </row>
    <row r="326" spans="1:9" x14ac:dyDescent="0.35">
      <c r="A326" s="141">
        <v>2012</v>
      </c>
      <c r="B326" s="140" t="s">
        <v>72</v>
      </c>
      <c r="C326" s="140" t="s">
        <v>73</v>
      </c>
      <c r="D326" s="140" t="s">
        <v>185</v>
      </c>
      <c r="E326" s="140" t="s">
        <v>186</v>
      </c>
      <c r="F326" s="140" t="s">
        <v>162</v>
      </c>
      <c r="G326" s="140" t="s">
        <v>154</v>
      </c>
      <c r="H326" s="140" t="s">
        <v>199</v>
      </c>
      <c r="I326" s="141">
        <v>322</v>
      </c>
    </row>
    <row r="327" spans="1:9" x14ac:dyDescent="0.35">
      <c r="A327" s="141">
        <v>2012</v>
      </c>
      <c r="B327" s="140" t="s">
        <v>72</v>
      </c>
      <c r="C327" s="140" t="s">
        <v>73</v>
      </c>
      <c r="D327" s="140" t="s">
        <v>185</v>
      </c>
      <c r="E327" s="140" t="s">
        <v>186</v>
      </c>
      <c r="F327" s="140" t="s">
        <v>162</v>
      </c>
      <c r="G327" s="140" t="s">
        <v>154</v>
      </c>
      <c r="H327" s="140" t="s">
        <v>258</v>
      </c>
      <c r="I327" s="141">
        <v>22</v>
      </c>
    </row>
    <row r="328" spans="1:9" x14ac:dyDescent="0.35">
      <c r="A328" s="141">
        <v>2012</v>
      </c>
      <c r="B328" s="140" t="s">
        <v>72</v>
      </c>
      <c r="C328" s="140" t="s">
        <v>73</v>
      </c>
      <c r="D328" s="140" t="s">
        <v>185</v>
      </c>
      <c r="E328" s="140" t="s">
        <v>186</v>
      </c>
      <c r="F328" s="140" t="s">
        <v>162</v>
      </c>
      <c r="G328" s="140" t="s">
        <v>200</v>
      </c>
      <c r="H328" s="140" t="s">
        <v>199</v>
      </c>
      <c r="I328" s="141">
        <v>159</v>
      </c>
    </row>
    <row r="329" spans="1:9" x14ac:dyDescent="0.35">
      <c r="A329" s="141">
        <v>2012</v>
      </c>
      <c r="B329" s="140" t="s">
        <v>72</v>
      </c>
      <c r="C329" s="140" t="s">
        <v>73</v>
      </c>
      <c r="D329" s="140" t="s">
        <v>185</v>
      </c>
      <c r="E329" s="140" t="s">
        <v>186</v>
      </c>
      <c r="F329" s="140" t="s">
        <v>162</v>
      </c>
      <c r="G329" s="140" t="s">
        <v>200</v>
      </c>
      <c r="H329" s="140" t="s">
        <v>258</v>
      </c>
      <c r="I329" s="141">
        <v>14</v>
      </c>
    </row>
    <row r="330" spans="1:9" x14ac:dyDescent="0.35">
      <c r="A330" s="141">
        <v>2012</v>
      </c>
      <c r="B330" s="140" t="s">
        <v>74</v>
      </c>
      <c r="C330" s="140" t="s">
        <v>75</v>
      </c>
      <c r="D330" s="140" t="s">
        <v>184</v>
      </c>
      <c r="E330" s="140" t="s">
        <v>187</v>
      </c>
      <c r="F330" s="140" t="s">
        <v>162</v>
      </c>
      <c r="G330" s="140" t="s">
        <v>154</v>
      </c>
      <c r="H330" s="140" t="s">
        <v>199</v>
      </c>
      <c r="I330" s="141">
        <v>237</v>
      </c>
    </row>
    <row r="331" spans="1:9" x14ac:dyDescent="0.35">
      <c r="A331" s="141">
        <v>2012</v>
      </c>
      <c r="B331" s="140" t="s">
        <v>74</v>
      </c>
      <c r="C331" s="140" t="s">
        <v>75</v>
      </c>
      <c r="D331" s="140" t="s">
        <v>184</v>
      </c>
      <c r="E331" s="140" t="s">
        <v>187</v>
      </c>
      <c r="F331" s="140" t="s">
        <v>162</v>
      </c>
      <c r="G331" s="140" t="s">
        <v>154</v>
      </c>
      <c r="H331" s="140" t="s">
        <v>258</v>
      </c>
      <c r="I331" s="141">
        <v>10</v>
      </c>
    </row>
    <row r="332" spans="1:9" x14ac:dyDescent="0.35">
      <c r="A332" s="141">
        <v>2012</v>
      </c>
      <c r="B332" s="140" t="s">
        <v>74</v>
      </c>
      <c r="C332" s="140" t="s">
        <v>75</v>
      </c>
      <c r="D332" s="140" t="s">
        <v>184</v>
      </c>
      <c r="E332" s="140" t="s">
        <v>187</v>
      </c>
      <c r="F332" s="140" t="s">
        <v>162</v>
      </c>
      <c r="G332" s="140" t="s">
        <v>200</v>
      </c>
      <c r="H332" s="140" t="s">
        <v>199</v>
      </c>
      <c r="I332" s="141">
        <v>67</v>
      </c>
    </row>
    <row r="333" spans="1:9" x14ac:dyDescent="0.35">
      <c r="A333" s="141">
        <v>2012</v>
      </c>
      <c r="B333" s="140" t="s">
        <v>74</v>
      </c>
      <c r="C333" s="140" t="s">
        <v>75</v>
      </c>
      <c r="D333" s="140" t="s">
        <v>184</v>
      </c>
      <c r="E333" s="140" t="s">
        <v>187</v>
      </c>
      <c r="F333" s="140" t="s">
        <v>162</v>
      </c>
      <c r="G333" s="140" t="s">
        <v>200</v>
      </c>
      <c r="H333" s="140" t="s">
        <v>258</v>
      </c>
      <c r="I333" s="141">
        <v>5</v>
      </c>
    </row>
    <row r="334" spans="1:9" x14ac:dyDescent="0.35">
      <c r="A334" s="141">
        <v>2012</v>
      </c>
      <c r="B334" s="140" t="s">
        <v>76</v>
      </c>
      <c r="C334" s="140" t="s">
        <v>77</v>
      </c>
      <c r="D334" s="140" t="s">
        <v>184</v>
      </c>
      <c r="E334" s="140" t="s">
        <v>188</v>
      </c>
      <c r="F334" s="140" t="s">
        <v>162</v>
      </c>
      <c r="G334" s="140" t="s">
        <v>154</v>
      </c>
      <c r="H334" s="140" t="s">
        <v>199</v>
      </c>
      <c r="I334" s="141">
        <v>303</v>
      </c>
    </row>
    <row r="335" spans="1:9" x14ac:dyDescent="0.35">
      <c r="A335" s="141">
        <v>2012</v>
      </c>
      <c r="B335" s="140" t="s">
        <v>76</v>
      </c>
      <c r="C335" s="140" t="s">
        <v>77</v>
      </c>
      <c r="D335" s="140" t="s">
        <v>184</v>
      </c>
      <c r="E335" s="140" t="s">
        <v>188</v>
      </c>
      <c r="F335" s="140" t="s">
        <v>162</v>
      </c>
      <c r="G335" s="140" t="s">
        <v>154</v>
      </c>
      <c r="H335" s="140" t="s">
        <v>258</v>
      </c>
      <c r="I335" s="141">
        <v>22</v>
      </c>
    </row>
    <row r="336" spans="1:9" x14ac:dyDescent="0.35">
      <c r="A336" s="141">
        <v>2012</v>
      </c>
      <c r="B336" s="140" t="s">
        <v>76</v>
      </c>
      <c r="C336" s="140" t="s">
        <v>77</v>
      </c>
      <c r="D336" s="140" t="s">
        <v>184</v>
      </c>
      <c r="E336" s="140" t="s">
        <v>188</v>
      </c>
      <c r="F336" s="140" t="s">
        <v>162</v>
      </c>
      <c r="G336" s="140" t="s">
        <v>200</v>
      </c>
      <c r="H336" s="140" t="s">
        <v>199</v>
      </c>
      <c r="I336" s="141">
        <v>42</v>
      </c>
    </row>
    <row r="337" spans="1:9" x14ac:dyDescent="0.35">
      <c r="A337" s="141">
        <v>2012</v>
      </c>
      <c r="B337" s="140" t="s">
        <v>76</v>
      </c>
      <c r="C337" s="140" t="s">
        <v>77</v>
      </c>
      <c r="D337" s="140" t="s">
        <v>184</v>
      </c>
      <c r="E337" s="140" t="s">
        <v>188</v>
      </c>
      <c r="F337" s="140" t="s">
        <v>162</v>
      </c>
      <c r="G337" s="140" t="s">
        <v>200</v>
      </c>
      <c r="H337" s="140" t="s">
        <v>258</v>
      </c>
      <c r="I337" s="141">
        <v>4</v>
      </c>
    </row>
    <row r="338" spans="1:9" x14ac:dyDescent="0.35">
      <c r="A338" s="141">
        <v>2012</v>
      </c>
      <c r="B338" s="140" t="s">
        <v>78</v>
      </c>
      <c r="C338" s="140" t="s">
        <v>79</v>
      </c>
      <c r="D338" s="140" t="s">
        <v>184</v>
      </c>
      <c r="E338" s="140" t="s">
        <v>186</v>
      </c>
      <c r="F338" s="140" t="s">
        <v>162</v>
      </c>
      <c r="G338" s="140" t="s">
        <v>154</v>
      </c>
      <c r="H338" s="140" t="s">
        <v>199</v>
      </c>
      <c r="I338" s="141">
        <v>507</v>
      </c>
    </row>
    <row r="339" spans="1:9" x14ac:dyDescent="0.35">
      <c r="A339" s="141">
        <v>2012</v>
      </c>
      <c r="B339" s="140" t="s">
        <v>78</v>
      </c>
      <c r="C339" s="140" t="s">
        <v>79</v>
      </c>
      <c r="D339" s="140" t="s">
        <v>184</v>
      </c>
      <c r="E339" s="140" t="s">
        <v>186</v>
      </c>
      <c r="F339" s="140" t="s">
        <v>162</v>
      </c>
      <c r="G339" s="140" t="s">
        <v>154</v>
      </c>
      <c r="H339" s="140" t="s">
        <v>258</v>
      </c>
      <c r="I339" s="141">
        <v>47</v>
      </c>
    </row>
    <row r="340" spans="1:9" x14ac:dyDescent="0.35">
      <c r="A340" s="141">
        <v>2012</v>
      </c>
      <c r="B340" s="140" t="s">
        <v>78</v>
      </c>
      <c r="C340" s="140" t="s">
        <v>79</v>
      </c>
      <c r="D340" s="140" t="s">
        <v>184</v>
      </c>
      <c r="E340" s="140" t="s">
        <v>186</v>
      </c>
      <c r="F340" s="140" t="s">
        <v>162</v>
      </c>
      <c r="G340" s="140" t="s">
        <v>200</v>
      </c>
      <c r="H340" s="140" t="s">
        <v>199</v>
      </c>
      <c r="I340" s="141">
        <v>73</v>
      </c>
    </row>
    <row r="341" spans="1:9" x14ac:dyDescent="0.35">
      <c r="A341" s="141">
        <v>2012</v>
      </c>
      <c r="B341" s="140" t="s">
        <v>78</v>
      </c>
      <c r="C341" s="140" t="s">
        <v>79</v>
      </c>
      <c r="D341" s="140" t="s">
        <v>184</v>
      </c>
      <c r="E341" s="140" t="s">
        <v>186</v>
      </c>
      <c r="F341" s="140" t="s">
        <v>162</v>
      </c>
      <c r="G341" s="140" t="s">
        <v>200</v>
      </c>
      <c r="H341" s="140" t="s">
        <v>258</v>
      </c>
      <c r="I341" s="141">
        <v>2</v>
      </c>
    </row>
    <row r="342" spans="1:9" x14ac:dyDescent="0.35">
      <c r="A342" s="141">
        <v>2012</v>
      </c>
      <c r="B342" s="140" t="s">
        <v>80</v>
      </c>
      <c r="C342" s="140" t="s">
        <v>81</v>
      </c>
      <c r="D342" s="140" t="s">
        <v>185</v>
      </c>
      <c r="E342" s="140" t="s">
        <v>186</v>
      </c>
      <c r="F342" s="140" t="s">
        <v>162</v>
      </c>
      <c r="G342" s="140" t="s">
        <v>154</v>
      </c>
      <c r="H342" s="140" t="s">
        <v>199</v>
      </c>
      <c r="I342" s="141">
        <v>373</v>
      </c>
    </row>
    <row r="343" spans="1:9" x14ac:dyDescent="0.35">
      <c r="A343" s="141">
        <v>2012</v>
      </c>
      <c r="B343" s="140" t="s">
        <v>80</v>
      </c>
      <c r="C343" s="140" t="s">
        <v>81</v>
      </c>
      <c r="D343" s="140" t="s">
        <v>185</v>
      </c>
      <c r="E343" s="140" t="s">
        <v>186</v>
      </c>
      <c r="F343" s="140" t="s">
        <v>162</v>
      </c>
      <c r="G343" s="140" t="s">
        <v>154</v>
      </c>
      <c r="H343" s="140" t="s">
        <v>258</v>
      </c>
      <c r="I343" s="141">
        <v>8</v>
      </c>
    </row>
    <row r="344" spans="1:9" x14ac:dyDescent="0.35">
      <c r="A344" s="141">
        <v>2012</v>
      </c>
      <c r="B344" s="140" t="s">
        <v>80</v>
      </c>
      <c r="C344" s="140" t="s">
        <v>81</v>
      </c>
      <c r="D344" s="140" t="s">
        <v>185</v>
      </c>
      <c r="E344" s="140" t="s">
        <v>186</v>
      </c>
      <c r="F344" s="140" t="s">
        <v>162</v>
      </c>
      <c r="G344" s="140" t="s">
        <v>200</v>
      </c>
      <c r="H344" s="140" t="s">
        <v>199</v>
      </c>
      <c r="I344" s="141">
        <v>102</v>
      </c>
    </row>
    <row r="345" spans="1:9" x14ac:dyDescent="0.35">
      <c r="A345" s="141">
        <v>2012</v>
      </c>
      <c r="B345" s="140" t="s">
        <v>80</v>
      </c>
      <c r="C345" s="140" t="s">
        <v>81</v>
      </c>
      <c r="D345" s="140" t="s">
        <v>185</v>
      </c>
      <c r="E345" s="140" t="s">
        <v>186</v>
      </c>
      <c r="F345" s="140" t="s">
        <v>162</v>
      </c>
      <c r="G345" s="140" t="s">
        <v>200</v>
      </c>
      <c r="H345" s="140" t="s">
        <v>258</v>
      </c>
      <c r="I345" s="141">
        <v>5</v>
      </c>
    </row>
    <row r="346" spans="1:9" x14ac:dyDescent="0.35">
      <c r="A346" s="141">
        <v>2012</v>
      </c>
      <c r="B346" s="140" t="s">
        <v>82</v>
      </c>
      <c r="C346" s="140" t="s">
        <v>83</v>
      </c>
      <c r="D346" s="140" t="s">
        <v>184</v>
      </c>
      <c r="E346" s="140" t="s">
        <v>187</v>
      </c>
      <c r="F346" s="140" t="s">
        <v>162</v>
      </c>
      <c r="G346" s="140" t="s">
        <v>154</v>
      </c>
      <c r="H346" s="140" t="s">
        <v>199</v>
      </c>
      <c r="I346" s="141">
        <v>0</v>
      </c>
    </row>
    <row r="347" spans="1:9" x14ac:dyDescent="0.35">
      <c r="A347" s="141">
        <v>2012</v>
      </c>
      <c r="B347" s="140" t="s">
        <v>82</v>
      </c>
      <c r="C347" s="140" t="s">
        <v>83</v>
      </c>
      <c r="D347" s="140" t="s">
        <v>184</v>
      </c>
      <c r="E347" s="140" t="s">
        <v>187</v>
      </c>
      <c r="F347" s="140" t="s">
        <v>162</v>
      </c>
      <c r="G347" s="140" t="s">
        <v>154</v>
      </c>
      <c r="H347" s="140" t="s">
        <v>258</v>
      </c>
      <c r="I347" s="141">
        <v>0</v>
      </c>
    </row>
    <row r="348" spans="1:9" x14ac:dyDescent="0.35">
      <c r="A348" s="141">
        <v>2012</v>
      </c>
      <c r="B348" s="140" t="s">
        <v>82</v>
      </c>
      <c r="C348" s="140" t="s">
        <v>83</v>
      </c>
      <c r="D348" s="140" t="s">
        <v>184</v>
      </c>
      <c r="E348" s="140" t="s">
        <v>187</v>
      </c>
      <c r="F348" s="140" t="s">
        <v>162</v>
      </c>
      <c r="G348" s="140" t="s">
        <v>200</v>
      </c>
      <c r="H348" s="140" t="s">
        <v>199</v>
      </c>
      <c r="I348" s="141">
        <v>0</v>
      </c>
    </row>
    <row r="349" spans="1:9" x14ac:dyDescent="0.35">
      <c r="A349" s="141">
        <v>2012</v>
      </c>
      <c r="B349" s="140" t="s">
        <v>82</v>
      </c>
      <c r="C349" s="140" t="s">
        <v>83</v>
      </c>
      <c r="D349" s="140" t="s">
        <v>184</v>
      </c>
      <c r="E349" s="140" t="s">
        <v>187</v>
      </c>
      <c r="F349" s="140" t="s">
        <v>162</v>
      </c>
      <c r="G349" s="140" t="s">
        <v>200</v>
      </c>
      <c r="H349" s="140" t="s">
        <v>258</v>
      </c>
      <c r="I349" s="141">
        <v>0</v>
      </c>
    </row>
    <row r="350" spans="1:9" x14ac:dyDescent="0.35">
      <c r="A350" s="141">
        <v>2012</v>
      </c>
      <c r="B350" s="140" t="s">
        <v>84</v>
      </c>
      <c r="C350" s="140" t="s">
        <v>85</v>
      </c>
      <c r="D350" s="140" t="s">
        <v>185</v>
      </c>
      <c r="E350" s="140" t="s">
        <v>186</v>
      </c>
      <c r="F350" s="140" t="s">
        <v>162</v>
      </c>
      <c r="G350" s="140" t="s">
        <v>154</v>
      </c>
      <c r="H350" s="140" t="s">
        <v>199</v>
      </c>
      <c r="I350" s="141">
        <v>410</v>
      </c>
    </row>
    <row r="351" spans="1:9" x14ac:dyDescent="0.35">
      <c r="A351" s="141">
        <v>2012</v>
      </c>
      <c r="B351" s="140" t="s">
        <v>84</v>
      </c>
      <c r="C351" s="140" t="s">
        <v>85</v>
      </c>
      <c r="D351" s="140" t="s">
        <v>185</v>
      </c>
      <c r="E351" s="140" t="s">
        <v>186</v>
      </c>
      <c r="F351" s="140" t="s">
        <v>162</v>
      </c>
      <c r="G351" s="140" t="s">
        <v>154</v>
      </c>
      <c r="H351" s="140" t="s">
        <v>258</v>
      </c>
      <c r="I351" s="141">
        <v>51</v>
      </c>
    </row>
    <row r="352" spans="1:9" x14ac:dyDescent="0.35">
      <c r="A352" s="141">
        <v>2012</v>
      </c>
      <c r="B352" s="140" t="s">
        <v>84</v>
      </c>
      <c r="C352" s="140" t="s">
        <v>85</v>
      </c>
      <c r="D352" s="140" t="s">
        <v>185</v>
      </c>
      <c r="E352" s="140" t="s">
        <v>186</v>
      </c>
      <c r="F352" s="140" t="s">
        <v>162</v>
      </c>
      <c r="G352" s="140" t="s">
        <v>200</v>
      </c>
      <c r="H352" s="140" t="s">
        <v>199</v>
      </c>
      <c r="I352" s="141">
        <v>167</v>
      </c>
    </row>
    <row r="353" spans="1:9" x14ac:dyDescent="0.35">
      <c r="A353" s="141">
        <v>2012</v>
      </c>
      <c r="B353" s="140" t="s">
        <v>84</v>
      </c>
      <c r="C353" s="140" t="s">
        <v>85</v>
      </c>
      <c r="D353" s="140" t="s">
        <v>185</v>
      </c>
      <c r="E353" s="140" t="s">
        <v>186</v>
      </c>
      <c r="F353" s="140" t="s">
        <v>162</v>
      </c>
      <c r="G353" s="140" t="s">
        <v>200</v>
      </c>
      <c r="H353" s="140" t="s">
        <v>258</v>
      </c>
      <c r="I353" s="141">
        <v>28</v>
      </c>
    </row>
    <row r="354" spans="1:9" x14ac:dyDescent="0.35">
      <c r="A354" s="141">
        <v>2012</v>
      </c>
      <c r="B354" s="140" t="s">
        <v>86</v>
      </c>
      <c r="C354" s="140" t="s">
        <v>87</v>
      </c>
      <c r="D354" s="140" t="s">
        <v>184</v>
      </c>
      <c r="E354" s="140" t="s">
        <v>187</v>
      </c>
      <c r="F354" s="140" t="s">
        <v>162</v>
      </c>
      <c r="G354" s="140" t="s">
        <v>154</v>
      </c>
      <c r="H354" s="140" t="s">
        <v>199</v>
      </c>
      <c r="I354" s="141">
        <v>344</v>
      </c>
    </row>
    <row r="355" spans="1:9" x14ac:dyDescent="0.35">
      <c r="A355" s="141">
        <v>2012</v>
      </c>
      <c r="B355" s="140" t="s">
        <v>86</v>
      </c>
      <c r="C355" s="140" t="s">
        <v>87</v>
      </c>
      <c r="D355" s="140" t="s">
        <v>184</v>
      </c>
      <c r="E355" s="140" t="s">
        <v>187</v>
      </c>
      <c r="F355" s="140" t="s">
        <v>162</v>
      </c>
      <c r="G355" s="140" t="s">
        <v>154</v>
      </c>
      <c r="H355" s="140" t="s">
        <v>258</v>
      </c>
      <c r="I355" s="141">
        <v>38</v>
      </c>
    </row>
    <row r="356" spans="1:9" x14ac:dyDescent="0.35">
      <c r="A356" s="141">
        <v>2012</v>
      </c>
      <c r="B356" s="140" t="s">
        <v>86</v>
      </c>
      <c r="C356" s="140" t="s">
        <v>87</v>
      </c>
      <c r="D356" s="140" t="s">
        <v>184</v>
      </c>
      <c r="E356" s="140" t="s">
        <v>187</v>
      </c>
      <c r="F356" s="140" t="s">
        <v>162</v>
      </c>
      <c r="G356" s="140" t="s">
        <v>200</v>
      </c>
      <c r="H356" s="140" t="s">
        <v>199</v>
      </c>
      <c r="I356" s="141">
        <v>106</v>
      </c>
    </row>
    <row r="357" spans="1:9" x14ac:dyDescent="0.35">
      <c r="A357" s="141">
        <v>2012</v>
      </c>
      <c r="B357" s="140" t="s">
        <v>86</v>
      </c>
      <c r="C357" s="140" t="s">
        <v>87</v>
      </c>
      <c r="D357" s="140" t="s">
        <v>184</v>
      </c>
      <c r="E357" s="140" t="s">
        <v>187</v>
      </c>
      <c r="F357" s="140" t="s">
        <v>162</v>
      </c>
      <c r="G357" s="140" t="s">
        <v>200</v>
      </c>
      <c r="H357" s="140" t="s">
        <v>258</v>
      </c>
      <c r="I357" s="141">
        <v>3</v>
      </c>
    </row>
    <row r="358" spans="1:9" x14ac:dyDescent="0.35">
      <c r="A358" s="141">
        <v>2012</v>
      </c>
      <c r="B358" s="140" t="s">
        <v>88</v>
      </c>
      <c r="C358" s="140" t="s">
        <v>89</v>
      </c>
      <c r="D358" s="140" t="s">
        <v>185</v>
      </c>
      <c r="E358" s="140" t="s">
        <v>186</v>
      </c>
      <c r="F358" s="140" t="s">
        <v>162</v>
      </c>
      <c r="G358" s="140" t="s">
        <v>154</v>
      </c>
      <c r="H358" s="140" t="s">
        <v>199</v>
      </c>
      <c r="I358" s="141">
        <v>0</v>
      </c>
    </row>
    <row r="359" spans="1:9" x14ac:dyDescent="0.35">
      <c r="A359" s="141">
        <v>2012</v>
      </c>
      <c r="B359" s="140" t="s">
        <v>88</v>
      </c>
      <c r="C359" s="140" t="s">
        <v>89</v>
      </c>
      <c r="D359" s="140" t="s">
        <v>185</v>
      </c>
      <c r="E359" s="140" t="s">
        <v>186</v>
      </c>
      <c r="F359" s="140" t="s">
        <v>162</v>
      </c>
      <c r="G359" s="140" t="s">
        <v>154</v>
      </c>
      <c r="H359" s="140" t="s">
        <v>258</v>
      </c>
      <c r="I359" s="141">
        <v>0</v>
      </c>
    </row>
    <row r="360" spans="1:9" x14ac:dyDescent="0.35">
      <c r="A360" s="141">
        <v>2012</v>
      </c>
      <c r="B360" s="140" t="s">
        <v>88</v>
      </c>
      <c r="C360" s="140" t="s">
        <v>89</v>
      </c>
      <c r="D360" s="140" t="s">
        <v>185</v>
      </c>
      <c r="E360" s="140" t="s">
        <v>186</v>
      </c>
      <c r="F360" s="140" t="s">
        <v>162</v>
      </c>
      <c r="G360" s="140" t="s">
        <v>200</v>
      </c>
      <c r="H360" s="140" t="s">
        <v>199</v>
      </c>
      <c r="I360" s="141">
        <v>0</v>
      </c>
    </row>
    <row r="361" spans="1:9" x14ac:dyDescent="0.35">
      <c r="A361" s="141">
        <v>2012</v>
      </c>
      <c r="B361" s="140" t="s">
        <v>88</v>
      </c>
      <c r="C361" s="140" t="s">
        <v>89</v>
      </c>
      <c r="D361" s="140" t="s">
        <v>185</v>
      </c>
      <c r="E361" s="140" t="s">
        <v>186</v>
      </c>
      <c r="F361" s="140" t="s">
        <v>162</v>
      </c>
      <c r="G361" s="140" t="s">
        <v>200</v>
      </c>
      <c r="H361" s="140" t="s">
        <v>258</v>
      </c>
      <c r="I361" s="141">
        <v>0</v>
      </c>
    </row>
    <row r="362" spans="1:9" x14ac:dyDescent="0.35">
      <c r="A362" s="141">
        <v>2013</v>
      </c>
      <c r="B362" s="140" t="s">
        <v>0</v>
      </c>
      <c r="C362" s="140" t="s">
        <v>1</v>
      </c>
      <c r="D362" s="140" t="s">
        <v>184</v>
      </c>
      <c r="E362" s="140" t="s">
        <v>186</v>
      </c>
      <c r="F362" s="140" t="s">
        <v>162</v>
      </c>
      <c r="G362" s="140" t="s">
        <v>154</v>
      </c>
      <c r="H362" s="140" t="s">
        <v>199</v>
      </c>
      <c r="I362" s="141">
        <v>476</v>
      </c>
    </row>
    <row r="363" spans="1:9" x14ac:dyDescent="0.35">
      <c r="A363" s="141">
        <v>2013</v>
      </c>
      <c r="B363" s="140" t="s">
        <v>0</v>
      </c>
      <c r="C363" s="140" t="s">
        <v>1</v>
      </c>
      <c r="D363" s="140" t="s">
        <v>184</v>
      </c>
      <c r="E363" s="140" t="s">
        <v>186</v>
      </c>
      <c r="F363" s="140" t="s">
        <v>162</v>
      </c>
      <c r="G363" s="140" t="s">
        <v>154</v>
      </c>
      <c r="H363" s="140" t="s">
        <v>258</v>
      </c>
      <c r="I363" s="141">
        <v>19</v>
      </c>
    </row>
    <row r="364" spans="1:9" x14ac:dyDescent="0.35">
      <c r="A364" s="141">
        <v>2013</v>
      </c>
      <c r="B364" s="140" t="s">
        <v>0</v>
      </c>
      <c r="C364" s="140" t="s">
        <v>1</v>
      </c>
      <c r="D364" s="140" t="s">
        <v>184</v>
      </c>
      <c r="E364" s="140" t="s">
        <v>186</v>
      </c>
      <c r="F364" s="140" t="s">
        <v>162</v>
      </c>
      <c r="G364" s="140" t="s">
        <v>200</v>
      </c>
      <c r="H364" s="140" t="s">
        <v>199</v>
      </c>
      <c r="I364" s="141">
        <v>91</v>
      </c>
    </row>
    <row r="365" spans="1:9" x14ac:dyDescent="0.35">
      <c r="A365" s="141">
        <v>2013</v>
      </c>
      <c r="B365" s="140" t="s">
        <v>0</v>
      </c>
      <c r="C365" s="140" t="s">
        <v>1</v>
      </c>
      <c r="D365" s="140" t="s">
        <v>184</v>
      </c>
      <c r="E365" s="140" t="s">
        <v>186</v>
      </c>
      <c r="F365" s="140" t="s">
        <v>162</v>
      </c>
      <c r="G365" s="140" t="s">
        <v>200</v>
      </c>
      <c r="H365" s="140" t="s">
        <v>258</v>
      </c>
      <c r="I365" s="141">
        <v>5</v>
      </c>
    </row>
    <row r="366" spans="1:9" x14ac:dyDescent="0.35">
      <c r="A366" s="141">
        <v>2013</v>
      </c>
      <c r="B366" s="140" t="s">
        <v>2</v>
      </c>
      <c r="C366" s="140" t="s">
        <v>3</v>
      </c>
      <c r="D366" s="140" t="s">
        <v>184</v>
      </c>
      <c r="E366" s="140" t="s">
        <v>187</v>
      </c>
      <c r="F366" s="140" t="s">
        <v>162</v>
      </c>
      <c r="G366" s="140" t="s">
        <v>154</v>
      </c>
      <c r="H366" s="140" t="s">
        <v>199</v>
      </c>
      <c r="I366" s="141">
        <v>303</v>
      </c>
    </row>
    <row r="367" spans="1:9" x14ac:dyDescent="0.35">
      <c r="A367" s="141">
        <v>2013</v>
      </c>
      <c r="B367" s="140" t="s">
        <v>2</v>
      </c>
      <c r="C367" s="140" t="s">
        <v>3</v>
      </c>
      <c r="D367" s="140" t="s">
        <v>184</v>
      </c>
      <c r="E367" s="140" t="s">
        <v>187</v>
      </c>
      <c r="F367" s="140" t="s">
        <v>162</v>
      </c>
      <c r="G367" s="140" t="s">
        <v>154</v>
      </c>
      <c r="H367" s="140" t="s">
        <v>258</v>
      </c>
      <c r="I367" s="141">
        <v>14</v>
      </c>
    </row>
    <row r="368" spans="1:9" x14ac:dyDescent="0.35">
      <c r="A368" s="141">
        <v>2013</v>
      </c>
      <c r="B368" s="140" t="s">
        <v>2</v>
      </c>
      <c r="C368" s="140" t="s">
        <v>3</v>
      </c>
      <c r="D368" s="140" t="s">
        <v>184</v>
      </c>
      <c r="E368" s="140" t="s">
        <v>187</v>
      </c>
      <c r="F368" s="140" t="s">
        <v>162</v>
      </c>
      <c r="G368" s="140" t="s">
        <v>200</v>
      </c>
      <c r="H368" s="140" t="s">
        <v>199</v>
      </c>
      <c r="I368" s="141">
        <v>137</v>
      </c>
    </row>
    <row r="369" spans="1:9" x14ac:dyDescent="0.35">
      <c r="A369" s="141">
        <v>2013</v>
      </c>
      <c r="B369" s="140" t="s">
        <v>2</v>
      </c>
      <c r="C369" s="140" t="s">
        <v>3</v>
      </c>
      <c r="D369" s="140" t="s">
        <v>184</v>
      </c>
      <c r="E369" s="140" t="s">
        <v>187</v>
      </c>
      <c r="F369" s="140" t="s">
        <v>162</v>
      </c>
      <c r="G369" s="140" t="s">
        <v>200</v>
      </c>
      <c r="H369" s="140" t="s">
        <v>258</v>
      </c>
      <c r="I369" s="141">
        <v>3</v>
      </c>
    </row>
    <row r="370" spans="1:9" x14ac:dyDescent="0.35">
      <c r="A370" s="141">
        <v>2013</v>
      </c>
      <c r="B370" s="140" t="s">
        <v>4</v>
      </c>
      <c r="C370" s="140" t="s">
        <v>5</v>
      </c>
      <c r="D370" s="140" t="s">
        <v>184</v>
      </c>
      <c r="E370" s="140" t="s">
        <v>186</v>
      </c>
      <c r="F370" s="140" t="s">
        <v>162</v>
      </c>
      <c r="G370" s="140" t="s">
        <v>154</v>
      </c>
      <c r="H370" s="140" t="s">
        <v>199</v>
      </c>
      <c r="I370" s="141">
        <v>0</v>
      </c>
    </row>
    <row r="371" spans="1:9" x14ac:dyDescent="0.35">
      <c r="A371" s="141">
        <v>2013</v>
      </c>
      <c r="B371" s="140" t="s">
        <v>4</v>
      </c>
      <c r="C371" s="140" t="s">
        <v>5</v>
      </c>
      <c r="D371" s="140" t="s">
        <v>184</v>
      </c>
      <c r="E371" s="140" t="s">
        <v>186</v>
      </c>
      <c r="F371" s="140" t="s">
        <v>162</v>
      </c>
      <c r="G371" s="140" t="s">
        <v>154</v>
      </c>
      <c r="H371" s="140" t="s">
        <v>258</v>
      </c>
      <c r="I371" s="141">
        <v>0</v>
      </c>
    </row>
    <row r="372" spans="1:9" x14ac:dyDescent="0.35">
      <c r="A372" s="141">
        <v>2013</v>
      </c>
      <c r="B372" s="140" t="s">
        <v>4</v>
      </c>
      <c r="C372" s="140" t="s">
        <v>5</v>
      </c>
      <c r="D372" s="140" t="s">
        <v>184</v>
      </c>
      <c r="E372" s="140" t="s">
        <v>186</v>
      </c>
      <c r="F372" s="140" t="s">
        <v>162</v>
      </c>
      <c r="G372" s="140" t="s">
        <v>200</v>
      </c>
      <c r="H372" s="140" t="s">
        <v>199</v>
      </c>
      <c r="I372" s="141">
        <v>0</v>
      </c>
    </row>
    <row r="373" spans="1:9" x14ac:dyDescent="0.35">
      <c r="A373" s="141">
        <v>2013</v>
      </c>
      <c r="B373" s="140" t="s">
        <v>4</v>
      </c>
      <c r="C373" s="140" t="s">
        <v>5</v>
      </c>
      <c r="D373" s="140" t="s">
        <v>184</v>
      </c>
      <c r="E373" s="140" t="s">
        <v>186</v>
      </c>
      <c r="F373" s="140" t="s">
        <v>162</v>
      </c>
      <c r="G373" s="140" t="s">
        <v>200</v>
      </c>
      <c r="H373" s="140" t="s">
        <v>258</v>
      </c>
      <c r="I373" s="141">
        <v>0</v>
      </c>
    </row>
    <row r="374" spans="1:9" x14ac:dyDescent="0.35">
      <c r="A374" s="141">
        <v>2013</v>
      </c>
      <c r="B374" s="140" t="s">
        <v>6</v>
      </c>
      <c r="C374" s="140" t="s">
        <v>7</v>
      </c>
      <c r="D374" s="140" t="s">
        <v>184</v>
      </c>
      <c r="E374" s="140" t="s">
        <v>187</v>
      </c>
      <c r="F374" s="140" t="s">
        <v>162</v>
      </c>
      <c r="G374" s="140" t="s">
        <v>154</v>
      </c>
      <c r="H374" s="140" t="s">
        <v>199</v>
      </c>
      <c r="I374" s="141">
        <v>432</v>
      </c>
    </row>
    <row r="375" spans="1:9" x14ac:dyDescent="0.35">
      <c r="A375" s="141">
        <v>2013</v>
      </c>
      <c r="B375" s="140" t="s">
        <v>6</v>
      </c>
      <c r="C375" s="140" t="s">
        <v>7</v>
      </c>
      <c r="D375" s="140" t="s">
        <v>184</v>
      </c>
      <c r="E375" s="140" t="s">
        <v>187</v>
      </c>
      <c r="F375" s="140" t="s">
        <v>162</v>
      </c>
      <c r="G375" s="140" t="s">
        <v>154</v>
      </c>
      <c r="H375" s="140" t="s">
        <v>258</v>
      </c>
      <c r="I375" s="141">
        <v>4</v>
      </c>
    </row>
    <row r="376" spans="1:9" x14ac:dyDescent="0.35">
      <c r="A376" s="141">
        <v>2013</v>
      </c>
      <c r="B376" s="140" t="s">
        <v>6</v>
      </c>
      <c r="C376" s="140" t="s">
        <v>7</v>
      </c>
      <c r="D376" s="140" t="s">
        <v>184</v>
      </c>
      <c r="E376" s="140" t="s">
        <v>187</v>
      </c>
      <c r="F376" s="140" t="s">
        <v>162</v>
      </c>
      <c r="G376" s="140" t="s">
        <v>200</v>
      </c>
      <c r="H376" s="140" t="s">
        <v>199</v>
      </c>
      <c r="I376" s="141">
        <v>111</v>
      </c>
    </row>
    <row r="377" spans="1:9" x14ac:dyDescent="0.35">
      <c r="A377" s="141">
        <v>2013</v>
      </c>
      <c r="B377" s="140" t="s">
        <v>6</v>
      </c>
      <c r="C377" s="140" t="s">
        <v>7</v>
      </c>
      <c r="D377" s="140" t="s">
        <v>184</v>
      </c>
      <c r="E377" s="140" t="s">
        <v>187</v>
      </c>
      <c r="F377" s="140" t="s">
        <v>162</v>
      </c>
      <c r="G377" s="140" t="s">
        <v>200</v>
      </c>
      <c r="H377" s="140" t="s">
        <v>258</v>
      </c>
      <c r="I377" s="141">
        <v>2</v>
      </c>
    </row>
    <row r="378" spans="1:9" x14ac:dyDescent="0.35">
      <c r="A378" s="141">
        <v>2013</v>
      </c>
      <c r="B378" s="140" t="s">
        <v>8</v>
      </c>
      <c r="C378" s="140" t="s">
        <v>9</v>
      </c>
      <c r="D378" s="140" t="s">
        <v>184</v>
      </c>
      <c r="E378" s="140" t="s">
        <v>188</v>
      </c>
      <c r="F378" s="140" t="s">
        <v>162</v>
      </c>
      <c r="G378" s="140" t="s">
        <v>154</v>
      </c>
      <c r="H378" s="140" t="s">
        <v>199</v>
      </c>
      <c r="I378" s="141">
        <v>180</v>
      </c>
    </row>
    <row r="379" spans="1:9" x14ac:dyDescent="0.35">
      <c r="A379" s="141">
        <v>2013</v>
      </c>
      <c r="B379" s="140" t="s">
        <v>8</v>
      </c>
      <c r="C379" s="140" t="s">
        <v>9</v>
      </c>
      <c r="D379" s="140" t="s">
        <v>184</v>
      </c>
      <c r="E379" s="140" t="s">
        <v>188</v>
      </c>
      <c r="F379" s="140" t="s">
        <v>162</v>
      </c>
      <c r="G379" s="140" t="s">
        <v>154</v>
      </c>
      <c r="H379" s="140" t="s">
        <v>258</v>
      </c>
      <c r="I379" s="141">
        <v>11</v>
      </c>
    </row>
    <row r="380" spans="1:9" x14ac:dyDescent="0.35">
      <c r="A380" s="141">
        <v>2013</v>
      </c>
      <c r="B380" s="140" t="s">
        <v>8</v>
      </c>
      <c r="C380" s="140" t="s">
        <v>9</v>
      </c>
      <c r="D380" s="140" t="s">
        <v>184</v>
      </c>
      <c r="E380" s="140" t="s">
        <v>188</v>
      </c>
      <c r="F380" s="140" t="s">
        <v>162</v>
      </c>
      <c r="G380" s="140" t="s">
        <v>200</v>
      </c>
      <c r="H380" s="140" t="s">
        <v>199</v>
      </c>
      <c r="I380" s="141">
        <v>88</v>
      </c>
    </row>
    <row r="381" spans="1:9" x14ac:dyDescent="0.35">
      <c r="A381" s="141">
        <v>2013</v>
      </c>
      <c r="B381" s="140" t="s">
        <v>8</v>
      </c>
      <c r="C381" s="140" t="s">
        <v>9</v>
      </c>
      <c r="D381" s="140" t="s">
        <v>184</v>
      </c>
      <c r="E381" s="140" t="s">
        <v>188</v>
      </c>
      <c r="F381" s="140" t="s">
        <v>162</v>
      </c>
      <c r="G381" s="140" t="s">
        <v>200</v>
      </c>
      <c r="H381" s="140" t="s">
        <v>258</v>
      </c>
      <c r="I381" s="141">
        <v>5</v>
      </c>
    </row>
    <row r="382" spans="1:9" x14ac:dyDescent="0.35">
      <c r="A382" s="141">
        <v>2013</v>
      </c>
      <c r="B382" s="140" t="s">
        <v>10</v>
      </c>
      <c r="C382" s="140" t="s">
        <v>11</v>
      </c>
      <c r="D382" s="140" t="s">
        <v>184</v>
      </c>
      <c r="E382" s="140" t="s">
        <v>187</v>
      </c>
      <c r="F382" s="140" t="s">
        <v>162</v>
      </c>
      <c r="G382" s="140" t="s">
        <v>154</v>
      </c>
      <c r="H382" s="140" t="s">
        <v>199</v>
      </c>
      <c r="I382" s="141">
        <v>363</v>
      </c>
    </row>
    <row r="383" spans="1:9" x14ac:dyDescent="0.35">
      <c r="A383" s="141">
        <v>2013</v>
      </c>
      <c r="B383" s="140" t="s">
        <v>10</v>
      </c>
      <c r="C383" s="140" t="s">
        <v>11</v>
      </c>
      <c r="D383" s="140" t="s">
        <v>184</v>
      </c>
      <c r="E383" s="140" t="s">
        <v>187</v>
      </c>
      <c r="F383" s="140" t="s">
        <v>162</v>
      </c>
      <c r="G383" s="140" t="s">
        <v>154</v>
      </c>
      <c r="H383" s="140" t="s">
        <v>258</v>
      </c>
      <c r="I383" s="141">
        <v>39</v>
      </c>
    </row>
    <row r="384" spans="1:9" x14ac:dyDescent="0.35">
      <c r="A384" s="141">
        <v>2013</v>
      </c>
      <c r="B384" s="140" t="s">
        <v>10</v>
      </c>
      <c r="C384" s="140" t="s">
        <v>11</v>
      </c>
      <c r="D384" s="140" t="s">
        <v>184</v>
      </c>
      <c r="E384" s="140" t="s">
        <v>187</v>
      </c>
      <c r="F384" s="140" t="s">
        <v>162</v>
      </c>
      <c r="G384" s="140" t="s">
        <v>200</v>
      </c>
      <c r="H384" s="140" t="s">
        <v>199</v>
      </c>
      <c r="I384" s="141">
        <v>161</v>
      </c>
    </row>
    <row r="385" spans="1:9" x14ac:dyDescent="0.35">
      <c r="A385" s="141">
        <v>2013</v>
      </c>
      <c r="B385" s="140" t="s">
        <v>10</v>
      </c>
      <c r="C385" s="140" t="s">
        <v>11</v>
      </c>
      <c r="D385" s="140" t="s">
        <v>184</v>
      </c>
      <c r="E385" s="140" t="s">
        <v>187</v>
      </c>
      <c r="F385" s="140" t="s">
        <v>162</v>
      </c>
      <c r="G385" s="140" t="s">
        <v>200</v>
      </c>
      <c r="H385" s="140" t="s">
        <v>258</v>
      </c>
      <c r="I385" s="141">
        <v>16</v>
      </c>
    </row>
    <row r="386" spans="1:9" x14ac:dyDescent="0.35">
      <c r="A386" s="141">
        <v>2013</v>
      </c>
      <c r="B386" s="140" t="s">
        <v>12</v>
      </c>
      <c r="C386" s="140" t="s">
        <v>13</v>
      </c>
      <c r="D386" s="140" t="s">
        <v>184</v>
      </c>
      <c r="E386" s="140" t="s">
        <v>186</v>
      </c>
      <c r="F386" s="140" t="s">
        <v>162</v>
      </c>
      <c r="G386" s="140" t="s">
        <v>154</v>
      </c>
      <c r="H386" s="140" t="s">
        <v>199</v>
      </c>
      <c r="I386" s="141">
        <v>0</v>
      </c>
    </row>
    <row r="387" spans="1:9" x14ac:dyDescent="0.35">
      <c r="A387" s="141">
        <v>2013</v>
      </c>
      <c r="B387" s="140" t="s">
        <v>12</v>
      </c>
      <c r="C387" s="140" t="s">
        <v>13</v>
      </c>
      <c r="D387" s="140" t="s">
        <v>184</v>
      </c>
      <c r="E387" s="140" t="s">
        <v>186</v>
      </c>
      <c r="F387" s="140" t="s">
        <v>162</v>
      </c>
      <c r="G387" s="140" t="s">
        <v>154</v>
      </c>
      <c r="H387" s="140" t="s">
        <v>258</v>
      </c>
      <c r="I387" s="141">
        <v>0</v>
      </c>
    </row>
    <row r="388" spans="1:9" x14ac:dyDescent="0.35">
      <c r="A388" s="141">
        <v>2013</v>
      </c>
      <c r="B388" s="140" t="s">
        <v>12</v>
      </c>
      <c r="C388" s="140" t="s">
        <v>13</v>
      </c>
      <c r="D388" s="140" t="s">
        <v>184</v>
      </c>
      <c r="E388" s="140" t="s">
        <v>186</v>
      </c>
      <c r="F388" s="140" t="s">
        <v>162</v>
      </c>
      <c r="G388" s="140" t="s">
        <v>200</v>
      </c>
      <c r="H388" s="140" t="s">
        <v>199</v>
      </c>
      <c r="I388" s="141">
        <v>0</v>
      </c>
    </row>
    <row r="389" spans="1:9" x14ac:dyDescent="0.35">
      <c r="A389" s="141">
        <v>2013</v>
      </c>
      <c r="B389" s="140" t="s">
        <v>12</v>
      </c>
      <c r="C389" s="140" t="s">
        <v>13</v>
      </c>
      <c r="D389" s="140" t="s">
        <v>184</v>
      </c>
      <c r="E389" s="140" t="s">
        <v>186</v>
      </c>
      <c r="F389" s="140" t="s">
        <v>162</v>
      </c>
      <c r="G389" s="140" t="s">
        <v>200</v>
      </c>
      <c r="H389" s="140" t="s">
        <v>258</v>
      </c>
      <c r="I389" s="141">
        <v>0</v>
      </c>
    </row>
    <row r="390" spans="1:9" x14ac:dyDescent="0.35">
      <c r="A390" s="141">
        <v>2013</v>
      </c>
      <c r="B390" s="140" t="s">
        <v>14</v>
      </c>
      <c r="C390" s="140" t="s">
        <v>15</v>
      </c>
      <c r="D390" s="140" t="s">
        <v>184</v>
      </c>
      <c r="E390" s="140" t="s">
        <v>188</v>
      </c>
      <c r="F390" s="140" t="s">
        <v>162</v>
      </c>
      <c r="G390" s="140" t="s">
        <v>154</v>
      </c>
      <c r="H390" s="140" t="s">
        <v>199</v>
      </c>
      <c r="I390" s="141">
        <v>18</v>
      </c>
    </row>
    <row r="391" spans="1:9" x14ac:dyDescent="0.35">
      <c r="A391" s="141">
        <v>2013</v>
      </c>
      <c r="B391" s="140" t="s">
        <v>14</v>
      </c>
      <c r="C391" s="140" t="s">
        <v>15</v>
      </c>
      <c r="D391" s="140" t="s">
        <v>184</v>
      </c>
      <c r="E391" s="140" t="s">
        <v>188</v>
      </c>
      <c r="F391" s="140" t="s">
        <v>162</v>
      </c>
      <c r="G391" s="140" t="s">
        <v>154</v>
      </c>
      <c r="H391" s="140" t="s">
        <v>258</v>
      </c>
      <c r="I391" s="141">
        <v>3</v>
      </c>
    </row>
    <row r="392" spans="1:9" x14ac:dyDescent="0.35">
      <c r="A392" s="141">
        <v>2013</v>
      </c>
      <c r="B392" s="140" t="s">
        <v>14</v>
      </c>
      <c r="C392" s="140" t="s">
        <v>15</v>
      </c>
      <c r="D392" s="140" t="s">
        <v>184</v>
      </c>
      <c r="E392" s="140" t="s">
        <v>188</v>
      </c>
      <c r="F392" s="140" t="s">
        <v>162</v>
      </c>
      <c r="G392" s="140" t="s">
        <v>200</v>
      </c>
      <c r="H392" s="140" t="s">
        <v>199</v>
      </c>
      <c r="I392" s="141">
        <v>17</v>
      </c>
    </row>
    <row r="393" spans="1:9" x14ac:dyDescent="0.35">
      <c r="A393" s="141">
        <v>2013</v>
      </c>
      <c r="B393" s="140" t="s">
        <v>14</v>
      </c>
      <c r="C393" s="140" t="s">
        <v>15</v>
      </c>
      <c r="D393" s="140" t="s">
        <v>184</v>
      </c>
      <c r="E393" s="140" t="s">
        <v>188</v>
      </c>
      <c r="F393" s="140" t="s">
        <v>162</v>
      </c>
      <c r="G393" s="140" t="s">
        <v>200</v>
      </c>
      <c r="H393" s="140" t="s">
        <v>258</v>
      </c>
      <c r="I393" s="141">
        <v>0</v>
      </c>
    </row>
    <row r="394" spans="1:9" x14ac:dyDescent="0.35">
      <c r="A394" s="141">
        <v>2013</v>
      </c>
      <c r="B394" s="140" t="s">
        <v>16</v>
      </c>
      <c r="C394" s="140" t="s">
        <v>17</v>
      </c>
      <c r="D394" s="140" t="s">
        <v>184</v>
      </c>
      <c r="E394" s="140" t="s">
        <v>188</v>
      </c>
      <c r="F394" s="140" t="s">
        <v>162</v>
      </c>
      <c r="G394" s="140" t="s">
        <v>154</v>
      </c>
      <c r="H394" s="140" t="s">
        <v>199</v>
      </c>
      <c r="I394" s="141">
        <v>0</v>
      </c>
    </row>
    <row r="395" spans="1:9" x14ac:dyDescent="0.35">
      <c r="A395" s="141">
        <v>2013</v>
      </c>
      <c r="B395" s="140" t="s">
        <v>16</v>
      </c>
      <c r="C395" s="140" t="s">
        <v>17</v>
      </c>
      <c r="D395" s="140" t="s">
        <v>184</v>
      </c>
      <c r="E395" s="140" t="s">
        <v>188</v>
      </c>
      <c r="F395" s="140" t="s">
        <v>162</v>
      </c>
      <c r="G395" s="140" t="s">
        <v>154</v>
      </c>
      <c r="H395" s="140" t="s">
        <v>258</v>
      </c>
      <c r="I395" s="141">
        <v>0</v>
      </c>
    </row>
    <row r="396" spans="1:9" x14ac:dyDescent="0.35">
      <c r="A396" s="141">
        <v>2013</v>
      </c>
      <c r="B396" s="140" t="s">
        <v>16</v>
      </c>
      <c r="C396" s="140" t="s">
        <v>17</v>
      </c>
      <c r="D396" s="140" t="s">
        <v>184</v>
      </c>
      <c r="E396" s="140" t="s">
        <v>188</v>
      </c>
      <c r="F396" s="140" t="s">
        <v>162</v>
      </c>
      <c r="G396" s="140" t="s">
        <v>200</v>
      </c>
      <c r="H396" s="140" t="s">
        <v>199</v>
      </c>
      <c r="I396" s="141">
        <v>41</v>
      </c>
    </row>
    <row r="397" spans="1:9" x14ac:dyDescent="0.35">
      <c r="A397" s="141">
        <v>2013</v>
      </c>
      <c r="B397" s="140" t="s">
        <v>16</v>
      </c>
      <c r="C397" s="140" t="s">
        <v>17</v>
      </c>
      <c r="D397" s="140" t="s">
        <v>184</v>
      </c>
      <c r="E397" s="140" t="s">
        <v>188</v>
      </c>
      <c r="F397" s="140" t="s">
        <v>162</v>
      </c>
      <c r="G397" s="140" t="s">
        <v>200</v>
      </c>
      <c r="H397" s="140" t="s">
        <v>258</v>
      </c>
      <c r="I397" s="141">
        <v>2</v>
      </c>
    </row>
    <row r="398" spans="1:9" x14ac:dyDescent="0.35">
      <c r="A398" s="141">
        <v>2013</v>
      </c>
      <c r="B398" s="140" t="s">
        <v>18</v>
      </c>
      <c r="C398" s="140" t="s">
        <v>19</v>
      </c>
      <c r="D398" s="140" t="s">
        <v>184</v>
      </c>
      <c r="E398" s="140" t="s">
        <v>187</v>
      </c>
      <c r="F398" s="140" t="s">
        <v>162</v>
      </c>
      <c r="G398" s="140" t="s">
        <v>154</v>
      </c>
      <c r="H398" s="140" t="s">
        <v>199</v>
      </c>
      <c r="I398" s="141">
        <v>212</v>
      </c>
    </row>
    <row r="399" spans="1:9" x14ac:dyDescent="0.35">
      <c r="A399" s="141">
        <v>2013</v>
      </c>
      <c r="B399" s="140" t="s">
        <v>18</v>
      </c>
      <c r="C399" s="140" t="s">
        <v>19</v>
      </c>
      <c r="D399" s="140" t="s">
        <v>184</v>
      </c>
      <c r="E399" s="140" t="s">
        <v>187</v>
      </c>
      <c r="F399" s="140" t="s">
        <v>162</v>
      </c>
      <c r="G399" s="140" t="s">
        <v>154</v>
      </c>
      <c r="H399" s="140" t="s">
        <v>258</v>
      </c>
      <c r="I399" s="141">
        <v>6</v>
      </c>
    </row>
    <row r="400" spans="1:9" x14ac:dyDescent="0.35">
      <c r="A400" s="141">
        <v>2013</v>
      </c>
      <c r="B400" s="140" t="s">
        <v>18</v>
      </c>
      <c r="C400" s="140" t="s">
        <v>19</v>
      </c>
      <c r="D400" s="140" t="s">
        <v>184</v>
      </c>
      <c r="E400" s="140" t="s">
        <v>187</v>
      </c>
      <c r="F400" s="140" t="s">
        <v>162</v>
      </c>
      <c r="G400" s="140" t="s">
        <v>200</v>
      </c>
      <c r="H400" s="140" t="s">
        <v>199</v>
      </c>
      <c r="I400" s="141">
        <v>80</v>
      </c>
    </row>
    <row r="401" spans="1:9" x14ac:dyDescent="0.35">
      <c r="A401" s="141">
        <v>2013</v>
      </c>
      <c r="B401" s="140" t="s">
        <v>18</v>
      </c>
      <c r="C401" s="140" t="s">
        <v>19</v>
      </c>
      <c r="D401" s="140" t="s">
        <v>184</v>
      </c>
      <c r="E401" s="140" t="s">
        <v>187</v>
      </c>
      <c r="F401" s="140" t="s">
        <v>162</v>
      </c>
      <c r="G401" s="140" t="s">
        <v>200</v>
      </c>
      <c r="H401" s="140" t="s">
        <v>258</v>
      </c>
      <c r="I401" s="141">
        <v>10</v>
      </c>
    </row>
    <row r="402" spans="1:9" x14ac:dyDescent="0.35">
      <c r="A402" s="141">
        <v>2013</v>
      </c>
      <c r="B402" s="140" t="s">
        <v>20</v>
      </c>
      <c r="C402" s="140" t="s">
        <v>21</v>
      </c>
      <c r="D402" s="140" t="s">
        <v>184</v>
      </c>
      <c r="E402" s="140" t="s">
        <v>188</v>
      </c>
      <c r="F402" s="140" t="s">
        <v>162</v>
      </c>
      <c r="G402" s="140" t="s">
        <v>154</v>
      </c>
      <c r="H402" s="140" t="s">
        <v>199</v>
      </c>
      <c r="I402" s="141">
        <v>1212</v>
      </c>
    </row>
    <row r="403" spans="1:9" x14ac:dyDescent="0.35">
      <c r="A403" s="141">
        <v>2013</v>
      </c>
      <c r="B403" s="140" t="s">
        <v>20</v>
      </c>
      <c r="C403" s="140" t="s">
        <v>21</v>
      </c>
      <c r="D403" s="140" t="s">
        <v>184</v>
      </c>
      <c r="E403" s="140" t="s">
        <v>188</v>
      </c>
      <c r="F403" s="140" t="s">
        <v>162</v>
      </c>
      <c r="G403" s="140" t="s">
        <v>154</v>
      </c>
      <c r="H403" s="140" t="s">
        <v>258</v>
      </c>
      <c r="I403" s="141">
        <v>15</v>
      </c>
    </row>
    <row r="404" spans="1:9" x14ac:dyDescent="0.35">
      <c r="A404" s="141">
        <v>2013</v>
      </c>
      <c r="B404" s="140" t="s">
        <v>20</v>
      </c>
      <c r="C404" s="140" t="s">
        <v>21</v>
      </c>
      <c r="D404" s="140" t="s">
        <v>184</v>
      </c>
      <c r="E404" s="140" t="s">
        <v>188</v>
      </c>
      <c r="F404" s="140" t="s">
        <v>162</v>
      </c>
      <c r="G404" s="140" t="s">
        <v>200</v>
      </c>
      <c r="H404" s="140" t="s">
        <v>199</v>
      </c>
      <c r="I404" s="141">
        <v>229</v>
      </c>
    </row>
    <row r="405" spans="1:9" x14ac:dyDescent="0.35">
      <c r="A405" s="141">
        <v>2013</v>
      </c>
      <c r="B405" s="140" t="s">
        <v>20</v>
      </c>
      <c r="C405" s="140" t="s">
        <v>21</v>
      </c>
      <c r="D405" s="140" t="s">
        <v>184</v>
      </c>
      <c r="E405" s="140" t="s">
        <v>188</v>
      </c>
      <c r="F405" s="140" t="s">
        <v>162</v>
      </c>
      <c r="G405" s="140" t="s">
        <v>200</v>
      </c>
      <c r="H405" s="140" t="s">
        <v>258</v>
      </c>
      <c r="I405" s="141">
        <v>1</v>
      </c>
    </row>
    <row r="406" spans="1:9" x14ac:dyDescent="0.35">
      <c r="A406" s="141">
        <v>2013</v>
      </c>
      <c r="B406" s="140" t="s">
        <v>189</v>
      </c>
      <c r="C406" s="140" t="s">
        <v>201</v>
      </c>
      <c r="D406" s="140" t="s">
        <v>184</v>
      </c>
      <c r="E406" s="140" t="s">
        <v>187</v>
      </c>
      <c r="F406" s="140" t="s">
        <v>162</v>
      </c>
      <c r="G406" s="140" t="s">
        <v>154</v>
      </c>
      <c r="H406" s="140" t="s">
        <v>199</v>
      </c>
      <c r="I406" s="141">
        <v>707</v>
      </c>
    </row>
    <row r="407" spans="1:9" x14ac:dyDescent="0.35">
      <c r="A407" s="141">
        <v>2013</v>
      </c>
      <c r="B407" s="140" t="s">
        <v>189</v>
      </c>
      <c r="C407" s="140" t="s">
        <v>201</v>
      </c>
      <c r="D407" s="140" t="s">
        <v>184</v>
      </c>
      <c r="E407" s="140" t="s">
        <v>187</v>
      </c>
      <c r="F407" s="140" t="s">
        <v>162</v>
      </c>
      <c r="G407" s="140" t="s">
        <v>154</v>
      </c>
      <c r="H407" s="140" t="s">
        <v>258</v>
      </c>
      <c r="I407" s="141">
        <v>19</v>
      </c>
    </row>
    <row r="408" spans="1:9" x14ac:dyDescent="0.35">
      <c r="A408" s="141">
        <v>2013</v>
      </c>
      <c r="B408" s="140" t="s">
        <v>189</v>
      </c>
      <c r="C408" s="140" t="s">
        <v>201</v>
      </c>
      <c r="D408" s="140" t="s">
        <v>184</v>
      </c>
      <c r="E408" s="140" t="s">
        <v>187</v>
      </c>
      <c r="F408" s="140" t="s">
        <v>162</v>
      </c>
      <c r="G408" s="140" t="s">
        <v>200</v>
      </c>
      <c r="H408" s="140" t="s">
        <v>199</v>
      </c>
      <c r="I408" s="141">
        <v>116</v>
      </c>
    </row>
    <row r="409" spans="1:9" x14ac:dyDescent="0.35">
      <c r="A409" s="141">
        <v>2013</v>
      </c>
      <c r="B409" s="140" t="s">
        <v>189</v>
      </c>
      <c r="C409" s="140" t="s">
        <v>201</v>
      </c>
      <c r="D409" s="140" t="s">
        <v>184</v>
      </c>
      <c r="E409" s="140" t="s">
        <v>187</v>
      </c>
      <c r="F409" s="140" t="s">
        <v>162</v>
      </c>
      <c r="G409" s="140" t="s">
        <v>200</v>
      </c>
      <c r="H409" s="140" t="s">
        <v>258</v>
      </c>
      <c r="I409" s="141">
        <v>9</v>
      </c>
    </row>
    <row r="410" spans="1:9" x14ac:dyDescent="0.35">
      <c r="A410" s="141">
        <v>2013</v>
      </c>
      <c r="B410" s="140" t="s">
        <v>24</v>
      </c>
      <c r="C410" s="140" t="s">
        <v>25</v>
      </c>
      <c r="D410" s="140" t="s">
        <v>184</v>
      </c>
      <c r="E410" s="140" t="s">
        <v>188</v>
      </c>
      <c r="F410" s="140" t="s">
        <v>162</v>
      </c>
      <c r="G410" s="140" t="s">
        <v>154</v>
      </c>
      <c r="H410" s="140" t="s">
        <v>199</v>
      </c>
      <c r="I410" s="141">
        <v>0</v>
      </c>
    </row>
    <row r="411" spans="1:9" x14ac:dyDescent="0.35">
      <c r="A411" s="141">
        <v>2013</v>
      </c>
      <c r="B411" s="140" t="s">
        <v>24</v>
      </c>
      <c r="C411" s="140" t="s">
        <v>25</v>
      </c>
      <c r="D411" s="140" t="s">
        <v>184</v>
      </c>
      <c r="E411" s="140" t="s">
        <v>188</v>
      </c>
      <c r="F411" s="140" t="s">
        <v>162</v>
      </c>
      <c r="G411" s="140" t="s">
        <v>154</v>
      </c>
      <c r="H411" s="140" t="s">
        <v>258</v>
      </c>
      <c r="I411" s="141">
        <v>0</v>
      </c>
    </row>
    <row r="412" spans="1:9" x14ac:dyDescent="0.35">
      <c r="A412" s="141">
        <v>2013</v>
      </c>
      <c r="B412" s="140" t="s">
        <v>24</v>
      </c>
      <c r="C412" s="140" t="s">
        <v>25</v>
      </c>
      <c r="D412" s="140" t="s">
        <v>184</v>
      </c>
      <c r="E412" s="140" t="s">
        <v>188</v>
      </c>
      <c r="F412" s="140" t="s">
        <v>162</v>
      </c>
      <c r="G412" s="140" t="s">
        <v>200</v>
      </c>
      <c r="H412" s="140" t="s">
        <v>199</v>
      </c>
      <c r="I412" s="141">
        <v>0</v>
      </c>
    </row>
    <row r="413" spans="1:9" x14ac:dyDescent="0.35">
      <c r="A413" s="141">
        <v>2013</v>
      </c>
      <c r="B413" s="140" t="s">
        <v>24</v>
      </c>
      <c r="C413" s="140" t="s">
        <v>25</v>
      </c>
      <c r="D413" s="140" t="s">
        <v>184</v>
      </c>
      <c r="E413" s="140" t="s">
        <v>188</v>
      </c>
      <c r="F413" s="140" t="s">
        <v>162</v>
      </c>
      <c r="G413" s="140" t="s">
        <v>200</v>
      </c>
      <c r="H413" s="140" t="s">
        <v>258</v>
      </c>
      <c r="I413" s="141">
        <v>0</v>
      </c>
    </row>
    <row r="414" spans="1:9" x14ac:dyDescent="0.35">
      <c r="A414" s="141">
        <v>2013</v>
      </c>
      <c r="B414" s="140" t="s">
        <v>26</v>
      </c>
      <c r="C414" s="140" t="s">
        <v>27</v>
      </c>
      <c r="D414" s="140" t="s">
        <v>184</v>
      </c>
      <c r="E414" s="140" t="s">
        <v>187</v>
      </c>
      <c r="F414" s="140" t="s">
        <v>162</v>
      </c>
      <c r="G414" s="140" t="s">
        <v>154</v>
      </c>
      <c r="H414" s="140" t="s">
        <v>199</v>
      </c>
      <c r="I414" s="141">
        <v>401</v>
      </c>
    </row>
    <row r="415" spans="1:9" x14ac:dyDescent="0.35">
      <c r="A415" s="141">
        <v>2013</v>
      </c>
      <c r="B415" s="140" t="s">
        <v>26</v>
      </c>
      <c r="C415" s="140" t="s">
        <v>27</v>
      </c>
      <c r="D415" s="140" t="s">
        <v>184</v>
      </c>
      <c r="E415" s="140" t="s">
        <v>187</v>
      </c>
      <c r="F415" s="140" t="s">
        <v>162</v>
      </c>
      <c r="G415" s="140" t="s">
        <v>154</v>
      </c>
      <c r="H415" s="140" t="s">
        <v>258</v>
      </c>
      <c r="I415" s="141">
        <v>23</v>
      </c>
    </row>
    <row r="416" spans="1:9" x14ac:dyDescent="0.35">
      <c r="A416" s="141">
        <v>2013</v>
      </c>
      <c r="B416" s="140" t="s">
        <v>26</v>
      </c>
      <c r="C416" s="140" t="s">
        <v>27</v>
      </c>
      <c r="D416" s="140" t="s">
        <v>184</v>
      </c>
      <c r="E416" s="140" t="s">
        <v>187</v>
      </c>
      <c r="F416" s="140" t="s">
        <v>162</v>
      </c>
      <c r="G416" s="140" t="s">
        <v>200</v>
      </c>
      <c r="H416" s="140" t="s">
        <v>199</v>
      </c>
      <c r="I416" s="141">
        <v>134</v>
      </c>
    </row>
    <row r="417" spans="1:9" x14ac:dyDescent="0.35">
      <c r="A417" s="141">
        <v>2013</v>
      </c>
      <c r="B417" s="140" t="s">
        <v>26</v>
      </c>
      <c r="C417" s="140" t="s">
        <v>27</v>
      </c>
      <c r="D417" s="140" t="s">
        <v>184</v>
      </c>
      <c r="E417" s="140" t="s">
        <v>187</v>
      </c>
      <c r="F417" s="140" t="s">
        <v>162</v>
      </c>
      <c r="G417" s="140" t="s">
        <v>200</v>
      </c>
      <c r="H417" s="140" t="s">
        <v>258</v>
      </c>
      <c r="I417" s="141">
        <v>9</v>
      </c>
    </row>
    <row r="418" spans="1:9" x14ac:dyDescent="0.35">
      <c r="A418" s="141">
        <v>2013</v>
      </c>
      <c r="B418" s="140" t="s">
        <v>28</v>
      </c>
      <c r="C418" s="140" t="s">
        <v>29</v>
      </c>
      <c r="D418" s="140" t="s">
        <v>184</v>
      </c>
      <c r="E418" s="140" t="s">
        <v>187</v>
      </c>
      <c r="F418" s="140" t="s">
        <v>162</v>
      </c>
      <c r="G418" s="140" t="s">
        <v>154</v>
      </c>
      <c r="H418" s="140" t="s">
        <v>199</v>
      </c>
      <c r="I418" s="141">
        <v>240</v>
      </c>
    </row>
    <row r="419" spans="1:9" x14ac:dyDescent="0.35">
      <c r="A419" s="141">
        <v>2013</v>
      </c>
      <c r="B419" s="140" t="s">
        <v>28</v>
      </c>
      <c r="C419" s="140" t="s">
        <v>29</v>
      </c>
      <c r="D419" s="140" t="s">
        <v>184</v>
      </c>
      <c r="E419" s="140" t="s">
        <v>187</v>
      </c>
      <c r="F419" s="140" t="s">
        <v>162</v>
      </c>
      <c r="G419" s="140" t="s">
        <v>154</v>
      </c>
      <c r="H419" s="140" t="s">
        <v>258</v>
      </c>
      <c r="I419" s="141">
        <v>22</v>
      </c>
    </row>
    <row r="420" spans="1:9" x14ac:dyDescent="0.35">
      <c r="A420" s="141">
        <v>2013</v>
      </c>
      <c r="B420" s="140" t="s">
        <v>28</v>
      </c>
      <c r="C420" s="140" t="s">
        <v>29</v>
      </c>
      <c r="D420" s="140" t="s">
        <v>184</v>
      </c>
      <c r="E420" s="140" t="s">
        <v>187</v>
      </c>
      <c r="F420" s="140" t="s">
        <v>162</v>
      </c>
      <c r="G420" s="140" t="s">
        <v>200</v>
      </c>
      <c r="H420" s="140" t="s">
        <v>199</v>
      </c>
      <c r="I420" s="141">
        <v>110</v>
      </c>
    </row>
    <row r="421" spans="1:9" x14ac:dyDescent="0.35">
      <c r="A421" s="141">
        <v>2013</v>
      </c>
      <c r="B421" s="140" t="s">
        <v>28</v>
      </c>
      <c r="C421" s="140" t="s">
        <v>29</v>
      </c>
      <c r="D421" s="140" t="s">
        <v>184</v>
      </c>
      <c r="E421" s="140" t="s">
        <v>187</v>
      </c>
      <c r="F421" s="140" t="s">
        <v>162</v>
      </c>
      <c r="G421" s="140" t="s">
        <v>200</v>
      </c>
      <c r="H421" s="140" t="s">
        <v>258</v>
      </c>
      <c r="I421" s="141">
        <v>4</v>
      </c>
    </row>
    <row r="422" spans="1:9" x14ac:dyDescent="0.35">
      <c r="A422" s="141">
        <v>2013</v>
      </c>
      <c r="B422" s="140" t="s">
        <v>30</v>
      </c>
      <c r="C422" s="140" t="s">
        <v>31</v>
      </c>
      <c r="D422" s="140" t="s">
        <v>184</v>
      </c>
      <c r="E422" s="140" t="s">
        <v>187</v>
      </c>
      <c r="F422" s="140" t="s">
        <v>162</v>
      </c>
      <c r="G422" s="140" t="s">
        <v>154</v>
      </c>
      <c r="H422" s="140" t="s">
        <v>199</v>
      </c>
      <c r="I422" s="141">
        <v>0</v>
      </c>
    </row>
    <row r="423" spans="1:9" x14ac:dyDescent="0.35">
      <c r="A423" s="141">
        <v>2013</v>
      </c>
      <c r="B423" s="140" t="s">
        <v>30</v>
      </c>
      <c r="C423" s="140" t="s">
        <v>31</v>
      </c>
      <c r="D423" s="140" t="s">
        <v>184</v>
      </c>
      <c r="E423" s="140" t="s">
        <v>187</v>
      </c>
      <c r="F423" s="140" t="s">
        <v>162</v>
      </c>
      <c r="G423" s="140" t="s">
        <v>154</v>
      </c>
      <c r="H423" s="140" t="s">
        <v>258</v>
      </c>
      <c r="I423" s="141">
        <v>0</v>
      </c>
    </row>
    <row r="424" spans="1:9" x14ac:dyDescent="0.35">
      <c r="A424" s="141">
        <v>2013</v>
      </c>
      <c r="B424" s="140" t="s">
        <v>30</v>
      </c>
      <c r="C424" s="140" t="s">
        <v>31</v>
      </c>
      <c r="D424" s="140" t="s">
        <v>184</v>
      </c>
      <c r="E424" s="140" t="s">
        <v>187</v>
      </c>
      <c r="F424" s="140" t="s">
        <v>162</v>
      </c>
      <c r="G424" s="140" t="s">
        <v>200</v>
      </c>
      <c r="H424" s="140" t="s">
        <v>199</v>
      </c>
      <c r="I424" s="141">
        <v>0</v>
      </c>
    </row>
    <row r="425" spans="1:9" x14ac:dyDescent="0.35">
      <c r="A425" s="141">
        <v>2013</v>
      </c>
      <c r="B425" s="140" t="s">
        <v>30</v>
      </c>
      <c r="C425" s="140" t="s">
        <v>31</v>
      </c>
      <c r="D425" s="140" t="s">
        <v>184</v>
      </c>
      <c r="E425" s="140" t="s">
        <v>187</v>
      </c>
      <c r="F425" s="140" t="s">
        <v>162</v>
      </c>
      <c r="G425" s="140" t="s">
        <v>200</v>
      </c>
      <c r="H425" s="140" t="s">
        <v>258</v>
      </c>
      <c r="I425" s="141">
        <v>0</v>
      </c>
    </row>
    <row r="426" spans="1:9" x14ac:dyDescent="0.35">
      <c r="A426" s="141">
        <v>2013</v>
      </c>
      <c r="B426" s="140" t="s">
        <v>32</v>
      </c>
      <c r="C426" s="140" t="s">
        <v>33</v>
      </c>
      <c r="D426" s="140" t="s">
        <v>185</v>
      </c>
      <c r="E426" s="140" t="s">
        <v>186</v>
      </c>
      <c r="F426" s="140" t="s">
        <v>162</v>
      </c>
      <c r="G426" s="140" t="s">
        <v>154</v>
      </c>
      <c r="H426" s="140" t="s">
        <v>199</v>
      </c>
      <c r="I426" s="141">
        <v>3064</v>
      </c>
    </row>
    <row r="427" spans="1:9" x14ac:dyDescent="0.35">
      <c r="A427" s="141">
        <v>2013</v>
      </c>
      <c r="B427" s="140" t="s">
        <v>32</v>
      </c>
      <c r="C427" s="140" t="s">
        <v>33</v>
      </c>
      <c r="D427" s="140" t="s">
        <v>185</v>
      </c>
      <c r="E427" s="140" t="s">
        <v>186</v>
      </c>
      <c r="F427" s="140" t="s">
        <v>162</v>
      </c>
      <c r="G427" s="140" t="s">
        <v>154</v>
      </c>
      <c r="H427" s="140" t="s">
        <v>258</v>
      </c>
      <c r="I427" s="141">
        <v>434</v>
      </c>
    </row>
    <row r="428" spans="1:9" x14ac:dyDescent="0.35">
      <c r="A428" s="141">
        <v>2013</v>
      </c>
      <c r="B428" s="140" t="s">
        <v>32</v>
      </c>
      <c r="C428" s="140" t="s">
        <v>33</v>
      </c>
      <c r="D428" s="140" t="s">
        <v>185</v>
      </c>
      <c r="E428" s="140" t="s">
        <v>186</v>
      </c>
      <c r="F428" s="140" t="s">
        <v>162</v>
      </c>
      <c r="G428" s="140" t="s">
        <v>200</v>
      </c>
      <c r="H428" s="140" t="s">
        <v>199</v>
      </c>
      <c r="I428" s="141">
        <v>652</v>
      </c>
    </row>
    <row r="429" spans="1:9" x14ac:dyDescent="0.35">
      <c r="A429" s="141">
        <v>2013</v>
      </c>
      <c r="B429" s="140" t="s">
        <v>32</v>
      </c>
      <c r="C429" s="140" t="s">
        <v>33</v>
      </c>
      <c r="D429" s="140" t="s">
        <v>185</v>
      </c>
      <c r="E429" s="140" t="s">
        <v>186</v>
      </c>
      <c r="F429" s="140" t="s">
        <v>162</v>
      </c>
      <c r="G429" s="140" t="s">
        <v>200</v>
      </c>
      <c r="H429" s="140" t="s">
        <v>258</v>
      </c>
      <c r="I429" s="141">
        <v>104</v>
      </c>
    </row>
    <row r="430" spans="1:9" x14ac:dyDescent="0.35">
      <c r="A430" s="141">
        <v>2013</v>
      </c>
      <c r="B430" s="140" t="s">
        <v>34</v>
      </c>
      <c r="C430" s="140" t="s">
        <v>35</v>
      </c>
      <c r="D430" s="140" t="s">
        <v>185</v>
      </c>
      <c r="E430" s="140" t="s">
        <v>186</v>
      </c>
      <c r="F430" s="140" t="s">
        <v>162</v>
      </c>
      <c r="G430" s="140" t="s">
        <v>154</v>
      </c>
      <c r="H430" s="140" t="s">
        <v>199</v>
      </c>
      <c r="I430" s="141">
        <v>348</v>
      </c>
    </row>
    <row r="431" spans="1:9" x14ac:dyDescent="0.35">
      <c r="A431" s="141">
        <v>2013</v>
      </c>
      <c r="B431" s="140" t="s">
        <v>34</v>
      </c>
      <c r="C431" s="140" t="s">
        <v>35</v>
      </c>
      <c r="D431" s="140" t="s">
        <v>185</v>
      </c>
      <c r="E431" s="140" t="s">
        <v>186</v>
      </c>
      <c r="F431" s="140" t="s">
        <v>162</v>
      </c>
      <c r="G431" s="140" t="s">
        <v>154</v>
      </c>
      <c r="H431" s="140" t="s">
        <v>258</v>
      </c>
      <c r="I431" s="141">
        <v>26</v>
      </c>
    </row>
    <row r="432" spans="1:9" x14ac:dyDescent="0.35">
      <c r="A432" s="141">
        <v>2013</v>
      </c>
      <c r="B432" s="140" t="s">
        <v>34</v>
      </c>
      <c r="C432" s="140" t="s">
        <v>35</v>
      </c>
      <c r="D432" s="140" t="s">
        <v>185</v>
      </c>
      <c r="E432" s="140" t="s">
        <v>186</v>
      </c>
      <c r="F432" s="140" t="s">
        <v>162</v>
      </c>
      <c r="G432" s="140" t="s">
        <v>200</v>
      </c>
      <c r="H432" s="140" t="s">
        <v>199</v>
      </c>
      <c r="I432" s="141">
        <v>136</v>
      </c>
    </row>
    <row r="433" spans="1:9" x14ac:dyDescent="0.35">
      <c r="A433" s="141">
        <v>2013</v>
      </c>
      <c r="B433" s="140" t="s">
        <v>34</v>
      </c>
      <c r="C433" s="140" t="s">
        <v>35</v>
      </c>
      <c r="D433" s="140" t="s">
        <v>185</v>
      </c>
      <c r="E433" s="140" t="s">
        <v>186</v>
      </c>
      <c r="F433" s="140" t="s">
        <v>162</v>
      </c>
      <c r="G433" s="140" t="s">
        <v>200</v>
      </c>
      <c r="H433" s="140" t="s">
        <v>258</v>
      </c>
      <c r="I433" s="141">
        <v>14</v>
      </c>
    </row>
    <row r="434" spans="1:9" x14ac:dyDescent="0.35">
      <c r="A434" s="141">
        <v>2013</v>
      </c>
      <c r="B434" s="140" t="s">
        <v>190</v>
      </c>
      <c r="C434" s="140" t="s">
        <v>202</v>
      </c>
      <c r="D434" s="140" t="s">
        <v>184</v>
      </c>
      <c r="E434" s="140" t="s">
        <v>187</v>
      </c>
      <c r="F434" s="140" t="s">
        <v>162</v>
      </c>
      <c r="G434" s="140" t="s">
        <v>154</v>
      </c>
      <c r="H434" s="140" t="s">
        <v>199</v>
      </c>
      <c r="I434" s="141">
        <v>0</v>
      </c>
    </row>
    <row r="435" spans="1:9" x14ac:dyDescent="0.35">
      <c r="A435" s="141">
        <v>2013</v>
      </c>
      <c r="B435" s="140" t="s">
        <v>190</v>
      </c>
      <c r="C435" s="140" t="s">
        <v>202</v>
      </c>
      <c r="D435" s="140" t="s">
        <v>184</v>
      </c>
      <c r="E435" s="140" t="s">
        <v>187</v>
      </c>
      <c r="F435" s="140" t="s">
        <v>162</v>
      </c>
      <c r="G435" s="140" t="s">
        <v>154</v>
      </c>
      <c r="H435" s="140" t="s">
        <v>258</v>
      </c>
      <c r="I435" s="141">
        <v>0</v>
      </c>
    </row>
    <row r="436" spans="1:9" x14ac:dyDescent="0.35">
      <c r="A436" s="141">
        <v>2013</v>
      </c>
      <c r="B436" s="140" t="s">
        <v>190</v>
      </c>
      <c r="C436" s="140" t="s">
        <v>202</v>
      </c>
      <c r="D436" s="140" t="s">
        <v>184</v>
      </c>
      <c r="E436" s="140" t="s">
        <v>187</v>
      </c>
      <c r="F436" s="140" t="s">
        <v>162</v>
      </c>
      <c r="G436" s="140" t="s">
        <v>200</v>
      </c>
      <c r="H436" s="140" t="s">
        <v>199</v>
      </c>
      <c r="I436" s="141">
        <v>0</v>
      </c>
    </row>
    <row r="437" spans="1:9" x14ac:dyDescent="0.35">
      <c r="A437" s="141">
        <v>2013</v>
      </c>
      <c r="B437" s="140" t="s">
        <v>190</v>
      </c>
      <c r="C437" s="140" t="s">
        <v>202</v>
      </c>
      <c r="D437" s="140" t="s">
        <v>184</v>
      </c>
      <c r="E437" s="140" t="s">
        <v>187</v>
      </c>
      <c r="F437" s="140" t="s">
        <v>162</v>
      </c>
      <c r="G437" s="140" t="s">
        <v>200</v>
      </c>
      <c r="H437" s="140" t="s">
        <v>258</v>
      </c>
      <c r="I437" s="141">
        <v>0</v>
      </c>
    </row>
    <row r="438" spans="1:9" x14ac:dyDescent="0.35">
      <c r="A438" s="141">
        <v>2013</v>
      </c>
      <c r="B438" s="140" t="s">
        <v>38</v>
      </c>
      <c r="C438" s="140" t="s">
        <v>39</v>
      </c>
      <c r="D438" s="140" t="s">
        <v>184</v>
      </c>
      <c r="E438" s="140" t="s">
        <v>187</v>
      </c>
      <c r="F438" s="140" t="s">
        <v>162</v>
      </c>
      <c r="G438" s="140" t="s">
        <v>154</v>
      </c>
      <c r="H438" s="140" t="s">
        <v>199</v>
      </c>
      <c r="I438" s="141">
        <v>282</v>
      </c>
    </row>
    <row r="439" spans="1:9" x14ac:dyDescent="0.35">
      <c r="A439" s="141">
        <v>2013</v>
      </c>
      <c r="B439" s="140" t="s">
        <v>38</v>
      </c>
      <c r="C439" s="140" t="s">
        <v>39</v>
      </c>
      <c r="D439" s="140" t="s">
        <v>184</v>
      </c>
      <c r="E439" s="140" t="s">
        <v>187</v>
      </c>
      <c r="F439" s="140" t="s">
        <v>162</v>
      </c>
      <c r="G439" s="140" t="s">
        <v>154</v>
      </c>
      <c r="H439" s="140" t="s">
        <v>258</v>
      </c>
      <c r="I439" s="141">
        <v>11</v>
      </c>
    </row>
    <row r="440" spans="1:9" x14ac:dyDescent="0.35">
      <c r="A440" s="141">
        <v>2013</v>
      </c>
      <c r="B440" s="140" t="s">
        <v>38</v>
      </c>
      <c r="C440" s="140" t="s">
        <v>39</v>
      </c>
      <c r="D440" s="140" t="s">
        <v>184</v>
      </c>
      <c r="E440" s="140" t="s">
        <v>187</v>
      </c>
      <c r="F440" s="140" t="s">
        <v>162</v>
      </c>
      <c r="G440" s="140" t="s">
        <v>200</v>
      </c>
      <c r="H440" s="140" t="s">
        <v>199</v>
      </c>
      <c r="I440" s="141">
        <v>62</v>
      </c>
    </row>
    <row r="441" spans="1:9" x14ac:dyDescent="0.35">
      <c r="A441" s="141">
        <v>2013</v>
      </c>
      <c r="B441" s="140" t="s">
        <v>38</v>
      </c>
      <c r="C441" s="140" t="s">
        <v>39</v>
      </c>
      <c r="D441" s="140" t="s">
        <v>184</v>
      </c>
      <c r="E441" s="140" t="s">
        <v>187</v>
      </c>
      <c r="F441" s="140" t="s">
        <v>162</v>
      </c>
      <c r="G441" s="140" t="s">
        <v>200</v>
      </c>
      <c r="H441" s="140" t="s">
        <v>258</v>
      </c>
      <c r="I441" s="141">
        <v>4</v>
      </c>
    </row>
    <row r="442" spans="1:9" x14ac:dyDescent="0.35">
      <c r="A442" s="141">
        <v>2013</v>
      </c>
      <c r="B442" s="140" t="s">
        <v>40</v>
      </c>
      <c r="C442" s="140" t="s">
        <v>41</v>
      </c>
      <c r="D442" s="140" t="s">
        <v>184</v>
      </c>
      <c r="E442" s="140" t="s">
        <v>186</v>
      </c>
      <c r="F442" s="140" t="s">
        <v>162</v>
      </c>
      <c r="G442" s="140" t="s">
        <v>154</v>
      </c>
      <c r="H442" s="140" t="s">
        <v>199</v>
      </c>
      <c r="I442" s="141">
        <v>671</v>
      </c>
    </row>
    <row r="443" spans="1:9" x14ac:dyDescent="0.35">
      <c r="A443" s="141">
        <v>2013</v>
      </c>
      <c r="B443" s="140" t="s">
        <v>40</v>
      </c>
      <c r="C443" s="140" t="s">
        <v>41</v>
      </c>
      <c r="D443" s="140" t="s">
        <v>184</v>
      </c>
      <c r="E443" s="140" t="s">
        <v>186</v>
      </c>
      <c r="F443" s="140" t="s">
        <v>162</v>
      </c>
      <c r="G443" s="140" t="s">
        <v>154</v>
      </c>
      <c r="H443" s="140" t="s">
        <v>258</v>
      </c>
      <c r="I443" s="141">
        <v>33</v>
      </c>
    </row>
    <row r="444" spans="1:9" x14ac:dyDescent="0.35">
      <c r="A444" s="141">
        <v>2013</v>
      </c>
      <c r="B444" s="140" t="s">
        <v>40</v>
      </c>
      <c r="C444" s="140" t="s">
        <v>41</v>
      </c>
      <c r="D444" s="140" t="s">
        <v>184</v>
      </c>
      <c r="E444" s="140" t="s">
        <v>186</v>
      </c>
      <c r="F444" s="140" t="s">
        <v>162</v>
      </c>
      <c r="G444" s="140" t="s">
        <v>200</v>
      </c>
      <c r="H444" s="140" t="s">
        <v>199</v>
      </c>
      <c r="I444" s="141">
        <v>153</v>
      </c>
    </row>
    <row r="445" spans="1:9" x14ac:dyDescent="0.35">
      <c r="A445" s="141">
        <v>2013</v>
      </c>
      <c r="B445" s="140" t="s">
        <v>40</v>
      </c>
      <c r="C445" s="140" t="s">
        <v>41</v>
      </c>
      <c r="D445" s="140" t="s">
        <v>184</v>
      </c>
      <c r="E445" s="140" t="s">
        <v>186</v>
      </c>
      <c r="F445" s="140" t="s">
        <v>162</v>
      </c>
      <c r="G445" s="140" t="s">
        <v>200</v>
      </c>
      <c r="H445" s="140" t="s">
        <v>258</v>
      </c>
      <c r="I445" s="141">
        <v>3</v>
      </c>
    </row>
    <row r="446" spans="1:9" x14ac:dyDescent="0.35">
      <c r="A446" s="141">
        <v>2013</v>
      </c>
      <c r="B446" s="140" t="s">
        <v>42</v>
      </c>
      <c r="C446" s="140" t="s">
        <v>43</v>
      </c>
      <c r="D446" s="140" t="s">
        <v>184</v>
      </c>
      <c r="E446" s="140" t="s">
        <v>187</v>
      </c>
      <c r="F446" s="140" t="s">
        <v>162</v>
      </c>
      <c r="G446" s="140" t="s">
        <v>154</v>
      </c>
      <c r="H446" s="140" t="s">
        <v>199</v>
      </c>
      <c r="I446" s="141">
        <v>723</v>
      </c>
    </row>
    <row r="447" spans="1:9" x14ac:dyDescent="0.35">
      <c r="A447" s="141">
        <v>2013</v>
      </c>
      <c r="B447" s="140" t="s">
        <v>42</v>
      </c>
      <c r="C447" s="140" t="s">
        <v>43</v>
      </c>
      <c r="D447" s="140" t="s">
        <v>184</v>
      </c>
      <c r="E447" s="140" t="s">
        <v>187</v>
      </c>
      <c r="F447" s="140" t="s">
        <v>162</v>
      </c>
      <c r="G447" s="140" t="s">
        <v>154</v>
      </c>
      <c r="H447" s="140" t="s">
        <v>258</v>
      </c>
      <c r="I447" s="141">
        <v>43</v>
      </c>
    </row>
    <row r="448" spans="1:9" x14ac:dyDescent="0.35">
      <c r="A448" s="141">
        <v>2013</v>
      </c>
      <c r="B448" s="140" t="s">
        <v>42</v>
      </c>
      <c r="C448" s="140" t="s">
        <v>43</v>
      </c>
      <c r="D448" s="140" t="s">
        <v>184</v>
      </c>
      <c r="E448" s="140" t="s">
        <v>187</v>
      </c>
      <c r="F448" s="140" t="s">
        <v>162</v>
      </c>
      <c r="G448" s="140" t="s">
        <v>200</v>
      </c>
      <c r="H448" s="140" t="s">
        <v>199</v>
      </c>
      <c r="I448" s="141">
        <v>228</v>
      </c>
    </row>
    <row r="449" spans="1:9" x14ac:dyDescent="0.35">
      <c r="A449" s="141">
        <v>2013</v>
      </c>
      <c r="B449" s="140" t="s">
        <v>42</v>
      </c>
      <c r="C449" s="140" t="s">
        <v>43</v>
      </c>
      <c r="D449" s="140" t="s">
        <v>184</v>
      </c>
      <c r="E449" s="140" t="s">
        <v>187</v>
      </c>
      <c r="F449" s="140" t="s">
        <v>162</v>
      </c>
      <c r="G449" s="140" t="s">
        <v>200</v>
      </c>
      <c r="H449" s="140" t="s">
        <v>258</v>
      </c>
      <c r="I449" s="141">
        <v>10</v>
      </c>
    </row>
    <row r="450" spans="1:9" x14ac:dyDescent="0.35">
      <c r="A450" s="141">
        <v>2013</v>
      </c>
      <c r="B450" s="140" t="s">
        <v>203</v>
      </c>
      <c r="C450" s="140" t="s">
        <v>47</v>
      </c>
      <c r="D450" s="140" t="s">
        <v>184</v>
      </c>
      <c r="E450" s="140" t="s">
        <v>188</v>
      </c>
      <c r="F450" s="140" t="s">
        <v>162</v>
      </c>
      <c r="G450" s="140" t="s">
        <v>154</v>
      </c>
      <c r="H450" s="140" t="s">
        <v>199</v>
      </c>
      <c r="I450" s="141">
        <v>0</v>
      </c>
    </row>
    <row r="451" spans="1:9" x14ac:dyDescent="0.35">
      <c r="A451" s="141">
        <v>2013</v>
      </c>
      <c r="B451" s="140" t="s">
        <v>203</v>
      </c>
      <c r="C451" s="140" t="s">
        <v>47</v>
      </c>
      <c r="D451" s="140" t="s">
        <v>184</v>
      </c>
      <c r="E451" s="140" t="s">
        <v>188</v>
      </c>
      <c r="F451" s="140" t="s">
        <v>162</v>
      </c>
      <c r="G451" s="140" t="s">
        <v>154</v>
      </c>
      <c r="H451" s="140" t="s">
        <v>258</v>
      </c>
      <c r="I451" s="141">
        <v>0</v>
      </c>
    </row>
    <row r="452" spans="1:9" x14ac:dyDescent="0.35">
      <c r="A452" s="141">
        <v>2013</v>
      </c>
      <c r="B452" s="140" t="s">
        <v>203</v>
      </c>
      <c r="C452" s="140" t="s">
        <v>47</v>
      </c>
      <c r="D452" s="140" t="s">
        <v>184</v>
      </c>
      <c r="E452" s="140" t="s">
        <v>188</v>
      </c>
      <c r="F452" s="140" t="s">
        <v>162</v>
      </c>
      <c r="G452" s="140" t="s">
        <v>200</v>
      </c>
      <c r="H452" s="140" t="s">
        <v>199</v>
      </c>
      <c r="I452" s="141">
        <v>0</v>
      </c>
    </row>
    <row r="453" spans="1:9" x14ac:dyDescent="0.35">
      <c r="A453" s="141">
        <v>2013</v>
      </c>
      <c r="B453" s="140" t="s">
        <v>203</v>
      </c>
      <c r="C453" s="140" t="s">
        <v>47</v>
      </c>
      <c r="D453" s="140" t="s">
        <v>184</v>
      </c>
      <c r="E453" s="140" t="s">
        <v>188</v>
      </c>
      <c r="F453" s="140" t="s">
        <v>162</v>
      </c>
      <c r="G453" s="140" t="s">
        <v>200</v>
      </c>
      <c r="H453" s="140" t="s">
        <v>258</v>
      </c>
      <c r="I453" s="141">
        <v>0</v>
      </c>
    </row>
    <row r="454" spans="1:9" x14ac:dyDescent="0.35">
      <c r="A454" s="141">
        <v>2013</v>
      </c>
      <c r="B454" s="140" t="s">
        <v>48</v>
      </c>
      <c r="C454" s="140" t="s">
        <v>49</v>
      </c>
      <c r="D454" s="140" t="s">
        <v>184</v>
      </c>
      <c r="E454" s="140" t="s">
        <v>187</v>
      </c>
      <c r="F454" s="140" t="s">
        <v>162</v>
      </c>
      <c r="G454" s="140" t="s">
        <v>154</v>
      </c>
      <c r="H454" s="140" t="s">
        <v>199</v>
      </c>
      <c r="I454" s="141">
        <v>905</v>
      </c>
    </row>
    <row r="455" spans="1:9" x14ac:dyDescent="0.35">
      <c r="A455" s="141">
        <v>2013</v>
      </c>
      <c r="B455" s="140" t="s">
        <v>48</v>
      </c>
      <c r="C455" s="140" t="s">
        <v>49</v>
      </c>
      <c r="D455" s="140" t="s">
        <v>184</v>
      </c>
      <c r="E455" s="140" t="s">
        <v>187</v>
      </c>
      <c r="F455" s="140" t="s">
        <v>162</v>
      </c>
      <c r="G455" s="140" t="s">
        <v>154</v>
      </c>
      <c r="H455" s="140" t="s">
        <v>258</v>
      </c>
      <c r="I455" s="141">
        <v>61</v>
      </c>
    </row>
    <row r="456" spans="1:9" x14ac:dyDescent="0.35">
      <c r="A456" s="141">
        <v>2013</v>
      </c>
      <c r="B456" s="140" t="s">
        <v>48</v>
      </c>
      <c r="C456" s="140" t="s">
        <v>49</v>
      </c>
      <c r="D456" s="140" t="s">
        <v>184</v>
      </c>
      <c r="E456" s="140" t="s">
        <v>187</v>
      </c>
      <c r="F456" s="140" t="s">
        <v>162</v>
      </c>
      <c r="G456" s="140" t="s">
        <v>200</v>
      </c>
      <c r="H456" s="140" t="s">
        <v>199</v>
      </c>
      <c r="I456" s="141">
        <v>225</v>
      </c>
    </row>
    <row r="457" spans="1:9" x14ac:dyDescent="0.35">
      <c r="A457" s="141">
        <v>2013</v>
      </c>
      <c r="B457" s="140" t="s">
        <v>48</v>
      </c>
      <c r="C457" s="140" t="s">
        <v>49</v>
      </c>
      <c r="D457" s="140" t="s">
        <v>184</v>
      </c>
      <c r="E457" s="140" t="s">
        <v>187</v>
      </c>
      <c r="F457" s="140" t="s">
        <v>162</v>
      </c>
      <c r="G457" s="140" t="s">
        <v>200</v>
      </c>
      <c r="H457" s="140" t="s">
        <v>258</v>
      </c>
      <c r="I457" s="141">
        <v>17</v>
      </c>
    </row>
    <row r="458" spans="1:9" x14ac:dyDescent="0.35">
      <c r="A458" s="141">
        <v>2013</v>
      </c>
      <c r="B458" s="140" t="s">
        <v>50</v>
      </c>
      <c r="C458" s="140" t="s">
        <v>51</v>
      </c>
      <c r="D458" s="140" t="s">
        <v>184</v>
      </c>
      <c r="E458" s="140" t="s">
        <v>186</v>
      </c>
      <c r="F458" s="140" t="s">
        <v>162</v>
      </c>
      <c r="G458" s="140" t="s">
        <v>154</v>
      </c>
      <c r="H458" s="140" t="s">
        <v>199</v>
      </c>
      <c r="I458" s="141">
        <v>1037</v>
      </c>
    </row>
    <row r="459" spans="1:9" x14ac:dyDescent="0.35">
      <c r="A459" s="141">
        <v>2013</v>
      </c>
      <c r="B459" s="140" t="s">
        <v>50</v>
      </c>
      <c r="C459" s="140" t="s">
        <v>51</v>
      </c>
      <c r="D459" s="140" t="s">
        <v>184</v>
      </c>
      <c r="E459" s="140" t="s">
        <v>186</v>
      </c>
      <c r="F459" s="140" t="s">
        <v>162</v>
      </c>
      <c r="G459" s="140" t="s">
        <v>154</v>
      </c>
      <c r="H459" s="140" t="s">
        <v>258</v>
      </c>
      <c r="I459" s="141">
        <v>17</v>
      </c>
    </row>
    <row r="460" spans="1:9" x14ac:dyDescent="0.35">
      <c r="A460" s="141">
        <v>2013</v>
      </c>
      <c r="B460" s="140" t="s">
        <v>50</v>
      </c>
      <c r="C460" s="140" t="s">
        <v>51</v>
      </c>
      <c r="D460" s="140" t="s">
        <v>184</v>
      </c>
      <c r="E460" s="140" t="s">
        <v>186</v>
      </c>
      <c r="F460" s="140" t="s">
        <v>162</v>
      </c>
      <c r="G460" s="140" t="s">
        <v>200</v>
      </c>
      <c r="H460" s="140" t="s">
        <v>199</v>
      </c>
      <c r="I460" s="141">
        <v>277</v>
      </c>
    </row>
    <row r="461" spans="1:9" x14ac:dyDescent="0.35">
      <c r="A461" s="141">
        <v>2013</v>
      </c>
      <c r="B461" s="140" t="s">
        <v>50</v>
      </c>
      <c r="C461" s="140" t="s">
        <v>51</v>
      </c>
      <c r="D461" s="140" t="s">
        <v>184</v>
      </c>
      <c r="E461" s="140" t="s">
        <v>186</v>
      </c>
      <c r="F461" s="140" t="s">
        <v>162</v>
      </c>
      <c r="G461" s="140" t="s">
        <v>200</v>
      </c>
      <c r="H461" s="140" t="s">
        <v>258</v>
      </c>
      <c r="I461" s="141">
        <v>8</v>
      </c>
    </row>
    <row r="462" spans="1:9" x14ac:dyDescent="0.35">
      <c r="A462" s="141">
        <v>2013</v>
      </c>
      <c r="B462" s="140" t="s">
        <v>52</v>
      </c>
      <c r="C462" s="140" t="s">
        <v>53</v>
      </c>
      <c r="D462" s="140" t="s">
        <v>184</v>
      </c>
      <c r="E462" s="140" t="s">
        <v>187</v>
      </c>
      <c r="F462" s="140" t="s">
        <v>162</v>
      </c>
      <c r="G462" s="140" t="s">
        <v>154</v>
      </c>
      <c r="H462" s="140" t="s">
        <v>199</v>
      </c>
      <c r="I462" s="141">
        <v>409</v>
      </c>
    </row>
    <row r="463" spans="1:9" x14ac:dyDescent="0.35">
      <c r="A463" s="141">
        <v>2013</v>
      </c>
      <c r="B463" s="140" t="s">
        <v>52</v>
      </c>
      <c r="C463" s="140" t="s">
        <v>53</v>
      </c>
      <c r="D463" s="140" t="s">
        <v>184</v>
      </c>
      <c r="E463" s="140" t="s">
        <v>187</v>
      </c>
      <c r="F463" s="140" t="s">
        <v>162</v>
      </c>
      <c r="G463" s="140" t="s">
        <v>154</v>
      </c>
      <c r="H463" s="140" t="s">
        <v>258</v>
      </c>
      <c r="I463" s="141">
        <v>11</v>
      </c>
    </row>
    <row r="464" spans="1:9" x14ac:dyDescent="0.35">
      <c r="A464" s="141">
        <v>2013</v>
      </c>
      <c r="B464" s="140" t="s">
        <v>52</v>
      </c>
      <c r="C464" s="140" t="s">
        <v>53</v>
      </c>
      <c r="D464" s="140" t="s">
        <v>184</v>
      </c>
      <c r="E464" s="140" t="s">
        <v>187</v>
      </c>
      <c r="F464" s="140" t="s">
        <v>162</v>
      </c>
      <c r="G464" s="140" t="s">
        <v>200</v>
      </c>
      <c r="H464" s="140" t="s">
        <v>199</v>
      </c>
      <c r="I464" s="141">
        <v>103</v>
      </c>
    </row>
    <row r="465" spans="1:9" x14ac:dyDescent="0.35">
      <c r="A465" s="141">
        <v>2013</v>
      </c>
      <c r="B465" s="140" t="s">
        <v>52</v>
      </c>
      <c r="C465" s="140" t="s">
        <v>53</v>
      </c>
      <c r="D465" s="140" t="s">
        <v>184</v>
      </c>
      <c r="E465" s="140" t="s">
        <v>187</v>
      </c>
      <c r="F465" s="140" t="s">
        <v>162</v>
      </c>
      <c r="G465" s="140" t="s">
        <v>200</v>
      </c>
      <c r="H465" s="140" t="s">
        <v>258</v>
      </c>
      <c r="I465" s="141">
        <v>17</v>
      </c>
    </row>
    <row r="466" spans="1:9" x14ac:dyDescent="0.35">
      <c r="A466" s="141">
        <v>2013</v>
      </c>
      <c r="B466" s="140" t="s">
        <v>54</v>
      </c>
      <c r="C466" s="140" t="s">
        <v>55</v>
      </c>
      <c r="D466" s="140" t="s">
        <v>184</v>
      </c>
      <c r="E466" s="140" t="s">
        <v>188</v>
      </c>
      <c r="F466" s="140" t="s">
        <v>162</v>
      </c>
      <c r="G466" s="140" t="s">
        <v>154</v>
      </c>
      <c r="H466" s="140" t="s">
        <v>199</v>
      </c>
      <c r="I466" s="141">
        <v>435</v>
      </c>
    </row>
    <row r="467" spans="1:9" x14ac:dyDescent="0.35">
      <c r="A467" s="141">
        <v>2013</v>
      </c>
      <c r="B467" s="140" t="s">
        <v>54</v>
      </c>
      <c r="C467" s="140" t="s">
        <v>55</v>
      </c>
      <c r="D467" s="140" t="s">
        <v>184</v>
      </c>
      <c r="E467" s="140" t="s">
        <v>188</v>
      </c>
      <c r="F467" s="140" t="s">
        <v>162</v>
      </c>
      <c r="G467" s="140" t="s">
        <v>154</v>
      </c>
      <c r="H467" s="140" t="s">
        <v>258</v>
      </c>
      <c r="I467" s="141">
        <v>14</v>
      </c>
    </row>
    <row r="468" spans="1:9" x14ac:dyDescent="0.35">
      <c r="A468" s="141">
        <v>2013</v>
      </c>
      <c r="B468" s="140" t="s">
        <v>54</v>
      </c>
      <c r="C468" s="140" t="s">
        <v>55</v>
      </c>
      <c r="D468" s="140" t="s">
        <v>184</v>
      </c>
      <c r="E468" s="140" t="s">
        <v>188</v>
      </c>
      <c r="F468" s="140" t="s">
        <v>162</v>
      </c>
      <c r="G468" s="140" t="s">
        <v>200</v>
      </c>
      <c r="H468" s="140" t="s">
        <v>199</v>
      </c>
      <c r="I468" s="141">
        <v>64</v>
      </c>
    </row>
    <row r="469" spans="1:9" x14ac:dyDescent="0.35">
      <c r="A469" s="141">
        <v>2013</v>
      </c>
      <c r="B469" s="140" t="s">
        <v>54</v>
      </c>
      <c r="C469" s="140" t="s">
        <v>55</v>
      </c>
      <c r="D469" s="140" t="s">
        <v>184</v>
      </c>
      <c r="E469" s="140" t="s">
        <v>188</v>
      </c>
      <c r="F469" s="140" t="s">
        <v>162</v>
      </c>
      <c r="G469" s="140" t="s">
        <v>200</v>
      </c>
      <c r="H469" s="140" t="s">
        <v>258</v>
      </c>
      <c r="I469" s="141">
        <v>2</v>
      </c>
    </row>
    <row r="470" spans="1:9" x14ac:dyDescent="0.35">
      <c r="A470" s="141">
        <v>2013</v>
      </c>
      <c r="B470" s="140" t="s">
        <v>56</v>
      </c>
      <c r="C470" s="140" t="s">
        <v>57</v>
      </c>
      <c r="D470" s="140" t="s">
        <v>185</v>
      </c>
      <c r="E470" s="140" t="s">
        <v>186</v>
      </c>
      <c r="F470" s="140" t="s">
        <v>162</v>
      </c>
      <c r="G470" s="140" t="s">
        <v>154</v>
      </c>
      <c r="H470" s="140" t="s">
        <v>199</v>
      </c>
      <c r="I470" s="141">
        <v>269</v>
      </c>
    </row>
    <row r="471" spans="1:9" x14ac:dyDescent="0.35">
      <c r="A471" s="141">
        <v>2013</v>
      </c>
      <c r="B471" s="140" t="s">
        <v>56</v>
      </c>
      <c r="C471" s="140" t="s">
        <v>57</v>
      </c>
      <c r="D471" s="140" t="s">
        <v>185</v>
      </c>
      <c r="E471" s="140" t="s">
        <v>186</v>
      </c>
      <c r="F471" s="140" t="s">
        <v>162</v>
      </c>
      <c r="G471" s="140" t="s">
        <v>154</v>
      </c>
      <c r="H471" s="140" t="s">
        <v>258</v>
      </c>
      <c r="I471" s="141">
        <v>7</v>
      </c>
    </row>
    <row r="472" spans="1:9" x14ac:dyDescent="0.35">
      <c r="A472" s="141">
        <v>2013</v>
      </c>
      <c r="B472" s="140" t="s">
        <v>56</v>
      </c>
      <c r="C472" s="140" t="s">
        <v>57</v>
      </c>
      <c r="D472" s="140" t="s">
        <v>185</v>
      </c>
      <c r="E472" s="140" t="s">
        <v>186</v>
      </c>
      <c r="F472" s="140" t="s">
        <v>162</v>
      </c>
      <c r="G472" s="140" t="s">
        <v>200</v>
      </c>
      <c r="H472" s="140" t="s">
        <v>199</v>
      </c>
      <c r="I472" s="141">
        <v>203</v>
      </c>
    </row>
    <row r="473" spans="1:9" x14ac:dyDescent="0.35">
      <c r="A473" s="141">
        <v>2013</v>
      </c>
      <c r="B473" s="140" t="s">
        <v>56</v>
      </c>
      <c r="C473" s="140" t="s">
        <v>57</v>
      </c>
      <c r="D473" s="140" t="s">
        <v>185</v>
      </c>
      <c r="E473" s="140" t="s">
        <v>186</v>
      </c>
      <c r="F473" s="140" t="s">
        <v>162</v>
      </c>
      <c r="G473" s="140" t="s">
        <v>200</v>
      </c>
      <c r="H473" s="140" t="s">
        <v>258</v>
      </c>
      <c r="I473" s="141">
        <v>4</v>
      </c>
    </row>
    <row r="474" spans="1:9" x14ac:dyDescent="0.35">
      <c r="A474" s="141">
        <v>2013</v>
      </c>
      <c r="B474" s="140" t="s">
        <v>58</v>
      </c>
      <c r="C474" s="140" t="s">
        <v>59</v>
      </c>
      <c r="D474" s="140" t="s">
        <v>184</v>
      </c>
      <c r="E474" s="140" t="s">
        <v>188</v>
      </c>
      <c r="F474" s="140" t="s">
        <v>162</v>
      </c>
      <c r="G474" s="140" t="s">
        <v>154</v>
      </c>
      <c r="H474" s="140" t="s">
        <v>199</v>
      </c>
      <c r="I474" s="141">
        <v>0</v>
      </c>
    </row>
    <row r="475" spans="1:9" x14ac:dyDescent="0.35">
      <c r="A475" s="141">
        <v>2013</v>
      </c>
      <c r="B475" s="140" t="s">
        <v>58</v>
      </c>
      <c r="C475" s="140" t="s">
        <v>59</v>
      </c>
      <c r="D475" s="140" t="s">
        <v>184</v>
      </c>
      <c r="E475" s="140" t="s">
        <v>188</v>
      </c>
      <c r="F475" s="140" t="s">
        <v>162</v>
      </c>
      <c r="G475" s="140" t="s">
        <v>154</v>
      </c>
      <c r="H475" s="140" t="s">
        <v>258</v>
      </c>
      <c r="I475" s="141">
        <v>0</v>
      </c>
    </row>
    <row r="476" spans="1:9" x14ac:dyDescent="0.35">
      <c r="A476" s="141">
        <v>2013</v>
      </c>
      <c r="B476" s="140" t="s">
        <v>58</v>
      </c>
      <c r="C476" s="140" t="s">
        <v>59</v>
      </c>
      <c r="D476" s="140" t="s">
        <v>184</v>
      </c>
      <c r="E476" s="140" t="s">
        <v>188</v>
      </c>
      <c r="F476" s="140" t="s">
        <v>162</v>
      </c>
      <c r="G476" s="140" t="s">
        <v>200</v>
      </c>
      <c r="H476" s="140" t="s">
        <v>199</v>
      </c>
      <c r="I476" s="141">
        <v>0</v>
      </c>
    </row>
    <row r="477" spans="1:9" x14ac:dyDescent="0.35">
      <c r="A477" s="141">
        <v>2013</v>
      </c>
      <c r="B477" s="140" t="s">
        <v>58</v>
      </c>
      <c r="C477" s="140" t="s">
        <v>59</v>
      </c>
      <c r="D477" s="140" t="s">
        <v>184</v>
      </c>
      <c r="E477" s="140" t="s">
        <v>188</v>
      </c>
      <c r="F477" s="140" t="s">
        <v>162</v>
      </c>
      <c r="G477" s="140" t="s">
        <v>200</v>
      </c>
      <c r="H477" s="140" t="s">
        <v>258</v>
      </c>
      <c r="I477" s="141">
        <v>0</v>
      </c>
    </row>
    <row r="478" spans="1:9" x14ac:dyDescent="0.35">
      <c r="A478" s="141">
        <v>2013</v>
      </c>
      <c r="B478" s="140" t="s">
        <v>92</v>
      </c>
      <c r="C478" s="140" t="s">
        <v>93</v>
      </c>
      <c r="D478" s="140" t="s">
        <v>184</v>
      </c>
      <c r="E478" s="140" t="s">
        <v>186</v>
      </c>
      <c r="F478" s="140" t="s">
        <v>162</v>
      </c>
      <c r="G478" s="140" t="s">
        <v>154</v>
      </c>
      <c r="H478" s="140" t="s">
        <v>199</v>
      </c>
      <c r="I478" s="141">
        <v>0</v>
      </c>
    </row>
    <row r="479" spans="1:9" x14ac:dyDescent="0.35">
      <c r="A479" s="141">
        <v>2013</v>
      </c>
      <c r="B479" s="140" t="s">
        <v>92</v>
      </c>
      <c r="C479" s="140" t="s">
        <v>93</v>
      </c>
      <c r="D479" s="140" t="s">
        <v>184</v>
      </c>
      <c r="E479" s="140" t="s">
        <v>186</v>
      </c>
      <c r="F479" s="140" t="s">
        <v>162</v>
      </c>
      <c r="G479" s="140" t="s">
        <v>154</v>
      </c>
      <c r="H479" s="140" t="s">
        <v>258</v>
      </c>
      <c r="I479" s="141">
        <v>0</v>
      </c>
    </row>
    <row r="480" spans="1:9" x14ac:dyDescent="0.35">
      <c r="A480" s="141">
        <v>2013</v>
      </c>
      <c r="B480" s="140" t="s">
        <v>92</v>
      </c>
      <c r="C480" s="140" t="s">
        <v>93</v>
      </c>
      <c r="D480" s="140" t="s">
        <v>184</v>
      </c>
      <c r="E480" s="140" t="s">
        <v>186</v>
      </c>
      <c r="F480" s="140" t="s">
        <v>162</v>
      </c>
      <c r="G480" s="140" t="s">
        <v>200</v>
      </c>
      <c r="H480" s="140" t="s">
        <v>199</v>
      </c>
      <c r="I480" s="141">
        <v>0</v>
      </c>
    </row>
    <row r="481" spans="1:9" x14ac:dyDescent="0.35">
      <c r="A481" s="141">
        <v>2013</v>
      </c>
      <c r="B481" s="140" t="s">
        <v>92</v>
      </c>
      <c r="C481" s="140" t="s">
        <v>93</v>
      </c>
      <c r="D481" s="140" t="s">
        <v>184</v>
      </c>
      <c r="E481" s="140" t="s">
        <v>186</v>
      </c>
      <c r="F481" s="140" t="s">
        <v>162</v>
      </c>
      <c r="G481" s="140" t="s">
        <v>200</v>
      </c>
      <c r="H481" s="140" t="s">
        <v>258</v>
      </c>
      <c r="I481" s="141">
        <v>0</v>
      </c>
    </row>
    <row r="482" spans="1:9" x14ac:dyDescent="0.35">
      <c r="A482" s="141">
        <v>2013</v>
      </c>
      <c r="B482" s="140" t="s">
        <v>60</v>
      </c>
      <c r="C482" s="140" t="s">
        <v>61</v>
      </c>
      <c r="D482" s="140" t="s">
        <v>184</v>
      </c>
      <c r="E482" s="140" t="s">
        <v>188</v>
      </c>
      <c r="F482" s="140" t="s">
        <v>162</v>
      </c>
      <c r="G482" s="140" t="s">
        <v>154</v>
      </c>
      <c r="H482" s="140" t="s">
        <v>199</v>
      </c>
      <c r="I482" s="141">
        <v>42</v>
      </c>
    </row>
    <row r="483" spans="1:9" x14ac:dyDescent="0.35">
      <c r="A483" s="141">
        <v>2013</v>
      </c>
      <c r="B483" s="140" t="s">
        <v>60</v>
      </c>
      <c r="C483" s="140" t="s">
        <v>61</v>
      </c>
      <c r="D483" s="140" t="s">
        <v>184</v>
      </c>
      <c r="E483" s="140" t="s">
        <v>188</v>
      </c>
      <c r="F483" s="140" t="s">
        <v>162</v>
      </c>
      <c r="G483" s="140" t="s">
        <v>154</v>
      </c>
      <c r="H483" s="140" t="s">
        <v>258</v>
      </c>
      <c r="I483" s="141">
        <v>0</v>
      </c>
    </row>
    <row r="484" spans="1:9" x14ac:dyDescent="0.35">
      <c r="A484" s="141">
        <v>2013</v>
      </c>
      <c r="B484" s="140" t="s">
        <v>60</v>
      </c>
      <c r="C484" s="140" t="s">
        <v>61</v>
      </c>
      <c r="D484" s="140" t="s">
        <v>184</v>
      </c>
      <c r="E484" s="140" t="s">
        <v>188</v>
      </c>
      <c r="F484" s="140" t="s">
        <v>162</v>
      </c>
      <c r="G484" s="140" t="s">
        <v>200</v>
      </c>
      <c r="H484" s="140" t="s">
        <v>199</v>
      </c>
      <c r="I484" s="141">
        <v>10</v>
      </c>
    </row>
    <row r="485" spans="1:9" x14ac:dyDescent="0.35">
      <c r="A485" s="141">
        <v>2013</v>
      </c>
      <c r="B485" s="140" t="s">
        <v>60</v>
      </c>
      <c r="C485" s="140" t="s">
        <v>61</v>
      </c>
      <c r="D485" s="140" t="s">
        <v>184</v>
      </c>
      <c r="E485" s="140" t="s">
        <v>188</v>
      </c>
      <c r="F485" s="140" t="s">
        <v>162</v>
      </c>
      <c r="G485" s="140" t="s">
        <v>200</v>
      </c>
      <c r="H485" s="140" t="s">
        <v>258</v>
      </c>
      <c r="I485" s="141">
        <v>1</v>
      </c>
    </row>
    <row r="486" spans="1:9" x14ac:dyDescent="0.35">
      <c r="A486" s="141">
        <v>2013</v>
      </c>
      <c r="B486" s="140" t="s">
        <v>62</v>
      </c>
      <c r="C486" s="140" t="s">
        <v>63</v>
      </c>
      <c r="D486" s="140" t="s">
        <v>184</v>
      </c>
      <c r="E486" s="140" t="s">
        <v>187</v>
      </c>
      <c r="F486" s="140" t="s">
        <v>162</v>
      </c>
      <c r="G486" s="140" t="s">
        <v>154</v>
      </c>
      <c r="H486" s="140" t="s">
        <v>199</v>
      </c>
      <c r="I486" s="141">
        <v>91</v>
      </c>
    </row>
    <row r="487" spans="1:9" x14ac:dyDescent="0.35">
      <c r="A487" s="141">
        <v>2013</v>
      </c>
      <c r="B487" s="140" t="s">
        <v>62</v>
      </c>
      <c r="C487" s="140" t="s">
        <v>63</v>
      </c>
      <c r="D487" s="140" t="s">
        <v>184</v>
      </c>
      <c r="E487" s="140" t="s">
        <v>187</v>
      </c>
      <c r="F487" s="140" t="s">
        <v>162</v>
      </c>
      <c r="G487" s="140" t="s">
        <v>154</v>
      </c>
      <c r="H487" s="140" t="s">
        <v>258</v>
      </c>
      <c r="I487" s="141">
        <v>9</v>
      </c>
    </row>
    <row r="488" spans="1:9" x14ac:dyDescent="0.35">
      <c r="A488" s="141">
        <v>2013</v>
      </c>
      <c r="B488" s="140" t="s">
        <v>62</v>
      </c>
      <c r="C488" s="140" t="s">
        <v>63</v>
      </c>
      <c r="D488" s="140" t="s">
        <v>184</v>
      </c>
      <c r="E488" s="140" t="s">
        <v>187</v>
      </c>
      <c r="F488" s="140" t="s">
        <v>162</v>
      </c>
      <c r="G488" s="140" t="s">
        <v>200</v>
      </c>
      <c r="H488" s="140" t="s">
        <v>199</v>
      </c>
      <c r="I488" s="141">
        <v>12</v>
      </c>
    </row>
    <row r="489" spans="1:9" x14ac:dyDescent="0.35">
      <c r="A489" s="141">
        <v>2013</v>
      </c>
      <c r="B489" s="140" t="s">
        <v>62</v>
      </c>
      <c r="C489" s="140" t="s">
        <v>63</v>
      </c>
      <c r="D489" s="140" t="s">
        <v>184</v>
      </c>
      <c r="E489" s="140" t="s">
        <v>187</v>
      </c>
      <c r="F489" s="140" t="s">
        <v>162</v>
      </c>
      <c r="G489" s="140" t="s">
        <v>200</v>
      </c>
      <c r="H489" s="140" t="s">
        <v>258</v>
      </c>
      <c r="I489" s="141">
        <v>1</v>
      </c>
    </row>
    <row r="490" spans="1:9" x14ac:dyDescent="0.35">
      <c r="A490" s="141">
        <v>2013</v>
      </c>
      <c r="B490" s="140" t="s">
        <v>64</v>
      </c>
      <c r="C490" s="140" t="s">
        <v>65</v>
      </c>
      <c r="D490" s="140" t="s">
        <v>184</v>
      </c>
      <c r="E490" s="140" t="s">
        <v>188</v>
      </c>
      <c r="F490" s="140" t="s">
        <v>162</v>
      </c>
      <c r="G490" s="140" t="s">
        <v>154</v>
      </c>
      <c r="H490" s="140" t="s">
        <v>199</v>
      </c>
      <c r="I490" s="141">
        <v>0</v>
      </c>
    </row>
    <row r="491" spans="1:9" x14ac:dyDescent="0.35">
      <c r="A491" s="141">
        <v>2013</v>
      </c>
      <c r="B491" s="140" t="s">
        <v>64</v>
      </c>
      <c r="C491" s="140" t="s">
        <v>65</v>
      </c>
      <c r="D491" s="140" t="s">
        <v>184</v>
      </c>
      <c r="E491" s="140" t="s">
        <v>188</v>
      </c>
      <c r="F491" s="140" t="s">
        <v>162</v>
      </c>
      <c r="G491" s="140" t="s">
        <v>154</v>
      </c>
      <c r="H491" s="140" t="s">
        <v>258</v>
      </c>
      <c r="I491" s="141">
        <v>0</v>
      </c>
    </row>
    <row r="492" spans="1:9" x14ac:dyDescent="0.35">
      <c r="A492" s="141">
        <v>2013</v>
      </c>
      <c r="B492" s="140" t="s">
        <v>64</v>
      </c>
      <c r="C492" s="140" t="s">
        <v>65</v>
      </c>
      <c r="D492" s="140" t="s">
        <v>184</v>
      </c>
      <c r="E492" s="140" t="s">
        <v>188</v>
      </c>
      <c r="F492" s="140" t="s">
        <v>162</v>
      </c>
      <c r="G492" s="140" t="s">
        <v>200</v>
      </c>
      <c r="H492" s="140" t="s">
        <v>199</v>
      </c>
      <c r="I492" s="141">
        <v>0</v>
      </c>
    </row>
    <row r="493" spans="1:9" x14ac:dyDescent="0.35">
      <c r="A493" s="141">
        <v>2013</v>
      </c>
      <c r="B493" s="140" t="s">
        <v>64</v>
      </c>
      <c r="C493" s="140" t="s">
        <v>65</v>
      </c>
      <c r="D493" s="140" t="s">
        <v>184</v>
      </c>
      <c r="E493" s="140" t="s">
        <v>188</v>
      </c>
      <c r="F493" s="140" t="s">
        <v>162</v>
      </c>
      <c r="G493" s="140" t="s">
        <v>200</v>
      </c>
      <c r="H493" s="140" t="s">
        <v>258</v>
      </c>
      <c r="I493" s="141">
        <v>0</v>
      </c>
    </row>
    <row r="494" spans="1:9" x14ac:dyDescent="0.35">
      <c r="A494" s="141">
        <v>2013</v>
      </c>
      <c r="B494" s="140" t="s">
        <v>66</v>
      </c>
      <c r="C494" s="140" t="s">
        <v>67</v>
      </c>
      <c r="D494" s="140" t="s">
        <v>184</v>
      </c>
      <c r="E494" s="140" t="s">
        <v>186</v>
      </c>
      <c r="F494" s="140" t="s">
        <v>162</v>
      </c>
      <c r="G494" s="140" t="s">
        <v>154</v>
      </c>
      <c r="H494" s="140" t="s">
        <v>199</v>
      </c>
      <c r="I494" s="141">
        <v>525</v>
      </c>
    </row>
    <row r="495" spans="1:9" x14ac:dyDescent="0.35">
      <c r="A495" s="141">
        <v>2013</v>
      </c>
      <c r="B495" s="140" t="s">
        <v>66</v>
      </c>
      <c r="C495" s="140" t="s">
        <v>67</v>
      </c>
      <c r="D495" s="140" t="s">
        <v>184</v>
      </c>
      <c r="E495" s="140" t="s">
        <v>186</v>
      </c>
      <c r="F495" s="140" t="s">
        <v>162</v>
      </c>
      <c r="G495" s="140" t="s">
        <v>154</v>
      </c>
      <c r="H495" s="140" t="s">
        <v>258</v>
      </c>
      <c r="I495" s="141">
        <v>31</v>
      </c>
    </row>
    <row r="496" spans="1:9" x14ac:dyDescent="0.35">
      <c r="A496" s="141">
        <v>2013</v>
      </c>
      <c r="B496" s="140" t="s">
        <v>66</v>
      </c>
      <c r="C496" s="140" t="s">
        <v>67</v>
      </c>
      <c r="D496" s="140" t="s">
        <v>184</v>
      </c>
      <c r="E496" s="140" t="s">
        <v>186</v>
      </c>
      <c r="F496" s="140" t="s">
        <v>162</v>
      </c>
      <c r="G496" s="140" t="s">
        <v>200</v>
      </c>
      <c r="H496" s="140" t="s">
        <v>199</v>
      </c>
      <c r="I496" s="141">
        <v>108</v>
      </c>
    </row>
    <row r="497" spans="1:9" x14ac:dyDescent="0.35">
      <c r="A497" s="141">
        <v>2013</v>
      </c>
      <c r="B497" s="140" t="s">
        <v>66</v>
      </c>
      <c r="C497" s="140" t="s">
        <v>67</v>
      </c>
      <c r="D497" s="140" t="s">
        <v>184</v>
      </c>
      <c r="E497" s="140" t="s">
        <v>186</v>
      </c>
      <c r="F497" s="140" t="s">
        <v>162</v>
      </c>
      <c r="G497" s="140" t="s">
        <v>200</v>
      </c>
      <c r="H497" s="140" t="s">
        <v>258</v>
      </c>
      <c r="I497" s="141">
        <v>14</v>
      </c>
    </row>
    <row r="498" spans="1:9" x14ac:dyDescent="0.35">
      <c r="A498" s="141">
        <v>2013</v>
      </c>
      <c r="B498" s="140" t="s">
        <v>68</v>
      </c>
      <c r="C498" s="140" t="s">
        <v>69</v>
      </c>
      <c r="D498" s="140" t="s">
        <v>184</v>
      </c>
      <c r="E498" s="140" t="s">
        <v>188</v>
      </c>
      <c r="F498" s="140" t="s">
        <v>162</v>
      </c>
      <c r="G498" s="140" t="s">
        <v>154</v>
      </c>
      <c r="H498" s="140" t="s">
        <v>199</v>
      </c>
      <c r="I498" s="141">
        <v>0</v>
      </c>
    </row>
    <row r="499" spans="1:9" x14ac:dyDescent="0.35">
      <c r="A499" s="141">
        <v>2013</v>
      </c>
      <c r="B499" s="140" t="s">
        <v>68</v>
      </c>
      <c r="C499" s="140" t="s">
        <v>69</v>
      </c>
      <c r="D499" s="140" t="s">
        <v>184</v>
      </c>
      <c r="E499" s="140" t="s">
        <v>188</v>
      </c>
      <c r="F499" s="140" t="s">
        <v>162</v>
      </c>
      <c r="G499" s="140" t="s">
        <v>154</v>
      </c>
      <c r="H499" s="140" t="s">
        <v>258</v>
      </c>
      <c r="I499" s="141">
        <v>0</v>
      </c>
    </row>
    <row r="500" spans="1:9" x14ac:dyDescent="0.35">
      <c r="A500" s="141">
        <v>2013</v>
      </c>
      <c r="B500" s="140" t="s">
        <v>68</v>
      </c>
      <c r="C500" s="140" t="s">
        <v>69</v>
      </c>
      <c r="D500" s="140" t="s">
        <v>184</v>
      </c>
      <c r="E500" s="140" t="s">
        <v>188</v>
      </c>
      <c r="F500" s="140" t="s">
        <v>162</v>
      </c>
      <c r="G500" s="140" t="s">
        <v>200</v>
      </c>
      <c r="H500" s="140" t="s">
        <v>199</v>
      </c>
      <c r="I500" s="141">
        <v>0</v>
      </c>
    </row>
    <row r="501" spans="1:9" x14ac:dyDescent="0.35">
      <c r="A501" s="141">
        <v>2013</v>
      </c>
      <c r="B501" s="140" t="s">
        <v>68</v>
      </c>
      <c r="C501" s="140" t="s">
        <v>69</v>
      </c>
      <c r="D501" s="140" t="s">
        <v>184</v>
      </c>
      <c r="E501" s="140" t="s">
        <v>188</v>
      </c>
      <c r="F501" s="140" t="s">
        <v>162</v>
      </c>
      <c r="G501" s="140" t="s">
        <v>200</v>
      </c>
      <c r="H501" s="140" t="s">
        <v>258</v>
      </c>
      <c r="I501" s="141">
        <v>0</v>
      </c>
    </row>
    <row r="502" spans="1:9" x14ac:dyDescent="0.35">
      <c r="A502" s="141">
        <v>2013</v>
      </c>
      <c r="B502" s="140" t="s">
        <v>70</v>
      </c>
      <c r="C502" s="140" t="s">
        <v>71</v>
      </c>
      <c r="D502" s="140" t="s">
        <v>184</v>
      </c>
      <c r="E502" s="140" t="s">
        <v>188</v>
      </c>
      <c r="F502" s="140" t="s">
        <v>162</v>
      </c>
      <c r="G502" s="140" t="s">
        <v>154</v>
      </c>
      <c r="H502" s="140" t="s">
        <v>199</v>
      </c>
      <c r="I502" s="141">
        <v>238</v>
      </c>
    </row>
    <row r="503" spans="1:9" x14ac:dyDescent="0.35">
      <c r="A503" s="141">
        <v>2013</v>
      </c>
      <c r="B503" s="140" t="s">
        <v>70</v>
      </c>
      <c r="C503" s="140" t="s">
        <v>71</v>
      </c>
      <c r="D503" s="140" t="s">
        <v>184</v>
      </c>
      <c r="E503" s="140" t="s">
        <v>188</v>
      </c>
      <c r="F503" s="140" t="s">
        <v>162</v>
      </c>
      <c r="G503" s="140" t="s">
        <v>154</v>
      </c>
      <c r="H503" s="140" t="s">
        <v>258</v>
      </c>
      <c r="I503" s="141">
        <v>4</v>
      </c>
    </row>
    <row r="504" spans="1:9" x14ac:dyDescent="0.35">
      <c r="A504" s="141">
        <v>2013</v>
      </c>
      <c r="B504" s="140" t="s">
        <v>70</v>
      </c>
      <c r="C504" s="140" t="s">
        <v>71</v>
      </c>
      <c r="D504" s="140" t="s">
        <v>184</v>
      </c>
      <c r="E504" s="140" t="s">
        <v>188</v>
      </c>
      <c r="F504" s="140" t="s">
        <v>162</v>
      </c>
      <c r="G504" s="140" t="s">
        <v>200</v>
      </c>
      <c r="H504" s="140" t="s">
        <v>199</v>
      </c>
      <c r="I504" s="141">
        <v>50</v>
      </c>
    </row>
    <row r="505" spans="1:9" x14ac:dyDescent="0.35">
      <c r="A505" s="141">
        <v>2013</v>
      </c>
      <c r="B505" s="140" t="s">
        <v>70</v>
      </c>
      <c r="C505" s="140" t="s">
        <v>71</v>
      </c>
      <c r="D505" s="140" t="s">
        <v>184</v>
      </c>
      <c r="E505" s="140" t="s">
        <v>188</v>
      </c>
      <c r="F505" s="140" t="s">
        <v>162</v>
      </c>
      <c r="G505" s="140" t="s">
        <v>200</v>
      </c>
      <c r="H505" s="140" t="s">
        <v>258</v>
      </c>
      <c r="I505" s="141">
        <v>3</v>
      </c>
    </row>
    <row r="506" spans="1:9" x14ac:dyDescent="0.35">
      <c r="A506" s="141">
        <v>2013</v>
      </c>
      <c r="B506" s="140" t="s">
        <v>72</v>
      </c>
      <c r="C506" s="140" t="s">
        <v>73</v>
      </c>
      <c r="D506" s="140" t="s">
        <v>185</v>
      </c>
      <c r="E506" s="140" t="s">
        <v>186</v>
      </c>
      <c r="F506" s="140" t="s">
        <v>162</v>
      </c>
      <c r="G506" s="140" t="s">
        <v>154</v>
      </c>
      <c r="H506" s="140" t="s">
        <v>199</v>
      </c>
      <c r="I506" s="141">
        <v>314</v>
      </c>
    </row>
    <row r="507" spans="1:9" x14ac:dyDescent="0.35">
      <c r="A507" s="141">
        <v>2013</v>
      </c>
      <c r="B507" s="140" t="s">
        <v>72</v>
      </c>
      <c r="C507" s="140" t="s">
        <v>73</v>
      </c>
      <c r="D507" s="140" t="s">
        <v>185</v>
      </c>
      <c r="E507" s="140" t="s">
        <v>186</v>
      </c>
      <c r="F507" s="140" t="s">
        <v>162</v>
      </c>
      <c r="G507" s="140" t="s">
        <v>154</v>
      </c>
      <c r="H507" s="140" t="s">
        <v>258</v>
      </c>
      <c r="I507" s="141">
        <v>29</v>
      </c>
    </row>
    <row r="508" spans="1:9" x14ac:dyDescent="0.35">
      <c r="A508" s="141">
        <v>2013</v>
      </c>
      <c r="B508" s="140" t="s">
        <v>72</v>
      </c>
      <c r="C508" s="140" t="s">
        <v>73</v>
      </c>
      <c r="D508" s="140" t="s">
        <v>185</v>
      </c>
      <c r="E508" s="140" t="s">
        <v>186</v>
      </c>
      <c r="F508" s="140" t="s">
        <v>162</v>
      </c>
      <c r="G508" s="140" t="s">
        <v>200</v>
      </c>
      <c r="H508" s="140" t="s">
        <v>199</v>
      </c>
      <c r="I508" s="141">
        <v>155</v>
      </c>
    </row>
    <row r="509" spans="1:9" x14ac:dyDescent="0.35">
      <c r="A509" s="141">
        <v>2013</v>
      </c>
      <c r="B509" s="140" t="s">
        <v>72</v>
      </c>
      <c r="C509" s="140" t="s">
        <v>73</v>
      </c>
      <c r="D509" s="140" t="s">
        <v>185</v>
      </c>
      <c r="E509" s="140" t="s">
        <v>186</v>
      </c>
      <c r="F509" s="140" t="s">
        <v>162</v>
      </c>
      <c r="G509" s="140" t="s">
        <v>200</v>
      </c>
      <c r="H509" s="140" t="s">
        <v>258</v>
      </c>
      <c r="I509" s="141">
        <v>29</v>
      </c>
    </row>
    <row r="510" spans="1:9" x14ac:dyDescent="0.35">
      <c r="A510" s="141">
        <v>2013</v>
      </c>
      <c r="B510" s="140" t="s">
        <v>74</v>
      </c>
      <c r="C510" s="140" t="s">
        <v>75</v>
      </c>
      <c r="D510" s="140" t="s">
        <v>184</v>
      </c>
      <c r="E510" s="140" t="s">
        <v>187</v>
      </c>
      <c r="F510" s="140" t="s">
        <v>162</v>
      </c>
      <c r="G510" s="140" t="s">
        <v>154</v>
      </c>
      <c r="H510" s="140" t="s">
        <v>199</v>
      </c>
      <c r="I510" s="141">
        <v>239</v>
      </c>
    </row>
    <row r="511" spans="1:9" x14ac:dyDescent="0.35">
      <c r="A511" s="141">
        <v>2013</v>
      </c>
      <c r="B511" s="140" t="s">
        <v>74</v>
      </c>
      <c r="C511" s="140" t="s">
        <v>75</v>
      </c>
      <c r="D511" s="140" t="s">
        <v>184</v>
      </c>
      <c r="E511" s="140" t="s">
        <v>187</v>
      </c>
      <c r="F511" s="140" t="s">
        <v>162</v>
      </c>
      <c r="G511" s="140" t="s">
        <v>154</v>
      </c>
      <c r="H511" s="140" t="s">
        <v>258</v>
      </c>
      <c r="I511" s="141">
        <v>13</v>
      </c>
    </row>
    <row r="512" spans="1:9" x14ac:dyDescent="0.35">
      <c r="A512" s="141">
        <v>2013</v>
      </c>
      <c r="B512" s="140" t="s">
        <v>74</v>
      </c>
      <c r="C512" s="140" t="s">
        <v>75</v>
      </c>
      <c r="D512" s="140" t="s">
        <v>184</v>
      </c>
      <c r="E512" s="140" t="s">
        <v>187</v>
      </c>
      <c r="F512" s="140" t="s">
        <v>162</v>
      </c>
      <c r="G512" s="140" t="s">
        <v>200</v>
      </c>
      <c r="H512" s="140" t="s">
        <v>199</v>
      </c>
      <c r="I512" s="141">
        <v>64</v>
      </c>
    </row>
    <row r="513" spans="1:9" x14ac:dyDescent="0.35">
      <c r="A513" s="141">
        <v>2013</v>
      </c>
      <c r="B513" s="140" t="s">
        <v>74</v>
      </c>
      <c r="C513" s="140" t="s">
        <v>75</v>
      </c>
      <c r="D513" s="140" t="s">
        <v>184</v>
      </c>
      <c r="E513" s="140" t="s">
        <v>187</v>
      </c>
      <c r="F513" s="140" t="s">
        <v>162</v>
      </c>
      <c r="G513" s="140" t="s">
        <v>200</v>
      </c>
      <c r="H513" s="140" t="s">
        <v>258</v>
      </c>
      <c r="I513" s="141">
        <v>5</v>
      </c>
    </row>
    <row r="514" spans="1:9" x14ac:dyDescent="0.35">
      <c r="A514" s="141">
        <v>2013</v>
      </c>
      <c r="B514" s="140" t="s">
        <v>76</v>
      </c>
      <c r="C514" s="140" t="s">
        <v>77</v>
      </c>
      <c r="D514" s="140" t="s">
        <v>184</v>
      </c>
      <c r="E514" s="140" t="s">
        <v>188</v>
      </c>
      <c r="F514" s="140" t="s">
        <v>162</v>
      </c>
      <c r="G514" s="140" t="s">
        <v>154</v>
      </c>
      <c r="H514" s="140" t="s">
        <v>199</v>
      </c>
      <c r="I514" s="141">
        <v>296</v>
      </c>
    </row>
    <row r="515" spans="1:9" x14ac:dyDescent="0.35">
      <c r="A515" s="141">
        <v>2013</v>
      </c>
      <c r="B515" s="140" t="s">
        <v>76</v>
      </c>
      <c r="C515" s="140" t="s">
        <v>77</v>
      </c>
      <c r="D515" s="140" t="s">
        <v>184</v>
      </c>
      <c r="E515" s="140" t="s">
        <v>188</v>
      </c>
      <c r="F515" s="140" t="s">
        <v>162</v>
      </c>
      <c r="G515" s="140" t="s">
        <v>154</v>
      </c>
      <c r="H515" s="140" t="s">
        <v>258</v>
      </c>
      <c r="I515" s="141">
        <v>23</v>
      </c>
    </row>
    <row r="516" spans="1:9" x14ac:dyDescent="0.35">
      <c r="A516" s="141">
        <v>2013</v>
      </c>
      <c r="B516" s="140" t="s">
        <v>76</v>
      </c>
      <c r="C516" s="140" t="s">
        <v>77</v>
      </c>
      <c r="D516" s="140" t="s">
        <v>184</v>
      </c>
      <c r="E516" s="140" t="s">
        <v>188</v>
      </c>
      <c r="F516" s="140" t="s">
        <v>162</v>
      </c>
      <c r="G516" s="140" t="s">
        <v>200</v>
      </c>
      <c r="H516" s="140" t="s">
        <v>199</v>
      </c>
      <c r="I516" s="141">
        <v>46</v>
      </c>
    </row>
    <row r="517" spans="1:9" x14ac:dyDescent="0.35">
      <c r="A517" s="141">
        <v>2013</v>
      </c>
      <c r="B517" s="140" t="s">
        <v>76</v>
      </c>
      <c r="C517" s="140" t="s">
        <v>77</v>
      </c>
      <c r="D517" s="140" t="s">
        <v>184</v>
      </c>
      <c r="E517" s="140" t="s">
        <v>188</v>
      </c>
      <c r="F517" s="140" t="s">
        <v>162</v>
      </c>
      <c r="G517" s="140" t="s">
        <v>200</v>
      </c>
      <c r="H517" s="140" t="s">
        <v>258</v>
      </c>
      <c r="I517" s="141">
        <v>4</v>
      </c>
    </row>
    <row r="518" spans="1:9" x14ac:dyDescent="0.35">
      <c r="A518" s="141">
        <v>2013</v>
      </c>
      <c r="B518" s="140" t="s">
        <v>78</v>
      </c>
      <c r="C518" s="140" t="s">
        <v>79</v>
      </c>
      <c r="D518" s="140" t="s">
        <v>184</v>
      </c>
      <c r="E518" s="140" t="s">
        <v>186</v>
      </c>
      <c r="F518" s="140" t="s">
        <v>162</v>
      </c>
      <c r="G518" s="140" t="s">
        <v>154</v>
      </c>
      <c r="H518" s="140" t="s">
        <v>199</v>
      </c>
      <c r="I518" s="141">
        <v>539</v>
      </c>
    </row>
    <row r="519" spans="1:9" x14ac:dyDescent="0.35">
      <c r="A519" s="141">
        <v>2013</v>
      </c>
      <c r="B519" s="140" t="s">
        <v>78</v>
      </c>
      <c r="C519" s="140" t="s">
        <v>79</v>
      </c>
      <c r="D519" s="140" t="s">
        <v>184</v>
      </c>
      <c r="E519" s="140" t="s">
        <v>186</v>
      </c>
      <c r="F519" s="140" t="s">
        <v>162</v>
      </c>
      <c r="G519" s="140" t="s">
        <v>154</v>
      </c>
      <c r="H519" s="140" t="s">
        <v>258</v>
      </c>
      <c r="I519" s="141">
        <v>32</v>
      </c>
    </row>
    <row r="520" spans="1:9" x14ac:dyDescent="0.35">
      <c r="A520" s="141">
        <v>2013</v>
      </c>
      <c r="B520" s="140" t="s">
        <v>78</v>
      </c>
      <c r="C520" s="140" t="s">
        <v>79</v>
      </c>
      <c r="D520" s="140" t="s">
        <v>184</v>
      </c>
      <c r="E520" s="140" t="s">
        <v>186</v>
      </c>
      <c r="F520" s="140" t="s">
        <v>162</v>
      </c>
      <c r="G520" s="140" t="s">
        <v>200</v>
      </c>
      <c r="H520" s="140" t="s">
        <v>199</v>
      </c>
      <c r="I520" s="141">
        <v>79</v>
      </c>
    </row>
    <row r="521" spans="1:9" x14ac:dyDescent="0.35">
      <c r="A521" s="141">
        <v>2013</v>
      </c>
      <c r="B521" s="140" t="s">
        <v>78</v>
      </c>
      <c r="C521" s="140" t="s">
        <v>79</v>
      </c>
      <c r="D521" s="140" t="s">
        <v>184</v>
      </c>
      <c r="E521" s="140" t="s">
        <v>186</v>
      </c>
      <c r="F521" s="140" t="s">
        <v>162</v>
      </c>
      <c r="G521" s="140" t="s">
        <v>200</v>
      </c>
      <c r="H521" s="140" t="s">
        <v>258</v>
      </c>
      <c r="I521" s="141">
        <v>0</v>
      </c>
    </row>
    <row r="522" spans="1:9" x14ac:dyDescent="0.35">
      <c r="A522" s="141">
        <v>2013</v>
      </c>
      <c r="B522" s="140" t="s">
        <v>80</v>
      </c>
      <c r="C522" s="140" t="s">
        <v>81</v>
      </c>
      <c r="D522" s="140" t="s">
        <v>185</v>
      </c>
      <c r="E522" s="140" t="s">
        <v>186</v>
      </c>
      <c r="F522" s="140" t="s">
        <v>162</v>
      </c>
      <c r="G522" s="140" t="s">
        <v>154</v>
      </c>
      <c r="H522" s="140" t="s">
        <v>199</v>
      </c>
      <c r="I522" s="141">
        <v>669</v>
      </c>
    </row>
    <row r="523" spans="1:9" x14ac:dyDescent="0.35">
      <c r="A523" s="141">
        <v>2013</v>
      </c>
      <c r="B523" s="140" t="s">
        <v>80</v>
      </c>
      <c r="C523" s="140" t="s">
        <v>81</v>
      </c>
      <c r="D523" s="140" t="s">
        <v>185</v>
      </c>
      <c r="E523" s="140" t="s">
        <v>186</v>
      </c>
      <c r="F523" s="140" t="s">
        <v>162</v>
      </c>
      <c r="G523" s="140" t="s">
        <v>154</v>
      </c>
      <c r="H523" s="140" t="s">
        <v>258</v>
      </c>
      <c r="I523" s="141">
        <v>32</v>
      </c>
    </row>
    <row r="524" spans="1:9" x14ac:dyDescent="0.35">
      <c r="A524" s="141">
        <v>2013</v>
      </c>
      <c r="B524" s="140" t="s">
        <v>80</v>
      </c>
      <c r="C524" s="140" t="s">
        <v>81</v>
      </c>
      <c r="D524" s="140" t="s">
        <v>185</v>
      </c>
      <c r="E524" s="140" t="s">
        <v>186</v>
      </c>
      <c r="F524" s="140" t="s">
        <v>162</v>
      </c>
      <c r="G524" s="140" t="s">
        <v>200</v>
      </c>
      <c r="H524" s="140" t="s">
        <v>199</v>
      </c>
      <c r="I524" s="141">
        <v>259</v>
      </c>
    </row>
    <row r="525" spans="1:9" x14ac:dyDescent="0.35">
      <c r="A525" s="141">
        <v>2013</v>
      </c>
      <c r="B525" s="140" t="s">
        <v>80</v>
      </c>
      <c r="C525" s="140" t="s">
        <v>81</v>
      </c>
      <c r="D525" s="140" t="s">
        <v>185</v>
      </c>
      <c r="E525" s="140" t="s">
        <v>186</v>
      </c>
      <c r="F525" s="140" t="s">
        <v>162</v>
      </c>
      <c r="G525" s="140" t="s">
        <v>200</v>
      </c>
      <c r="H525" s="140" t="s">
        <v>258</v>
      </c>
      <c r="I525" s="141">
        <v>15</v>
      </c>
    </row>
    <row r="526" spans="1:9" x14ac:dyDescent="0.35">
      <c r="A526" s="141">
        <v>2013</v>
      </c>
      <c r="B526" s="140" t="s">
        <v>82</v>
      </c>
      <c r="C526" s="140" t="s">
        <v>83</v>
      </c>
      <c r="D526" s="140" t="s">
        <v>184</v>
      </c>
      <c r="E526" s="140" t="s">
        <v>187</v>
      </c>
      <c r="F526" s="140" t="s">
        <v>162</v>
      </c>
      <c r="G526" s="140" t="s">
        <v>154</v>
      </c>
      <c r="H526" s="140" t="s">
        <v>199</v>
      </c>
      <c r="I526" s="141">
        <v>0</v>
      </c>
    </row>
    <row r="527" spans="1:9" x14ac:dyDescent="0.35">
      <c r="A527" s="141">
        <v>2013</v>
      </c>
      <c r="B527" s="140" t="s">
        <v>82</v>
      </c>
      <c r="C527" s="140" t="s">
        <v>83</v>
      </c>
      <c r="D527" s="140" t="s">
        <v>184</v>
      </c>
      <c r="E527" s="140" t="s">
        <v>187</v>
      </c>
      <c r="F527" s="140" t="s">
        <v>162</v>
      </c>
      <c r="G527" s="140" t="s">
        <v>154</v>
      </c>
      <c r="H527" s="140" t="s">
        <v>258</v>
      </c>
      <c r="I527" s="141">
        <v>0</v>
      </c>
    </row>
    <row r="528" spans="1:9" x14ac:dyDescent="0.35">
      <c r="A528" s="141">
        <v>2013</v>
      </c>
      <c r="B528" s="140" t="s">
        <v>82</v>
      </c>
      <c r="C528" s="140" t="s">
        <v>83</v>
      </c>
      <c r="D528" s="140" t="s">
        <v>184</v>
      </c>
      <c r="E528" s="140" t="s">
        <v>187</v>
      </c>
      <c r="F528" s="140" t="s">
        <v>162</v>
      </c>
      <c r="G528" s="140" t="s">
        <v>200</v>
      </c>
      <c r="H528" s="140" t="s">
        <v>199</v>
      </c>
      <c r="I528" s="141">
        <v>0</v>
      </c>
    </row>
    <row r="529" spans="1:9" x14ac:dyDescent="0.35">
      <c r="A529" s="141">
        <v>2013</v>
      </c>
      <c r="B529" s="140" t="s">
        <v>82</v>
      </c>
      <c r="C529" s="140" t="s">
        <v>83</v>
      </c>
      <c r="D529" s="140" t="s">
        <v>184</v>
      </c>
      <c r="E529" s="140" t="s">
        <v>187</v>
      </c>
      <c r="F529" s="140" t="s">
        <v>162</v>
      </c>
      <c r="G529" s="140" t="s">
        <v>200</v>
      </c>
      <c r="H529" s="140" t="s">
        <v>258</v>
      </c>
      <c r="I529" s="141">
        <v>0</v>
      </c>
    </row>
    <row r="530" spans="1:9" x14ac:dyDescent="0.35">
      <c r="A530" s="141">
        <v>2013</v>
      </c>
      <c r="B530" s="140" t="s">
        <v>84</v>
      </c>
      <c r="C530" s="140" t="s">
        <v>85</v>
      </c>
      <c r="D530" s="140" t="s">
        <v>185</v>
      </c>
      <c r="E530" s="140" t="s">
        <v>186</v>
      </c>
      <c r="F530" s="140" t="s">
        <v>162</v>
      </c>
      <c r="G530" s="140" t="s">
        <v>154</v>
      </c>
      <c r="H530" s="140" t="s">
        <v>199</v>
      </c>
      <c r="I530" s="141">
        <v>391</v>
      </c>
    </row>
    <row r="531" spans="1:9" x14ac:dyDescent="0.35">
      <c r="A531" s="141">
        <v>2013</v>
      </c>
      <c r="B531" s="140" t="s">
        <v>84</v>
      </c>
      <c r="C531" s="140" t="s">
        <v>85</v>
      </c>
      <c r="D531" s="140" t="s">
        <v>185</v>
      </c>
      <c r="E531" s="140" t="s">
        <v>186</v>
      </c>
      <c r="F531" s="140" t="s">
        <v>162</v>
      </c>
      <c r="G531" s="140" t="s">
        <v>154</v>
      </c>
      <c r="H531" s="140" t="s">
        <v>258</v>
      </c>
      <c r="I531" s="141">
        <v>50</v>
      </c>
    </row>
    <row r="532" spans="1:9" x14ac:dyDescent="0.35">
      <c r="A532" s="141">
        <v>2013</v>
      </c>
      <c r="B532" s="140" t="s">
        <v>84</v>
      </c>
      <c r="C532" s="140" t="s">
        <v>85</v>
      </c>
      <c r="D532" s="140" t="s">
        <v>185</v>
      </c>
      <c r="E532" s="140" t="s">
        <v>186</v>
      </c>
      <c r="F532" s="140" t="s">
        <v>162</v>
      </c>
      <c r="G532" s="140" t="s">
        <v>200</v>
      </c>
      <c r="H532" s="140" t="s">
        <v>199</v>
      </c>
      <c r="I532" s="141">
        <v>164</v>
      </c>
    </row>
    <row r="533" spans="1:9" x14ac:dyDescent="0.35">
      <c r="A533" s="141">
        <v>2013</v>
      </c>
      <c r="B533" s="140" t="s">
        <v>84</v>
      </c>
      <c r="C533" s="140" t="s">
        <v>85</v>
      </c>
      <c r="D533" s="140" t="s">
        <v>185</v>
      </c>
      <c r="E533" s="140" t="s">
        <v>186</v>
      </c>
      <c r="F533" s="140" t="s">
        <v>162</v>
      </c>
      <c r="G533" s="140" t="s">
        <v>200</v>
      </c>
      <c r="H533" s="140" t="s">
        <v>258</v>
      </c>
      <c r="I533" s="141">
        <v>26</v>
      </c>
    </row>
    <row r="534" spans="1:9" x14ac:dyDescent="0.35">
      <c r="A534" s="141">
        <v>2013</v>
      </c>
      <c r="B534" s="140" t="s">
        <v>86</v>
      </c>
      <c r="C534" s="140" t="s">
        <v>87</v>
      </c>
      <c r="D534" s="140" t="s">
        <v>184</v>
      </c>
      <c r="E534" s="140" t="s">
        <v>187</v>
      </c>
      <c r="F534" s="140" t="s">
        <v>162</v>
      </c>
      <c r="G534" s="140" t="s">
        <v>154</v>
      </c>
      <c r="H534" s="140" t="s">
        <v>199</v>
      </c>
      <c r="I534" s="141">
        <v>319</v>
      </c>
    </row>
    <row r="535" spans="1:9" x14ac:dyDescent="0.35">
      <c r="A535" s="141">
        <v>2013</v>
      </c>
      <c r="B535" s="140" t="s">
        <v>86</v>
      </c>
      <c r="C535" s="140" t="s">
        <v>87</v>
      </c>
      <c r="D535" s="140" t="s">
        <v>184</v>
      </c>
      <c r="E535" s="140" t="s">
        <v>187</v>
      </c>
      <c r="F535" s="140" t="s">
        <v>162</v>
      </c>
      <c r="G535" s="140" t="s">
        <v>154</v>
      </c>
      <c r="H535" s="140" t="s">
        <v>258</v>
      </c>
      <c r="I535" s="141">
        <v>34</v>
      </c>
    </row>
    <row r="536" spans="1:9" x14ac:dyDescent="0.35">
      <c r="A536" s="141">
        <v>2013</v>
      </c>
      <c r="B536" s="140" t="s">
        <v>86</v>
      </c>
      <c r="C536" s="140" t="s">
        <v>87</v>
      </c>
      <c r="D536" s="140" t="s">
        <v>184</v>
      </c>
      <c r="E536" s="140" t="s">
        <v>187</v>
      </c>
      <c r="F536" s="140" t="s">
        <v>162</v>
      </c>
      <c r="G536" s="140" t="s">
        <v>200</v>
      </c>
      <c r="H536" s="140" t="s">
        <v>199</v>
      </c>
      <c r="I536" s="141">
        <v>102</v>
      </c>
    </row>
    <row r="537" spans="1:9" x14ac:dyDescent="0.35">
      <c r="A537" s="141">
        <v>2013</v>
      </c>
      <c r="B537" s="140" t="s">
        <v>86</v>
      </c>
      <c r="C537" s="140" t="s">
        <v>87</v>
      </c>
      <c r="D537" s="140" t="s">
        <v>184</v>
      </c>
      <c r="E537" s="140" t="s">
        <v>187</v>
      </c>
      <c r="F537" s="140" t="s">
        <v>162</v>
      </c>
      <c r="G537" s="140" t="s">
        <v>200</v>
      </c>
      <c r="H537" s="140" t="s">
        <v>258</v>
      </c>
      <c r="I537" s="141">
        <v>4</v>
      </c>
    </row>
    <row r="538" spans="1:9" x14ac:dyDescent="0.35">
      <c r="A538" s="141">
        <v>2013</v>
      </c>
      <c r="B538" s="140" t="s">
        <v>88</v>
      </c>
      <c r="C538" s="140" t="s">
        <v>89</v>
      </c>
      <c r="D538" s="140" t="s">
        <v>185</v>
      </c>
      <c r="E538" s="140" t="s">
        <v>186</v>
      </c>
      <c r="F538" s="140" t="s">
        <v>162</v>
      </c>
      <c r="G538" s="140" t="s">
        <v>154</v>
      </c>
      <c r="H538" s="140" t="s">
        <v>199</v>
      </c>
      <c r="I538" s="141">
        <v>0</v>
      </c>
    </row>
    <row r="539" spans="1:9" x14ac:dyDescent="0.35">
      <c r="A539" s="141">
        <v>2013</v>
      </c>
      <c r="B539" s="140" t="s">
        <v>88</v>
      </c>
      <c r="C539" s="140" t="s">
        <v>89</v>
      </c>
      <c r="D539" s="140" t="s">
        <v>185</v>
      </c>
      <c r="E539" s="140" t="s">
        <v>186</v>
      </c>
      <c r="F539" s="140" t="s">
        <v>162</v>
      </c>
      <c r="G539" s="140" t="s">
        <v>154</v>
      </c>
      <c r="H539" s="140" t="s">
        <v>258</v>
      </c>
      <c r="I539" s="141">
        <v>0</v>
      </c>
    </row>
    <row r="540" spans="1:9" x14ac:dyDescent="0.35">
      <c r="A540" s="141">
        <v>2013</v>
      </c>
      <c r="B540" s="140" t="s">
        <v>88</v>
      </c>
      <c r="C540" s="140" t="s">
        <v>89</v>
      </c>
      <c r="D540" s="140" t="s">
        <v>185</v>
      </c>
      <c r="E540" s="140" t="s">
        <v>186</v>
      </c>
      <c r="F540" s="140" t="s">
        <v>162</v>
      </c>
      <c r="G540" s="140" t="s">
        <v>200</v>
      </c>
      <c r="H540" s="140" t="s">
        <v>199</v>
      </c>
      <c r="I540" s="141">
        <v>0</v>
      </c>
    </row>
    <row r="541" spans="1:9" x14ac:dyDescent="0.35">
      <c r="A541" s="141">
        <v>2013</v>
      </c>
      <c r="B541" s="140" t="s">
        <v>88</v>
      </c>
      <c r="C541" s="140" t="s">
        <v>89</v>
      </c>
      <c r="D541" s="140" t="s">
        <v>185</v>
      </c>
      <c r="E541" s="140" t="s">
        <v>186</v>
      </c>
      <c r="F541" s="140" t="s">
        <v>162</v>
      </c>
      <c r="G541" s="140" t="s">
        <v>200</v>
      </c>
      <c r="H541" s="140" t="s">
        <v>258</v>
      </c>
      <c r="I541" s="141">
        <v>0</v>
      </c>
    </row>
    <row r="542" spans="1:9" x14ac:dyDescent="0.35">
      <c r="A542" s="141">
        <v>2014</v>
      </c>
      <c r="B542" s="140" t="s">
        <v>0</v>
      </c>
      <c r="C542" s="140" t="s">
        <v>1</v>
      </c>
      <c r="D542" s="140" t="s">
        <v>184</v>
      </c>
      <c r="E542" s="140" t="s">
        <v>186</v>
      </c>
      <c r="F542" s="140" t="s">
        <v>162</v>
      </c>
      <c r="G542" s="140" t="s">
        <v>154</v>
      </c>
      <c r="H542" s="140" t="s">
        <v>199</v>
      </c>
      <c r="I542" s="141">
        <v>457</v>
      </c>
    </row>
    <row r="543" spans="1:9" x14ac:dyDescent="0.35">
      <c r="A543" s="141">
        <v>2014</v>
      </c>
      <c r="B543" s="140" t="s">
        <v>0</v>
      </c>
      <c r="C543" s="140" t="s">
        <v>1</v>
      </c>
      <c r="D543" s="140" t="s">
        <v>184</v>
      </c>
      <c r="E543" s="140" t="s">
        <v>186</v>
      </c>
      <c r="F543" s="140" t="s">
        <v>162</v>
      </c>
      <c r="G543" s="140" t="s">
        <v>154</v>
      </c>
      <c r="H543" s="140" t="s">
        <v>258</v>
      </c>
      <c r="I543" s="141">
        <v>18</v>
      </c>
    </row>
    <row r="544" spans="1:9" x14ac:dyDescent="0.35">
      <c r="A544" s="141">
        <v>2014</v>
      </c>
      <c r="B544" s="140" t="s">
        <v>0</v>
      </c>
      <c r="C544" s="140" t="s">
        <v>1</v>
      </c>
      <c r="D544" s="140" t="s">
        <v>184</v>
      </c>
      <c r="E544" s="140" t="s">
        <v>186</v>
      </c>
      <c r="F544" s="140" t="s">
        <v>162</v>
      </c>
      <c r="G544" s="140" t="s">
        <v>200</v>
      </c>
      <c r="H544" s="140" t="s">
        <v>199</v>
      </c>
      <c r="I544" s="141">
        <v>93</v>
      </c>
    </row>
    <row r="545" spans="1:9" x14ac:dyDescent="0.35">
      <c r="A545" s="141">
        <v>2014</v>
      </c>
      <c r="B545" s="140" t="s">
        <v>0</v>
      </c>
      <c r="C545" s="140" t="s">
        <v>1</v>
      </c>
      <c r="D545" s="140" t="s">
        <v>184</v>
      </c>
      <c r="E545" s="140" t="s">
        <v>186</v>
      </c>
      <c r="F545" s="140" t="s">
        <v>162</v>
      </c>
      <c r="G545" s="140" t="s">
        <v>200</v>
      </c>
      <c r="H545" s="140" t="s">
        <v>258</v>
      </c>
      <c r="I545" s="141">
        <v>7</v>
      </c>
    </row>
    <row r="546" spans="1:9" x14ac:dyDescent="0.35">
      <c r="A546" s="141">
        <v>2014</v>
      </c>
      <c r="B546" s="140" t="s">
        <v>2</v>
      </c>
      <c r="C546" s="140" t="s">
        <v>3</v>
      </c>
      <c r="D546" s="140" t="s">
        <v>184</v>
      </c>
      <c r="E546" s="140" t="s">
        <v>187</v>
      </c>
      <c r="F546" s="140" t="s">
        <v>162</v>
      </c>
      <c r="G546" s="140" t="s">
        <v>154</v>
      </c>
      <c r="H546" s="140" t="s">
        <v>199</v>
      </c>
      <c r="I546" s="141">
        <v>309</v>
      </c>
    </row>
    <row r="547" spans="1:9" x14ac:dyDescent="0.35">
      <c r="A547" s="141">
        <v>2014</v>
      </c>
      <c r="B547" s="140" t="s">
        <v>2</v>
      </c>
      <c r="C547" s="140" t="s">
        <v>3</v>
      </c>
      <c r="D547" s="140" t="s">
        <v>184</v>
      </c>
      <c r="E547" s="140" t="s">
        <v>187</v>
      </c>
      <c r="F547" s="140" t="s">
        <v>162</v>
      </c>
      <c r="G547" s="140" t="s">
        <v>154</v>
      </c>
      <c r="H547" s="140" t="s">
        <v>258</v>
      </c>
      <c r="I547" s="141">
        <v>13</v>
      </c>
    </row>
    <row r="548" spans="1:9" x14ac:dyDescent="0.35">
      <c r="A548" s="141">
        <v>2014</v>
      </c>
      <c r="B548" s="140" t="s">
        <v>2</v>
      </c>
      <c r="C548" s="140" t="s">
        <v>3</v>
      </c>
      <c r="D548" s="140" t="s">
        <v>184</v>
      </c>
      <c r="E548" s="140" t="s">
        <v>187</v>
      </c>
      <c r="F548" s="140" t="s">
        <v>162</v>
      </c>
      <c r="G548" s="140" t="s">
        <v>200</v>
      </c>
      <c r="H548" s="140" t="s">
        <v>199</v>
      </c>
      <c r="I548" s="141">
        <v>149</v>
      </c>
    </row>
    <row r="549" spans="1:9" x14ac:dyDescent="0.35">
      <c r="A549" s="141">
        <v>2014</v>
      </c>
      <c r="B549" s="140" t="s">
        <v>2</v>
      </c>
      <c r="C549" s="140" t="s">
        <v>3</v>
      </c>
      <c r="D549" s="140" t="s">
        <v>184</v>
      </c>
      <c r="E549" s="140" t="s">
        <v>187</v>
      </c>
      <c r="F549" s="140" t="s">
        <v>162</v>
      </c>
      <c r="G549" s="140" t="s">
        <v>200</v>
      </c>
      <c r="H549" s="140" t="s">
        <v>258</v>
      </c>
      <c r="I549" s="141">
        <v>5</v>
      </c>
    </row>
    <row r="550" spans="1:9" x14ac:dyDescent="0.35">
      <c r="A550" s="141">
        <v>2014</v>
      </c>
      <c r="B550" s="140" t="s">
        <v>4</v>
      </c>
      <c r="C550" s="140" t="s">
        <v>5</v>
      </c>
      <c r="D550" s="140" t="s">
        <v>184</v>
      </c>
      <c r="E550" s="140" t="s">
        <v>186</v>
      </c>
      <c r="F550" s="140" t="s">
        <v>162</v>
      </c>
      <c r="G550" s="140" t="s">
        <v>154</v>
      </c>
      <c r="H550" s="140" t="s">
        <v>199</v>
      </c>
      <c r="I550" s="141">
        <v>0</v>
      </c>
    </row>
    <row r="551" spans="1:9" x14ac:dyDescent="0.35">
      <c r="A551" s="141">
        <v>2014</v>
      </c>
      <c r="B551" s="140" t="s">
        <v>4</v>
      </c>
      <c r="C551" s="140" t="s">
        <v>5</v>
      </c>
      <c r="D551" s="140" t="s">
        <v>184</v>
      </c>
      <c r="E551" s="140" t="s">
        <v>186</v>
      </c>
      <c r="F551" s="140" t="s">
        <v>162</v>
      </c>
      <c r="G551" s="140" t="s">
        <v>154</v>
      </c>
      <c r="H551" s="140" t="s">
        <v>258</v>
      </c>
      <c r="I551" s="141">
        <v>0</v>
      </c>
    </row>
    <row r="552" spans="1:9" x14ac:dyDescent="0.35">
      <c r="A552" s="141">
        <v>2014</v>
      </c>
      <c r="B552" s="140" t="s">
        <v>4</v>
      </c>
      <c r="C552" s="140" t="s">
        <v>5</v>
      </c>
      <c r="D552" s="140" t="s">
        <v>184</v>
      </c>
      <c r="E552" s="140" t="s">
        <v>186</v>
      </c>
      <c r="F552" s="140" t="s">
        <v>162</v>
      </c>
      <c r="G552" s="140" t="s">
        <v>200</v>
      </c>
      <c r="H552" s="140" t="s">
        <v>199</v>
      </c>
      <c r="I552" s="141">
        <v>0</v>
      </c>
    </row>
    <row r="553" spans="1:9" x14ac:dyDescent="0.35">
      <c r="A553" s="141">
        <v>2014</v>
      </c>
      <c r="B553" s="140" t="s">
        <v>4</v>
      </c>
      <c r="C553" s="140" t="s">
        <v>5</v>
      </c>
      <c r="D553" s="140" t="s">
        <v>184</v>
      </c>
      <c r="E553" s="140" t="s">
        <v>186</v>
      </c>
      <c r="F553" s="140" t="s">
        <v>162</v>
      </c>
      <c r="G553" s="140" t="s">
        <v>200</v>
      </c>
      <c r="H553" s="140" t="s">
        <v>258</v>
      </c>
      <c r="I553" s="141">
        <v>0</v>
      </c>
    </row>
    <row r="554" spans="1:9" x14ac:dyDescent="0.35">
      <c r="A554" s="141">
        <v>2014</v>
      </c>
      <c r="B554" s="140" t="s">
        <v>6</v>
      </c>
      <c r="C554" s="140" t="s">
        <v>7</v>
      </c>
      <c r="D554" s="140" t="s">
        <v>184</v>
      </c>
      <c r="E554" s="140" t="s">
        <v>187</v>
      </c>
      <c r="F554" s="140" t="s">
        <v>162</v>
      </c>
      <c r="G554" s="140" t="s">
        <v>154</v>
      </c>
      <c r="H554" s="140" t="s">
        <v>199</v>
      </c>
      <c r="I554" s="141">
        <v>378</v>
      </c>
    </row>
    <row r="555" spans="1:9" x14ac:dyDescent="0.35">
      <c r="A555" s="141">
        <v>2014</v>
      </c>
      <c r="B555" s="140" t="s">
        <v>6</v>
      </c>
      <c r="C555" s="140" t="s">
        <v>7</v>
      </c>
      <c r="D555" s="140" t="s">
        <v>184</v>
      </c>
      <c r="E555" s="140" t="s">
        <v>187</v>
      </c>
      <c r="F555" s="140" t="s">
        <v>162</v>
      </c>
      <c r="G555" s="140" t="s">
        <v>154</v>
      </c>
      <c r="H555" s="140" t="s">
        <v>258</v>
      </c>
      <c r="I555" s="141">
        <v>4</v>
      </c>
    </row>
    <row r="556" spans="1:9" x14ac:dyDescent="0.35">
      <c r="A556" s="141">
        <v>2014</v>
      </c>
      <c r="B556" s="140" t="s">
        <v>6</v>
      </c>
      <c r="C556" s="140" t="s">
        <v>7</v>
      </c>
      <c r="D556" s="140" t="s">
        <v>184</v>
      </c>
      <c r="E556" s="140" t="s">
        <v>187</v>
      </c>
      <c r="F556" s="140" t="s">
        <v>162</v>
      </c>
      <c r="G556" s="140" t="s">
        <v>200</v>
      </c>
      <c r="H556" s="140" t="s">
        <v>199</v>
      </c>
      <c r="I556" s="141">
        <v>94</v>
      </c>
    </row>
    <row r="557" spans="1:9" x14ac:dyDescent="0.35">
      <c r="A557" s="141">
        <v>2014</v>
      </c>
      <c r="B557" s="140" t="s">
        <v>6</v>
      </c>
      <c r="C557" s="140" t="s">
        <v>7</v>
      </c>
      <c r="D557" s="140" t="s">
        <v>184</v>
      </c>
      <c r="E557" s="140" t="s">
        <v>187</v>
      </c>
      <c r="F557" s="140" t="s">
        <v>162</v>
      </c>
      <c r="G557" s="140" t="s">
        <v>200</v>
      </c>
      <c r="H557" s="140" t="s">
        <v>258</v>
      </c>
      <c r="I557" s="141">
        <v>1</v>
      </c>
    </row>
    <row r="558" spans="1:9" x14ac:dyDescent="0.35">
      <c r="A558" s="141">
        <v>2014</v>
      </c>
      <c r="B558" s="140" t="s">
        <v>8</v>
      </c>
      <c r="C558" s="140" t="s">
        <v>9</v>
      </c>
      <c r="D558" s="140" t="s">
        <v>184</v>
      </c>
      <c r="E558" s="140" t="s">
        <v>188</v>
      </c>
      <c r="F558" s="140" t="s">
        <v>162</v>
      </c>
      <c r="G558" s="140" t="s">
        <v>154</v>
      </c>
      <c r="H558" s="140" t="s">
        <v>199</v>
      </c>
      <c r="I558" s="141">
        <v>216</v>
      </c>
    </row>
    <row r="559" spans="1:9" x14ac:dyDescent="0.35">
      <c r="A559" s="141">
        <v>2014</v>
      </c>
      <c r="B559" s="140" t="s">
        <v>8</v>
      </c>
      <c r="C559" s="140" t="s">
        <v>9</v>
      </c>
      <c r="D559" s="140" t="s">
        <v>184</v>
      </c>
      <c r="E559" s="140" t="s">
        <v>188</v>
      </c>
      <c r="F559" s="140" t="s">
        <v>162</v>
      </c>
      <c r="G559" s="140" t="s">
        <v>154</v>
      </c>
      <c r="H559" s="140" t="s">
        <v>258</v>
      </c>
      <c r="I559" s="141">
        <v>11</v>
      </c>
    </row>
    <row r="560" spans="1:9" x14ac:dyDescent="0.35">
      <c r="A560" s="141">
        <v>2014</v>
      </c>
      <c r="B560" s="140" t="s">
        <v>8</v>
      </c>
      <c r="C560" s="140" t="s">
        <v>9</v>
      </c>
      <c r="D560" s="140" t="s">
        <v>184</v>
      </c>
      <c r="E560" s="140" t="s">
        <v>188</v>
      </c>
      <c r="F560" s="140" t="s">
        <v>162</v>
      </c>
      <c r="G560" s="140" t="s">
        <v>200</v>
      </c>
      <c r="H560" s="140" t="s">
        <v>199</v>
      </c>
      <c r="I560" s="141">
        <v>89</v>
      </c>
    </row>
    <row r="561" spans="1:9" x14ac:dyDescent="0.35">
      <c r="A561" s="141">
        <v>2014</v>
      </c>
      <c r="B561" s="140" t="s">
        <v>8</v>
      </c>
      <c r="C561" s="140" t="s">
        <v>9</v>
      </c>
      <c r="D561" s="140" t="s">
        <v>184</v>
      </c>
      <c r="E561" s="140" t="s">
        <v>188</v>
      </c>
      <c r="F561" s="140" t="s">
        <v>162</v>
      </c>
      <c r="G561" s="140" t="s">
        <v>200</v>
      </c>
      <c r="H561" s="140" t="s">
        <v>258</v>
      </c>
      <c r="I561" s="141">
        <v>4</v>
      </c>
    </row>
    <row r="562" spans="1:9" x14ac:dyDescent="0.35">
      <c r="A562" s="141">
        <v>2014</v>
      </c>
      <c r="B562" s="140" t="s">
        <v>10</v>
      </c>
      <c r="C562" s="140" t="s">
        <v>11</v>
      </c>
      <c r="D562" s="140" t="s">
        <v>184</v>
      </c>
      <c r="E562" s="140" t="s">
        <v>187</v>
      </c>
      <c r="F562" s="140" t="s">
        <v>162</v>
      </c>
      <c r="G562" s="140" t="s">
        <v>154</v>
      </c>
      <c r="H562" s="140" t="s">
        <v>199</v>
      </c>
      <c r="I562" s="141">
        <v>376</v>
      </c>
    </row>
    <row r="563" spans="1:9" x14ac:dyDescent="0.35">
      <c r="A563" s="141">
        <v>2014</v>
      </c>
      <c r="B563" s="140" t="s">
        <v>10</v>
      </c>
      <c r="C563" s="140" t="s">
        <v>11</v>
      </c>
      <c r="D563" s="140" t="s">
        <v>184</v>
      </c>
      <c r="E563" s="140" t="s">
        <v>187</v>
      </c>
      <c r="F563" s="140" t="s">
        <v>162</v>
      </c>
      <c r="G563" s="140" t="s">
        <v>154</v>
      </c>
      <c r="H563" s="140" t="s">
        <v>258</v>
      </c>
      <c r="I563" s="141">
        <v>37</v>
      </c>
    </row>
    <row r="564" spans="1:9" x14ac:dyDescent="0.35">
      <c r="A564" s="141">
        <v>2014</v>
      </c>
      <c r="B564" s="140" t="s">
        <v>10</v>
      </c>
      <c r="C564" s="140" t="s">
        <v>11</v>
      </c>
      <c r="D564" s="140" t="s">
        <v>184</v>
      </c>
      <c r="E564" s="140" t="s">
        <v>187</v>
      </c>
      <c r="F564" s="140" t="s">
        <v>162</v>
      </c>
      <c r="G564" s="140" t="s">
        <v>200</v>
      </c>
      <c r="H564" s="140" t="s">
        <v>199</v>
      </c>
      <c r="I564" s="141">
        <v>168</v>
      </c>
    </row>
    <row r="565" spans="1:9" x14ac:dyDescent="0.35">
      <c r="A565" s="141">
        <v>2014</v>
      </c>
      <c r="B565" s="140" t="s">
        <v>10</v>
      </c>
      <c r="C565" s="140" t="s">
        <v>11</v>
      </c>
      <c r="D565" s="140" t="s">
        <v>184</v>
      </c>
      <c r="E565" s="140" t="s">
        <v>187</v>
      </c>
      <c r="F565" s="140" t="s">
        <v>162</v>
      </c>
      <c r="G565" s="140" t="s">
        <v>200</v>
      </c>
      <c r="H565" s="140" t="s">
        <v>258</v>
      </c>
      <c r="I565" s="141">
        <v>12</v>
      </c>
    </row>
    <row r="566" spans="1:9" x14ac:dyDescent="0.35">
      <c r="A566" s="141">
        <v>2014</v>
      </c>
      <c r="B566" s="140" t="s">
        <v>12</v>
      </c>
      <c r="C566" s="140" t="s">
        <v>13</v>
      </c>
      <c r="D566" s="140" t="s">
        <v>184</v>
      </c>
      <c r="E566" s="140" t="s">
        <v>186</v>
      </c>
      <c r="F566" s="140" t="s">
        <v>162</v>
      </c>
      <c r="G566" s="140" t="s">
        <v>154</v>
      </c>
      <c r="H566" s="140" t="s">
        <v>199</v>
      </c>
      <c r="I566" s="141">
        <v>0</v>
      </c>
    </row>
    <row r="567" spans="1:9" x14ac:dyDescent="0.35">
      <c r="A567" s="141">
        <v>2014</v>
      </c>
      <c r="B567" s="140" t="s">
        <v>12</v>
      </c>
      <c r="C567" s="140" t="s">
        <v>13</v>
      </c>
      <c r="D567" s="140" t="s">
        <v>184</v>
      </c>
      <c r="E567" s="140" t="s">
        <v>186</v>
      </c>
      <c r="F567" s="140" t="s">
        <v>162</v>
      </c>
      <c r="G567" s="140" t="s">
        <v>154</v>
      </c>
      <c r="H567" s="140" t="s">
        <v>258</v>
      </c>
      <c r="I567" s="141">
        <v>0</v>
      </c>
    </row>
    <row r="568" spans="1:9" x14ac:dyDescent="0.35">
      <c r="A568" s="141">
        <v>2014</v>
      </c>
      <c r="B568" s="140" t="s">
        <v>12</v>
      </c>
      <c r="C568" s="140" t="s">
        <v>13</v>
      </c>
      <c r="D568" s="140" t="s">
        <v>184</v>
      </c>
      <c r="E568" s="140" t="s">
        <v>186</v>
      </c>
      <c r="F568" s="140" t="s">
        <v>162</v>
      </c>
      <c r="G568" s="140" t="s">
        <v>200</v>
      </c>
      <c r="H568" s="140" t="s">
        <v>199</v>
      </c>
      <c r="I568" s="141">
        <v>0</v>
      </c>
    </row>
    <row r="569" spans="1:9" x14ac:dyDescent="0.35">
      <c r="A569" s="141">
        <v>2014</v>
      </c>
      <c r="B569" s="140" t="s">
        <v>12</v>
      </c>
      <c r="C569" s="140" t="s">
        <v>13</v>
      </c>
      <c r="D569" s="140" t="s">
        <v>184</v>
      </c>
      <c r="E569" s="140" t="s">
        <v>186</v>
      </c>
      <c r="F569" s="140" t="s">
        <v>162</v>
      </c>
      <c r="G569" s="140" t="s">
        <v>200</v>
      </c>
      <c r="H569" s="140" t="s">
        <v>258</v>
      </c>
      <c r="I569" s="141">
        <v>0</v>
      </c>
    </row>
    <row r="570" spans="1:9" x14ac:dyDescent="0.35">
      <c r="A570" s="141">
        <v>2014</v>
      </c>
      <c r="B570" s="140" t="s">
        <v>14</v>
      </c>
      <c r="C570" s="140" t="s">
        <v>15</v>
      </c>
      <c r="D570" s="140" t="s">
        <v>184</v>
      </c>
      <c r="E570" s="140" t="s">
        <v>188</v>
      </c>
      <c r="F570" s="140" t="s">
        <v>162</v>
      </c>
      <c r="G570" s="140" t="s">
        <v>154</v>
      </c>
      <c r="H570" s="140" t="s">
        <v>199</v>
      </c>
      <c r="I570" s="141">
        <v>35</v>
      </c>
    </row>
    <row r="571" spans="1:9" x14ac:dyDescent="0.35">
      <c r="A571" s="141">
        <v>2014</v>
      </c>
      <c r="B571" s="140" t="s">
        <v>14</v>
      </c>
      <c r="C571" s="140" t="s">
        <v>15</v>
      </c>
      <c r="D571" s="140" t="s">
        <v>184</v>
      </c>
      <c r="E571" s="140" t="s">
        <v>188</v>
      </c>
      <c r="F571" s="140" t="s">
        <v>162</v>
      </c>
      <c r="G571" s="140" t="s">
        <v>154</v>
      </c>
      <c r="H571" s="140" t="s">
        <v>258</v>
      </c>
      <c r="I571" s="141">
        <v>3</v>
      </c>
    </row>
    <row r="572" spans="1:9" x14ac:dyDescent="0.35">
      <c r="A572" s="141">
        <v>2014</v>
      </c>
      <c r="B572" s="140" t="s">
        <v>14</v>
      </c>
      <c r="C572" s="140" t="s">
        <v>15</v>
      </c>
      <c r="D572" s="140" t="s">
        <v>184</v>
      </c>
      <c r="E572" s="140" t="s">
        <v>188</v>
      </c>
      <c r="F572" s="140" t="s">
        <v>162</v>
      </c>
      <c r="G572" s="140" t="s">
        <v>200</v>
      </c>
      <c r="H572" s="140" t="s">
        <v>199</v>
      </c>
      <c r="I572" s="141">
        <v>24</v>
      </c>
    </row>
    <row r="573" spans="1:9" x14ac:dyDescent="0.35">
      <c r="A573" s="141">
        <v>2014</v>
      </c>
      <c r="B573" s="140" t="s">
        <v>14</v>
      </c>
      <c r="C573" s="140" t="s">
        <v>15</v>
      </c>
      <c r="D573" s="140" t="s">
        <v>184</v>
      </c>
      <c r="E573" s="140" t="s">
        <v>188</v>
      </c>
      <c r="F573" s="140" t="s">
        <v>162</v>
      </c>
      <c r="G573" s="140" t="s">
        <v>200</v>
      </c>
      <c r="H573" s="140" t="s">
        <v>258</v>
      </c>
      <c r="I573" s="141">
        <v>1</v>
      </c>
    </row>
    <row r="574" spans="1:9" x14ac:dyDescent="0.35">
      <c r="A574" s="141">
        <v>2014</v>
      </c>
      <c r="B574" s="140" t="s">
        <v>16</v>
      </c>
      <c r="C574" s="140" t="s">
        <v>17</v>
      </c>
      <c r="D574" s="140" t="s">
        <v>184</v>
      </c>
      <c r="E574" s="140" t="s">
        <v>188</v>
      </c>
      <c r="F574" s="140" t="s">
        <v>162</v>
      </c>
      <c r="G574" s="140" t="s">
        <v>154</v>
      </c>
      <c r="H574" s="140" t="s">
        <v>199</v>
      </c>
      <c r="I574" s="141">
        <v>0</v>
      </c>
    </row>
    <row r="575" spans="1:9" x14ac:dyDescent="0.35">
      <c r="A575" s="141">
        <v>2014</v>
      </c>
      <c r="B575" s="140" t="s">
        <v>16</v>
      </c>
      <c r="C575" s="140" t="s">
        <v>17</v>
      </c>
      <c r="D575" s="140" t="s">
        <v>184</v>
      </c>
      <c r="E575" s="140" t="s">
        <v>188</v>
      </c>
      <c r="F575" s="140" t="s">
        <v>162</v>
      </c>
      <c r="G575" s="140" t="s">
        <v>154</v>
      </c>
      <c r="H575" s="140" t="s">
        <v>258</v>
      </c>
      <c r="I575" s="141">
        <v>0</v>
      </c>
    </row>
    <row r="576" spans="1:9" x14ac:dyDescent="0.35">
      <c r="A576" s="141">
        <v>2014</v>
      </c>
      <c r="B576" s="140" t="s">
        <v>16</v>
      </c>
      <c r="C576" s="140" t="s">
        <v>17</v>
      </c>
      <c r="D576" s="140" t="s">
        <v>184</v>
      </c>
      <c r="E576" s="140" t="s">
        <v>188</v>
      </c>
      <c r="F576" s="140" t="s">
        <v>162</v>
      </c>
      <c r="G576" s="140" t="s">
        <v>200</v>
      </c>
      <c r="H576" s="140" t="s">
        <v>199</v>
      </c>
      <c r="I576" s="141">
        <v>44</v>
      </c>
    </row>
    <row r="577" spans="1:9" x14ac:dyDescent="0.35">
      <c r="A577" s="141">
        <v>2014</v>
      </c>
      <c r="B577" s="140" t="s">
        <v>16</v>
      </c>
      <c r="C577" s="140" t="s">
        <v>17</v>
      </c>
      <c r="D577" s="140" t="s">
        <v>184</v>
      </c>
      <c r="E577" s="140" t="s">
        <v>188</v>
      </c>
      <c r="F577" s="140" t="s">
        <v>162</v>
      </c>
      <c r="G577" s="140" t="s">
        <v>200</v>
      </c>
      <c r="H577" s="140" t="s">
        <v>258</v>
      </c>
      <c r="I577" s="141">
        <v>3</v>
      </c>
    </row>
    <row r="578" spans="1:9" x14ac:dyDescent="0.35">
      <c r="A578" s="141">
        <v>2014</v>
      </c>
      <c r="B578" s="140" t="s">
        <v>18</v>
      </c>
      <c r="C578" s="140" t="s">
        <v>19</v>
      </c>
      <c r="D578" s="140" t="s">
        <v>184</v>
      </c>
      <c r="E578" s="140" t="s">
        <v>187</v>
      </c>
      <c r="F578" s="140" t="s">
        <v>162</v>
      </c>
      <c r="G578" s="140" t="s">
        <v>154</v>
      </c>
      <c r="H578" s="140" t="s">
        <v>199</v>
      </c>
      <c r="I578" s="141">
        <v>228</v>
      </c>
    </row>
    <row r="579" spans="1:9" x14ac:dyDescent="0.35">
      <c r="A579" s="141">
        <v>2014</v>
      </c>
      <c r="B579" s="140" t="s">
        <v>18</v>
      </c>
      <c r="C579" s="140" t="s">
        <v>19</v>
      </c>
      <c r="D579" s="140" t="s">
        <v>184</v>
      </c>
      <c r="E579" s="140" t="s">
        <v>187</v>
      </c>
      <c r="F579" s="140" t="s">
        <v>162</v>
      </c>
      <c r="G579" s="140" t="s">
        <v>154</v>
      </c>
      <c r="H579" s="140" t="s">
        <v>258</v>
      </c>
      <c r="I579" s="141">
        <v>14</v>
      </c>
    </row>
    <row r="580" spans="1:9" x14ac:dyDescent="0.35">
      <c r="A580" s="141">
        <v>2014</v>
      </c>
      <c r="B580" s="140" t="s">
        <v>18</v>
      </c>
      <c r="C580" s="140" t="s">
        <v>19</v>
      </c>
      <c r="D580" s="140" t="s">
        <v>184</v>
      </c>
      <c r="E580" s="140" t="s">
        <v>187</v>
      </c>
      <c r="F580" s="140" t="s">
        <v>162</v>
      </c>
      <c r="G580" s="140" t="s">
        <v>200</v>
      </c>
      <c r="H580" s="140" t="s">
        <v>199</v>
      </c>
      <c r="I580" s="141">
        <v>85</v>
      </c>
    </row>
    <row r="581" spans="1:9" x14ac:dyDescent="0.35">
      <c r="A581" s="141">
        <v>2014</v>
      </c>
      <c r="B581" s="140" t="s">
        <v>18</v>
      </c>
      <c r="C581" s="140" t="s">
        <v>19</v>
      </c>
      <c r="D581" s="140" t="s">
        <v>184</v>
      </c>
      <c r="E581" s="140" t="s">
        <v>187</v>
      </c>
      <c r="F581" s="140" t="s">
        <v>162</v>
      </c>
      <c r="G581" s="140" t="s">
        <v>200</v>
      </c>
      <c r="H581" s="140" t="s">
        <v>258</v>
      </c>
      <c r="I581" s="141">
        <v>13</v>
      </c>
    </row>
    <row r="582" spans="1:9" x14ac:dyDescent="0.35">
      <c r="A582" s="141">
        <v>2014</v>
      </c>
      <c r="B582" s="140" t="s">
        <v>20</v>
      </c>
      <c r="C582" s="140" t="s">
        <v>21</v>
      </c>
      <c r="D582" s="140" t="s">
        <v>184</v>
      </c>
      <c r="E582" s="140" t="s">
        <v>188</v>
      </c>
      <c r="F582" s="140" t="s">
        <v>162</v>
      </c>
      <c r="G582" s="140" t="s">
        <v>154</v>
      </c>
      <c r="H582" s="140" t="s">
        <v>199</v>
      </c>
      <c r="I582" s="141">
        <v>1269</v>
      </c>
    </row>
    <row r="583" spans="1:9" x14ac:dyDescent="0.35">
      <c r="A583" s="141">
        <v>2014</v>
      </c>
      <c r="B583" s="140" t="s">
        <v>20</v>
      </c>
      <c r="C583" s="140" t="s">
        <v>21</v>
      </c>
      <c r="D583" s="140" t="s">
        <v>184</v>
      </c>
      <c r="E583" s="140" t="s">
        <v>188</v>
      </c>
      <c r="F583" s="140" t="s">
        <v>162</v>
      </c>
      <c r="G583" s="140" t="s">
        <v>154</v>
      </c>
      <c r="H583" s="140" t="s">
        <v>258</v>
      </c>
      <c r="I583" s="141">
        <v>16</v>
      </c>
    </row>
    <row r="584" spans="1:9" x14ac:dyDescent="0.35">
      <c r="A584" s="141">
        <v>2014</v>
      </c>
      <c r="B584" s="140" t="s">
        <v>20</v>
      </c>
      <c r="C584" s="140" t="s">
        <v>21</v>
      </c>
      <c r="D584" s="140" t="s">
        <v>184</v>
      </c>
      <c r="E584" s="140" t="s">
        <v>188</v>
      </c>
      <c r="F584" s="140" t="s">
        <v>162</v>
      </c>
      <c r="G584" s="140" t="s">
        <v>200</v>
      </c>
      <c r="H584" s="140" t="s">
        <v>199</v>
      </c>
      <c r="I584" s="141">
        <v>228</v>
      </c>
    </row>
    <row r="585" spans="1:9" x14ac:dyDescent="0.35">
      <c r="A585" s="141">
        <v>2014</v>
      </c>
      <c r="B585" s="140" t="s">
        <v>20</v>
      </c>
      <c r="C585" s="140" t="s">
        <v>21</v>
      </c>
      <c r="D585" s="140" t="s">
        <v>184</v>
      </c>
      <c r="E585" s="140" t="s">
        <v>188</v>
      </c>
      <c r="F585" s="140" t="s">
        <v>162</v>
      </c>
      <c r="G585" s="140" t="s">
        <v>200</v>
      </c>
      <c r="H585" s="140" t="s">
        <v>258</v>
      </c>
      <c r="I585" s="141">
        <v>1</v>
      </c>
    </row>
    <row r="586" spans="1:9" x14ac:dyDescent="0.35">
      <c r="A586" s="141">
        <v>2014</v>
      </c>
      <c r="B586" s="140" t="s">
        <v>189</v>
      </c>
      <c r="C586" s="140" t="s">
        <v>201</v>
      </c>
      <c r="D586" s="140" t="s">
        <v>184</v>
      </c>
      <c r="E586" s="140" t="s">
        <v>187</v>
      </c>
      <c r="F586" s="140" t="s">
        <v>162</v>
      </c>
      <c r="G586" s="140" t="s">
        <v>154</v>
      </c>
      <c r="H586" s="140" t="s">
        <v>199</v>
      </c>
      <c r="I586" s="141">
        <v>703</v>
      </c>
    </row>
    <row r="587" spans="1:9" x14ac:dyDescent="0.35">
      <c r="A587" s="141">
        <v>2014</v>
      </c>
      <c r="B587" s="140" t="s">
        <v>189</v>
      </c>
      <c r="C587" s="140" t="s">
        <v>201</v>
      </c>
      <c r="D587" s="140" t="s">
        <v>184</v>
      </c>
      <c r="E587" s="140" t="s">
        <v>187</v>
      </c>
      <c r="F587" s="140" t="s">
        <v>162</v>
      </c>
      <c r="G587" s="140" t="s">
        <v>154</v>
      </c>
      <c r="H587" s="140" t="s">
        <v>258</v>
      </c>
      <c r="I587" s="141">
        <v>18</v>
      </c>
    </row>
    <row r="588" spans="1:9" x14ac:dyDescent="0.35">
      <c r="A588" s="141">
        <v>2014</v>
      </c>
      <c r="B588" s="140" t="s">
        <v>189</v>
      </c>
      <c r="C588" s="140" t="s">
        <v>201</v>
      </c>
      <c r="D588" s="140" t="s">
        <v>184</v>
      </c>
      <c r="E588" s="140" t="s">
        <v>187</v>
      </c>
      <c r="F588" s="140" t="s">
        <v>162</v>
      </c>
      <c r="G588" s="140" t="s">
        <v>200</v>
      </c>
      <c r="H588" s="140" t="s">
        <v>199</v>
      </c>
      <c r="I588" s="141">
        <v>120</v>
      </c>
    </row>
    <row r="589" spans="1:9" x14ac:dyDescent="0.35">
      <c r="A589" s="141">
        <v>2014</v>
      </c>
      <c r="B589" s="140" t="s">
        <v>189</v>
      </c>
      <c r="C589" s="140" t="s">
        <v>201</v>
      </c>
      <c r="D589" s="140" t="s">
        <v>184</v>
      </c>
      <c r="E589" s="140" t="s">
        <v>187</v>
      </c>
      <c r="F589" s="140" t="s">
        <v>162</v>
      </c>
      <c r="G589" s="140" t="s">
        <v>200</v>
      </c>
      <c r="H589" s="140" t="s">
        <v>258</v>
      </c>
      <c r="I589" s="141">
        <v>8</v>
      </c>
    </row>
    <row r="590" spans="1:9" x14ac:dyDescent="0.35">
      <c r="A590" s="141">
        <v>2014</v>
      </c>
      <c r="B590" s="140" t="s">
        <v>24</v>
      </c>
      <c r="C590" s="140" t="s">
        <v>25</v>
      </c>
      <c r="D590" s="140" t="s">
        <v>184</v>
      </c>
      <c r="E590" s="140" t="s">
        <v>188</v>
      </c>
      <c r="F590" s="140" t="s">
        <v>162</v>
      </c>
      <c r="G590" s="140" t="s">
        <v>154</v>
      </c>
      <c r="H590" s="140" t="s">
        <v>199</v>
      </c>
      <c r="I590" s="141">
        <v>0</v>
      </c>
    </row>
    <row r="591" spans="1:9" x14ac:dyDescent="0.35">
      <c r="A591" s="141">
        <v>2014</v>
      </c>
      <c r="B591" s="140" t="s">
        <v>24</v>
      </c>
      <c r="C591" s="140" t="s">
        <v>25</v>
      </c>
      <c r="D591" s="140" t="s">
        <v>184</v>
      </c>
      <c r="E591" s="140" t="s">
        <v>188</v>
      </c>
      <c r="F591" s="140" t="s">
        <v>162</v>
      </c>
      <c r="G591" s="140" t="s">
        <v>154</v>
      </c>
      <c r="H591" s="140" t="s">
        <v>258</v>
      </c>
      <c r="I591" s="141">
        <v>0</v>
      </c>
    </row>
    <row r="592" spans="1:9" x14ac:dyDescent="0.35">
      <c r="A592" s="141">
        <v>2014</v>
      </c>
      <c r="B592" s="140" t="s">
        <v>24</v>
      </c>
      <c r="C592" s="140" t="s">
        <v>25</v>
      </c>
      <c r="D592" s="140" t="s">
        <v>184</v>
      </c>
      <c r="E592" s="140" t="s">
        <v>188</v>
      </c>
      <c r="F592" s="140" t="s">
        <v>162</v>
      </c>
      <c r="G592" s="140" t="s">
        <v>200</v>
      </c>
      <c r="H592" s="140" t="s">
        <v>199</v>
      </c>
      <c r="I592" s="141">
        <v>0</v>
      </c>
    </row>
    <row r="593" spans="1:9" x14ac:dyDescent="0.35">
      <c r="A593" s="141">
        <v>2014</v>
      </c>
      <c r="B593" s="140" t="s">
        <v>24</v>
      </c>
      <c r="C593" s="140" t="s">
        <v>25</v>
      </c>
      <c r="D593" s="140" t="s">
        <v>184</v>
      </c>
      <c r="E593" s="140" t="s">
        <v>188</v>
      </c>
      <c r="F593" s="140" t="s">
        <v>162</v>
      </c>
      <c r="G593" s="140" t="s">
        <v>200</v>
      </c>
      <c r="H593" s="140" t="s">
        <v>258</v>
      </c>
      <c r="I593" s="141">
        <v>0</v>
      </c>
    </row>
    <row r="594" spans="1:9" x14ac:dyDescent="0.35">
      <c r="A594" s="141">
        <v>2014</v>
      </c>
      <c r="B594" s="140" t="s">
        <v>26</v>
      </c>
      <c r="C594" s="140" t="s">
        <v>27</v>
      </c>
      <c r="D594" s="140" t="s">
        <v>184</v>
      </c>
      <c r="E594" s="140" t="s">
        <v>187</v>
      </c>
      <c r="F594" s="140" t="s">
        <v>162</v>
      </c>
      <c r="G594" s="140" t="s">
        <v>154</v>
      </c>
      <c r="H594" s="140" t="s">
        <v>199</v>
      </c>
      <c r="I594" s="141">
        <v>425</v>
      </c>
    </row>
    <row r="595" spans="1:9" x14ac:dyDescent="0.35">
      <c r="A595" s="141">
        <v>2014</v>
      </c>
      <c r="B595" s="140" t="s">
        <v>26</v>
      </c>
      <c r="C595" s="140" t="s">
        <v>27</v>
      </c>
      <c r="D595" s="140" t="s">
        <v>184</v>
      </c>
      <c r="E595" s="140" t="s">
        <v>187</v>
      </c>
      <c r="F595" s="140" t="s">
        <v>162</v>
      </c>
      <c r="G595" s="140" t="s">
        <v>154</v>
      </c>
      <c r="H595" s="140" t="s">
        <v>258</v>
      </c>
      <c r="I595" s="141">
        <v>21</v>
      </c>
    </row>
    <row r="596" spans="1:9" x14ac:dyDescent="0.35">
      <c r="A596" s="141">
        <v>2014</v>
      </c>
      <c r="B596" s="140" t="s">
        <v>26</v>
      </c>
      <c r="C596" s="140" t="s">
        <v>27</v>
      </c>
      <c r="D596" s="140" t="s">
        <v>184</v>
      </c>
      <c r="E596" s="140" t="s">
        <v>187</v>
      </c>
      <c r="F596" s="140" t="s">
        <v>162</v>
      </c>
      <c r="G596" s="140" t="s">
        <v>200</v>
      </c>
      <c r="H596" s="140" t="s">
        <v>199</v>
      </c>
      <c r="I596" s="141">
        <v>145</v>
      </c>
    </row>
    <row r="597" spans="1:9" x14ac:dyDescent="0.35">
      <c r="A597" s="141">
        <v>2014</v>
      </c>
      <c r="B597" s="140" t="s">
        <v>26</v>
      </c>
      <c r="C597" s="140" t="s">
        <v>27</v>
      </c>
      <c r="D597" s="140" t="s">
        <v>184</v>
      </c>
      <c r="E597" s="140" t="s">
        <v>187</v>
      </c>
      <c r="F597" s="140" t="s">
        <v>162</v>
      </c>
      <c r="G597" s="140" t="s">
        <v>200</v>
      </c>
      <c r="H597" s="140" t="s">
        <v>258</v>
      </c>
      <c r="I597" s="141">
        <v>8</v>
      </c>
    </row>
    <row r="598" spans="1:9" x14ac:dyDescent="0.35">
      <c r="A598" s="141">
        <v>2014</v>
      </c>
      <c r="B598" s="140" t="s">
        <v>28</v>
      </c>
      <c r="C598" s="140" t="s">
        <v>29</v>
      </c>
      <c r="D598" s="140" t="s">
        <v>184</v>
      </c>
      <c r="E598" s="140" t="s">
        <v>187</v>
      </c>
      <c r="F598" s="140" t="s">
        <v>162</v>
      </c>
      <c r="G598" s="140" t="s">
        <v>154</v>
      </c>
      <c r="H598" s="140" t="s">
        <v>199</v>
      </c>
      <c r="I598" s="141">
        <v>223</v>
      </c>
    </row>
    <row r="599" spans="1:9" x14ac:dyDescent="0.35">
      <c r="A599" s="141">
        <v>2014</v>
      </c>
      <c r="B599" s="140" t="s">
        <v>28</v>
      </c>
      <c r="C599" s="140" t="s">
        <v>29</v>
      </c>
      <c r="D599" s="140" t="s">
        <v>184</v>
      </c>
      <c r="E599" s="140" t="s">
        <v>187</v>
      </c>
      <c r="F599" s="140" t="s">
        <v>162</v>
      </c>
      <c r="G599" s="140" t="s">
        <v>154</v>
      </c>
      <c r="H599" s="140" t="s">
        <v>258</v>
      </c>
      <c r="I599" s="141">
        <v>20</v>
      </c>
    </row>
    <row r="600" spans="1:9" x14ac:dyDescent="0.35">
      <c r="A600" s="141">
        <v>2014</v>
      </c>
      <c r="B600" s="140" t="s">
        <v>28</v>
      </c>
      <c r="C600" s="140" t="s">
        <v>29</v>
      </c>
      <c r="D600" s="140" t="s">
        <v>184</v>
      </c>
      <c r="E600" s="140" t="s">
        <v>187</v>
      </c>
      <c r="F600" s="140" t="s">
        <v>162</v>
      </c>
      <c r="G600" s="140" t="s">
        <v>200</v>
      </c>
      <c r="H600" s="140" t="s">
        <v>199</v>
      </c>
      <c r="I600" s="141">
        <v>104</v>
      </c>
    </row>
    <row r="601" spans="1:9" x14ac:dyDescent="0.35">
      <c r="A601" s="141">
        <v>2014</v>
      </c>
      <c r="B601" s="140" t="s">
        <v>28</v>
      </c>
      <c r="C601" s="140" t="s">
        <v>29</v>
      </c>
      <c r="D601" s="140" t="s">
        <v>184</v>
      </c>
      <c r="E601" s="140" t="s">
        <v>187</v>
      </c>
      <c r="F601" s="140" t="s">
        <v>162</v>
      </c>
      <c r="G601" s="140" t="s">
        <v>200</v>
      </c>
      <c r="H601" s="140" t="s">
        <v>258</v>
      </c>
      <c r="I601" s="141">
        <v>13</v>
      </c>
    </row>
    <row r="602" spans="1:9" x14ac:dyDescent="0.35">
      <c r="A602" s="141">
        <v>2014</v>
      </c>
      <c r="B602" s="140" t="s">
        <v>30</v>
      </c>
      <c r="C602" s="140" t="s">
        <v>31</v>
      </c>
      <c r="D602" s="140" t="s">
        <v>184</v>
      </c>
      <c r="E602" s="140" t="s">
        <v>187</v>
      </c>
      <c r="F602" s="140" t="s">
        <v>162</v>
      </c>
      <c r="G602" s="140" t="s">
        <v>154</v>
      </c>
      <c r="H602" s="140" t="s">
        <v>199</v>
      </c>
      <c r="I602" s="141">
        <v>0</v>
      </c>
    </row>
    <row r="603" spans="1:9" x14ac:dyDescent="0.35">
      <c r="A603" s="141">
        <v>2014</v>
      </c>
      <c r="B603" s="140" t="s">
        <v>30</v>
      </c>
      <c r="C603" s="140" t="s">
        <v>31</v>
      </c>
      <c r="D603" s="140" t="s">
        <v>184</v>
      </c>
      <c r="E603" s="140" t="s">
        <v>187</v>
      </c>
      <c r="F603" s="140" t="s">
        <v>162</v>
      </c>
      <c r="G603" s="140" t="s">
        <v>154</v>
      </c>
      <c r="H603" s="140" t="s">
        <v>258</v>
      </c>
      <c r="I603" s="141">
        <v>0</v>
      </c>
    </row>
    <row r="604" spans="1:9" x14ac:dyDescent="0.35">
      <c r="A604" s="141">
        <v>2014</v>
      </c>
      <c r="B604" s="140" t="s">
        <v>30</v>
      </c>
      <c r="C604" s="140" t="s">
        <v>31</v>
      </c>
      <c r="D604" s="140" t="s">
        <v>184</v>
      </c>
      <c r="E604" s="140" t="s">
        <v>187</v>
      </c>
      <c r="F604" s="140" t="s">
        <v>162</v>
      </c>
      <c r="G604" s="140" t="s">
        <v>200</v>
      </c>
      <c r="H604" s="140" t="s">
        <v>199</v>
      </c>
      <c r="I604" s="141">
        <v>0</v>
      </c>
    </row>
    <row r="605" spans="1:9" x14ac:dyDescent="0.35">
      <c r="A605" s="141">
        <v>2014</v>
      </c>
      <c r="B605" s="140" t="s">
        <v>30</v>
      </c>
      <c r="C605" s="140" t="s">
        <v>31</v>
      </c>
      <c r="D605" s="140" t="s">
        <v>184</v>
      </c>
      <c r="E605" s="140" t="s">
        <v>187</v>
      </c>
      <c r="F605" s="140" t="s">
        <v>162</v>
      </c>
      <c r="G605" s="140" t="s">
        <v>200</v>
      </c>
      <c r="H605" s="140" t="s">
        <v>258</v>
      </c>
      <c r="I605" s="141">
        <v>0</v>
      </c>
    </row>
    <row r="606" spans="1:9" x14ac:dyDescent="0.35">
      <c r="A606" s="141">
        <v>2014</v>
      </c>
      <c r="B606" s="140" t="s">
        <v>32</v>
      </c>
      <c r="C606" s="140" t="s">
        <v>33</v>
      </c>
      <c r="D606" s="140" t="s">
        <v>185</v>
      </c>
      <c r="E606" s="140" t="s">
        <v>186</v>
      </c>
      <c r="F606" s="140" t="s">
        <v>162</v>
      </c>
      <c r="G606" s="140" t="s">
        <v>154</v>
      </c>
      <c r="H606" s="140" t="s">
        <v>199</v>
      </c>
      <c r="I606" s="141">
        <v>2911</v>
      </c>
    </row>
    <row r="607" spans="1:9" x14ac:dyDescent="0.35">
      <c r="A607" s="141">
        <v>2014</v>
      </c>
      <c r="B607" s="140" t="s">
        <v>32</v>
      </c>
      <c r="C607" s="140" t="s">
        <v>33</v>
      </c>
      <c r="D607" s="140" t="s">
        <v>185</v>
      </c>
      <c r="E607" s="140" t="s">
        <v>186</v>
      </c>
      <c r="F607" s="140" t="s">
        <v>162</v>
      </c>
      <c r="G607" s="140" t="s">
        <v>154</v>
      </c>
      <c r="H607" s="140" t="s">
        <v>258</v>
      </c>
      <c r="I607" s="141">
        <v>425</v>
      </c>
    </row>
    <row r="608" spans="1:9" x14ac:dyDescent="0.35">
      <c r="A608" s="141">
        <v>2014</v>
      </c>
      <c r="B608" s="140" t="s">
        <v>32</v>
      </c>
      <c r="C608" s="140" t="s">
        <v>33</v>
      </c>
      <c r="D608" s="140" t="s">
        <v>185</v>
      </c>
      <c r="E608" s="140" t="s">
        <v>186</v>
      </c>
      <c r="F608" s="140" t="s">
        <v>162</v>
      </c>
      <c r="G608" s="140" t="s">
        <v>200</v>
      </c>
      <c r="H608" s="140" t="s">
        <v>199</v>
      </c>
      <c r="I608" s="141">
        <v>608</v>
      </c>
    </row>
    <row r="609" spans="1:9" x14ac:dyDescent="0.35">
      <c r="A609" s="141">
        <v>2014</v>
      </c>
      <c r="B609" s="140" t="s">
        <v>32</v>
      </c>
      <c r="C609" s="140" t="s">
        <v>33</v>
      </c>
      <c r="D609" s="140" t="s">
        <v>185</v>
      </c>
      <c r="E609" s="140" t="s">
        <v>186</v>
      </c>
      <c r="F609" s="140" t="s">
        <v>162</v>
      </c>
      <c r="G609" s="140" t="s">
        <v>200</v>
      </c>
      <c r="H609" s="140" t="s">
        <v>258</v>
      </c>
      <c r="I609" s="141">
        <v>98</v>
      </c>
    </row>
    <row r="610" spans="1:9" x14ac:dyDescent="0.35">
      <c r="A610" s="141">
        <v>2014</v>
      </c>
      <c r="B610" s="140" t="s">
        <v>34</v>
      </c>
      <c r="C610" s="140" t="s">
        <v>35</v>
      </c>
      <c r="D610" s="140" t="s">
        <v>185</v>
      </c>
      <c r="E610" s="140" t="s">
        <v>186</v>
      </c>
      <c r="F610" s="140" t="s">
        <v>162</v>
      </c>
      <c r="G610" s="140" t="s">
        <v>154</v>
      </c>
      <c r="H610" s="140" t="s">
        <v>199</v>
      </c>
      <c r="I610" s="141">
        <v>359</v>
      </c>
    </row>
    <row r="611" spans="1:9" x14ac:dyDescent="0.35">
      <c r="A611" s="141">
        <v>2014</v>
      </c>
      <c r="B611" s="140" t="s">
        <v>34</v>
      </c>
      <c r="C611" s="140" t="s">
        <v>35</v>
      </c>
      <c r="D611" s="140" t="s">
        <v>185</v>
      </c>
      <c r="E611" s="140" t="s">
        <v>186</v>
      </c>
      <c r="F611" s="140" t="s">
        <v>162</v>
      </c>
      <c r="G611" s="140" t="s">
        <v>154</v>
      </c>
      <c r="H611" s="140" t="s">
        <v>258</v>
      </c>
      <c r="I611" s="141">
        <v>30</v>
      </c>
    </row>
    <row r="612" spans="1:9" x14ac:dyDescent="0.35">
      <c r="A612" s="141">
        <v>2014</v>
      </c>
      <c r="B612" s="140" t="s">
        <v>34</v>
      </c>
      <c r="C612" s="140" t="s">
        <v>35</v>
      </c>
      <c r="D612" s="140" t="s">
        <v>185</v>
      </c>
      <c r="E612" s="140" t="s">
        <v>186</v>
      </c>
      <c r="F612" s="140" t="s">
        <v>162</v>
      </c>
      <c r="G612" s="140" t="s">
        <v>200</v>
      </c>
      <c r="H612" s="140" t="s">
        <v>199</v>
      </c>
      <c r="I612" s="141">
        <v>198</v>
      </c>
    </row>
    <row r="613" spans="1:9" x14ac:dyDescent="0.35">
      <c r="A613" s="141">
        <v>2014</v>
      </c>
      <c r="B613" s="140" t="s">
        <v>34</v>
      </c>
      <c r="C613" s="140" t="s">
        <v>35</v>
      </c>
      <c r="D613" s="140" t="s">
        <v>185</v>
      </c>
      <c r="E613" s="140" t="s">
        <v>186</v>
      </c>
      <c r="F613" s="140" t="s">
        <v>162</v>
      </c>
      <c r="G613" s="140" t="s">
        <v>200</v>
      </c>
      <c r="H613" s="140" t="s">
        <v>258</v>
      </c>
      <c r="I613" s="141">
        <v>20</v>
      </c>
    </row>
    <row r="614" spans="1:9" x14ac:dyDescent="0.35">
      <c r="A614" s="141">
        <v>2014</v>
      </c>
      <c r="B614" s="140" t="s">
        <v>190</v>
      </c>
      <c r="C614" s="140" t="s">
        <v>202</v>
      </c>
      <c r="D614" s="140" t="s">
        <v>184</v>
      </c>
      <c r="E614" s="140" t="s">
        <v>187</v>
      </c>
      <c r="F614" s="140" t="s">
        <v>162</v>
      </c>
      <c r="G614" s="140" t="s">
        <v>154</v>
      </c>
      <c r="H614" s="140" t="s">
        <v>199</v>
      </c>
      <c r="I614" s="141">
        <v>0</v>
      </c>
    </row>
    <row r="615" spans="1:9" x14ac:dyDescent="0.35">
      <c r="A615" s="141">
        <v>2014</v>
      </c>
      <c r="B615" s="140" t="s">
        <v>190</v>
      </c>
      <c r="C615" s="140" t="s">
        <v>202</v>
      </c>
      <c r="D615" s="140" t="s">
        <v>184</v>
      </c>
      <c r="E615" s="140" t="s">
        <v>187</v>
      </c>
      <c r="F615" s="140" t="s">
        <v>162</v>
      </c>
      <c r="G615" s="140" t="s">
        <v>154</v>
      </c>
      <c r="H615" s="140" t="s">
        <v>258</v>
      </c>
      <c r="I615" s="141">
        <v>0</v>
      </c>
    </row>
    <row r="616" spans="1:9" x14ac:dyDescent="0.35">
      <c r="A616" s="141">
        <v>2014</v>
      </c>
      <c r="B616" s="140" t="s">
        <v>190</v>
      </c>
      <c r="C616" s="140" t="s">
        <v>202</v>
      </c>
      <c r="D616" s="140" t="s">
        <v>184</v>
      </c>
      <c r="E616" s="140" t="s">
        <v>187</v>
      </c>
      <c r="F616" s="140" t="s">
        <v>162</v>
      </c>
      <c r="G616" s="140" t="s">
        <v>200</v>
      </c>
      <c r="H616" s="140" t="s">
        <v>199</v>
      </c>
      <c r="I616" s="141">
        <v>0</v>
      </c>
    </row>
    <row r="617" spans="1:9" x14ac:dyDescent="0.35">
      <c r="A617" s="141">
        <v>2014</v>
      </c>
      <c r="B617" s="140" t="s">
        <v>190</v>
      </c>
      <c r="C617" s="140" t="s">
        <v>202</v>
      </c>
      <c r="D617" s="140" t="s">
        <v>184</v>
      </c>
      <c r="E617" s="140" t="s">
        <v>187</v>
      </c>
      <c r="F617" s="140" t="s">
        <v>162</v>
      </c>
      <c r="G617" s="140" t="s">
        <v>200</v>
      </c>
      <c r="H617" s="140" t="s">
        <v>258</v>
      </c>
      <c r="I617" s="141">
        <v>0</v>
      </c>
    </row>
    <row r="618" spans="1:9" x14ac:dyDescent="0.35">
      <c r="A618" s="141">
        <v>2014</v>
      </c>
      <c r="B618" s="140" t="s">
        <v>38</v>
      </c>
      <c r="C618" s="140" t="s">
        <v>39</v>
      </c>
      <c r="D618" s="140" t="s">
        <v>184</v>
      </c>
      <c r="E618" s="140" t="s">
        <v>187</v>
      </c>
      <c r="F618" s="140" t="s">
        <v>162</v>
      </c>
      <c r="G618" s="140" t="s">
        <v>154</v>
      </c>
      <c r="H618" s="140" t="s">
        <v>199</v>
      </c>
      <c r="I618" s="141">
        <v>298</v>
      </c>
    </row>
    <row r="619" spans="1:9" x14ac:dyDescent="0.35">
      <c r="A619" s="141">
        <v>2014</v>
      </c>
      <c r="B619" s="140" t="s">
        <v>38</v>
      </c>
      <c r="C619" s="140" t="s">
        <v>39</v>
      </c>
      <c r="D619" s="140" t="s">
        <v>184</v>
      </c>
      <c r="E619" s="140" t="s">
        <v>187</v>
      </c>
      <c r="F619" s="140" t="s">
        <v>162</v>
      </c>
      <c r="G619" s="140" t="s">
        <v>154</v>
      </c>
      <c r="H619" s="140" t="s">
        <v>258</v>
      </c>
      <c r="I619" s="141">
        <v>13</v>
      </c>
    </row>
    <row r="620" spans="1:9" x14ac:dyDescent="0.35">
      <c r="A620" s="141">
        <v>2014</v>
      </c>
      <c r="B620" s="140" t="s">
        <v>38</v>
      </c>
      <c r="C620" s="140" t="s">
        <v>39</v>
      </c>
      <c r="D620" s="140" t="s">
        <v>184</v>
      </c>
      <c r="E620" s="140" t="s">
        <v>187</v>
      </c>
      <c r="F620" s="140" t="s">
        <v>162</v>
      </c>
      <c r="G620" s="140" t="s">
        <v>200</v>
      </c>
      <c r="H620" s="140" t="s">
        <v>199</v>
      </c>
      <c r="I620" s="141">
        <v>55</v>
      </c>
    </row>
    <row r="621" spans="1:9" x14ac:dyDescent="0.35">
      <c r="A621" s="141">
        <v>2014</v>
      </c>
      <c r="B621" s="140" t="s">
        <v>38</v>
      </c>
      <c r="C621" s="140" t="s">
        <v>39</v>
      </c>
      <c r="D621" s="140" t="s">
        <v>184</v>
      </c>
      <c r="E621" s="140" t="s">
        <v>187</v>
      </c>
      <c r="F621" s="140" t="s">
        <v>162</v>
      </c>
      <c r="G621" s="140" t="s">
        <v>200</v>
      </c>
      <c r="H621" s="140" t="s">
        <v>258</v>
      </c>
      <c r="I621" s="141">
        <v>3</v>
      </c>
    </row>
    <row r="622" spans="1:9" x14ac:dyDescent="0.35">
      <c r="A622" s="141">
        <v>2014</v>
      </c>
      <c r="B622" s="140" t="s">
        <v>40</v>
      </c>
      <c r="C622" s="140" t="s">
        <v>41</v>
      </c>
      <c r="D622" s="140" t="s">
        <v>184</v>
      </c>
      <c r="E622" s="140" t="s">
        <v>186</v>
      </c>
      <c r="F622" s="140" t="s">
        <v>162</v>
      </c>
      <c r="G622" s="140" t="s">
        <v>154</v>
      </c>
      <c r="H622" s="140" t="s">
        <v>199</v>
      </c>
      <c r="I622" s="141">
        <v>664</v>
      </c>
    </row>
    <row r="623" spans="1:9" x14ac:dyDescent="0.35">
      <c r="A623" s="141">
        <v>2014</v>
      </c>
      <c r="B623" s="140" t="s">
        <v>40</v>
      </c>
      <c r="C623" s="140" t="s">
        <v>41</v>
      </c>
      <c r="D623" s="140" t="s">
        <v>184</v>
      </c>
      <c r="E623" s="140" t="s">
        <v>186</v>
      </c>
      <c r="F623" s="140" t="s">
        <v>162</v>
      </c>
      <c r="G623" s="140" t="s">
        <v>154</v>
      </c>
      <c r="H623" s="140" t="s">
        <v>258</v>
      </c>
      <c r="I623" s="141">
        <v>30</v>
      </c>
    </row>
    <row r="624" spans="1:9" x14ac:dyDescent="0.35">
      <c r="A624" s="141">
        <v>2014</v>
      </c>
      <c r="B624" s="140" t="s">
        <v>40</v>
      </c>
      <c r="C624" s="140" t="s">
        <v>41</v>
      </c>
      <c r="D624" s="140" t="s">
        <v>184</v>
      </c>
      <c r="E624" s="140" t="s">
        <v>186</v>
      </c>
      <c r="F624" s="140" t="s">
        <v>162</v>
      </c>
      <c r="G624" s="140" t="s">
        <v>200</v>
      </c>
      <c r="H624" s="140" t="s">
        <v>199</v>
      </c>
      <c r="I624" s="141">
        <v>147</v>
      </c>
    </row>
    <row r="625" spans="1:9" x14ac:dyDescent="0.35">
      <c r="A625" s="141">
        <v>2014</v>
      </c>
      <c r="B625" s="140" t="s">
        <v>40</v>
      </c>
      <c r="C625" s="140" t="s">
        <v>41</v>
      </c>
      <c r="D625" s="140" t="s">
        <v>184</v>
      </c>
      <c r="E625" s="140" t="s">
        <v>186</v>
      </c>
      <c r="F625" s="140" t="s">
        <v>162</v>
      </c>
      <c r="G625" s="140" t="s">
        <v>200</v>
      </c>
      <c r="H625" s="140" t="s">
        <v>258</v>
      </c>
      <c r="I625" s="141">
        <v>3</v>
      </c>
    </row>
    <row r="626" spans="1:9" x14ac:dyDescent="0.35">
      <c r="A626" s="141">
        <v>2014</v>
      </c>
      <c r="B626" s="140" t="s">
        <v>42</v>
      </c>
      <c r="C626" s="140" t="s">
        <v>43</v>
      </c>
      <c r="D626" s="140" t="s">
        <v>184</v>
      </c>
      <c r="E626" s="140" t="s">
        <v>187</v>
      </c>
      <c r="F626" s="140" t="s">
        <v>162</v>
      </c>
      <c r="G626" s="140" t="s">
        <v>154</v>
      </c>
      <c r="H626" s="140" t="s">
        <v>199</v>
      </c>
      <c r="I626" s="141">
        <v>570</v>
      </c>
    </row>
    <row r="627" spans="1:9" x14ac:dyDescent="0.35">
      <c r="A627" s="141">
        <v>2014</v>
      </c>
      <c r="B627" s="140" t="s">
        <v>42</v>
      </c>
      <c r="C627" s="140" t="s">
        <v>43</v>
      </c>
      <c r="D627" s="140" t="s">
        <v>184</v>
      </c>
      <c r="E627" s="140" t="s">
        <v>187</v>
      </c>
      <c r="F627" s="140" t="s">
        <v>162</v>
      </c>
      <c r="G627" s="140" t="s">
        <v>154</v>
      </c>
      <c r="H627" s="140" t="s">
        <v>258</v>
      </c>
      <c r="I627" s="141">
        <v>35</v>
      </c>
    </row>
    <row r="628" spans="1:9" x14ac:dyDescent="0.35">
      <c r="A628" s="141">
        <v>2014</v>
      </c>
      <c r="B628" s="140" t="s">
        <v>42</v>
      </c>
      <c r="C628" s="140" t="s">
        <v>43</v>
      </c>
      <c r="D628" s="140" t="s">
        <v>184</v>
      </c>
      <c r="E628" s="140" t="s">
        <v>187</v>
      </c>
      <c r="F628" s="140" t="s">
        <v>162</v>
      </c>
      <c r="G628" s="140" t="s">
        <v>200</v>
      </c>
      <c r="H628" s="140" t="s">
        <v>199</v>
      </c>
      <c r="I628" s="141">
        <v>229</v>
      </c>
    </row>
    <row r="629" spans="1:9" x14ac:dyDescent="0.35">
      <c r="A629" s="141">
        <v>2014</v>
      </c>
      <c r="B629" s="140" t="s">
        <v>42</v>
      </c>
      <c r="C629" s="140" t="s">
        <v>43</v>
      </c>
      <c r="D629" s="140" t="s">
        <v>184</v>
      </c>
      <c r="E629" s="140" t="s">
        <v>187</v>
      </c>
      <c r="F629" s="140" t="s">
        <v>162</v>
      </c>
      <c r="G629" s="140" t="s">
        <v>200</v>
      </c>
      <c r="H629" s="140" t="s">
        <v>258</v>
      </c>
      <c r="I629" s="141">
        <v>1</v>
      </c>
    </row>
    <row r="630" spans="1:9" x14ac:dyDescent="0.35">
      <c r="A630" s="141">
        <v>2014</v>
      </c>
      <c r="B630" s="140" t="s">
        <v>203</v>
      </c>
      <c r="C630" s="140" t="s">
        <v>47</v>
      </c>
      <c r="D630" s="140" t="s">
        <v>184</v>
      </c>
      <c r="E630" s="140" t="s">
        <v>188</v>
      </c>
      <c r="F630" s="140" t="s">
        <v>162</v>
      </c>
      <c r="G630" s="140" t="s">
        <v>154</v>
      </c>
      <c r="H630" s="140" t="s">
        <v>199</v>
      </c>
      <c r="I630" s="141">
        <v>0</v>
      </c>
    </row>
    <row r="631" spans="1:9" x14ac:dyDescent="0.35">
      <c r="A631" s="141">
        <v>2014</v>
      </c>
      <c r="B631" s="140" t="s">
        <v>203</v>
      </c>
      <c r="C631" s="140" t="s">
        <v>47</v>
      </c>
      <c r="D631" s="140" t="s">
        <v>184</v>
      </c>
      <c r="E631" s="140" t="s">
        <v>188</v>
      </c>
      <c r="F631" s="140" t="s">
        <v>162</v>
      </c>
      <c r="G631" s="140" t="s">
        <v>154</v>
      </c>
      <c r="H631" s="140" t="s">
        <v>258</v>
      </c>
      <c r="I631" s="141">
        <v>0</v>
      </c>
    </row>
    <row r="632" spans="1:9" x14ac:dyDescent="0.35">
      <c r="A632" s="141">
        <v>2014</v>
      </c>
      <c r="B632" s="140" t="s">
        <v>203</v>
      </c>
      <c r="C632" s="140" t="s">
        <v>47</v>
      </c>
      <c r="D632" s="140" t="s">
        <v>184</v>
      </c>
      <c r="E632" s="140" t="s">
        <v>188</v>
      </c>
      <c r="F632" s="140" t="s">
        <v>162</v>
      </c>
      <c r="G632" s="140" t="s">
        <v>200</v>
      </c>
      <c r="H632" s="140" t="s">
        <v>199</v>
      </c>
      <c r="I632" s="141">
        <v>0</v>
      </c>
    </row>
    <row r="633" spans="1:9" x14ac:dyDescent="0.35">
      <c r="A633" s="141">
        <v>2014</v>
      </c>
      <c r="B633" s="140" t="s">
        <v>203</v>
      </c>
      <c r="C633" s="140" t="s">
        <v>47</v>
      </c>
      <c r="D633" s="140" t="s">
        <v>184</v>
      </c>
      <c r="E633" s="140" t="s">
        <v>188</v>
      </c>
      <c r="F633" s="140" t="s">
        <v>162</v>
      </c>
      <c r="G633" s="140" t="s">
        <v>200</v>
      </c>
      <c r="H633" s="140" t="s">
        <v>258</v>
      </c>
      <c r="I633" s="141">
        <v>0</v>
      </c>
    </row>
    <row r="634" spans="1:9" x14ac:dyDescent="0.35">
      <c r="A634" s="141">
        <v>2014</v>
      </c>
      <c r="B634" s="140" t="s">
        <v>48</v>
      </c>
      <c r="C634" s="140" t="s">
        <v>49</v>
      </c>
      <c r="D634" s="140" t="s">
        <v>184</v>
      </c>
      <c r="E634" s="140" t="s">
        <v>187</v>
      </c>
      <c r="F634" s="140" t="s">
        <v>162</v>
      </c>
      <c r="G634" s="140" t="s">
        <v>154</v>
      </c>
      <c r="H634" s="140" t="s">
        <v>199</v>
      </c>
      <c r="I634" s="141">
        <v>442</v>
      </c>
    </row>
    <row r="635" spans="1:9" x14ac:dyDescent="0.35">
      <c r="A635" s="141">
        <v>2014</v>
      </c>
      <c r="B635" s="140" t="s">
        <v>48</v>
      </c>
      <c r="C635" s="140" t="s">
        <v>49</v>
      </c>
      <c r="D635" s="140" t="s">
        <v>184</v>
      </c>
      <c r="E635" s="140" t="s">
        <v>187</v>
      </c>
      <c r="F635" s="140" t="s">
        <v>162</v>
      </c>
      <c r="G635" s="140" t="s">
        <v>154</v>
      </c>
      <c r="H635" s="140" t="s">
        <v>258</v>
      </c>
      <c r="I635" s="141">
        <v>48</v>
      </c>
    </row>
    <row r="636" spans="1:9" x14ac:dyDescent="0.35">
      <c r="A636" s="141">
        <v>2014</v>
      </c>
      <c r="B636" s="140" t="s">
        <v>48</v>
      </c>
      <c r="C636" s="140" t="s">
        <v>49</v>
      </c>
      <c r="D636" s="140" t="s">
        <v>184</v>
      </c>
      <c r="E636" s="140" t="s">
        <v>187</v>
      </c>
      <c r="F636" s="140" t="s">
        <v>162</v>
      </c>
      <c r="G636" s="140" t="s">
        <v>200</v>
      </c>
      <c r="H636" s="140" t="s">
        <v>199</v>
      </c>
      <c r="I636" s="141">
        <v>143</v>
      </c>
    </row>
    <row r="637" spans="1:9" x14ac:dyDescent="0.35">
      <c r="A637" s="141">
        <v>2014</v>
      </c>
      <c r="B637" s="140" t="s">
        <v>48</v>
      </c>
      <c r="C637" s="140" t="s">
        <v>49</v>
      </c>
      <c r="D637" s="140" t="s">
        <v>184</v>
      </c>
      <c r="E637" s="140" t="s">
        <v>187</v>
      </c>
      <c r="F637" s="140" t="s">
        <v>162</v>
      </c>
      <c r="G637" s="140" t="s">
        <v>200</v>
      </c>
      <c r="H637" s="140" t="s">
        <v>258</v>
      </c>
      <c r="I637" s="141">
        <v>12</v>
      </c>
    </row>
    <row r="638" spans="1:9" x14ac:dyDescent="0.35">
      <c r="A638" s="141">
        <v>2014</v>
      </c>
      <c r="B638" s="140" t="s">
        <v>50</v>
      </c>
      <c r="C638" s="140" t="s">
        <v>51</v>
      </c>
      <c r="D638" s="140" t="s">
        <v>184</v>
      </c>
      <c r="E638" s="140" t="s">
        <v>186</v>
      </c>
      <c r="F638" s="140" t="s">
        <v>162</v>
      </c>
      <c r="G638" s="140" t="s">
        <v>154</v>
      </c>
      <c r="H638" s="140" t="s">
        <v>199</v>
      </c>
      <c r="I638" s="141">
        <v>962</v>
      </c>
    </row>
    <row r="639" spans="1:9" x14ac:dyDescent="0.35">
      <c r="A639" s="141">
        <v>2014</v>
      </c>
      <c r="B639" s="140" t="s">
        <v>50</v>
      </c>
      <c r="C639" s="140" t="s">
        <v>51</v>
      </c>
      <c r="D639" s="140" t="s">
        <v>184</v>
      </c>
      <c r="E639" s="140" t="s">
        <v>186</v>
      </c>
      <c r="F639" s="140" t="s">
        <v>162</v>
      </c>
      <c r="G639" s="140" t="s">
        <v>154</v>
      </c>
      <c r="H639" s="140" t="s">
        <v>258</v>
      </c>
      <c r="I639" s="141">
        <v>14</v>
      </c>
    </row>
    <row r="640" spans="1:9" x14ac:dyDescent="0.35">
      <c r="A640" s="141">
        <v>2014</v>
      </c>
      <c r="B640" s="140" t="s">
        <v>50</v>
      </c>
      <c r="C640" s="140" t="s">
        <v>51</v>
      </c>
      <c r="D640" s="140" t="s">
        <v>184</v>
      </c>
      <c r="E640" s="140" t="s">
        <v>186</v>
      </c>
      <c r="F640" s="140" t="s">
        <v>162</v>
      </c>
      <c r="G640" s="140" t="s">
        <v>200</v>
      </c>
      <c r="H640" s="140" t="s">
        <v>199</v>
      </c>
      <c r="I640" s="141">
        <v>235</v>
      </c>
    </row>
    <row r="641" spans="1:9" x14ac:dyDescent="0.35">
      <c r="A641" s="141">
        <v>2014</v>
      </c>
      <c r="B641" s="140" t="s">
        <v>50</v>
      </c>
      <c r="C641" s="140" t="s">
        <v>51</v>
      </c>
      <c r="D641" s="140" t="s">
        <v>184</v>
      </c>
      <c r="E641" s="140" t="s">
        <v>186</v>
      </c>
      <c r="F641" s="140" t="s">
        <v>162</v>
      </c>
      <c r="G641" s="140" t="s">
        <v>200</v>
      </c>
      <c r="H641" s="140" t="s">
        <v>258</v>
      </c>
      <c r="I641" s="141">
        <v>7</v>
      </c>
    </row>
    <row r="642" spans="1:9" x14ac:dyDescent="0.35">
      <c r="A642" s="141">
        <v>2014</v>
      </c>
      <c r="B642" s="140" t="s">
        <v>52</v>
      </c>
      <c r="C642" s="140" t="s">
        <v>53</v>
      </c>
      <c r="D642" s="140" t="s">
        <v>184</v>
      </c>
      <c r="E642" s="140" t="s">
        <v>187</v>
      </c>
      <c r="F642" s="140" t="s">
        <v>162</v>
      </c>
      <c r="G642" s="140" t="s">
        <v>154</v>
      </c>
      <c r="H642" s="140" t="s">
        <v>199</v>
      </c>
      <c r="I642" s="141">
        <v>404</v>
      </c>
    </row>
    <row r="643" spans="1:9" x14ac:dyDescent="0.35">
      <c r="A643" s="141">
        <v>2014</v>
      </c>
      <c r="B643" s="140" t="s">
        <v>52</v>
      </c>
      <c r="C643" s="140" t="s">
        <v>53</v>
      </c>
      <c r="D643" s="140" t="s">
        <v>184</v>
      </c>
      <c r="E643" s="140" t="s">
        <v>187</v>
      </c>
      <c r="F643" s="140" t="s">
        <v>162</v>
      </c>
      <c r="G643" s="140" t="s">
        <v>154</v>
      </c>
      <c r="H643" s="140" t="s">
        <v>258</v>
      </c>
      <c r="I643" s="141">
        <v>11</v>
      </c>
    </row>
    <row r="644" spans="1:9" x14ac:dyDescent="0.35">
      <c r="A644" s="141">
        <v>2014</v>
      </c>
      <c r="B644" s="140" t="s">
        <v>52</v>
      </c>
      <c r="C644" s="140" t="s">
        <v>53</v>
      </c>
      <c r="D644" s="140" t="s">
        <v>184</v>
      </c>
      <c r="E644" s="140" t="s">
        <v>187</v>
      </c>
      <c r="F644" s="140" t="s">
        <v>162</v>
      </c>
      <c r="G644" s="140" t="s">
        <v>200</v>
      </c>
      <c r="H644" s="140" t="s">
        <v>199</v>
      </c>
      <c r="I644" s="141">
        <v>105</v>
      </c>
    </row>
    <row r="645" spans="1:9" x14ac:dyDescent="0.35">
      <c r="A645" s="141">
        <v>2014</v>
      </c>
      <c r="B645" s="140" t="s">
        <v>52</v>
      </c>
      <c r="C645" s="140" t="s">
        <v>53</v>
      </c>
      <c r="D645" s="140" t="s">
        <v>184</v>
      </c>
      <c r="E645" s="140" t="s">
        <v>187</v>
      </c>
      <c r="F645" s="140" t="s">
        <v>162</v>
      </c>
      <c r="G645" s="140" t="s">
        <v>200</v>
      </c>
      <c r="H645" s="140" t="s">
        <v>258</v>
      </c>
      <c r="I645" s="141">
        <v>16</v>
      </c>
    </row>
    <row r="646" spans="1:9" x14ac:dyDescent="0.35">
      <c r="A646" s="141">
        <v>2014</v>
      </c>
      <c r="B646" s="140" t="s">
        <v>54</v>
      </c>
      <c r="C646" s="140" t="s">
        <v>55</v>
      </c>
      <c r="D646" s="140" t="s">
        <v>184</v>
      </c>
      <c r="E646" s="140" t="s">
        <v>188</v>
      </c>
      <c r="F646" s="140" t="s">
        <v>162</v>
      </c>
      <c r="G646" s="140" t="s">
        <v>154</v>
      </c>
      <c r="H646" s="140" t="s">
        <v>199</v>
      </c>
      <c r="I646" s="141">
        <v>606</v>
      </c>
    </row>
    <row r="647" spans="1:9" x14ac:dyDescent="0.35">
      <c r="A647" s="141">
        <v>2014</v>
      </c>
      <c r="B647" s="140" t="s">
        <v>54</v>
      </c>
      <c r="C647" s="140" t="s">
        <v>55</v>
      </c>
      <c r="D647" s="140" t="s">
        <v>184</v>
      </c>
      <c r="E647" s="140" t="s">
        <v>188</v>
      </c>
      <c r="F647" s="140" t="s">
        <v>162</v>
      </c>
      <c r="G647" s="140" t="s">
        <v>154</v>
      </c>
      <c r="H647" s="140" t="s">
        <v>258</v>
      </c>
      <c r="I647" s="141">
        <v>13</v>
      </c>
    </row>
    <row r="648" spans="1:9" x14ac:dyDescent="0.35">
      <c r="A648" s="141">
        <v>2014</v>
      </c>
      <c r="B648" s="140" t="s">
        <v>54</v>
      </c>
      <c r="C648" s="140" t="s">
        <v>55</v>
      </c>
      <c r="D648" s="140" t="s">
        <v>184</v>
      </c>
      <c r="E648" s="140" t="s">
        <v>188</v>
      </c>
      <c r="F648" s="140" t="s">
        <v>162</v>
      </c>
      <c r="G648" s="140" t="s">
        <v>200</v>
      </c>
      <c r="H648" s="140" t="s">
        <v>199</v>
      </c>
      <c r="I648" s="141">
        <v>72</v>
      </c>
    </row>
    <row r="649" spans="1:9" x14ac:dyDescent="0.35">
      <c r="A649" s="141">
        <v>2014</v>
      </c>
      <c r="B649" s="140" t="s">
        <v>54</v>
      </c>
      <c r="C649" s="140" t="s">
        <v>55</v>
      </c>
      <c r="D649" s="140" t="s">
        <v>184</v>
      </c>
      <c r="E649" s="140" t="s">
        <v>188</v>
      </c>
      <c r="F649" s="140" t="s">
        <v>162</v>
      </c>
      <c r="G649" s="140" t="s">
        <v>200</v>
      </c>
      <c r="H649" s="140" t="s">
        <v>258</v>
      </c>
      <c r="I649" s="141">
        <v>2</v>
      </c>
    </row>
    <row r="650" spans="1:9" x14ac:dyDescent="0.35">
      <c r="A650" s="141">
        <v>2014</v>
      </c>
      <c r="B650" s="140" t="s">
        <v>56</v>
      </c>
      <c r="C650" s="140" t="s">
        <v>57</v>
      </c>
      <c r="D650" s="140" t="s">
        <v>185</v>
      </c>
      <c r="E650" s="140" t="s">
        <v>186</v>
      </c>
      <c r="F650" s="140" t="s">
        <v>162</v>
      </c>
      <c r="G650" s="140" t="s">
        <v>154</v>
      </c>
      <c r="H650" s="140" t="s">
        <v>199</v>
      </c>
      <c r="I650" s="141">
        <v>258</v>
      </c>
    </row>
    <row r="651" spans="1:9" x14ac:dyDescent="0.35">
      <c r="A651" s="141">
        <v>2014</v>
      </c>
      <c r="B651" s="140" t="s">
        <v>56</v>
      </c>
      <c r="C651" s="140" t="s">
        <v>57</v>
      </c>
      <c r="D651" s="140" t="s">
        <v>185</v>
      </c>
      <c r="E651" s="140" t="s">
        <v>186</v>
      </c>
      <c r="F651" s="140" t="s">
        <v>162</v>
      </c>
      <c r="G651" s="140" t="s">
        <v>154</v>
      </c>
      <c r="H651" s="140" t="s">
        <v>258</v>
      </c>
      <c r="I651" s="141">
        <v>11</v>
      </c>
    </row>
    <row r="652" spans="1:9" x14ac:dyDescent="0.35">
      <c r="A652" s="141">
        <v>2014</v>
      </c>
      <c r="B652" s="140" t="s">
        <v>56</v>
      </c>
      <c r="C652" s="140" t="s">
        <v>57</v>
      </c>
      <c r="D652" s="140" t="s">
        <v>185</v>
      </c>
      <c r="E652" s="140" t="s">
        <v>186</v>
      </c>
      <c r="F652" s="140" t="s">
        <v>162</v>
      </c>
      <c r="G652" s="140" t="s">
        <v>200</v>
      </c>
      <c r="H652" s="140" t="s">
        <v>199</v>
      </c>
      <c r="I652" s="141">
        <v>205</v>
      </c>
    </row>
    <row r="653" spans="1:9" x14ac:dyDescent="0.35">
      <c r="A653" s="141">
        <v>2014</v>
      </c>
      <c r="B653" s="140" t="s">
        <v>56</v>
      </c>
      <c r="C653" s="140" t="s">
        <v>57</v>
      </c>
      <c r="D653" s="140" t="s">
        <v>185</v>
      </c>
      <c r="E653" s="140" t="s">
        <v>186</v>
      </c>
      <c r="F653" s="140" t="s">
        <v>162</v>
      </c>
      <c r="G653" s="140" t="s">
        <v>200</v>
      </c>
      <c r="H653" s="140" t="s">
        <v>258</v>
      </c>
      <c r="I653" s="141">
        <v>6</v>
      </c>
    </row>
    <row r="654" spans="1:9" x14ac:dyDescent="0.35">
      <c r="A654" s="141">
        <v>2014</v>
      </c>
      <c r="B654" s="140" t="s">
        <v>58</v>
      </c>
      <c r="C654" s="140" t="s">
        <v>59</v>
      </c>
      <c r="D654" s="140" t="s">
        <v>184</v>
      </c>
      <c r="E654" s="140" t="s">
        <v>188</v>
      </c>
      <c r="F654" s="140" t="s">
        <v>162</v>
      </c>
      <c r="G654" s="140" t="s">
        <v>154</v>
      </c>
      <c r="H654" s="140" t="s">
        <v>199</v>
      </c>
      <c r="I654" s="141">
        <v>0</v>
      </c>
    </row>
    <row r="655" spans="1:9" x14ac:dyDescent="0.35">
      <c r="A655" s="141">
        <v>2014</v>
      </c>
      <c r="B655" s="140" t="s">
        <v>58</v>
      </c>
      <c r="C655" s="140" t="s">
        <v>59</v>
      </c>
      <c r="D655" s="140" t="s">
        <v>184</v>
      </c>
      <c r="E655" s="140" t="s">
        <v>188</v>
      </c>
      <c r="F655" s="140" t="s">
        <v>162</v>
      </c>
      <c r="G655" s="140" t="s">
        <v>154</v>
      </c>
      <c r="H655" s="140" t="s">
        <v>258</v>
      </c>
      <c r="I655" s="141">
        <v>0</v>
      </c>
    </row>
    <row r="656" spans="1:9" x14ac:dyDescent="0.35">
      <c r="A656" s="141">
        <v>2014</v>
      </c>
      <c r="B656" s="140" t="s">
        <v>58</v>
      </c>
      <c r="C656" s="140" t="s">
        <v>59</v>
      </c>
      <c r="D656" s="140" t="s">
        <v>184</v>
      </c>
      <c r="E656" s="140" t="s">
        <v>188</v>
      </c>
      <c r="F656" s="140" t="s">
        <v>162</v>
      </c>
      <c r="G656" s="140" t="s">
        <v>200</v>
      </c>
      <c r="H656" s="140" t="s">
        <v>199</v>
      </c>
      <c r="I656" s="141">
        <v>0</v>
      </c>
    </row>
    <row r="657" spans="1:9" x14ac:dyDescent="0.35">
      <c r="A657" s="141">
        <v>2014</v>
      </c>
      <c r="B657" s="140" t="s">
        <v>58</v>
      </c>
      <c r="C657" s="140" t="s">
        <v>59</v>
      </c>
      <c r="D657" s="140" t="s">
        <v>184</v>
      </c>
      <c r="E657" s="140" t="s">
        <v>188</v>
      </c>
      <c r="F657" s="140" t="s">
        <v>162</v>
      </c>
      <c r="G657" s="140" t="s">
        <v>200</v>
      </c>
      <c r="H657" s="140" t="s">
        <v>258</v>
      </c>
      <c r="I657" s="141">
        <v>0</v>
      </c>
    </row>
    <row r="658" spans="1:9" x14ac:dyDescent="0.35">
      <c r="A658" s="141">
        <v>2014</v>
      </c>
      <c r="B658" s="140" t="s">
        <v>92</v>
      </c>
      <c r="C658" s="140" t="s">
        <v>93</v>
      </c>
      <c r="D658" s="140" t="s">
        <v>184</v>
      </c>
      <c r="E658" s="140" t="s">
        <v>186</v>
      </c>
      <c r="F658" s="140" t="s">
        <v>162</v>
      </c>
      <c r="G658" s="140" t="s">
        <v>154</v>
      </c>
      <c r="H658" s="140" t="s">
        <v>199</v>
      </c>
      <c r="I658" s="141">
        <v>0</v>
      </c>
    </row>
    <row r="659" spans="1:9" x14ac:dyDescent="0.35">
      <c r="A659" s="141">
        <v>2014</v>
      </c>
      <c r="B659" s="140" t="s">
        <v>92</v>
      </c>
      <c r="C659" s="140" t="s">
        <v>93</v>
      </c>
      <c r="D659" s="140" t="s">
        <v>184</v>
      </c>
      <c r="E659" s="140" t="s">
        <v>186</v>
      </c>
      <c r="F659" s="140" t="s">
        <v>162</v>
      </c>
      <c r="G659" s="140" t="s">
        <v>154</v>
      </c>
      <c r="H659" s="140" t="s">
        <v>258</v>
      </c>
      <c r="I659" s="141">
        <v>0</v>
      </c>
    </row>
    <row r="660" spans="1:9" x14ac:dyDescent="0.35">
      <c r="A660" s="141">
        <v>2014</v>
      </c>
      <c r="B660" s="140" t="s">
        <v>92</v>
      </c>
      <c r="C660" s="140" t="s">
        <v>93</v>
      </c>
      <c r="D660" s="140" t="s">
        <v>184</v>
      </c>
      <c r="E660" s="140" t="s">
        <v>186</v>
      </c>
      <c r="F660" s="140" t="s">
        <v>162</v>
      </c>
      <c r="G660" s="140" t="s">
        <v>200</v>
      </c>
      <c r="H660" s="140" t="s">
        <v>199</v>
      </c>
      <c r="I660" s="141">
        <v>0</v>
      </c>
    </row>
    <row r="661" spans="1:9" x14ac:dyDescent="0.35">
      <c r="A661" s="141">
        <v>2014</v>
      </c>
      <c r="B661" s="140" t="s">
        <v>92</v>
      </c>
      <c r="C661" s="140" t="s">
        <v>93</v>
      </c>
      <c r="D661" s="140" t="s">
        <v>184</v>
      </c>
      <c r="E661" s="140" t="s">
        <v>186</v>
      </c>
      <c r="F661" s="140" t="s">
        <v>162</v>
      </c>
      <c r="G661" s="140" t="s">
        <v>200</v>
      </c>
      <c r="H661" s="140" t="s">
        <v>258</v>
      </c>
      <c r="I661" s="141">
        <v>0</v>
      </c>
    </row>
    <row r="662" spans="1:9" x14ac:dyDescent="0.35">
      <c r="A662" s="141">
        <v>2014</v>
      </c>
      <c r="B662" s="140" t="s">
        <v>60</v>
      </c>
      <c r="C662" s="140" t="s">
        <v>61</v>
      </c>
      <c r="D662" s="140" t="s">
        <v>184</v>
      </c>
      <c r="E662" s="140" t="s">
        <v>188</v>
      </c>
      <c r="F662" s="140" t="s">
        <v>162</v>
      </c>
      <c r="G662" s="140" t="s">
        <v>154</v>
      </c>
      <c r="H662" s="140" t="s">
        <v>199</v>
      </c>
      <c r="I662" s="141">
        <v>95</v>
      </c>
    </row>
    <row r="663" spans="1:9" x14ac:dyDescent="0.35">
      <c r="A663" s="141">
        <v>2014</v>
      </c>
      <c r="B663" s="140" t="s">
        <v>60</v>
      </c>
      <c r="C663" s="140" t="s">
        <v>61</v>
      </c>
      <c r="D663" s="140" t="s">
        <v>184</v>
      </c>
      <c r="E663" s="140" t="s">
        <v>188</v>
      </c>
      <c r="F663" s="140" t="s">
        <v>162</v>
      </c>
      <c r="G663" s="140" t="s">
        <v>154</v>
      </c>
      <c r="H663" s="140" t="s">
        <v>258</v>
      </c>
      <c r="I663" s="141">
        <v>1</v>
      </c>
    </row>
    <row r="664" spans="1:9" x14ac:dyDescent="0.35">
      <c r="A664" s="141">
        <v>2014</v>
      </c>
      <c r="B664" s="140" t="s">
        <v>60</v>
      </c>
      <c r="C664" s="140" t="s">
        <v>61</v>
      </c>
      <c r="D664" s="140" t="s">
        <v>184</v>
      </c>
      <c r="E664" s="140" t="s">
        <v>188</v>
      </c>
      <c r="F664" s="140" t="s">
        <v>162</v>
      </c>
      <c r="G664" s="140" t="s">
        <v>200</v>
      </c>
      <c r="H664" s="140" t="s">
        <v>199</v>
      </c>
      <c r="I664" s="141">
        <v>20</v>
      </c>
    </row>
    <row r="665" spans="1:9" x14ac:dyDescent="0.35">
      <c r="A665" s="141">
        <v>2014</v>
      </c>
      <c r="B665" s="140" t="s">
        <v>60</v>
      </c>
      <c r="C665" s="140" t="s">
        <v>61</v>
      </c>
      <c r="D665" s="140" t="s">
        <v>184</v>
      </c>
      <c r="E665" s="140" t="s">
        <v>188</v>
      </c>
      <c r="F665" s="140" t="s">
        <v>162</v>
      </c>
      <c r="G665" s="140" t="s">
        <v>200</v>
      </c>
      <c r="H665" s="140" t="s">
        <v>258</v>
      </c>
      <c r="I665" s="141">
        <v>2</v>
      </c>
    </row>
    <row r="666" spans="1:9" x14ac:dyDescent="0.35">
      <c r="A666" s="141">
        <v>2014</v>
      </c>
      <c r="B666" s="140" t="s">
        <v>62</v>
      </c>
      <c r="C666" s="140" t="s">
        <v>63</v>
      </c>
      <c r="D666" s="140" t="s">
        <v>184</v>
      </c>
      <c r="E666" s="140" t="s">
        <v>187</v>
      </c>
      <c r="F666" s="140" t="s">
        <v>162</v>
      </c>
      <c r="G666" s="140" t="s">
        <v>154</v>
      </c>
      <c r="H666" s="140" t="s">
        <v>199</v>
      </c>
      <c r="I666" s="141">
        <v>88</v>
      </c>
    </row>
    <row r="667" spans="1:9" x14ac:dyDescent="0.35">
      <c r="A667" s="141">
        <v>2014</v>
      </c>
      <c r="B667" s="140" t="s">
        <v>62</v>
      </c>
      <c r="C667" s="140" t="s">
        <v>63</v>
      </c>
      <c r="D667" s="140" t="s">
        <v>184</v>
      </c>
      <c r="E667" s="140" t="s">
        <v>187</v>
      </c>
      <c r="F667" s="140" t="s">
        <v>162</v>
      </c>
      <c r="G667" s="140" t="s">
        <v>154</v>
      </c>
      <c r="H667" s="140" t="s">
        <v>258</v>
      </c>
      <c r="I667" s="141">
        <v>9</v>
      </c>
    </row>
    <row r="668" spans="1:9" x14ac:dyDescent="0.35">
      <c r="A668" s="141">
        <v>2014</v>
      </c>
      <c r="B668" s="140" t="s">
        <v>62</v>
      </c>
      <c r="C668" s="140" t="s">
        <v>63</v>
      </c>
      <c r="D668" s="140" t="s">
        <v>184</v>
      </c>
      <c r="E668" s="140" t="s">
        <v>187</v>
      </c>
      <c r="F668" s="140" t="s">
        <v>162</v>
      </c>
      <c r="G668" s="140" t="s">
        <v>200</v>
      </c>
      <c r="H668" s="140" t="s">
        <v>199</v>
      </c>
      <c r="I668" s="141">
        <v>11</v>
      </c>
    </row>
    <row r="669" spans="1:9" x14ac:dyDescent="0.35">
      <c r="A669" s="141">
        <v>2014</v>
      </c>
      <c r="B669" s="140" t="s">
        <v>62</v>
      </c>
      <c r="C669" s="140" t="s">
        <v>63</v>
      </c>
      <c r="D669" s="140" t="s">
        <v>184</v>
      </c>
      <c r="E669" s="140" t="s">
        <v>187</v>
      </c>
      <c r="F669" s="140" t="s">
        <v>162</v>
      </c>
      <c r="G669" s="140" t="s">
        <v>200</v>
      </c>
      <c r="H669" s="140" t="s">
        <v>258</v>
      </c>
      <c r="I669" s="141">
        <v>1</v>
      </c>
    </row>
    <row r="670" spans="1:9" x14ac:dyDescent="0.35">
      <c r="A670" s="141">
        <v>2014</v>
      </c>
      <c r="B670" s="140" t="s">
        <v>64</v>
      </c>
      <c r="C670" s="140" t="s">
        <v>65</v>
      </c>
      <c r="D670" s="140" t="s">
        <v>184</v>
      </c>
      <c r="E670" s="140" t="s">
        <v>188</v>
      </c>
      <c r="F670" s="140" t="s">
        <v>162</v>
      </c>
      <c r="G670" s="140" t="s">
        <v>154</v>
      </c>
      <c r="H670" s="140" t="s">
        <v>199</v>
      </c>
      <c r="I670" s="141">
        <v>0</v>
      </c>
    </row>
    <row r="671" spans="1:9" x14ac:dyDescent="0.35">
      <c r="A671" s="141">
        <v>2014</v>
      </c>
      <c r="B671" s="140" t="s">
        <v>64</v>
      </c>
      <c r="C671" s="140" t="s">
        <v>65</v>
      </c>
      <c r="D671" s="140" t="s">
        <v>184</v>
      </c>
      <c r="E671" s="140" t="s">
        <v>188</v>
      </c>
      <c r="F671" s="140" t="s">
        <v>162</v>
      </c>
      <c r="G671" s="140" t="s">
        <v>154</v>
      </c>
      <c r="H671" s="140" t="s">
        <v>258</v>
      </c>
      <c r="I671" s="141">
        <v>0</v>
      </c>
    </row>
    <row r="672" spans="1:9" x14ac:dyDescent="0.35">
      <c r="A672" s="141">
        <v>2014</v>
      </c>
      <c r="B672" s="140" t="s">
        <v>64</v>
      </c>
      <c r="C672" s="140" t="s">
        <v>65</v>
      </c>
      <c r="D672" s="140" t="s">
        <v>184</v>
      </c>
      <c r="E672" s="140" t="s">
        <v>188</v>
      </c>
      <c r="F672" s="140" t="s">
        <v>162</v>
      </c>
      <c r="G672" s="140" t="s">
        <v>200</v>
      </c>
      <c r="H672" s="140" t="s">
        <v>199</v>
      </c>
      <c r="I672" s="141">
        <v>0</v>
      </c>
    </row>
    <row r="673" spans="1:9" x14ac:dyDescent="0.35">
      <c r="A673" s="141">
        <v>2014</v>
      </c>
      <c r="B673" s="140" t="s">
        <v>64</v>
      </c>
      <c r="C673" s="140" t="s">
        <v>65</v>
      </c>
      <c r="D673" s="140" t="s">
        <v>184</v>
      </c>
      <c r="E673" s="140" t="s">
        <v>188</v>
      </c>
      <c r="F673" s="140" t="s">
        <v>162</v>
      </c>
      <c r="G673" s="140" t="s">
        <v>200</v>
      </c>
      <c r="H673" s="140" t="s">
        <v>258</v>
      </c>
      <c r="I673" s="141">
        <v>0</v>
      </c>
    </row>
    <row r="674" spans="1:9" x14ac:dyDescent="0.35">
      <c r="A674" s="141">
        <v>2014</v>
      </c>
      <c r="B674" s="140" t="s">
        <v>66</v>
      </c>
      <c r="C674" s="140" t="s">
        <v>67</v>
      </c>
      <c r="D674" s="140" t="s">
        <v>184</v>
      </c>
      <c r="E674" s="140" t="s">
        <v>186</v>
      </c>
      <c r="F674" s="140" t="s">
        <v>162</v>
      </c>
      <c r="G674" s="140" t="s">
        <v>154</v>
      </c>
      <c r="H674" s="140" t="s">
        <v>199</v>
      </c>
      <c r="I674" s="141">
        <v>516</v>
      </c>
    </row>
    <row r="675" spans="1:9" x14ac:dyDescent="0.35">
      <c r="A675" s="141">
        <v>2014</v>
      </c>
      <c r="B675" s="140" t="s">
        <v>66</v>
      </c>
      <c r="C675" s="140" t="s">
        <v>67</v>
      </c>
      <c r="D675" s="140" t="s">
        <v>184</v>
      </c>
      <c r="E675" s="140" t="s">
        <v>186</v>
      </c>
      <c r="F675" s="140" t="s">
        <v>162</v>
      </c>
      <c r="G675" s="140" t="s">
        <v>154</v>
      </c>
      <c r="H675" s="140" t="s">
        <v>258</v>
      </c>
      <c r="I675" s="141">
        <v>29</v>
      </c>
    </row>
    <row r="676" spans="1:9" x14ac:dyDescent="0.35">
      <c r="A676" s="141">
        <v>2014</v>
      </c>
      <c r="B676" s="140" t="s">
        <v>66</v>
      </c>
      <c r="C676" s="140" t="s">
        <v>67</v>
      </c>
      <c r="D676" s="140" t="s">
        <v>184</v>
      </c>
      <c r="E676" s="140" t="s">
        <v>186</v>
      </c>
      <c r="F676" s="140" t="s">
        <v>162</v>
      </c>
      <c r="G676" s="140" t="s">
        <v>200</v>
      </c>
      <c r="H676" s="140" t="s">
        <v>199</v>
      </c>
      <c r="I676" s="141">
        <v>131</v>
      </c>
    </row>
    <row r="677" spans="1:9" x14ac:dyDescent="0.35">
      <c r="A677" s="141">
        <v>2014</v>
      </c>
      <c r="B677" s="140" t="s">
        <v>66</v>
      </c>
      <c r="C677" s="140" t="s">
        <v>67</v>
      </c>
      <c r="D677" s="140" t="s">
        <v>184</v>
      </c>
      <c r="E677" s="140" t="s">
        <v>186</v>
      </c>
      <c r="F677" s="140" t="s">
        <v>162</v>
      </c>
      <c r="G677" s="140" t="s">
        <v>200</v>
      </c>
      <c r="H677" s="140" t="s">
        <v>258</v>
      </c>
      <c r="I677" s="141">
        <v>14</v>
      </c>
    </row>
    <row r="678" spans="1:9" x14ac:dyDescent="0.35">
      <c r="A678" s="141">
        <v>2014</v>
      </c>
      <c r="B678" s="140" t="s">
        <v>68</v>
      </c>
      <c r="C678" s="140" t="s">
        <v>69</v>
      </c>
      <c r="D678" s="140" t="s">
        <v>184</v>
      </c>
      <c r="E678" s="140" t="s">
        <v>188</v>
      </c>
      <c r="F678" s="140" t="s">
        <v>162</v>
      </c>
      <c r="G678" s="140" t="s">
        <v>154</v>
      </c>
      <c r="H678" s="140" t="s">
        <v>199</v>
      </c>
      <c r="I678" s="141">
        <v>0</v>
      </c>
    </row>
    <row r="679" spans="1:9" x14ac:dyDescent="0.35">
      <c r="A679" s="141">
        <v>2014</v>
      </c>
      <c r="B679" s="140" t="s">
        <v>68</v>
      </c>
      <c r="C679" s="140" t="s">
        <v>69</v>
      </c>
      <c r="D679" s="140" t="s">
        <v>184</v>
      </c>
      <c r="E679" s="140" t="s">
        <v>188</v>
      </c>
      <c r="F679" s="140" t="s">
        <v>162</v>
      </c>
      <c r="G679" s="140" t="s">
        <v>154</v>
      </c>
      <c r="H679" s="140" t="s">
        <v>258</v>
      </c>
      <c r="I679" s="141">
        <v>0</v>
      </c>
    </row>
    <row r="680" spans="1:9" x14ac:dyDescent="0.35">
      <c r="A680" s="141">
        <v>2014</v>
      </c>
      <c r="B680" s="140" t="s">
        <v>68</v>
      </c>
      <c r="C680" s="140" t="s">
        <v>69</v>
      </c>
      <c r="D680" s="140" t="s">
        <v>184</v>
      </c>
      <c r="E680" s="140" t="s">
        <v>188</v>
      </c>
      <c r="F680" s="140" t="s">
        <v>162</v>
      </c>
      <c r="G680" s="140" t="s">
        <v>200</v>
      </c>
      <c r="H680" s="140" t="s">
        <v>199</v>
      </c>
      <c r="I680" s="141">
        <v>0</v>
      </c>
    </row>
    <row r="681" spans="1:9" x14ac:dyDescent="0.35">
      <c r="A681" s="141">
        <v>2014</v>
      </c>
      <c r="B681" s="140" t="s">
        <v>68</v>
      </c>
      <c r="C681" s="140" t="s">
        <v>69</v>
      </c>
      <c r="D681" s="140" t="s">
        <v>184</v>
      </c>
      <c r="E681" s="140" t="s">
        <v>188</v>
      </c>
      <c r="F681" s="140" t="s">
        <v>162</v>
      </c>
      <c r="G681" s="140" t="s">
        <v>200</v>
      </c>
      <c r="H681" s="140" t="s">
        <v>258</v>
      </c>
      <c r="I681" s="141">
        <v>0</v>
      </c>
    </row>
    <row r="682" spans="1:9" x14ac:dyDescent="0.35">
      <c r="A682" s="141">
        <v>2014</v>
      </c>
      <c r="B682" s="140" t="s">
        <v>70</v>
      </c>
      <c r="C682" s="140" t="s">
        <v>71</v>
      </c>
      <c r="D682" s="140" t="s">
        <v>184</v>
      </c>
      <c r="E682" s="140" t="s">
        <v>188</v>
      </c>
      <c r="F682" s="140" t="s">
        <v>162</v>
      </c>
      <c r="G682" s="140" t="s">
        <v>154</v>
      </c>
      <c r="H682" s="140" t="s">
        <v>199</v>
      </c>
      <c r="I682" s="141">
        <v>229</v>
      </c>
    </row>
    <row r="683" spans="1:9" x14ac:dyDescent="0.35">
      <c r="A683" s="141">
        <v>2014</v>
      </c>
      <c r="B683" s="140" t="s">
        <v>70</v>
      </c>
      <c r="C683" s="140" t="s">
        <v>71</v>
      </c>
      <c r="D683" s="140" t="s">
        <v>184</v>
      </c>
      <c r="E683" s="140" t="s">
        <v>188</v>
      </c>
      <c r="F683" s="140" t="s">
        <v>162</v>
      </c>
      <c r="G683" s="140" t="s">
        <v>154</v>
      </c>
      <c r="H683" s="140" t="s">
        <v>258</v>
      </c>
      <c r="I683" s="141">
        <v>3</v>
      </c>
    </row>
    <row r="684" spans="1:9" x14ac:dyDescent="0.35">
      <c r="A684" s="141">
        <v>2014</v>
      </c>
      <c r="B684" s="140" t="s">
        <v>70</v>
      </c>
      <c r="C684" s="140" t="s">
        <v>71</v>
      </c>
      <c r="D684" s="140" t="s">
        <v>184</v>
      </c>
      <c r="E684" s="140" t="s">
        <v>188</v>
      </c>
      <c r="F684" s="140" t="s">
        <v>162</v>
      </c>
      <c r="G684" s="140" t="s">
        <v>200</v>
      </c>
      <c r="H684" s="140" t="s">
        <v>199</v>
      </c>
      <c r="I684" s="141">
        <v>52</v>
      </c>
    </row>
    <row r="685" spans="1:9" x14ac:dyDescent="0.35">
      <c r="A685" s="141">
        <v>2014</v>
      </c>
      <c r="B685" s="140" t="s">
        <v>70</v>
      </c>
      <c r="C685" s="140" t="s">
        <v>71</v>
      </c>
      <c r="D685" s="140" t="s">
        <v>184</v>
      </c>
      <c r="E685" s="140" t="s">
        <v>188</v>
      </c>
      <c r="F685" s="140" t="s">
        <v>162</v>
      </c>
      <c r="G685" s="140" t="s">
        <v>200</v>
      </c>
      <c r="H685" s="140" t="s">
        <v>258</v>
      </c>
      <c r="I685" s="141">
        <v>2</v>
      </c>
    </row>
    <row r="686" spans="1:9" x14ac:dyDescent="0.35">
      <c r="A686" s="141">
        <v>2014</v>
      </c>
      <c r="B686" s="140" t="s">
        <v>72</v>
      </c>
      <c r="C686" s="140" t="s">
        <v>73</v>
      </c>
      <c r="D686" s="140" t="s">
        <v>185</v>
      </c>
      <c r="E686" s="140" t="s">
        <v>186</v>
      </c>
      <c r="F686" s="140" t="s">
        <v>162</v>
      </c>
      <c r="G686" s="140" t="s">
        <v>154</v>
      </c>
      <c r="H686" s="140" t="s">
        <v>199</v>
      </c>
      <c r="I686" s="141">
        <v>315</v>
      </c>
    </row>
    <row r="687" spans="1:9" x14ac:dyDescent="0.35">
      <c r="A687" s="141">
        <v>2014</v>
      </c>
      <c r="B687" s="140" t="s">
        <v>72</v>
      </c>
      <c r="C687" s="140" t="s">
        <v>73</v>
      </c>
      <c r="D687" s="140" t="s">
        <v>185</v>
      </c>
      <c r="E687" s="140" t="s">
        <v>186</v>
      </c>
      <c r="F687" s="140" t="s">
        <v>162</v>
      </c>
      <c r="G687" s="140" t="s">
        <v>154</v>
      </c>
      <c r="H687" s="140" t="s">
        <v>258</v>
      </c>
      <c r="I687" s="141">
        <v>17</v>
      </c>
    </row>
    <row r="688" spans="1:9" x14ac:dyDescent="0.35">
      <c r="A688" s="141">
        <v>2014</v>
      </c>
      <c r="B688" s="140" t="s">
        <v>72</v>
      </c>
      <c r="C688" s="140" t="s">
        <v>73</v>
      </c>
      <c r="D688" s="140" t="s">
        <v>185</v>
      </c>
      <c r="E688" s="140" t="s">
        <v>186</v>
      </c>
      <c r="F688" s="140" t="s">
        <v>162</v>
      </c>
      <c r="G688" s="140" t="s">
        <v>200</v>
      </c>
      <c r="H688" s="140" t="s">
        <v>199</v>
      </c>
      <c r="I688" s="141">
        <v>172</v>
      </c>
    </row>
    <row r="689" spans="1:9" x14ac:dyDescent="0.35">
      <c r="A689" s="141">
        <v>2014</v>
      </c>
      <c r="B689" s="140" t="s">
        <v>72</v>
      </c>
      <c r="C689" s="140" t="s">
        <v>73</v>
      </c>
      <c r="D689" s="140" t="s">
        <v>185</v>
      </c>
      <c r="E689" s="140" t="s">
        <v>186</v>
      </c>
      <c r="F689" s="140" t="s">
        <v>162</v>
      </c>
      <c r="G689" s="140" t="s">
        <v>200</v>
      </c>
      <c r="H689" s="140" t="s">
        <v>258</v>
      </c>
      <c r="I689" s="141">
        <v>9</v>
      </c>
    </row>
    <row r="690" spans="1:9" x14ac:dyDescent="0.35">
      <c r="A690" s="141">
        <v>2014</v>
      </c>
      <c r="B690" s="140" t="s">
        <v>74</v>
      </c>
      <c r="C690" s="140" t="s">
        <v>75</v>
      </c>
      <c r="D690" s="140" t="s">
        <v>184</v>
      </c>
      <c r="E690" s="140" t="s">
        <v>187</v>
      </c>
      <c r="F690" s="140" t="s">
        <v>162</v>
      </c>
      <c r="G690" s="140" t="s">
        <v>154</v>
      </c>
      <c r="H690" s="140" t="s">
        <v>199</v>
      </c>
      <c r="I690" s="141">
        <v>217</v>
      </c>
    </row>
    <row r="691" spans="1:9" x14ac:dyDescent="0.35">
      <c r="A691" s="141">
        <v>2014</v>
      </c>
      <c r="B691" s="140" t="s">
        <v>74</v>
      </c>
      <c r="C691" s="140" t="s">
        <v>75</v>
      </c>
      <c r="D691" s="140" t="s">
        <v>184</v>
      </c>
      <c r="E691" s="140" t="s">
        <v>187</v>
      </c>
      <c r="F691" s="140" t="s">
        <v>162</v>
      </c>
      <c r="G691" s="140" t="s">
        <v>154</v>
      </c>
      <c r="H691" s="140" t="s">
        <v>258</v>
      </c>
      <c r="I691" s="141">
        <v>14</v>
      </c>
    </row>
    <row r="692" spans="1:9" x14ac:dyDescent="0.35">
      <c r="A692" s="141">
        <v>2014</v>
      </c>
      <c r="B692" s="140" t="s">
        <v>74</v>
      </c>
      <c r="C692" s="140" t="s">
        <v>75</v>
      </c>
      <c r="D692" s="140" t="s">
        <v>184</v>
      </c>
      <c r="E692" s="140" t="s">
        <v>187</v>
      </c>
      <c r="F692" s="140" t="s">
        <v>162</v>
      </c>
      <c r="G692" s="140" t="s">
        <v>200</v>
      </c>
      <c r="H692" s="140" t="s">
        <v>199</v>
      </c>
      <c r="I692" s="141">
        <v>56</v>
      </c>
    </row>
    <row r="693" spans="1:9" x14ac:dyDescent="0.35">
      <c r="A693" s="141">
        <v>2014</v>
      </c>
      <c r="B693" s="140" t="s">
        <v>74</v>
      </c>
      <c r="C693" s="140" t="s">
        <v>75</v>
      </c>
      <c r="D693" s="140" t="s">
        <v>184</v>
      </c>
      <c r="E693" s="140" t="s">
        <v>187</v>
      </c>
      <c r="F693" s="140" t="s">
        <v>162</v>
      </c>
      <c r="G693" s="140" t="s">
        <v>200</v>
      </c>
      <c r="H693" s="140" t="s">
        <v>258</v>
      </c>
      <c r="I693" s="141">
        <v>4</v>
      </c>
    </row>
    <row r="694" spans="1:9" x14ac:dyDescent="0.35">
      <c r="A694" s="141">
        <v>2014</v>
      </c>
      <c r="B694" s="140" t="s">
        <v>76</v>
      </c>
      <c r="C694" s="140" t="s">
        <v>77</v>
      </c>
      <c r="D694" s="140" t="s">
        <v>184</v>
      </c>
      <c r="E694" s="140" t="s">
        <v>188</v>
      </c>
      <c r="F694" s="140" t="s">
        <v>162</v>
      </c>
      <c r="G694" s="140" t="s">
        <v>154</v>
      </c>
      <c r="H694" s="140" t="s">
        <v>199</v>
      </c>
      <c r="I694" s="141">
        <v>303</v>
      </c>
    </row>
    <row r="695" spans="1:9" x14ac:dyDescent="0.35">
      <c r="A695" s="141">
        <v>2014</v>
      </c>
      <c r="B695" s="140" t="s">
        <v>76</v>
      </c>
      <c r="C695" s="140" t="s">
        <v>77</v>
      </c>
      <c r="D695" s="140" t="s">
        <v>184</v>
      </c>
      <c r="E695" s="140" t="s">
        <v>188</v>
      </c>
      <c r="F695" s="140" t="s">
        <v>162</v>
      </c>
      <c r="G695" s="140" t="s">
        <v>154</v>
      </c>
      <c r="H695" s="140" t="s">
        <v>258</v>
      </c>
      <c r="I695" s="141">
        <v>25</v>
      </c>
    </row>
    <row r="696" spans="1:9" x14ac:dyDescent="0.35">
      <c r="A696" s="141">
        <v>2014</v>
      </c>
      <c r="B696" s="140" t="s">
        <v>76</v>
      </c>
      <c r="C696" s="140" t="s">
        <v>77</v>
      </c>
      <c r="D696" s="140" t="s">
        <v>184</v>
      </c>
      <c r="E696" s="140" t="s">
        <v>188</v>
      </c>
      <c r="F696" s="140" t="s">
        <v>162</v>
      </c>
      <c r="G696" s="140" t="s">
        <v>200</v>
      </c>
      <c r="H696" s="140" t="s">
        <v>199</v>
      </c>
      <c r="I696" s="141">
        <v>42</v>
      </c>
    </row>
    <row r="697" spans="1:9" x14ac:dyDescent="0.35">
      <c r="A697" s="141">
        <v>2014</v>
      </c>
      <c r="B697" s="140" t="s">
        <v>76</v>
      </c>
      <c r="C697" s="140" t="s">
        <v>77</v>
      </c>
      <c r="D697" s="140" t="s">
        <v>184</v>
      </c>
      <c r="E697" s="140" t="s">
        <v>188</v>
      </c>
      <c r="F697" s="140" t="s">
        <v>162</v>
      </c>
      <c r="G697" s="140" t="s">
        <v>200</v>
      </c>
      <c r="H697" s="140" t="s">
        <v>258</v>
      </c>
      <c r="I697" s="141">
        <v>3</v>
      </c>
    </row>
    <row r="698" spans="1:9" x14ac:dyDescent="0.35">
      <c r="A698" s="141">
        <v>2014</v>
      </c>
      <c r="B698" s="140" t="s">
        <v>78</v>
      </c>
      <c r="C698" s="140" t="s">
        <v>79</v>
      </c>
      <c r="D698" s="140" t="s">
        <v>184</v>
      </c>
      <c r="E698" s="140" t="s">
        <v>186</v>
      </c>
      <c r="F698" s="140" t="s">
        <v>162</v>
      </c>
      <c r="G698" s="140" t="s">
        <v>154</v>
      </c>
      <c r="H698" s="140" t="s">
        <v>199</v>
      </c>
      <c r="I698" s="141">
        <v>561</v>
      </c>
    </row>
    <row r="699" spans="1:9" x14ac:dyDescent="0.35">
      <c r="A699" s="141">
        <v>2014</v>
      </c>
      <c r="B699" s="140" t="s">
        <v>78</v>
      </c>
      <c r="C699" s="140" t="s">
        <v>79</v>
      </c>
      <c r="D699" s="140" t="s">
        <v>184</v>
      </c>
      <c r="E699" s="140" t="s">
        <v>186</v>
      </c>
      <c r="F699" s="140" t="s">
        <v>162</v>
      </c>
      <c r="G699" s="140" t="s">
        <v>154</v>
      </c>
      <c r="H699" s="140" t="s">
        <v>258</v>
      </c>
      <c r="I699" s="141">
        <v>31</v>
      </c>
    </row>
    <row r="700" spans="1:9" x14ac:dyDescent="0.35">
      <c r="A700" s="141">
        <v>2014</v>
      </c>
      <c r="B700" s="140" t="s">
        <v>78</v>
      </c>
      <c r="C700" s="140" t="s">
        <v>79</v>
      </c>
      <c r="D700" s="140" t="s">
        <v>184</v>
      </c>
      <c r="E700" s="140" t="s">
        <v>186</v>
      </c>
      <c r="F700" s="140" t="s">
        <v>162</v>
      </c>
      <c r="G700" s="140" t="s">
        <v>200</v>
      </c>
      <c r="H700" s="140" t="s">
        <v>199</v>
      </c>
      <c r="I700" s="141">
        <v>76</v>
      </c>
    </row>
    <row r="701" spans="1:9" x14ac:dyDescent="0.35">
      <c r="A701" s="141">
        <v>2014</v>
      </c>
      <c r="B701" s="140" t="s">
        <v>78</v>
      </c>
      <c r="C701" s="140" t="s">
        <v>79</v>
      </c>
      <c r="D701" s="140" t="s">
        <v>184</v>
      </c>
      <c r="E701" s="140" t="s">
        <v>186</v>
      </c>
      <c r="F701" s="140" t="s">
        <v>162</v>
      </c>
      <c r="G701" s="140" t="s">
        <v>200</v>
      </c>
      <c r="H701" s="140" t="s">
        <v>258</v>
      </c>
      <c r="I701" s="141">
        <v>1</v>
      </c>
    </row>
    <row r="702" spans="1:9" x14ac:dyDescent="0.35">
      <c r="A702" s="141">
        <v>2014</v>
      </c>
      <c r="B702" s="140" t="s">
        <v>80</v>
      </c>
      <c r="C702" s="140" t="s">
        <v>81</v>
      </c>
      <c r="D702" s="140" t="s">
        <v>185</v>
      </c>
      <c r="E702" s="140" t="s">
        <v>186</v>
      </c>
      <c r="F702" s="140" t="s">
        <v>162</v>
      </c>
      <c r="G702" s="140" t="s">
        <v>154</v>
      </c>
      <c r="H702" s="140" t="s">
        <v>199</v>
      </c>
      <c r="I702" s="141">
        <v>682</v>
      </c>
    </row>
    <row r="703" spans="1:9" x14ac:dyDescent="0.35">
      <c r="A703" s="141">
        <v>2014</v>
      </c>
      <c r="B703" s="140" t="s">
        <v>80</v>
      </c>
      <c r="C703" s="140" t="s">
        <v>81</v>
      </c>
      <c r="D703" s="140" t="s">
        <v>185</v>
      </c>
      <c r="E703" s="140" t="s">
        <v>186</v>
      </c>
      <c r="F703" s="140" t="s">
        <v>162</v>
      </c>
      <c r="G703" s="140" t="s">
        <v>154</v>
      </c>
      <c r="H703" s="140" t="s">
        <v>258</v>
      </c>
      <c r="I703" s="141">
        <v>14</v>
      </c>
    </row>
    <row r="704" spans="1:9" x14ac:dyDescent="0.35">
      <c r="A704" s="141">
        <v>2014</v>
      </c>
      <c r="B704" s="140" t="s">
        <v>80</v>
      </c>
      <c r="C704" s="140" t="s">
        <v>81</v>
      </c>
      <c r="D704" s="140" t="s">
        <v>185</v>
      </c>
      <c r="E704" s="140" t="s">
        <v>186</v>
      </c>
      <c r="F704" s="140" t="s">
        <v>162</v>
      </c>
      <c r="G704" s="140" t="s">
        <v>200</v>
      </c>
      <c r="H704" s="140" t="s">
        <v>199</v>
      </c>
      <c r="I704" s="141">
        <v>252</v>
      </c>
    </row>
    <row r="705" spans="1:9" x14ac:dyDescent="0.35">
      <c r="A705" s="141">
        <v>2014</v>
      </c>
      <c r="B705" s="140" t="s">
        <v>80</v>
      </c>
      <c r="C705" s="140" t="s">
        <v>81</v>
      </c>
      <c r="D705" s="140" t="s">
        <v>185</v>
      </c>
      <c r="E705" s="140" t="s">
        <v>186</v>
      </c>
      <c r="F705" s="140" t="s">
        <v>162</v>
      </c>
      <c r="G705" s="140" t="s">
        <v>200</v>
      </c>
      <c r="H705" s="140" t="s">
        <v>258</v>
      </c>
      <c r="I705" s="141">
        <v>9</v>
      </c>
    </row>
    <row r="706" spans="1:9" x14ac:dyDescent="0.35">
      <c r="A706" s="141">
        <v>2014</v>
      </c>
      <c r="B706" s="140" t="s">
        <v>82</v>
      </c>
      <c r="C706" s="140" t="s">
        <v>83</v>
      </c>
      <c r="D706" s="140" t="s">
        <v>184</v>
      </c>
      <c r="E706" s="140" t="s">
        <v>187</v>
      </c>
      <c r="F706" s="140" t="s">
        <v>162</v>
      </c>
      <c r="G706" s="140" t="s">
        <v>154</v>
      </c>
      <c r="H706" s="140" t="s">
        <v>199</v>
      </c>
      <c r="I706" s="141">
        <v>0</v>
      </c>
    </row>
    <row r="707" spans="1:9" x14ac:dyDescent="0.35">
      <c r="A707" s="141">
        <v>2014</v>
      </c>
      <c r="B707" s="140" t="s">
        <v>82</v>
      </c>
      <c r="C707" s="140" t="s">
        <v>83</v>
      </c>
      <c r="D707" s="140" t="s">
        <v>184</v>
      </c>
      <c r="E707" s="140" t="s">
        <v>187</v>
      </c>
      <c r="F707" s="140" t="s">
        <v>162</v>
      </c>
      <c r="G707" s="140" t="s">
        <v>154</v>
      </c>
      <c r="H707" s="140" t="s">
        <v>258</v>
      </c>
      <c r="I707" s="141">
        <v>0</v>
      </c>
    </row>
    <row r="708" spans="1:9" x14ac:dyDescent="0.35">
      <c r="A708" s="141">
        <v>2014</v>
      </c>
      <c r="B708" s="140" t="s">
        <v>82</v>
      </c>
      <c r="C708" s="140" t="s">
        <v>83</v>
      </c>
      <c r="D708" s="140" t="s">
        <v>184</v>
      </c>
      <c r="E708" s="140" t="s">
        <v>187</v>
      </c>
      <c r="F708" s="140" t="s">
        <v>162</v>
      </c>
      <c r="G708" s="140" t="s">
        <v>200</v>
      </c>
      <c r="H708" s="140" t="s">
        <v>199</v>
      </c>
      <c r="I708" s="141">
        <v>0</v>
      </c>
    </row>
    <row r="709" spans="1:9" x14ac:dyDescent="0.35">
      <c r="A709" s="141">
        <v>2014</v>
      </c>
      <c r="B709" s="140" t="s">
        <v>82</v>
      </c>
      <c r="C709" s="140" t="s">
        <v>83</v>
      </c>
      <c r="D709" s="140" t="s">
        <v>184</v>
      </c>
      <c r="E709" s="140" t="s">
        <v>187</v>
      </c>
      <c r="F709" s="140" t="s">
        <v>162</v>
      </c>
      <c r="G709" s="140" t="s">
        <v>200</v>
      </c>
      <c r="H709" s="140" t="s">
        <v>258</v>
      </c>
      <c r="I709" s="141">
        <v>0</v>
      </c>
    </row>
    <row r="710" spans="1:9" x14ac:dyDescent="0.35">
      <c r="A710" s="141">
        <v>2014</v>
      </c>
      <c r="B710" s="140" t="s">
        <v>84</v>
      </c>
      <c r="C710" s="140" t="s">
        <v>85</v>
      </c>
      <c r="D710" s="140" t="s">
        <v>185</v>
      </c>
      <c r="E710" s="140" t="s">
        <v>186</v>
      </c>
      <c r="F710" s="140" t="s">
        <v>162</v>
      </c>
      <c r="G710" s="140" t="s">
        <v>154</v>
      </c>
      <c r="H710" s="140" t="s">
        <v>199</v>
      </c>
      <c r="I710" s="141">
        <v>431</v>
      </c>
    </row>
    <row r="711" spans="1:9" x14ac:dyDescent="0.35">
      <c r="A711" s="141">
        <v>2014</v>
      </c>
      <c r="B711" s="140" t="s">
        <v>84</v>
      </c>
      <c r="C711" s="140" t="s">
        <v>85</v>
      </c>
      <c r="D711" s="140" t="s">
        <v>185</v>
      </c>
      <c r="E711" s="140" t="s">
        <v>186</v>
      </c>
      <c r="F711" s="140" t="s">
        <v>162</v>
      </c>
      <c r="G711" s="140" t="s">
        <v>154</v>
      </c>
      <c r="H711" s="140" t="s">
        <v>258</v>
      </c>
      <c r="I711" s="141">
        <v>49</v>
      </c>
    </row>
    <row r="712" spans="1:9" x14ac:dyDescent="0.35">
      <c r="A712" s="141">
        <v>2014</v>
      </c>
      <c r="B712" s="140" t="s">
        <v>84</v>
      </c>
      <c r="C712" s="140" t="s">
        <v>85</v>
      </c>
      <c r="D712" s="140" t="s">
        <v>185</v>
      </c>
      <c r="E712" s="140" t="s">
        <v>186</v>
      </c>
      <c r="F712" s="140" t="s">
        <v>162</v>
      </c>
      <c r="G712" s="140" t="s">
        <v>200</v>
      </c>
      <c r="H712" s="140" t="s">
        <v>199</v>
      </c>
      <c r="I712" s="141">
        <v>144</v>
      </c>
    </row>
    <row r="713" spans="1:9" x14ac:dyDescent="0.35">
      <c r="A713" s="141">
        <v>2014</v>
      </c>
      <c r="B713" s="140" t="s">
        <v>84</v>
      </c>
      <c r="C713" s="140" t="s">
        <v>85</v>
      </c>
      <c r="D713" s="140" t="s">
        <v>185</v>
      </c>
      <c r="E713" s="140" t="s">
        <v>186</v>
      </c>
      <c r="F713" s="140" t="s">
        <v>162</v>
      </c>
      <c r="G713" s="140" t="s">
        <v>200</v>
      </c>
      <c r="H713" s="140" t="s">
        <v>258</v>
      </c>
      <c r="I713" s="141">
        <v>28</v>
      </c>
    </row>
    <row r="714" spans="1:9" x14ac:dyDescent="0.35">
      <c r="A714" s="141">
        <v>2014</v>
      </c>
      <c r="B714" s="140" t="s">
        <v>86</v>
      </c>
      <c r="C714" s="140" t="s">
        <v>87</v>
      </c>
      <c r="D714" s="140" t="s">
        <v>184</v>
      </c>
      <c r="E714" s="140" t="s">
        <v>187</v>
      </c>
      <c r="F714" s="140" t="s">
        <v>162</v>
      </c>
      <c r="G714" s="140" t="s">
        <v>154</v>
      </c>
      <c r="H714" s="140" t="s">
        <v>199</v>
      </c>
      <c r="I714" s="141">
        <v>287</v>
      </c>
    </row>
    <row r="715" spans="1:9" x14ac:dyDescent="0.35">
      <c r="A715" s="141">
        <v>2014</v>
      </c>
      <c r="B715" s="140" t="s">
        <v>86</v>
      </c>
      <c r="C715" s="140" t="s">
        <v>87</v>
      </c>
      <c r="D715" s="140" t="s">
        <v>184</v>
      </c>
      <c r="E715" s="140" t="s">
        <v>187</v>
      </c>
      <c r="F715" s="140" t="s">
        <v>162</v>
      </c>
      <c r="G715" s="140" t="s">
        <v>154</v>
      </c>
      <c r="H715" s="140" t="s">
        <v>258</v>
      </c>
      <c r="I715" s="141">
        <v>30</v>
      </c>
    </row>
    <row r="716" spans="1:9" x14ac:dyDescent="0.35">
      <c r="A716" s="141">
        <v>2014</v>
      </c>
      <c r="B716" s="140" t="s">
        <v>86</v>
      </c>
      <c r="C716" s="140" t="s">
        <v>87</v>
      </c>
      <c r="D716" s="140" t="s">
        <v>184</v>
      </c>
      <c r="E716" s="140" t="s">
        <v>187</v>
      </c>
      <c r="F716" s="140" t="s">
        <v>162</v>
      </c>
      <c r="G716" s="140" t="s">
        <v>200</v>
      </c>
      <c r="H716" s="140" t="s">
        <v>199</v>
      </c>
      <c r="I716" s="141">
        <v>67</v>
      </c>
    </row>
    <row r="717" spans="1:9" x14ac:dyDescent="0.35">
      <c r="A717" s="141">
        <v>2014</v>
      </c>
      <c r="B717" s="140" t="s">
        <v>86</v>
      </c>
      <c r="C717" s="140" t="s">
        <v>87</v>
      </c>
      <c r="D717" s="140" t="s">
        <v>184</v>
      </c>
      <c r="E717" s="140" t="s">
        <v>187</v>
      </c>
      <c r="F717" s="140" t="s">
        <v>162</v>
      </c>
      <c r="G717" s="140" t="s">
        <v>200</v>
      </c>
      <c r="H717" s="140" t="s">
        <v>258</v>
      </c>
      <c r="I717" s="141">
        <v>2</v>
      </c>
    </row>
    <row r="718" spans="1:9" x14ac:dyDescent="0.35">
      <c r="A718" s="141">
        <v>2014</v>
      </c>
      <c r="B718" s="140" t="s">
        <v>88</v>
      </c>
      <c r="C718" s="140" t="s">
        <v>89</v>
      </c>
      <c r="D718" s="140" t="s">
        <v>185</v>
      </c>
      <c r="E718" s="140" t="s">
        <v>186</v>
      </c>
      <c r="F718" s="140" t="s">
        <v>162</v>
      </c>
      <c r="G718" s="140" t="s">
        <v>154</v>
      </c>
      <c r="H718" s="140" t="s">
        <v>199</v>
      </c>
      <c r="I718" s="141">
        <v>0</v>
      </c>
    </row>
    <row r="719" spans="1:9" x14ac:dyDescent="0.35">
      <c r="A719" s="141">
        <v>2014</v>
      </c>
      <c r="B719" s="140" t="s">
        <v>88</v>
      </c>
      <c r="C719" s="140" t="s">
        <v>89</v>
      </c>
      <c r="D719" s="140" t="s">
        <v>185</v>
      </c>
      <c r="E719" s="140" t="s">
        <v>186</v>
      </c>
      <c r="F719" s="140" t="s">
        <v>162</v>
      </c>
      <c r="G719" s="140" t="s">
        <v>154</v>
      </c>
      <c r="H719" s="140" t="s">
        <v>258</v>
      </c>
      <c r="I719" s="141">
        <v>0</v>
      </c>
    </row>
    <row r="720" spans="1:9" x14ac:dyDescent="0.35">
      <c r="A720" s="141">
        <v>2014</v>
      </c>
      <c r="B720" s="140" t="s">
        <v>88</v>
      </c>
      <c r="C720" s="140" t="s">
        <v>89</v>
      </c>
      <c r="D720" s="140" t="s">
        <v>185</v>
      </c>
      <c r="E720" s="140" t="s">
        <v>186</v>
      </c>
      <c r="F720" s="140" t="s">
        <v>162</v>
      </c>
      <c r="G720" s="140" t="s">
        <v>200</v>
      </c>
      <c r="H720" s="140" t="s">
        <v>199</v>
      </c>
      <c r="I720" s="141">
        <v>0</v>
      </c>
    </row>
    <row r="721" spans="1:9" x14ac:dyDescent="0.35">
      <c r="A721" s="141">
        <v>2014</v>
      </c>
      <c r="B721" s="140" t="s">
        <v>88</v>
      </c>
      <c r="C721" s="140" t="s">
        <v>89</v>
      </c>
      <c r="D721" s="140" t="s">
        <v>185</v>
      </c>
      <c r="E721" s="140" t="s">
        <v>186</v>
      </c>
      <c r="F721" s="140" t="s">
        <v>162</v>
      </c>
      <c r="G721" s="140" t="s">
        <v>200</v>
      </c>
      <c r="H721" s="140" t="s">
        <v>258</v>
      </c>
      <c r="I721" s="141">
        <v>0</v>
      </c>
    </row>
    <row r="722" spans="1:9" x14ac:dyDescent="0.35">
      <c r="A722" s="141">
        <v>2015</v>
      </c>
      <c r="B722" s="140" t="s">
        <v>0</v>
      </c>
      <c r="C722" s="140" t="s">
        <v>1</v>
      </c>
      <c r="D722" s="140" t="s">
        <v>184</v>
      </c>
      <c r="E722" s="140" t="s">
        <v>186</v>
      </c>
      <c r="F722" s="140" t="s">
        <v>162</v>
      </c>
      <c r="G722" s="140" t="s">
        <v>154</v>
      </c>
      <c r="H722" s="140" t="s">
        <v>199</v>
      </c>
      <c r="I722" s="141">
        <v>439</v>
      </c>
    </row>
    <row r="723" spans="1:9" x14ac:dyDescent="0.35">
      <c r="A723" s="141">
        <v>2015</v>
      </c>
      <c r="B723" s="140" t="s">
        <v>0</v>
      </c>
      <c r="C723" s="140" t="s">
        <v>1</v>
      </c>
      <c r="D723" s="140" t="s">
        <v>184</v>
      </c>
      <c r="E723" s="140" t="s">
        <v>186</v>
      </c>
      <c r="F723" s="140" t="s">
        <v>162</v>
      </c>
      <c r="G723" s="140" t="s">
        <v>154</v>
      </c>
      <c r="H723" s="140" t="s">
        <v>258</v>
      </c>
      <c r="I723" s="141">
        <v>16</v>
      </c>
    </row>
    <row r="724" spans="1:9" x14ac:dyDescent="0.35">
      <c r="A724" s="141">
        <v>2015</v>
      </c>
      <c r="B724" s="140" t="s">
        <v>0</v>
      </c>
      <c r="C724" s="140" t="s">
        <v>1</v>
      </c>
      <c r="D724" s="140" t="s">
        <v>184</v>
      </c>
      <c r="E724" s="140" t="s">
        <v>186</v>
      </c>
      <c r="F724" s="140" t="s">
        <v>162</v>
      </c>
      <c r="G724" s="140" t="s">
        <v>200</v>
      </c>
      <c r="H724" s="140" t="s">
        <v>199</v>
      </c>
      <c r="I724" s="141">
        <v>84</v>
      </c>
    </row>
    <row r="725" spans="1:9" x14ac:dyDescent="0.35">
      <c r="A725" s="141">
        <v>2015</v>
      </c>
      <c r="B725" s="140" t="s">
        <v>0</v>
      </c>
      <c r="C725" s="140" t="s">
        <v>1</v>
      </c>
      <c r="D725" s="140" t="s">
        <v>184</v>
      </c>
      <c r="E725" s="140" t="s">
        <v>186</v>
      </c>
      <c r="F725" s="140" t="s">
        <v>162</v>
      </c>
      <c r="G725" s="140" t="s">
        <v>200</v>
      </c>
      <c r="H725" s="140" t="s">
        <v>258</v>
      </c>
      <c r="I725" s="141">
        <v>6</v>
      </c>
    </row>
    <row r="726" spans="1:9" x14ac:dyDescent="0.35">
      <c r="A726" s="141">
        <v>2015</v>
      </c>
      <c r="B726" s="140" t="s">
        <v>2</v>
      </c>
      <c r="C726" s="140" t="s">
        <v>3</v>
      </c>
      <c r="D726" s="140" t="s">
        <v>184</v>
      </c>
      <c r="E726" s="140" t="s">
        <v>187</v>
      </c>
      <c r="F726" s="140" t="s">
        <v>162</v>
      </c>
      <c r="G726" s="140" t="s">
        <v>154</v>
      </c>
      <c r="H726" s="140" t="s">
        <v>199</v>
      </c>
      <c r="I726" s="141">
        <v>331</v>
      </c>
    </row>
    <row r="727" spans="1:9" x14ac:dyDescent="0.35">
      <c r="A727" s="141">
        <v>2015</v>
      </c>
      <c r="B727" s="140" t="s">
        <v>2</v>
      </c>
      <c r="C727" s="140" t="s">
        <v>3</v>
      </c>
      <c r="D727" s="140" t="s">
        <v>184</v>
      </c>
      <c r="E727" s="140" t="s">
        <v>187</v>
      </c>
      <c r="F727" s="140" t="s">
        <v>162</v>
      </c>
      <c r="G727" s="140" t="s">
        <v>154</v>
      </c>
      <c r="H727" s="140" t="s">
        <v>258</v>
      </c>
      <c r="I727" s="141">
        <v>13</v>
      </c>
    </row>
    <row r="728" spans="1:9" x14ac:dyDescent="0.35">
      <c r="A728" s="141">
        <v>2015</v>
      </c>
      <c r="B728" s="140" t="s">
        <v>2</v>
      </c>
      <c r="C728" s="140" t="s">
        <v>3</v>
      </c>
      <c r="D728" s="140" t="s">
        <v>184</v>
      </c>
      <c r="E728" s="140" t="s">
        <v>187</v>
      </c>
      <c r="F728" s="140" t="s">
        <v>162</v>
      </c>
      <c r="G728" s="140" t="s">
        <v>200</v>
      </c>
      <c r="H728" s="140" t="s">
        <v>199</v>
      </c>
      <c r="I728" s="141">
        <v>144</v>
      </c>
    </row>
    <row r="729" spans="1:9" x14ac:dyDescent="0.35">
      <c r="A729" s="141">
        <v>2015</v>
      </c>
      <c r="B729" s="140" t="s">
        <v>2</v>
      </c>
      <c r="C729" s="140" t="s">
        <v>3</v>
      </c>
      <c r="D729" s="140" t="s">
        <v>184</v>
      </c>
      <c r="E729" s="140" t="s">
        <v>187</v>
      </c>
      <c r="F729" s="140" t="s">
        <v>162</v>
      </c>
      <c r="G729" s="140" t="s">
        <v>200</v>
      </c>
      <c r="H729" s="140" t="s">
        <v>258</v>
      </c>
      <c r="I729" s="141">
        <v>5</v>
      </c>
    </row>
    <row r="730" spans="1:9" x14ac:dyDescent="0.35">
      <c r="A730" s="141">
        <v>2015</v>
      </c>
      <c r="B730" s="140" t="s">
        <v>4</v>
      </c>
      <c r="C730" s="140" t="s">
        <v>5</v>
      </c>
      <c r="D730" s="140" t="s">
        <v>184</v>
      </c>
      <c r="E730" s="140" t="s">
        <v>186</v>
      </c>
      <c r="F730" s="140" t="s">
        <v>162</v>
      </c>
      <c r="G730" s="140" t="s">
        <v>154</v>
      </c>
      <c r="H730" s="140" t="s">
        <v>199</v>
      </c>
      <c r="I730" s="141">
        <v>0</v>
      </c>
    </row>
    <row r="731" spans="1:9" x14ac:dyDescent="0.35">
      <c r="A731" s="141">
        <v>2015</v>
      </c>
      <c r="B731" s="140" t="s">
        <v>4</v>
      </c>
      <c r="C731" s="140" t="s">
        <v>5</v>
      </c>
      <c r="D731" s="140" t="s">
        <v>184</v>
      </c>
      <c r="E731" s="140" t="s">
        <v>186</v>
      </c>
      <c r="F731" s="140" t="s">
        <v>162</v>
      </c>
      <c r="G731" s="140" t="s">
        <v>154</v>
      </c>
      <c r="H731" s="140" t="s">
        <v>258</v>
      </c>
      <c r="I731" s="141">
        <v>0</v>
      </c>
    </row>
    <row r="732" spans="1:9" x14ac:dyDescent="0.35">
      <c r="A732" s="141">
        <v>2015</v>
      </c>
      <c r="B732" s="140" t="s">
        <v>4</v>
      </c>
      <c r="C732" s="140" t="s">
        <v>5</v>
      </c>
      <c r="D732" s="140" t="s">
        <v>184</v>
      </c>
      <c r="E732" s="140" t="s">
        <v>186</v>
      </c>
      <c r="F732" s="140" t="s">
        <v>162</v>
      </c>
      <c r="G732" s="140" t="s">
        <v>200</v>
      </c>
      <c r="H732" s="140" t="s">
        <v>199</v>
      </c>
      <c r="I732" s="141">
        <v>0</v>
      </c>
    </row>
    <row r="733" spans="1:9" x14ac:dyDescent="0.35">
      <c r="A733" s="141">
        <v>2015</v>
      </c>
      <c r="B733" s="140" t="s">
        <v>4</v>
      </c>
      <c r="C733" s="140" t="s">
        <v>5</v>
      </c>
      <c r="D733" s="140" t="s">
        <v>184</v>
      </c>
      <c r="E733" s="140" t="s">
        <v>186</v>
      </c>
      <c r="F733" s="140" t="s">
        <v>162</v>
      </c>
      <c r="G733" s="140" t="s">
        <v>200</v>
      </c>
      <c r="H733" s="140" t="s">
        <v>258</v>
      </c>
      <c r="I733" s="141">
        <v>0</v>
      </c>
    </row>
    <row r="734" spans="1:9" x14ac:dyDescent="0.35">
      <c r="A734" s="141">
        <v>2015</v>
      </c>
      <c r="B734" s="140" t="s">
        <v>6</v>
      </c>
      <c r="C734" s="140" t="s">
        <v>7</v>
      </c>
      <c r="D734" s="140" t="s">
        <v>184</v>
      </c>
      <c r="E734" s="140" t="s">
        <v>187</v>
      </c>
      <c r="F734" s="140" t="s">
        <v>162</v>
      </c>
      <c r="G734" s="140" t="s">
        <v>154</v>
      </c>
      <c r="H734" s="140" t="s">
        <v>199</v>
      </c>
      <c r="I734" s="141">
        <v>210</v>
      </c>
    </row>
    <row r="735" spans="1:9" x14ac:dyDescent="0.35">
      <c r="A735" s="141">
        <v>2015</v>
      </c>
      <c r="B735" s="140" t="s">
        <v>6</v>
      </c>
      <c r="C735" s="140" t="s">
        <v>7</v>
      </c>
      <c r="D735" s="140" t="s">
        <v>184</v>
      </c>
      <c r="E735" s="140" t="s">
        <v>187</v>
      </c>
      <c r="F735" s="140" t="s">
        <v>162</v>
      </c>
      <c r="G735" s="140" t="s">
        <v>154</v>
      </c>
      <c r="H735" s="140" t="s">
        <v>258</v>
      </c>
      <c r="I735" s="141">
        <v>118</v>
      </c>
    </row>
    <row r="736" spans="1:9" x14ac:dyDescent="0.35">
      <c r="A736" s="141">
        <v>2015</v>
      </c>
      <c r="B736" s="140" t="s">
        <v>6</v>
      </c>
      <c r="C736" s="140" t="s">
        <v>7</v>
      </c>
      <c r="D736" s="140" t="s">
        <v>184</v>
      </c>
      <c r="E736" s="140" t="s">
        <v>187</v>
      </c>
      <c r="F736" s="140" t="s">
        <v>162</v>
      </c>
      <c r="G736" s="140" t="s">
        <v>200</v>
      </c>
      <c r="H736" s="140" t="s">
        <v>199</v>
      </c>
      <c r="I736" s="141">
        <v>87</v>
      </c>
    </row>
    <row r="737" spans="1:9" x14ac:dyDescent="0.35">
      <c r="A737" s="141">
        <v>2015</v>
      </c>
      <c r="B737" s="140" t="s">
        <v>6</v>
      </c>
      <c r="C737" s="140" t="s">
        <v>7</v>
      </c>
      <c r="D737" s="140" t="s">
        <v>184</v>
      </c>
      <c r="E737" s="140" t="s">
        <v>187</v>
      </c>
      <c r="F737" s="140" t="s">
        <v>162</v>
      </c>
      <c r="G737" s="140" t="s">
        <v>200</v>
      </c>
      <c r="H737" s="140" t="s">
        <v>258</v>
      </c>
      <c r="I737" s="141">
        <v>1</v>
      </c>
    </row>
    <row r="738" spans="1:9" x14ac:dyDescent="0.35">
      <c r="A738" s="141">
        <v>2015</v>
      </c>
      <c r="B738" s="140" t="s">
        <v>8</v>
      </c>
      <c r="C738" s="140" t="s">
        <v>9</v>
      </c>
      <c r="D738" s="140" t="s">
        <v>184</v>
      </c>
      <c r="E738" s="140" t="s">
        <v>188</v>
      </c>
      <c r="F738" s="140" t="s">
        <v>162</v>
      </c>
      <c r="G738" s="140" t="s">
        <v>154</v>
      </c>
      <c r="H738" s="140" t="s">
        <v>199</v>
      </c>
      <c r="I738" s="141">
        <v>206</v>
      </c>
    </row>
    <row r="739" spans="1:9" x14ac:dyDescent="0.35">
      <c r="A739" s="141">
        <v>2015</v>
      </c>
      <c r="B739" s="140" t="s">
        <v>8</v>
      </c>
      <c r="C739" s="140" t="s">
        <v>9</v>
      </c>
      <c r="D739" s="140" t="s">
        <v>184</v>
      </c>
      <c r="E739" s="140" t="s">
        <v>188</v>
      </c>
      <c r="F739" s="140" t="s">
        <v>162</v>
      </c>
      <c r="G739" s="140" t="s">
        <v>154</v>
      </c>
      <c r="H739" s="140" t="s">
        <v>258</v>
      </c>
      <c r="I739" s="141">
        <v>9</v>
      </c>
    </row>
    <row r="740" spans="1:9" x14ac:dyDescent="0.35">
      <c r="A740" s="141">
        <v>2015</v>
      </c>
      <c r="B740" s="140" t="s">
        <v>8</v>
      </c>
      <c r="C740" s="140" t="s">
        <v>9</v>
      </c>
      <c r="D740" s="140" t="s">
        <v>184</v>
      </c>
      <c r="E740" s="140" t="s">
        <v>188</v>
      </c>
      <c r="F740" s="140" t="s">
        <v>162</v>
      </c>
      <c r="G740" s="140" t="s">
        <v>200</v>
      </c>
      <c r="H740" s="140" t="s">
        <v>199</v>
      </c>
      <c r="I740" s="141">
        <v>86</v>
      </c>
    </row>
    <row r="741" spans="1:9" x14ac:dyDescent="0.35">
      <c r="A741" s="141">
        <v>2015</v>
      </c>
      <c r="B741" s="140" t="s">
        <v>8</v>
      </c>
      <c r="C741" s="140" t="s">
        <v>9</v>
      </c>
      <c r="D741" s="140" t="s">
        <v>184</v>
      </c>
      <c r="E741" s="140" t="s">
        <v>188</v>
      </c>
      <c r="F741" s="140" t="s">
        <v>162</v>
      </c>
      <c r="G741" s="140" t="s">
        <v>200</v>
      </c>
      <c r="H741" s="140" t="s">
        <v>258</v>
      </c>
      <c r="I741" s="141">
        <v>4</v>
      </c>
    </row>
    <row r="742" spans="1:9" x14ac:dyDescent="0.35">
      <c r="A742" s="141">
        <v>2015</v>
      </c>
      <c r="B742" s="140" t="s">
        <v>10</v>
      </c>
      <c r="C742" s="140" t="s">
        <v>11</v>
      </c>
      <c r="D742" s="140" t="s">
        <v>184</v>
      </c>
      <c r="E742" s="140" t="s">
        <v>187</v>
      </c>
      <c r="F742" s="140" t="s">
        <v>162</v>
      </c>
      <c r="G742" s="140" t="s">
        <v>154</v>
      </c>
      <c r="H742" s="140" t="s">
        <v>199</v>
      </c>
      <c r="I742" s="141">
        <v>383</v>
      </c>
    </row>
    <row r="743" spans="1:9" x14ac:dyDescent="0.35">
      <c r="A743" s="141">
        <v>2015</v>
      </c>
      <c r="B743" s="140" t="s">
        <v>10</v>
      </c>
      <c r="C743" s="140" t="s">
        <v>11</v>
      </c>
      <c r="D743" s="140" t="s">
        <v>184</v>
      </c>
      <c r="E743" s="140" t="s">
        <v>187</v>
      </c>
      <c r="F743" s="140" t="s">
        <v>162</v>
      </c>
      <c r="G743" s="140" t="s">
        <v>154</v>
      </c>
      <c r="H743" s="140" t="s">
        <v>258</v>
      </c>
      <c r="I743" s="141">
        <v>34</v>
      </c>
    </row>
    <row r="744" spans="1:9" x14ac:dyDescent="0.35">
      <c r="A744" s="141">
        <v>2015</v>
      </c>
      <c r="B744" s="140" t="s">
        <v>10</v>
      </c>
      <c r="C744" s="140" t="s">
        <v>11</v>
      </c>
      <c r="D744" s="140" t="s">
        <v>184</v>
      </c>
      <c r="E744" s="140" t="s">
        <v>187</v>
      </c>
      <c r="F744" s="140" t="s">
        <v>162</v>
      </c>
      <c r="G744" s="140" t="s">
        <v>200</v>
      </c>
      <c r="H744" s="140" t="s">
        <v>199</v>
      </c>
      <c r="I744" s="141">
        <v>166</v>
      </c>
    </row>
    <row r="745" spans="1:9" x14ac:dyDescent="0.35">
      <c r="A745" s="141">
        <v>2015</v>
      </c>
      <c r="B745" s="140" t="s">
        <v>10</v>
      </c>
      <c r="C745" s="140" t="s">
        <v>11</v>
      </c>
      <c r="D745" s="140" t="s">
        <v>184</v>
      </c>
      <c r="E745" s="140" t="s">
        <v>187</v>
      </c>
      <c r="F745" s="140" t="s">
        <v>162</v>
      </c>
      <c r="G745" s="140" t="s">
        <v>200</v>
      </c>
      <c r="H745" s="140" t="s">
        <v>258</v>
      </c>
      <c r="I745" s="141">
        <v>9</v>
      </c>
    </row>
    <row r="746" spans="1:9" x14ac:dyDescent="0.35">
      <c r="A746" s="141">
        <v>2015</v>
      </c>
      <c r="B746" s="140" t="s">
        <v>12</v>
      </c>
      <c r="C746" s="140" t="s">
        <v>13</v>
      </c>
      <c r="D746" s="140" t="s">
        <v>184</v>
      </c>
      <c r="E746" s="140" t="s">
        <v>186</v>
      </c>
      <c r="F746" s="140" t="s">
        <v>162</v>
      </c>
      <c r="G746" s="140" t="s">
        <v>154</v>
      </c>
      <c r="H746" s="140" t="s">
        <v>199</v>
      </c>
      <c r="I746" s="141">
        <v>0</v>
      </c>
    </row>
    <row r="747" spans="1:9" x14ac:dyDescent="0.35">
      <c r="A747" s="141">
        <v>2015</v>
      </c>
      <c r="B747" s="140" t="s">
        <v>12</v>
      </c>
      <c r="C747" s="140" t="s">
        <v>13</v>
      </c>
      <c r="D747" s="140" t="s">
        <v>184</v>
      </c>
      <c r="E747" s="140" t="s">
        <v>186</v>
      </c>
      <c r="F747" s="140" t="s">
        <v>162</v>
      </c>
      <c r="G747" s="140" t="s">
        <v>154</v>
      </c>
      <c r="H747" s="140" t="s">
        <v>258</v>
      </c>
      <c r="I747" s="141">
        <v>0</v>
      </c>
    </row>
    <row r="748" spans="1:9" x14ac:dyDescent="0.35">
      <c r="A748" s="141">
        <v>2015</v>
      </c>
      <c r="B748" s="140" t="s">
        <v>12</v>
      </c>
      <c r="C748" s="140" t="s">
        <v>13</v>
      </c>
      <c r="D748" s="140" t="s">
        <v>184</v>
      </c>
      <c r="E748" s="140" t="s">
        <v>186</v>
      </c>
      <c r="F748" s="140" t="s">
        <v>162</v>
      </c>
      <c r="G748" s="140" t="s">
        <v>200</v>
      </c>
      <c r="H748" s="140" t="s">
        <v>199</v>
      </c>
      <c r="I748" s="141">
        <v>0</v>
      </c>
    </row>
    <row r="749" spans="1:9" x14ac:dyDescent="0.35">
      <c r="A749" s="141">
        <v>2015</v>
      </c>
      <c r="B749" s="140" t="s">
        <v>12</v>
      </c>
      <c r="C749" s="140" t="s">
        <v>13</v>
      </c>
      <c r="D749" s="140" t="s">
        <v>184</v>
      </c>
      <c r="E749" s="140" t="s">
        <v>186</v>
      </c>
      <c r="F749" s="140" t="s">
        <v>162</v>
      </c>
      <c r="G749" s="140" t="s">
        <v>200</v>
      </c>
      <c r="H749" s="140" t="s">
        <v>258</v>
      </c>
      <c r="I749" s="141">
        <v>0</v>
      </c>
    </row>
    <row r="750" spans="1:9" x14ac:dyDescent="0.35">
      <c r="A750" s="141">
        <v>2015</v>
      </c>
      <c r="B750" s="140" t="s">
        <v>14</v>
      </c>
      <c r="C750" s="140" t="s">
        <v>15</v>
      </c>
      <c r="D750" s="140" t="s">
        <v>184</v>
      </c>
      <c r="E750" s="140" t="s">
        <v>188</v>
      </c>
      <c r="F750" s="140" t="s">
        <v>162</v>
      </c>
      <c r="G750" s="140" t="s">
        <v>154</v>
      </c>
      <c r="H750" s="140" t="s">
        <v>199</v>
      </c>
      <c r="I750" s="141">
        <v>58</v>
      </c>
    </row>
    <row r="751" spans="1:9" x14ac:dyDescent="0.35">
      <c r="A751" s="141">
        <v>2015</v>
      </c>
      <c r="B751" s="140" t="s">
        <v>14</v>
      </c>
      <c r="C751" s="140" t="s">
        <v>15</v>
      </c>
      <c r="D751" s="140" t="s">
        <v>184</v>
      </c>
      <c r="E751" s="140" t="s">
        <v>188</v>
      </c>
      <c r="F751" s="140" t="s">
        <v>162</v>
      </c>
      <c r="G751" s="140" t="s">
        <v>154</v>
      </c>
      <c r="H751" s="140" t="s">
        <v>258</v>
      </c>
      <c r="I751" s="141">
        <v>3</v>
      </c>
    </row>
    <row r="752" spans="1:9" x14ac:dyDescent="0.35">
      <c r="A752" s="141">
        <v>2015</v>
      </c>
      <c r="B752" s="140" t="s">
        <v>14</v>
      </c>
      <c r="C752" s="140" t="s">
        <v>15</v>
      </c>
      <c r="D752" s="140" t="s">
        <v>184</v>
      </c>
      <c r="E752" s="140" t="s">
        <v>188</v>
      </c>
      <c r="F752" s="140" t="s">
        <v>162</v>
      </c>
      <c r="G752" s="140" t="s">
        <v>200</v>
      </c>
      <c r="H752" s="140" t="s">
        <v>199</v>
      </c>
      <c r="I752" s="141">
        <v>30</v>
      </c>
    </row>
    <row r="753" spans="1:9" x14ac:dyDescent="0.35">
      <c r="A753" s="141">
        <v>2015</v>
      </c>
      <c r="B753" s="140" t="s">
        <v>14</v>
      </c>
      <c r="C753" s="140" t="s">
        <v>15</v>
      </c>
      <c r="D753" s="140" t="s">
        <v>184</v>
      </c>
      <c r="E753" s="140" t="s">
        <v>188</v>
      </c>
      <c r="F753" s="140" t="s">
        <v>162</v>
      </c>
      <c r="G753" s="140" t="s">
        <v>200</v>
      </c>
      <c r="H753" s="140" t="s">
        <v>258</v>
      </c>
      <c r="I753" s="141">
        <v>0</v>
      </c>
    </row>
    <row r="754" spans="1:9" x14ac:dyDescent="0.35">
      <c r="A754" s="141">
        <v>2015</v>
      </c>
      <c r="B754" s="140" t="s">
        <v>16</v>
      </c>
      <c r="C754" s="140" t="s">
        <v>17</v>
      </c>
      <c r="D754" s="140" t="s">
        <v>184</v>
      </c>
      <c r="E754" s="140" t="s">
        <v>188</v>
      </c>
      <c r="F754" s="140" t="s">
        <v>162</v>
      </c>
      <c r="G754" s="140" t="s">
        <v>154</v>
      </c>
      <c r="H754" s="140" t="s">
        <v>199</v>
      </c>
      <c r="I754" s="141">
        <v>87</v>
      </c>
    </row>
    <row r="755" spans="1:9" x14ac:dyDescent="0.35">
      <c r="A755" s="141">
        <v>2015</v>
      </c>
      <c r="B755" s="140" t="s">
        <v>16</v>
      </c>
      <c r="C755" s="140" t="s">
        <v>17</v>
      </c>
      <c r="D755" s="140" t="s">
        <v>184</v>
      </c>
      <c r="E755" s="140" t="s">
        <v>188</v>
      </c>
      <c r="F755" s="140" t="s">
        <v>162</v>
      </c>
      <c r="G755" s="140" t="s">
        <v>154</v>
      </c>
      <c r="H755" s="140" t="s">
        <v>258</v>
      </c>
      <c r="I755" s="141">
        <v>2</v>
      </c>
    </row>
    <row r="756" spans="1:9" x14ac:dyDescent="0.35">
      <c r="A756" s="141">
        <v>2015</v>
      </c>
      <c r="B756" s="140" t="s">
        <v>16</v>
      </c>
      <c r="C756" s="140" t="s">
        <v>17</v>
      </c>
      <c r="D756" s="140" t="s">
        <v>184</v>
      </c>
      <c r="E756" s="140" t="s">
        <v>188</v>
      </c>
      <c r="F756" s="140" t="s">
        <v>162</v>
      </c>
      <c r="G756" s="140" t="s">
        <v>200</v>
      </c>
      <c r="H756" s="140" t="s">
        <v>199</v>
      </c>
      <c r="I756" s="141">
        <v>37</v>
      </c>
    </row>
    <row r="757" spans="1:9" x14ac:dyDescent="0.35">
      <c r="A757" s="141">
        <v>2015</v>
      </c>
      <c r="B757" s="140" t="s">
        <v>16</v>
      </c>
      <c r="C757" s="140" t="s">
        <v>17</v>
      </c>
      <c r="D757" s="140" t="s">
        <v>184</v>
      </c>
      <c r="E757" s="140" t="s">
        <v>188</v>
      </c>
      <c r="F757" s="140" t="s">
        <v>162</v>
      </c>
      <c r="G757" s="140" t="s">
        <v>200</v>
      </c>
      <c r="H757" s="140" t="s">
        <v>258</v>
      </c>
      <c r="I757" s="141">
        <v>0</v>
      </c>
    </row>
    <row r="758" spans="1:9" x14ac:dyDescent="0.35">
      <c r="A758" s="141">
        <v>2015</v>
      </c>
      <c r="B758" s="140" t="s">
        <v>18</v>
      </c>
      <c r="C758" s="140" t="s">
        <v>19</v>
      </c>
      <c r="D758" s="140" t="s">
        <v>184</v>
      </c>
      <c r="E758" s="140" t="s">
        <v>187</v>
      </c>
      <c r="F758" s="140" t="s">
        <v>162</v>
      </c>
      <c r="G758" s="140" t="s">
        <v>154</v>
      </c>
      <c r="H758" s="140" t="s">
        <v>199</v>
      </c>
      <c r="I758" s="141">
        <v>234</v>
      </c>
    </row>
    <row r="759" spans="1:9" x14ac:dyDescent="0.35">
      <c r="A759" s="141">
        <v>2015</v>
      </c>
      <c r="B759" s="140" t="s">
        <v>18</v>
      </c>
      <c r="C759" s="140" t="s">
        <v>19</v>
      </c>
      <c r="D759" s="140" t="s">
        <v>184</v>
      </c>
      <c r="E759" s="140" t="s">
        <v>187</v>
      </c>
      <c r="F759" s="140" t="s">
        <v>162</v>
      </c>
      <c r="G759" s="140" t="s">
        <v>154</v>
      </c>
      <c r="H759" s="140" t="s">
        <v>258</v>
      </c>
      <c r="I759" s="141">
        <v>10</v>
      </c>
    </row>
    <row r="760" spans="1:9" x14ac:dyDescent="0.35">
      <c r="A760" s="141">
        <v>2015</v>
      </c>
      <c r="B760" s="140" t="s">
        <v>18</v>
      </c>
      <c r="C760" s="140" t="s">
        <v>19</v>
      </c>
      <c r="D760" s="140" t="s">
        <v>184</v>
      </c>
      <c r="E760" s="140" t="s">
        <v>187</v>
      </c>
      <c r="F760" s="140" t="s">
        <v>162</v>
      </c>
      <c r="G760" s="140" t="s">
        <v>200</v>
      </c>
      <c r="H760" s="140" t="s">
        <v>199</v>
      </c>
      <c r="I760" s="141">
        <v>87</v>
      </c>
    </row>
    <row r="761" spans="1:9" x14ac:dyDescent="0.35">
      <c r="A761" s="141">
        <v>2015</v>
      </c>
      <c r="B761" s="140" t="s">
        <v>18</v>
      </c>
      <c r="C761" s="140" t="s">
        <v>19</v>
      </c>
      <c r="D761" s="140" t="s">
        <v>184</v>
      </c>
      <c r="E761" s="140" t="s">
        <v>187</v>
      </c>
      <c r="F761" s="140" t="s">
        <v>162</v>
      </c>
      <c r="G761" s="140" t="s">
        <v>200</v>
      </c>
      <c r="H761" s="140" t="s">
        <v>258</v>
      </c>
      <c r="I761" s="141">
        <v>13</v>
      </c>
    </row>
    <row r="762" spans="1:9" x14ac:dyDescent="0.35">
      <c r="A762" s="141">
        <v>2015</v>
      </c>
      <c r="B762" s="140" t="s">
        <v>20</v>
      </c>
      <c r="C762" s="140" t="s">
        <v>21</v>
      </c>
      <c r="D762" s="140" t="s">
        <v>184</v>
      </c>
      <c r="E762" s="140" t="s">
        <v>188</v>
      </c>
      <c r="F762" s="140" t="s">
        <v>162</v>
      </c>
      <c r="G762" s="140" t="s">
        <v>154</v>
      </c>
      <c r="H762" s="140" t="s">
        <v>199</v>
      </c>
      <c r="I762" s="141">
        <v>1308</v>
      </c>
    </row>
    <row r="763" spans="1:9" x14ac:dyDescent="0.35">
      <c r="A763" s="141">
        <v>2015</v>
      </c>
      <c r="B763" s="140" t="s">
        <v>20</v>
      </c>
      <c r="C763" s="140" t="s">
        <v>21</v>
      </c>
      <c r="D763" s="140" t="s">
        <v>184</v>
      </c>
      <c r="E763" s="140" t="s">
        <v>188</v>
      </c>
      <c r="F763" s="140" t="s">
        <v>162</v>
      </c>
      <c r="G763" s="140" t="s">
        <v>154</v>
      </c>
      <c r="H763" s="140" t="s">
        <v>258</v>
      </c>
      <c r="I763" s="141">
        <v>15</v>
      </c>
    </row>
    <row r="764" spans="1:9" x14ac:dyDescent="0.35">
      <c r="A764" s="141">
        <v>2015</v>
      </c>
      <c r="B764" s="140" t="s">
        <v>20</v>
      </c>
      <c r="C764" s="140" t="s">
        <v>21</v>
      </c>
      <c r="D764" s="140" t="s">
        <v>184</v>
      </c>
      <c r="E764" s="140" t="s">
        <v>188</v>
      </c>
      <c r="F764" s="140" t="s">
        <v>162</v>
      </c>
      <c r="G764" s="140" t="s">
        <v>200</v>
      </c>
      <c r="H764" s="140" t="s">
        <v>199</v>
      </c>
      <c r="I764" s="141">
        <v>226</v>
      </c>
    </row>
    <row r="765" spans="1:9" x14ac:dyDescent="0.35">
      <c r="A765" s="141">
        <v>2015</v>
      </c>
      <c r="B765" s="140" t="s">
        <v>20</v>
      </c>
      <c r="C765" s="140" t="s">
        <v>21</v>
      </c>
      <c r="D765" s="140" t="s">
        <v>184</v>
      </c>
      <c r="E765" s="140" t="s">
        <v>188</v>
      </c>
      <c r="F765" s="140" t="s">
        <v>162</v>
      </c>
      <c r="G765" s="140" t="s">
        <v>200</v>
      </c>
      <c r="H765" s="140" t="s">
        <v>258</v>
      </c>
      <c r="I765" s="141">
        <v>1</v>
      </c>
    </row>
    <row r="766" spans="1:9" x14ac:dyDescent="0.35">
      <c r="A766" s="141">
        <v>2015</v>
      </c>
      <c r="B766" s="140" t="s">
        <v>189</v>
      </c>
      <c r="C766" s="140" t="s">
        <v>201</v>
      </c>
      <c r="D766" s="140" t="s">
        <v>184</v>
      </c>
      <c r="E766" s="140" t="s">
        <v>187</v>
      </c>
      <c r="F766" s="140" t="s">
        <v>162</v>
      </c>
      <c r="G766" s="140" t="s">
        <v>154</v>
      </c>
      <c r="H766" s="140" t="s">
        <v>199</v>
      </c>
      <c r="I766" s="141">
        <v>660</v>
      </c>
    </row>
    <row r="767" spans="1:9" x14ac:dyDescent="0.35">
      <c r="A767" s="141">
        <v>2015</v>
      </c>
      <c r="B767" s="140" t="s">
        <v>189</v>
      </c>
      <c r="C767" s="140" t="s">
        <v>201</v>
      </c>
      <c r="D767" s="140" t="s">
        <v>184</v>
      </c>
      <c r="E767" s="140" t="s">
        <v>187</v>
      </c>
      <c r="F767" s="140" t="s">
        <v>162</v>
      </c>
      <c r="G767" s="140" t="s">
        <v>154</v>
      </c>
      <c r="H767" s="140" t="s">
        <v>258</v>
      </c>
      <c r="I767" s="141">
        <v>15</v>
      </c>
    </row>
    <row r="768" spans="1:9" x14ac:dyDescent="0.35">
      <c r="A768" s="141">
        <v>2015</v>
      </c>
      <c r="B768" s="140" t="s">
        <v>189</v>
      </c>
      <c r="C768" s="140" t="s">
        <v>201</v>
      </c>
      <c r="D768" s="140" t="s">
        <v>184</v>
      </c>
      <c r="E768" s="140" t="s">
        <v>187</v>
      </c>
      <c r="F768" s="140" t="s">
        <v>162</v>
      </c>
      <c r="G768" s="140" t="s">
        <v>200</v>
      </c>
      <c r="H768" s="140" t="s">
        <v>199</v>
      </c>
      <c r="I768" s="141">
        <v>93</v>
      </c>
    </row>
    <row r="769" spans="1:9" x14ac:dyDescent="0.35">
      <c r="A769" s="141">
        <v>2015</v>
      </c>
      <c r="B769" s="140" t="s">
        <v>189</v>
      </c>
      <c r="C769" s="140" t="s">
        <v>201</v>
      </c>
      <c r="D769" s="140" t="s">
        <v>184</v>
      </c>
      <c r="E769" s="140" t="s">
        <v>187</v>
      </c>
      <c r="F769" s="140" t="s">
        <v>162</v>
      </c>
      <c r="G769" s="140" t="s">
        <v>200</v>
      </c>
      <c r="H769" s="140" t="s">
        <v>258</v>
      </c>
      <c r="I769" s="141">
        <v>8</v>
      </c>
    </row>
    <row r="770" spans="1:9" x14ac:dyDescent="0.35">
      <c r="A770" s="141">
        <v>2015</v>
      </c>
      <c r="B770" s="140" t="s">
        <v>24</v>
      </c>
      <c r="C770" s="140" t="s">
        <v>25</v>
      </c>
      <c r="D770" s="140" t="s">
        <v>184</v>
      </c>
      <c r="E770" s="140" t="s">
        <v>188</v>
      </c>
      <c r="F770" s="140" t="s">
        <v>162</v>
      </c>
      <c r="G770" s="140" t="s">
        <v>154</v>
      </c>
      <c r="H770" s="140" t="s">
        <v>199</v>
      </c>
      <c r="I770" s="141">
        <v>0</v>
      </c>
    </row>
    <row r="771" spans="1:9" x14ac:dyDescent="0.35">
      <c r="A771" s="141">
        <v>2015</v>
      </c>
      <c r="B771" s="140" t="s">
        <v>24</v>
      </c>
      <c r="C771" s="140" t="s">
        <v>25</v>
      </c>
      <c r="D771" s="140" t="s">
        <v>184</v>
      </c>
      <c r="E771" s="140" t="s">
        <v>188</v>
      </c>
      <c r="F771" s="140" t="s">
        <v>162</v>
      </c>
      <c r="G771" s="140" t="s">
        <v>154</v>
      </c>
      <c r="H771" s="140" t="s">
        <v>258</v>
      </c>
      <c r="I771" s="141">
        <v>0</v>
      </c>
    </row>
    <row r="772" spans="1:9" x14ac:dyDescent="0.35">
      <c r="A772" s="141">
        <v>2015</v>
      </c>
      <c r="B772" s="140" t="s">
        <v>24</v>
      </c>
      <c r="C772" s="140" t="s">
        <v>25</v>
      </c>
      <c r="D772" s="140" t="s">
        <v>184</v>
      </c>
      <c r="E772" s="140" t="s">
        <v>188</v>
      </c>
      <c r="F772" s="140" t="s">
        <v>162</v>
      </c>
      <c r="G772" s="140" t="s">
        <v>200</v>
      </c>
      <c r="H772" s="140" t="s">
        <v>199</v>
      </c>
      <c r="I772" s="141">
        <v>0</v>
      </c>
    </row>
    <row r="773" spans="1:9" x14ac:dyDescent="0.35">
      <c r="A773" s="141">
        <v>2015</v>
      </c>
      <c r="B773" s="140" t="s">
        <v>24</v>
      </c>
      <c r="C773" s="140" t="s">
        <v>25</v>
      </c>
      <c r="D773" s="140" t="s">
        <v>184</v>
      </c>
      <c r="E773" s="140" t="s">
        <v>188</v>
      </c>
      <c r="F773" s="140" t="s">
        <v>162</v>
      </c>
      <c r="G773" s="140" t="s">
        <v>200</v>
      </c>
      <c r="H773" s="140" t="s">
        <v>258</v>
      </c>
      <c r="I773" s="141">
        <v>0</v>
      </c>
    </row>
    <row r="774" spans="1:9" x14ac:dyDescent="0.35">
      <c r="A774" s="141">
        <v>2015</v>
      </c>
      <c r="B774" s="140" t="s">
        <v>26</v>
      </c>
      <c r="C774" s="140" t="s">
        <v>27</v>
      </c>
      <c r="D774" s="140" t="s">
        <v>184</v>
      </c>
      <c r="E774" s="140" t="s">
        <v>187</v>
      </c>
      <c r="F774" s="140" t="s">
        <v>162</v>
      </c>
      <c r="G774" s="140" t="s">
        <v>154</v>
      </c>
      <c r="H774" s="140" t="s">
        <v>199</v>
      </c>
      <c r="I774" s="141">
        <v>393</v>
      </c>
    </row>
    <row r="775" spans="1:9" x14ac:dyDescent="0.35">
      <c r="A775" s="141">
        <v>2015</v>
      </c>
      <c r="B775" s="140" t="s">
        <v>26</v>
      </c>
      <c r="C775" s="140" t="s">
        <v>27</v>
      </c>
      <c r="D775" s="140" t="s">
        <v>184</v>
      </c>
      <c r="E775" s="140" t="s">
        <v>187</v>
      </c>
      <c r="F775" s="140" t="s">
        <v>162</v>
      </c>
      <c r="G775" s="140" t="s">
        <v>154</v>
      </c>
      <c r="H775" s="140" t="s">
        <v>258</v>
      </c>
      <c r="I775" s="141">
        <v>21</v>
      </c>
    </row>
    <row r="776" spans="1:9" x14ac:dyDescent="0.35">
      <c r="A776" s="141">
        <v>2015</v>
      </c>
      <c r="B776" s="140" t="s">
        <v>26</v>
      </c>
      <c r="C776" s="140" t="s">
        <v>27</v>
      </c>
      <c r="D776" s="140" t="s">
        <v>184</v>
      </c>
      <c r="E776" s="140" t="s">
        <v>187</v>
      </c>
      <c r="F776" s="140" t="s">
        <v>162</v>
      </c>
      <c r="G776" s="140" t="s">
        <v>200</v>
      </c>
      <c r="H776" s="140" t="s">
        <v>199</v>
      </c>
      <c r="I776" s="141">
        <v>122</v>
      </c>
    </row>
    <row r="777" spans="1:9" x14ac:dyDescent="0.35">
      <c r="A777" s="141">
        <v>2015</v>
      </c>
      <c r="B777" s="140" t="s">
        <v>26</v>
      </c>
      <c r="C777" s="140" t="s">
        <v>27</v>
      </c>
      <c r="D777" s="140" t="s">
        <v>184</v>
      </c>
      <c r="E777" s="140" t="s">
        <v>187</v>
      </c>
      <c r="F777" s="140" t="s">
        <v>162</v>
      </c>
      <c r="G777" s="140" t="s">
        <v>200</v>
      </c>
      <c r="H777" s="140" t="s">
        <v>258</v>
      </c>
      <c r="I777" s="141">
        <v>7</v>
      </c>
    </row>
    <row r="778" spans="1:9" x14ac:dyDescent="0.35">
      <c r="A778" s="141">
        <v>2015</v>
      </c>
      <c r="B778" s="140" t="s">
        <v>28</v>
      </c>
      <c r="C778" s="140" t="s">
        <v>29</v>
      </c>
      <c r="D778" s="140" t="s">
        <v>184</v>
      </c>
      <c r="E778" s="140" t="s">
        <v>187</v>
      </c>
      <c r="F778" s="140" t="s">
        <v>162</v>
      </c>
      <c r="G778" s="140" t="s">
        <v>154</v>
      </c>
      <c r="H778" s="140" t="s">
        <v>199</v>
      </c>
      <c r="I778" s="141">
        <v>216</v>
      </c>
    </row>
    <row r="779" spans="1:9" x14ac:dyDescent="0.35">
      <c r="A779" s="141">
        <v>2015</v>
      </c>
      <c r="B779" s="140" t="s">
        <v>28</v>
      </c>
      <c r="C779" s="140" t="s">
        <v>29</v>
      </c>
      <c r="D779" s="140" t="s">
        <v>184</v>
      </c>
      <c r="E779" s="140" t="s">
        <v>187</v>
      </c>
      <c r="F779" s="140" t="s">
        <v>162</v>
      </c>
      <c r="G779" s="140" t="s">
        <v>154</v>
      </c>
      <c r="H779" s="140" t="s">
        <v>258</v>
      </c>
      <c r="I779" s="141">
        <v>20</v>
      </c>
    </row>
    <row r="780" spans="1:9" x14ac:dyDescent="0.35">
      <c r="A780" s="141">
        <v>2015</v>
      </c>
      <c r="B780" s="140" t="s">
        <v>28</v>
      </c>
      <c r="C780" s="140" t="s">
        <v>29</v>
      </c>
      <c r="D780" s="140" t="s">
        <v>184</v>
      </c>
      <c r="E780" s="140" t="s">
        <v>187</v>
      </c>
      <c r="F780" s="140" t="s">
        <v>162</v>
      </c>
      <c r="G780" s="140" t="s">
        <v>200</v>
      </c>
      <c r="H780" s="140" t="s">
        <v>199</v>
      </c>
      <c r="I780" s="141">
        <v>101</v>
      </c>
    </row>
    <row r="781" spans="1:9" x14ac:dyDescent="0.35">
      <c r="A781" s="141">
        <v>2015</v>
      </c>
      <c r="B781" s="140" t="s">
        <v>28</v>
      </c>
      <c r="C781" s="140" t="s">
        <v>29</v>
      </c>
      <c r="D781" s="140" t="s">
        <v>184</v>
      </c>
      <c r="E781" s="140" t="s">
        <v>187</v>
      </c>
      <c r="F781" s="140" t="s">
        <v>162</v>
      </c>
      <c r="G781" s="140" t="s">
        <v>200</v>
      </c>
      <c r="H781" s="140" t="s">
        <v>258</v>
      </c>
      <c r="I781" s="141">
        <v>11</v>
      </c>
    </row>
    <row r="782" spans="1:9" x14ac:dyDescent="0.35">
      <c r="A782" s="141">
        <v>2015</v>
      </c>
      <c r="B782" s="140" t="s">
        <v>30</v>
      </c>
      <c r="C782" s="140" t="s">
        <v>31</v>
      </c>
      <c r="D782" s="140" t="s">
        <v>184</v>
      </c>
      <c r="E782" s="140" t="s">
        <v>187</v>
      </c>
      <c r="F782" s="140" t="s">
        <v>162</v>
      </c>
      <c r="G782" s="140" t="s">
        <v>154</v>
      </c>
      <c r="H782" s="140" t="s">
        <v>199</v>
      </c>
      <c r="I782" s="141">
        <v>0</v>
      </c>
    </row>
    <row r="783" spans="1:9" x14ac:dyDescent="0.35">
      <c r="A783" s="141">
        <v>2015</v>
      </c>
      <c r="B783" s="140" t="s">
        <v>30</v>
      </c>
      <c r="C783" s="140" t="s">
        <v>31</v>
      </c>
      <c r="D783" s="140" t="s">
        <v>184</v>
      </c>
      <c r="E783" s="140" t="s">
        <v>187</v>
      </c>
      <c r="F783" s="140" t="s">
        <v>162</v>
      </c>
      <c r="G783" s="140" t="s">
        <v>154</v>
      </c>
      <c r="H783" s="140" t="s">
        <v>258</v>
      </c>
      <c r="I783" s="141">
        <v>0</v>
      </c>
    </row>
    <row r="784" spans="1:9" x14ac:dyDescent="0.35">
      <c r="A784" s="141">
        <v>2015</v>
      </c>
      <c r="B784" s="140" t="s">
        <v>30</v>
      </c>
      <c r="C784" s="140" t="s">
        <v>31</v>
      </c>
      <c r="D784" s="140" t="s">
        <v>184</v>
      </c>
      <c r="E784" s="140" t="s">
        <v>187</v>
      </c>
      <c r="F784" s="140" t="s">
        <v>162</v>
      </c>
      <c r="G784" s="140" t="s">
        <v>200</v>
      </c>
      <c r="H784" s="140" t="s">
        <v>199</v>
      </c>
      <c r="I784" s="141">
        <v>0</v>
      </c>
    </row>
    <row r="785" spans="1:9" x14ac:dyDescent="0.35">
      <c r="A785" s="141">
        <v>2015</v>
      </c>
      <c r="B785" s="140" t="s">
        <v>30</v>
      </c>
      <c r="C785" s="140" t="s">
        <v>31</v>
      </c>
      <c r="D785" s="140" t="s">
        <v>184</v>
      </c>
      <c r="E785" s="140" t="s">
        <v>187</v>
      </c>
      <c r="F785" s="140" t="s">
        <v>162</v>
      </c>
      <c r="G785" s="140" t="s">
        <v>200</v>
      </c>
      <c r="H785" s="140" t="s">
        <v>258</v>
      </c>
      <c r="I785" s="141">
        <v>1</v>
      </c>
    </row>
    <row r="786" spans="1:9" x14ac:dyDescent="0.35">
      <c r="A786" s="141">
        <v>2015</v>
      </c>
      <c r="B786" s="140" t="s">
        <v>32</v>
      </c>
      <c r="C786" s="140" t="s">
        <v>33</v>
      </c>
      <c r="D786" s="140" t="s">
        <v>185</v>
      </c>
      <c r="E786" s="140" t="s">
        <v>186</v>
      </c>
      <c r="F786" s="140" t="s">
        <v>162</v>
      </c>
      <c r="G786" s="140" t="s">
        <v>154</v>
      </c>
      <c r="H786" s="140" t="s">
        <v>199</v>
      </c>
      <c r="I786" s="141">
        <v>2790</v>
      </c>
    </row>
    <row r="787" spans="1:9" x14ac:dyDescent="0.35">
      <c r="A787" s="141">
        <v>2015</v>
      </c>
      <c r="B787" s="140" t="s">
        <v>32</v>
      </c>
      <c r="C787" s="140" t="s">
        <v>33</v>
      </c>
      <c r="D787" s="140" t="s">
        <v>185</v>
      </c>
      <c r="E787" s="140" t="s">
        <v>186</v>
      </c>
      <c r="F787" s="140" t="s">
        <v>162</v>
      </c>
      <c r="G787" s="140" t="s">
        <v>154</v>
      </c>
      <c r="H787" s="140" t="s">
        <v>258</v>
      </c>
      <c r="I787" s="141">
        <v>410</v>
      </c>
    </row>
    <row r="788" spans="1:9" x14ac:dyDescent="0.35">
      <c r="A788" s="141">
        <v>2015</v>
      </c>
      <c r="B788" s="140" t="s">
        <v>32</v>
      </c>
      <c r="C788" s="140" t="s">
        <v>33</v>
      </c>
      <c r="D788" s="140" t="s">
        <v>185</v>
      </c>
      <c r="E788" s="140" t="s">
        <v>186</v>
      </c>
      <c r="F788" s="140" t="s">
        <v>162</v>
      </c>
      <c r="G788" s="140" t="s">
        <v>200</v>
      </c>
      <c r="H788" s="140" t="s">
        <v>199</v>
      </c>
      <c r="I788" s="141">
        <v>590</v>
      </c>
    </row>
    <row r="789" spans="1:9" x14ac:dyDescent="0.35">
      <c r="A789" s="141">
        <v>2015</v>
      </c>
      <c r="B789" s="140" t="s">
        <v>32</v>
      </c>
      <c r="C789" s="140" t="s">
        <v>33</v>
      </c>
      <c r="D789" s="140" t="s">
        <v>185</v>
      </c>
      <c r="E789" s="140" t="s">
        <v>186</v>
      </c>
      <c r="F789" s="140" t="s">
        <v>162</v>
      </c>
      <c r="G789" s="140" t="s">
        <v>200</v>
      </c>
      <c r="H789" s="140" t="s">
        <v>258</v>
      </c>
      <c r="I789" s="141">
        <v>93</v>
      </c>
    </row>
    <row r="790" spans="1:9" x14ac:dyDescent="0.35">
      <c r="A790" s="141">
        <v>2015</v>
      </c>
      <c r="B790" s="140" t="s">
        <v>34</v>
      </c>
      <c r="C790" s="140" t="s">
        <v>35</v>
      </c>
      <c r="D790" s="140" t="s">
        <v>185</v>
      </c>
      <c r="E790" s="140" t="s">
        <v>186</v>
      </c>
      <c r="F790" s="140" t="s">
        <v>162</v>
      </c>
      <c r="G790" s="140" t="s">
        <v>154</v>
      </c>
      <c r="H790" s="140" t="s">
        <v>199</v>
      </c>
      <c r="I790" s="141">
        <v>401</v>
      </c>
    </row>
    <row r="791" spans="1:9" x14ac:dyDescent="0.35">
      <c r="A791" s="141">
        <v>2015</v>
      </c>
      <c r="B791" s="140" t="s">
        <v>34</v>
      </c>
      <c r="C791" s="140" t="s">
        <v>35</v>
      </c>
      <c r="D791" s="140" t="s">
        <v>185</v>
      </c>
      <c r="E791" s="140" t="s">
        <v>186</v>
      </c>
      <c r="F791" s="140" t="s">
        <v>162</v>
      </c>
      <c r="G791" s="140" t="s">
        <v>154</v>
      </c>
      <c r="H791" s="140" t="s">
        <v>258</v>
      </c>
      <c r="I791" s="141">
        <v>30</v>
      </c>
    </row>
    <row r="792" spans="1:9" x14ac:dyDescent="0.35">
      <c r="A792" s="141">
        <v>2015</v>
      </c>
      <c r="B792" s="140" t="s">
        <v>34</v>
      </c>
      <c r="C792" s="140" t="s">
        <v>35</v>
      </c>
      <c r="D792" s="140" t="s">
        <v>185</v>
      </c>
      <c r="E792" s="140" t="s">
        <v>186</v>
      </c>
      <c r="F792" s="140" t="s">
        <v>162</v>
      </c>
      <c r="G792" s="140" t="s">
        <v>200</v>
      </c>
      <c r="H792" s="140" t="s">
        <v>199</v>
      </c>
      <c r="I792" s="141">
        <v>291</v>
      </c>
    </row>
    <row r="793" spans="1:9" x14ac:dyDescent="0.35">
      <c r="A793" s="141">
        <v>2015</v>
      </c>
      <c r="B793" s="140" t="s">
        <v>34</v>
      </c>
      <c r="C793" s="140" t="s">
        <v>35</v>
      </c>
      <c r="D793" s="140" t="s">
        <v>185</v>
      </c>
      <c r="E793" s="140" t="s">
        <v>186</v>
      </c>
      <c r="F793" s="140" t="s">
        <v>162</v>
      </c>
      <c r="G793" s="140" t="s">
        <v>200</v>
      </c>
      <c r="H793" s="140" t="s">
        <v>258</v>
      </c>
      <c r="I793" s="141">
        <v>36</v>
      </c>
    </row>
    <row r="794" spans="1:9" x14ac:dyDescent="0.35">
      <c r="A794" s="141">
        <v>2015</v>
      </c>
      <c r="B794" s="140" t="s">
        <v>190</v>
      </c>
      <c r="C794" s="140" t="s">
        <v>202</v>
      </c>
      <c r="D794" s="140" t="s">
        <v>184</v>
      </c>
      <c r="E794" s="140" t="s">
        <v>187</v>
      </c>
      <c r="F794" s="140" t="s">
        <v>162</v>
      </c>
      <c r="G794" s="140" t="s">
        <v>154</v>
      </c>
      <c r="H794" s="140" t="s">
        <v>199</v>
      </c>
      <c r="I794" s="141">
        <v>0</v>
      </c>
    </row>
    <row r="795" spans="1:9" x14ac:dyDescent="0.35">
      <c r="A795" s="141">
        <v>2015</v>
      </c>
      <c r="B795" s="140" t="s">
        <v>190</v>
      </c>
      <c r="C795" s="140" t="s">
        <v>202</v>
      </c>
      <c r="D795" s="140" t="s">
        <v>184</v>
      </c>
      <c r="E795" s="140" t="s">
        <v>187</v>
      </c>
      <c r="F795" s="140" t="s">
        <v>162</v>
      </c>
      <c r="G795" s="140" t="s">
        <v>154</v>
      </c>
      <c r="H795" s="140" t="s">
        <v>258</v>
      </c>
      <c r="I795" s="141">
        <v>0</v>
      </c>
    </row>
    <row r="796" spans="1:9" x14ac:dyDescent="0.35">
      <c r="A796" s="141">
        <v>2015</v>
      </c>
      <c r="B796" s="140" t="s">
        <v>190</v>
      </c>
      <c r="C796" s="140" t="s">
        <v>202</v>
      </c>
      <c r="D796" s="140" t="s">
        <v>184</v>
      </c>
      <c r="E796" s="140" t="s">
        <v>187</v>
      </c>
      <c r="F796" s="140" t="s">
        <v>162</v>
      </c>
      <c r="G796" s="140" t="s">
        <v>200</v>
      </c>
      <c r="H796" s="140" t="s">
        <v>199</v>
      </c>
      <c r="I796" s="141">
        <v>0</v>
      </c>
    </row>
    <row r="797" spans="1:9" x14ac:dyDescent="0.35">
      <c r="A797" s="141">
        <v>2015</v>
      </c>
      <c r="B797" s="140" t="s">
        <v>190</v>
      </c>
      <c r="C797" s="140" t="s">
        <v>202</v>
      </c>
      <c r="D797" s="140" t="s">
        <v>184</v>
      </c>
      <c r="E797" s="140" t="s">
        <v>187</v>
      </c>
      <c r="F797" s="140" t="s">
        <v>162</v>
      </c>
      <c r="G797" s="140" t="s">
        <v>200</v>
      </c>
      <c r="H797" s="140" t="s">
        <v>258</v>
      </c>
      <c r="I797" s="141">
        <v>0</v>
      </c>
    </row>
    <row r="798" spans="1:9" x14ac:dyDescent="0.35">
      <c r="A798" s="141">
        <v>2015</v>
      </c>
      <c r="B798" s="140" t="s">
        <v>38</v>
      </c>
      <c r="C798" s="140" t="s">
        <v>39</v>
      </c>
      <c r="D798" s="140" t="s">
        <v>184</v>
      </c>
      <c r="E798" s="140" t="s">
        <v>187</v>
      </c>
      <c r="F798" s="140" t="s">
        <v>162</v>
      </c>
      <c r="G798" s="140" t="s">
        <v>154</v>
      </c>
      <c r="H798" s="140" t="s">
        <v>199</v>
      </c>
      <c r="I798" s="141">
        <v>306</v>
      </c>
    </row>
    <row r="799" spans="1:9" x14ac:dyDescent="0.35">
      <c r="A799" s="141">
        <v>2015</v>
      </c>
      <c r="B799" s="140" t="s">
        <v>38</v>
      </c>
      <c r="C799" s="140" t="s">
        <v>39</v>
      </c>
      <c r="D799" s="140" t="s">
        <v>184</v>
      </c>
      <c r="E799" s="140" t="s">
        <v>187</v>
      </c>
      <c r="F799" s="140" t="s">
        <v>162</v>
      </c>
      <c r="G799" s="140" t="s">
        <v>154</v>
      </c>
      <c r="H799" s="140" t="s">
        <v>258</v>
      </c>
      <c r="I799" s="141">
        <v>14</v>
      </c>
    </row>
    <row r="800" spans="1:9" x14ac:dyDescent="0.35">
      <c r="A800" s="141">
        <v>2015</v>
      </c>
      <c r="B800" s="140" t="s">
        <v>38</v>
      </c>
      <c r="C800" s="140" t="s">
        <v>39</v>
      </c>
      <c r="D800" s="140" t="s">
        <v>184</v>
      </c>
      <c r="E800" s="140" t="s">
        <v>187</v>
      </c>
      <c r="F800" s="140" t="s">
        <v>162</v>
      </c>
      <c r="G800" s="140" t="s">
        <v>200</v>
      </c>
      <c r="H800" s="140" t="s">
        <v>199</v>
      </c>
      <c r="I800" s="141">
        <v>58</v>
      </c>
    </row>
    <row r="801" spans="1:9" x14ac:dyDescent="0.35">
      <c r="A801" s="141">
        <v>2015</v>
      </c>
      <c r="B801" s="140" t="s">
        <v>38</v>
      </c>
      <c r="C801" s="140" t="s">
        <v>39</v>
      </c>
      <c r="D801" s="140" t="s">
        <v>184</v>
      </c>
      <c r="E801" s="140" t="s">
        <v>187</v>
      </c>
      <c r="F801" s="140" t="s">
        <v>162</v>
      </c>
      <c r="G801" s="140" t="s">
        <v>200</v>
      </c>
      <c r="H801" s="140" t="s">
        <v>258</v>
      </c>
      <c r="I801" s="141">
        <v>3</v>
      </c>
    </row>
    <row r="802" spans="1:9" x14ac:dyDescent="0.35">
      <c r="A802" s="141">
        <v>2015</v>
      </c>
      <c r="B802" s="140" t="s">
        <v>40</v>
      </c>
      <c r="C802" s="140" t="s">
        <v>41</v>
      </c>
      <c r="D802" s="140" t="s">
        <v>184</v>
      </c>
      <c r="E802" s="140" t="s">
        <v>186</v>
      </c>
      <c r="F802" s="140" t="s">
        <v>162</v>
      </c>
      <c r="G802" s="140" t="s">
        <v>154</v>
      </c>
      <c r="H802" s="140" t="s">
        <v>199</v>
      </c>
      <c r="I802" s="141">
        <v>634</v>
      </c>
    </row>
    <row r="803" spans="1:9" x14ac:dyDescent="0.35">
      <c r="A803" s="141">
        <v>2015</v>
      </c>
      <c r="B803" s="140" t="s">
        <v>40</v>
      </c>
      <c r="C803" s="140" t="s">
        <v>41</v>
      </c>
      <c r="D803" s="140" t="s">
        <v>184</v>
      </c>
      <c r="E803" s="140" t="s">
        <v>186</v>
      </c>
      <c r="F803" s="140" t="s">
        <v>162</v>
      </c>
      <c r="G803" s="140" t="s">
        <v>154</v>
      </c>
      <c r="H803" s="140" t="s">
        <v>258</v>
      </c>
      <c r="I803" s="141">
        <v>32</v>
      </c>
    </row>
    <row r="804" spans="1:9" x14ac:dyDescent="0.35">
      <c r="A804" s="141">
        <v>2015</v>
      </c>
      <c r="B804" s="140" t="s">
        <v>40</v>
      </c>
      <c r="C804" s="140" t="s">
        <v>41</v>
      </c>
      <c r="D804" s="140" t="s">
        <v>184</v>
      </c>
      <c r="E804" s="140" t="s">
        <v>186</v>
      </c>
      <c r="F804" s="140" t="s">
        <v>162</v>
      </c>
      <c r="G804" s="140" t="s">
        <v>200</v>
      </c>
      <c r="H804" s="140" t="s">
        <v>199</v>
      </c>
      <c r="I804" s="141">
        <v>159</v>
      </c>
    </row>
    <row r="805" spans="1:9" x14ac:dyDescent="0.35">
      <c r="A805" s="141">
        <v>2015</v>
      </c>
      <c r="B805" s="140" t="s">
        <v>40</v>
      </c>
      <c r="C805" s="140" t="s">
        <v>41</v>
      </c>
      <c r="D805" s="140" t="s">
        <v>184</v>
      </c>
      <c r="E805" s="140" t="s">
        <v>186</v>
      </c>
      <c r="F805" s="140" t="s">
        <v>162</v>
      </c>
      <c r="G805" s="140" t="s">
        <v>200</v>
      </c>
      <c r="H805" s="140" t="s">
        <v>258</v>
      </c>
      <c r="I805" s="141">
        <v>5</v>
      </c>
    </row>
    <row r="806" spans="1:9" x14ac:dyDescent="0.35">
      <c r="A806" s="141">
        <v>2015</v>
      </c>
      <c r="B806" s="140" t="s">
        <v>42</v>
      </c>
      <c r="C806" s="140" t="s">
        <v>43</v>
      </c>
      <c r="D806" s="140" t="s">
        <v>184</v>
      </c>
      <c r="E806" s="140" t="s">
        <v>187</v>
      </c>
      <c r="F806" s="140" t="s">
        <v>162</v>
      </c>
      <c r="G806" s="140" t="s">
        <v>154</v>
      </c>
      <c r="H806" s="140" t="s">
        <v>199</v>
      </c>
      <c r="I806" s="141">
        <v>724</v>
      </c>
    </row>
    <row r="807" spans="1:9" x14ac:dyDescent="0.35">
      <c r="A807" s="141">
        <v>2015</v>
      </c>
      <c r="B807" s="140" t="s">
        <v>42</v>
      </c>
      <c r="C807" s="140" t="s">
        <v>43</v>
      </c>
      <c r="D807" s="140" t="s">
        <v>184</v>
      </c>
      <c r="E807" s="140" t="s">
        <v>187</v>
      </c>
      <c r="F807" s="140" t="s">
        <v>162</v>
      </c>
      <c r="G807" s="140" t="s">
        <v>154</v>
      </c>
      <c r="H807" s="140" t="s">
        <v>258</v>
      </c>
      <c r="I807" s="141">
        <v>41</v>
      </c>
    </row>
    <row r="808" spans="1:9" x14ac:dyDescent="0.35">
      <c r="A808" s="141">
        <v>2015</v>
      </c>
      <c r="B808" s="140" t="s">
        <v>42</v>
      </c>
      <c r="C808" s="140" t="s">
        <v>43</v>
      </c>
      <c r="D808" s="140" t="s">
        <v>184</v>
      </c>
      <c r="E808" s="140" t="s">
        <v>187</v>
      </c>
      <c r="F808" s="140" t="s">
        <v>162</v>
      </c>
      <c r="G808" s="140" t="s">
        <v>200</v>
      </c>
      <c r="H808" s="140" t="s">
        <v>199</v>
      </c>
      <c r="I808" s="141">
        <v>222</v>
      </c>
    </row>
    <row r="809" spans="1:9" x14ac:dyDescent="0.35">
      <c r="A809" s="141">
        <v>2015</v>
      </c>
      <c r="B809" s="140" t="s">
        <v>42</v>
      </c>
      <c r="C809" s="140" t="s">
        <v>43</v>
      </c>
      <c r="D809" s="140" t="s">
        <v>184</v>
      </c>
      <c r="E809" s="140" t="s">
        <v>187</v>
      </c>
      <c r="F809" s="140" t="s">
        <v>162</v>
      </c>
      <c r="G809" s="140" t="s">
        <v>200</v>
      </c>
      <c r="H809" s="140" t="s">
        <v>258</v>
      </c>
      <c r="I809" s="141">
        <v>9</v>
      </c>
    </row>
    <row r="810" spans="1:9" x14ac:dyDescent="0.35">
      <c r="A810" s="141">
        <v>2015</v>
      </c>
      <c r="B810" s="140" t="s">
        <v>203</v>
      </c>
      <c r="C810" s="140" t="s">
        <v>47</v>
      </c>
      <c r="D810" s="140" t="s">
        <v>184</v>
      </c>
      <c r="E810" s="140" t="s">
        <v>188</v>
      </c>
      <c r="F810" s="140" t="s">
        <v>162</v>
      </c>
      <c r="G810" s="140" t="s">
        <v>154</v>
      </c>
      <c r="H810" s="140" t="s">
        <v>199</v>
      </c>
      <c r="I810" s="141">
        <v>0</v>
      </c>
    </row>
    <row r="811" spans="1:9" x14ac:dyDescent="0.35">
      <c r="A811" s="141">
        <v>2015</v>
      </c>
      <c r="B811" s="140" t="s">
        <v>203</v>
      </c>
      <c r="C811" s="140" t="s">
        <v>47</v>
      </c>
      <c r="D811" s="140" t="s">
        <v>184</v>
      </c>
      <c r="E811" s="140" t="s">
        <v>188</v>
      </c>
      <c r="F811" s="140" t="s">
        <v>162</v>
      </c>
      <c r="G811" s="140" t="s">
        <v>154</v>
      </c>
      <c r="H811" s="140" t="s">
        <v>258</v>
      </c>
      <c r="I811" s="141">
        <v>0</v>
      </c>
    </row>
    <row r="812" spans="1:9" x14ac:dyDescent="0.35">
      <c r="A812" s="141">
        <v>2015</v>
      </c>
      <c r="B812" s="140" t="s">
        <v>203</v>
      </c>
      <c r="C812" s="140" t="s">
        <v>47</v>
      </c>
      <c r="D812" s="140" t="s">
        <v>184</v>
      </c>
      <c r="E812" s="140" t="s">
        <v>188</v>
      </c>
      <c r="F812" s="140" t="s">
        <v>162</v>
      </c>
      <c r="G812" s="140" t="s">
        <v>200</v>
      </c>
      <c r="H812" s="140" t="s">
        <v>199</v>
      </c>
      <c r="I812" s="141">
        <v>0</v>
      </c>
    </row>
    <row r="813" spans="1:9" x14ac:dyDescent="0.35">
      <c r="A813" s="141">
        <v>2015</v>
      </c>
      <c r="B813" s="140" t="s">
        <v>203</v>
      </c>
      <c r="C813" s="140" t="s">
        <v>47</v>
      </c>
      <c r="D813" s="140" t="s">
        <v>184</v>
      </c>
      <c r="E813" s="140" t="s">
        <v>188</v>
      </c>
      <c r="F813" s="140" t="s">
        <v>162</v>
      </c>
      <c r="G813" s="140" t="s">
        <v>200</v>
      </c>
      <c r="H813" s="140" t="s">
        <v>258</v>
      </c>
      <c r="I813" s="141">
        <v>0</v>
      </c>
    </row>
    <row r="814" spans="1:9" x14ac:dyDescent="0.35">
      <c r="A814" s="141">
        <v>2015</v>
      </c>
      <c r="B814" s="140" t="s">
        <v>48</v>
      </c>
      <c r="C814" s="140" t="s">
        <v>49</v>
      </c>
      <c r="D814" s="140" t="s">
        <v>184</v>
      </c>
      <c r="E814" s="140" t="s">
        <v>187</v>
      </c>
      <c r="F814" s="140" t="s">
        <v>162</v>
      </c>
      <c r="G814" s="140" t="s">
        <v>154</v>
      </c>
      <c r="H814" s="140" t="s">
        <v>199</v>
      </c>
      <c r="I814" s="141">
        <v>0</v>
      </c>
    </row>
    <row r="815" spans="1:9" x14ac:dyDescent="0.35">
      <c r="A815" s="141">
        <v>2015</v>
      </c>
      <c r="B815" s="140" t="s">
        <v>48</v>
      </c>
      <c r="C815" s="140" t="s">
        <v>49</v>
      </c>
      <c r="D815" s="140" t="s">
        <v>184</v>
      </c>
      <c r="E815" s="140" t="s">
        <v>187</v>
      </c>
      <c r="F815" s="140" t="s">
        <v>162</v>
      </c>
      <c r="G815" s="140" t="s">
        <v>154</v>
      </c>
      <c r="H815" s="140" t="s">
        <v>258</v>
      </c>
      <c r="I815" s="141">
        <v>0</v>
      </c>
    </row>
    <row r="816" spans="1:9" x14ac:dyDescent="0.35">
      <c r="A816" s="141">
        <v>2015</v>
      </c>
      <c r="B816" s="140" t="s">
        <v>48</v>
      </c>
      <c r="C816" s="140" t="s">
        <v>49</v>
      </c>
      <c r="D816" s="140" t="s">
        <v>184</v>
      </c>
      <c r="E816" s="140" t="s">
        <v>187</v>
      </c>
      <c r="F816" s="140" t="s">
        <v>162</v>
      </c>
      <c r="G816" s="140" t="s">
        <v>200</v>
      </c>
      <c r="H816" s="140" t="s">
        <v>199</v>
      </c>
      <c r="I816" s="141">
        <v>0</v>
      </c>
    </row>
    <row r="817" spans="1:9" x14ac:dyDescent="0.35">
      <c r="A817" s="141">
        <v>2015</v>
      </c>
      <c r="B817" s="140" t="s">
        <v>48</v>
      </c>
      <c r="C817" s="140" t="s">
        <v>49</v>
      </c>
      <c r="D817" s="140" t="s">
        <v>184</v>
      </c>
      <c r="E817" s="140" t="s">
        <v>187</v>
      </c>
      <c r="F817" s="140" t="s">
        <v>162</v>
      </c>
      <c r="G817" s="140" t="s">
        <v>200</v>
      </c>
      <c r="H817" s="140" t="s">
        <v>258</v>
      </c>
      <c r="I817" s="141">
        <v>0</v>
      </c>
    </row>
    <row r="818" spans="1:9" x14ac:dyDescent="0.35">
      <c r="A818" s="141">
        <v>2015</v>
      </c>
      <c r="B818" s="140" t="s">
        <v>50</v>
      </c>
      <c r="C818" s="140" t="s">
        <v>51</v>
      </c>
      <c r="D818" s="140" t="s">
        <v>184</v>
      </c>
      <c r="E818" s="140" t="s">
        <v>186</v>
      </c>
      <c r="F818" s="140" t="s">
        <v>162</v>
      </c>
      <c r="G818" s="140" t="s">
        <v>154</v>
      </c>
      <c r="H818" s="140" t="s">
        <v>199</v>
      </c>
      <c r="I818" s="141">
        <v>938</v>
      </c>
    </row>
    <row r="819" spans="1:9" x14ac:dyDescent="0.35">
      <c r="A819" s="141">
        <v>2015</v>
      </c>
      <c r="B819" s="140" t="s">
        <v>50</v>
      </c>
      <c r="C819" s="140" t="s">
        <v>51</v>
      </c>
      <c r="D819" s="140" t="s">
        <v>184</v>
      </c>
      <c r="E819" s="140" t="s">
        <v>186</v>
      </c>
      <c r="F819" s="140" t="s">
        <v>162</v>
      </c>
      <c r="G819" s="140" t="s">
        <v>154</v>
      </c>
      <c r="H819" s="140" t="s">
        <v>258</v>
      </c>
      <c r="I819" s="141">
        <v>16</v>
      </c>
    </row>
    <row r="820" spans="1:9" x14ac:dyDescent="0.35">
      <c r="A820" s="141">
        <v>2015</v>
      </c>
      <c r="B820" s="140" t="s">
        <v>50</v>
      </c>
      <c r="C820" s="140" t="s">
        <v>51</v>
      </c>
      <c r="D820" s="140" t="s">
        <v>184</v>
      </c>
      <c r="E820" s="140" t="s">
        <v>186</v>
      </c>
      <c r="F820" s="140" t="s">
        <v>162</v>
      </c>
      <c r="G820" s="140" t="s">
        <v>200</v>
      </c>
      <c r="H820" s="140" t="s">
        <v>199</v>
      </c>
      <c r="I820" s="141">
        <v>177</v>
      </c>
    </row>
    <row r="821" spans="1:9" x14ac:dyDescent="0.35">
      <c r="A821" s="141">
        <v>2015</v>
      </c>
      <c r="B821" s="140" t="s">
        <v>50</v>
      </c>
      <c r="C821" s="140" t="s">
        <v>51</v>
      </c>
      <c r="D821" s="140" t="s">
        <v>184</v>
      </c>
      <c r="E821" s="140" t="s">
        <v>186</v>
      </c>
      <c r="F821" s="140" t="s">
        <v>162</v>
      </c>
      <c r="G821" s="140" t="s">
        <v>200</v>
      </c>
      <c r="H821" s="140" t="s">
        <v>258</v>
      </c>
      <c r="I821" s="141">
        <v>5</v>
      </c>
    </row>
    <row r="822" spans="1:9" x14ac:dyDescent="0.35">
      <c r="A822" s="141">
        <v>2015</v>
      </c>
      <c r="B822" s="140" t="s">
        <v>52</v>
      </c>
      <c r="C822" s="140" t="s">
        <v>53</v>
      </c>
      <c r="D822" s="140" t="s">
        <v>184</v>
      </c>
      <c r="E822" s="140" t="s">
        <v>187</v>
      </c>
      <c r="F822" s="140" t="s">
        <v>162</v>
      </c>
      <c r="G822" s="140" t="s">
        <v>154</v>
      </c>
      <c r="H822" s="140" t="s">
        <v>199</v>
      </c>
      <c r="I822" s="141">
        <v>465</v>
      </c>
    </row>
    <row r="823" spans="1:9" x14ac:dyDescent="0.35">
      <c r="A823" s="141">
        <v>2015</v>
      </c>
      <c r="B823" s="140" t="s">
        <v>52</v>
      </c>
      <c r="C823" s="140" t="s">
        <v>53</v>
      </c>
      <c r="D823" s="140" t="s">
        <v>184</v>
      </c>
      <c r="E823" s="140" t="s">
        <v>187</v>
      </c>
      <c r="F823" s="140" t="s">
        <v>162</v>
      </c>
      <c r="G823" s="140" t="s">
        <v>154</v>
      </c>
      <c r="H823" s="140" t="s">
        <v>258</v>
      </c>
      <c r="I823" s="141">
        <v>14</v>
      </c>
    </row>
    <row r="824" spans="1:9" x14ac:dyDescent="0.35">
      <c r="A824" s="141">
        <v>2015</v>
      </c>
      <c r="B824" s="140" t="s">
        <v>52</v>
      </c>
      <c r="C824" s="140" t="s">
        <v>53</v>
      </c>
      <c r="D824" s="140" t="s">
        <v>184</v>
      </c>
      <c r="E824" s="140" t="s">
        <v>187</v>
      </c>
      <c r="F824" s="140" t="s">
        <v>162</v>
      </c>
      <c r="G824" s="140" t="s">
        <v>200</v>
      </c>
      <c r="H824" s="140" t="s">
        <v>199</v>
      </c>
      <c r="I824" s="141">
        <v>126</v>
      </c>
    </row>
    <row r="825" spans="1:9" x14ac:dyDescent="0.35">
      <c r="A825" s="141">
        <v>2015</v>
      </c>
      <c r="B825" s="140" t="s">
        <v>52</v>
      </c>
      <c r="C825" s="140" t="s">
        <v>53</v>
      </c>
      <c r="D825" s="140" t="s">
        <v>184</v>
      </c>
      <c r="E825" s="140" t="s">
        <v>187</v>
      </c>
      <c r="F825" s="140" t="s">
        <v>162</v>
      </c>
      <c r="G825" s="140" t="s">
        <v>200</v>
      </c>
      <c r="H825" s="140" t="s">
        <v>258</v>
      </c>
      <c r="I825" s="141">
        <v>15</v>
      </c>
    </row>
    <row r="826" spans="1:9" x14ac:dyDescent="0.35">
      <c r="A826" s="141">
        <v>2015</v>
      </c>
      <c r="B826" s="140" t="s">
        <v>54</v>
      </c>
      <c r="C826" s="140" t="s">
        <v>55</v>
      </c>
      <c r="D826" s="140" t="s">
        <v>184</v>
      </c>
      <c r="E826" s="140" t="s">
        <v>188</v>
      </c>
      <c r="F826" s="140" t="s">
        <v>162</v>
      </c>
      <c r="G826" s="140" t="s">
        <v>154</v>
      </c>
      <c r="H826" s="140" t="s">
        <v>199</v>
      </c>
      <c r="I826" s="141">
        <v>491</v>
      </c>
    </row>
    <row r="827" spans="1:9" x14ac:dyDescent="0.35">
      <c r="A827" s="141">
        <v>2015</v>
      </c>
      <c r="B827" s="140" t="s">
        <v>54</v>
      </c>
      <c r="C827" s="140" t="s">
        <v>55</v>
      </c>
      <c r="D827" s="140" t="s">
        <v>184</v>
      </c>
      <c r="E827" s="140" t="s">
        <v>188</v>
      </c>
      <c r="F827" s="140" t="s">
        <v>162</v>
      </c>
      <c r="G827" s="140" t="s">
        <v>154</v>
      </c>
      <c r="H827" s="140" t="s">
        <v>258</v>
      </c>
      <c r="I827" s="141">
        <v>36</v>
      </c>
    </row>
    <row r="828" spans="1:9" x14ac:dyDescent="0.35">
      <c r="A828" s="141">
        <v>2015</v>
      </c>
      <c r="B828" s="140" t="s">
        <v>54</v>
      </c>
      <c r="C828" s="140" t="s">
        <v>55</v>
      </c>
      <c r="D828" s="140" t="s">
        <v>184</v>
      </c>
      <c r="E828" s="140" t="s">
        <v>188</v>
      </c>
      <c r="F828" s="140" t="s">
        <v>162</v>
      </c>
      <c r="G828" s="140" t="s">
        <v>200</v>
      </c>
      <c r="H828" s="140" t="s">
        <v>199</v>
      </c>
      <c r="I828" s="141">
        <v>65</v>
      </c>
    </row>
    <row r="829" spans="1:9" x14ac:dyDescent="0.35">
      <c r="A829" s="141">
        <v>2015</v>
      </c>
      <c r="B829" s="140" t="s">
        <v>54</v>
      </c>
      <c r="C829" s="140" t="s">
        <v>55</v>
      </c>
      <c r="D829" s="140" t="s">
        <v>184</v>
      </c>
      <c r="E829" s="140" t="s">
        <v>188</v>
      </c>
      <c r="F829" s="140" t="s">
        <v>162</v>
      </c>
      <c r="G829" s="140" t="s">
        <v>200</v>
      </c>
      <c r="H829" s="140" t="s">
        <v>258</v>
      </c>
      <c r="I829" s="141">
        <v>6</v>
      </c>
    </row>
    <row r="830" spans="1:9" x14ac:dyDescent="0.35">
      <c r="A830" s="141">
        <v>2015</v>
      </c>
      <c r="B830" s="140" t="s">
        <v>56</v>
      </c>
      <c r="C830" s="140" t="s">
        <v>57</v>
      </c>
      <c r="D830" s="140" t="s">
        <v>185</v>
      </c>
      <c r="E830" s="140" t="s">
        <v>186</v>
      </c>
      <c r="F830" s="140" t="s">
        <v>162</v>
      </c>
      <c r="G830" s="140" t="s">
        <v>154</v>
      </c>
      <c r="H830" s="140" t="s">
        <v>199</v>
      </c>
      <c r="I830" s="141">
        <v>293</v>
      </c>
    </row>
    <row r="831" spans="1:9" x14ac:dyDescent="0.35">
      <c r="A831" s="141">
        <v>2015</v>
      </c>
      <c r="B831" s="140" t="s">
        <v>56</v>
      </c>
      <c r="C831" s="140" t="s">
        <v>57</v>
      </c>
      <c r="D831" s="140" t="s">
        <v>185</v>
      </c>
      <c r="E831" s="140" t="s">
        <v>186</v>
      </c>
      <c r="F831" s="140" t="s">
        <v>162</v>
      </c>
      <c r="G831" s="140" t="s">
        <v>154</v>
      </c>
      <c r="H831" s="140" t="s">
        <v>258</v>
      </c>
      <c r="I831" s="141">
        <v>15</v>
      </c>
    </row>
    <row r="832" spans="1:9" x14ac:dyDescent="0.35">
      <c r="A832" s="141">
        <v>2015</v>
      </c>
      <c r="B832" s="140" t="s">
        <v>56</v>
      </c>
      <c r="C832" s="140" t="s">
        <v>57</v>
      </c>
      <c r="D832" s="140" t="s">
        <v>185</v>
      </c>
      <c r="E832" s="140" t="s">
        <v>186</v>
      </c>
      <c r="F832" s="140" t="s">
        <v>162</v>
      </c>
      <c r="G832" s="140" t="s">
        <v>200</v>
      </c>
      <c r="H832" s="140" t="s">
        <v>199</v>
      </c>
      <c r="I832" s="141">
        <v>251</v>
      </c>
    </row>
    <row r="833" spans="1:9" x14ac:dyDescent="0.35">
      <c r="A833" s="141">
        <v>2015</v>
      </c>
      <c r="B833" s="140" t="s">
        <v>56</v>
      </c>
      <c r="C833" s="140" t="s">
        <v>57</v>
      </c>
      <c r="D833" s="140" t="s">
        <v>185</v>
      </c>
      <c r="E833" s="140" t="s">
        <v>186</v>
      </c>
      <c r="F833" s="140" t="s">
        <v>162</v>
      </c>
      <c r="G833" s="140" t="s">
        <v>200</v>
      </c>
      <c r="H833" s="140" t="s">
        <v>258</v>
      </c>
      <c r="I833" s="141">
        <v>11</v>
      </c>
    </row>
    <row r="834" spans="1:9" x14ac:dyDescent="0.35">
      <c r="A834" s="141">
        <v>2015</v>
      </c>
      <c r="B834" s="140" t="s">
        <v>58</v>
      </c>
      <c r="C834" s="140" t="s">
        <v>59</v>
      </c>
      <c r="D834" s="140" t="s">
        <v>184</v>
      </c>
      <c r="E834" s="140" t="s">
        <v>188</v>
      </c>
      <c r="F834" s="140" t="s">
        <v>162</v>
      </c>
      <c r="G834" s="140" t="s">
        <v>154</v>
      </c>
      <c r="H834" s="140" t="s">
        <v>199</v>
      </c>
      <c r="I834" s="141">
        <v>106</v>
      </c>
    </row>
    <row r="835" spans="1:9" x14ac:dyDescent="0.35">
      <c r="A835" s="141">
        <v>2015</v>
      </c>
      <c r="B835" s="140" t="s">
        <v>58</v>
      </c>
      <c r="C835" s="140" t="s">
        <v>59</v>
      </c>
      <c r="D835" s="140" t="s">
        <v>184</v>
      </c>
      <c r="E835" s="140" t="s">
        <v>188</v>
      </c>
      <c r="F835" s="140" t="s">
        <v>162</v>
      </c>
      <c r="G835" s="140" t="s">
        <v>154</v>
      </c>
      <c r="H835" s="140" t="s">
        <v>258</v>
      </c>
      <c r="I835" s="141">
        <v>1</v>
      </c>
    </row>
    <row r="836" spans="1:9" x14ac:dyDescent="0.35">
      <c r="A836" s="141">
        <v>2015</v>
      </c>
      <c r="B836" s="140" t="s">
        <v>58</v>
      </c>
      <c r="C836" s="140" t="s">
        <v>59</v>
      </c>
      <c r="D836" s="140" t="s">
        <v>184</v>
      </c>
      <c r="E836" s="140" t="s">
        <v>188</v>
      </c>
      <c r="F836" s="140" t="s">
        <v>162</v>
      </c>
      <c r="G836" s="140" t="s">
        <v>200</v>
      </c>
      <c r="H836" s="140" t="s">
        <v>199</v>
      </c>
      <c r="I836" s="141">
        <v>11</v>
      </c>
    </row>
    <row r="837" spans="1:9" x14ac:dyDescent="0.35">
      <c r="A837" s="141">
        <v>2015</v>
      </c>
      <c r="B837" s="140" t="s">
        <v>58</v>
      </c>
      <c r="C837" s="140" t="s">
        <v>59</v>
      </c>
      <c r="D837" s="140" t="s">
        <v>184</v>
      </c>
      <c r="E837" s="140" t="s">
        <v>188</v>
      </c>
      <c r="F837" s="140" t="s">
        <v>162</v>
      </c>
      <c r="G837" s="140" t="s">
        <v>200</v>
      </c>
      <c r="H837" s="140" t="s">
        <v>258</v>
      </c>
      <c r="I837" s="141">
        <v>0</v>
      </c>
    </row>
    <row r="838" spans="1:9" x14ac:dyDescent="0.35">
      <c r="A838" s="141">
        <v>2015</v>
      </c>
      <c r="B838" s="140" t="s">
        <v>92</v>
      </c>
      <c r="C838" s="140" t="s">
        <v>93</v>
      </c>
      <c r="D838" s="140" t="s">
        <v>184</v>
      </c>
      <c r="E838" s="140" t="s">
        <v>186</v>
      </c>
      <c r="F838" s="140" t="s">
        <v>162</v>
      </c>
      <c r="G838" s="140" t="s">
        <v>154</v>
      </c>
      <c r="H838" s="140" t="s">
        <v>199</v>
      </c>
      <c r="I838" s="141">
        <v>0</v>
      </c>
    </row>
    <row r="839" spans="1:9" x14ac:dyDescent="0.35">
      <c r="A839" s="141">
        <v>2015</v>
      </c>
      <c r="B839" s="140" t="s">
        <v>92</v>
      </c>
      <c r="C839" s="140" t="s">
        <v>93</v>
      </c>
      <c r="D839" s="140" t="s">
        <v>184</v>
      </c>
      <c r="E839" s="140" t="s">
        <v>186</v>
      </c>
      <c r="F839" s="140" t="s">
        <v>162</v>
      </c>
      <c r="G839" s="140" t="s">
        <v>154</v>
      </c>
      <c r="H839" s="140" t="s">
        <v>258</v>
      </c>
      <c r="I839" s="141">
        <v>0</v>
      </c>
    </row>
    <row r="840" spans="1:9" x14ac:dyDescent="0.35">
      <c r="A840" s="141">
        <v>2015</v>
      </c>
      <c r="B840" s="140" t="s">
        <v>92</v>
      </c>
      <c r="C840" s="140" t="s">
        <v>93</v>
      </c>
      <c r="D840" s="140" t="s">
        <v>184</v>
      </c>
      <c r="E840" s="140" t="s">
        <v>186</v>
      </c>
      <c r="F840" s="140" t="s">
        <v>162</v>
      </c>
      <c r="G840" s="140" t="s">
        <v>200</v>
      </c>
      <c r="H840" s="140" t="s">
        <v>199</v>
      </c>
      <c r="I840" s="141">
        <v>62</v>
      </c>
    </row>
    <row r="841" spans="1:9" x14ac:dyDescent="0.35">
      <c r="A841" s="141">
        <v>2015</v>
      </c>
      <c r="B841" s="140" t="s">
        <v>92</v>
      </c>
      <c r="C841" s="140" t="s">
        <v>93</v>
      </c>
      <c r="D841" s="140" t="s">
        <v>184</v>
      </c>
      <c r="E841" s="140" t="s">
        <v>186</v>
      </c>
      <c r="F841" s="140" t="s">
        <v>162</v>
      </c>
      <c r="G841" s="140" t="s">
        <v>200</v>
      </c>
      <c r="H841" s="140" t="s">
        <v>258</v>
      </c>
      <c r="I841" s="141">
        <v>1</v>
      </c>
    </row>
    <row r="842" spans="1:9" x14ac:dyDescent="0.35">
      <c r="A842" s="141">
        <v>2015</v>
      </c>
      <c r="B842" s="140" t="s">
        <v>60</v>
      </c>
      <c r="C842" s="140" t="s">
        <v>61</v>
      </c>
      <c r="D842" s="140" t="s">
        <v>184</v>
      </c>
      <c r="E842" s="140" t="s">
        <v>188</v>
      </c>
      <c r="F842" s="140" t="s">
        <v>162</v>
      </c>
      <c r="G842" s="140" t="s">
        <v>154</v>
      </c>
      <c r="H842" s="140" t="s">
        <v>199</v>
      </c>
      <c r="I842" s="141">
        <v>279</v>
      </c>
    </row>
    <row r="843" spans="1:9" x14ac:dyDescent="0.35">
      <c r="A843" s="141">
        <v>2015</v>
      </c>
      <c r="B843" s="140" t="s">
        <v>60</v>
      </c>
      <c r="C843" s="140" t="s">
        <v>61</v>
      </c>
      <c r="D843" s="140" t="s">
        <v>184</v>
      </c>
      <c r="E843" s="140" t="s">
        <v>188</v>
      </c>
      <c r="F843" s="140" t="s">
        <v>162</v>
      </c>
      <c r="G843" s="140" t="s">
        <v>154</v>
      </c>
      <c r="H843" s="140" t="s">
        <v>258</v>
      </c>
      <c r="I843" s="141">
        <v>5</v>
      </c>
    </row>
    <row r="844" spans="1:9" x14ac:dyDescent="0.35">
      <c r="A844" s="141">
        <v>2015</v>
      </c>
      <c r="B844" s="140" t="s">
        <v>60</v>
      </c>
      <c r="C844" s="140" t="s">
        <v>61</v>
      </c>
      <c r="D844" s="140" t="s">
        <v>184</v>
      </c>
      <c r="E844" s="140" t="s">
        <v>188</v>
      </c>
      <c r="F844" s="140" t="s">
        <v>162</v>
      </c>
      <c r="G844" s="140" t="s">
        <v>200</v>
      </c>
      <c r="H844" s="140" t="s">
        <v>199</v>
      </c>
      <c r="I844" s="141">
        <v>76</v>
      </c>
    </row>
    <row r="845" spans="1:9" x14ac:dyDescent="0.35">
      <c r="A845" s="141">
        <v>2015</v>
      </c>
      <c r="B845" s="140" t="s">
        <v>60</v>
      </c>
      <c r="C845" s="140" t="s">
        <v>61</v>
      </c>
      <c r="D845" s="140" t="s">
        <v>184</v>
      </c>
      <c r="E845" s="140" t="s">
        <v>188</v>
      </c>
      <c r="F845" s="140" t="s">
        <v>162</v>
      </c>
      <c r="G845" s="140" t="s">
        <v>200</v>
      </c>
      <c r="H845" s="140" t="s">
        <v>258</v>
      </c>
      <c r="I845" s="141">
        <v>2</v>
      </c>
    </row>
    <row r="846" spans="1:9" x14ac:dyDescent="0.35">
      <c r="A846" s="141">
        <v>2015</v>
      </c>
      <c r="B846" s="140" t="s">
        <v>62</v>
      </c>
      <c r="C846" s="140" t="s">
        <v>63</v>
      </c>
      <c r="D846" s="140" t="s">
        <v>184</v>
      </c>
      <c r="E846" s="140" t="s">
        <v>187</v>
      </c>
      <c r="F846" s="140" t="s">
        <v>162</v>
      </c>
      <c r="G846" s="140" t="s">
        <v>154</v>
      </c>
      <c r="H846" s="140" t="s">
        <v>199</v>
      </c>
      <c r="I846" s="141">
        <v>84</v>
      </c>
    </row>
    <row r="847" spans="1:9" x14ac:dyDescent="0.35">
      <c r="A847" s="141">
        <v>2015</v>
      </c>
      <c r="B847" s="140" t="s">
        <v>62</v>
      </c>
      <c r="C847" s="140" t="s">
        <v>63</v>
      </c>
      <c r="D847" s="140" t="s">
        <v>184</v>
      </c>
      <c r="E847" s="140" t="s">
        <v>187</v>
      </c>
      <c r="F847" s="140" t="s">
        <v>162</v>
      </c>
      <c r="G847" s="140" t="s">
        <v>154</v>
      </c>
      <c r="H847" s="140" t="s">
        <v>258</v>
      </c>
      <c r="I847" s="141">
        <v>8</v>
      </c>
    </row>
    <row r="848" spans="1:9" x14ac:dyDescent="0.35">
      <c r="A848" s="141">
        <v>2015</v>
      </c>
      <c r="B848" s="140" t="s">
        <v>62</v>
      </c>
      <c r="C848" s="140" t="s">
        <v>63</v>
      </c>
      <c r="D848" s="140" t="s">
        <v>184</v>
      </c>
      <c r="E848" s="140" t="s">
        <v>187</v>
      </c>
      <c r="F848" s="140" t="s">
        <v>162</v>
      </c>
      <c r="G848" s="140" t="s">
        <v>200</v>
      </c>
      <c r="H848" s="140" t="s">
        <v>199</v>
      </c>
      <c r="I848" s="141">
        <v>10</v>
      </c>
    </row>
    <row r="849" spans="1:9" x14ac:dyDescent="0.35">
      <c r="A849" s="141">
        <v>2015</v>
      </c>
      <c r="B849" s="140" t="s">
        <v>62</v>
      </c>
      <c r="C849" s="140" t="s">
        <v>63</v>
      </c>
      <c r="D849" s="140" t="s">
        <v>184</v>
      </c>
      <c r="E849" s="140" t="s">
        <v>187</v>
      </c>
      <c r="F849" s="140" t="s">
        <v>162</v>
      </c>
      <c r="G849" s="140" t="s">
        <v>200</v>
      </c>
      <c r="H849" s="140" t="s">
        <v>258</v>
      </c>
      <c r="I849" s="141">
        <v>1</v>
      </c>
    </row>
    <row r="850" spans="1:9" x14ac:dyDescent="0.35">
      <c r="A850" s="141">
        <v>2015</v>
      </c>
      <c r="B850" s="140" t="s">
        <v>64</v>
      </c>
      <c r="C850" s="140" t="s">
        <v>65</v>
      </c>
      <c r="D850" s="140" t="s">
        <v>184</v>
      </c>
      <c r="E850" s="140" t="s">
        <v>188</v>
      </c>
      <c r="F850" s="140" t="s">
        <v>162</v>
      </c>
      <c r="G850" s="140" t="s">
        <v>154</v>
      </c>
      <c r="H850" s="140" t="s">
        <v>199</v>
      </c>
      <c r="I850" s="141">
        <v>208</v>
      </c>
    </row>
    <row r="851" spans="1:9" x14ac:dyDescent="0.35">
      <c r="A851" s="141">
        <v>2015</v>
      </c>
      <c r="B851" s="140" t="s">
        <v>64</v>
      </c>
      <c r="C851" s="140" t="s">
        <v>65</v>
      </c>
      <c r="D851" s="140" t="s">
        <v>184</v>
      </c>
      <c r="E851" s="140" t="s">
        <v>188</v>
      </c>
      <c r="F851" s="140" t="s">
        <v>162</v>
      </c>
      <c r="G851" s="140" t="s">
        <v>154</v>
      </c>
      <c r="H851" s="140" t="s">
        <v>258</v>
      </c>
      <c r="I851" s="141">
        <v>2</v>
      </c>
    </row>
    <row r="852" spans="1:9" x14ac:dyDescent="0.35">
      <c r="A852" s="141">
        <v>2015</v>
      </c>
      <c r="B852" s="140" t="s">
        <v>64</v>
      </c>
      <c r="C852" s="140" t="s">
        <v>65</v>
      </c>
      <c r="D852" s="140" t="s">
        <v>184</v>
      </c>
      <c r="E852" s="140" t="s">
        <v>188</v>
      </c>
      <c r="F852" s="140" t="s">
        <v>162</v>
      </c>
      <c r="G852" s="140" t="s">
        <v>200</v>
      </c>
      <c r="H852" s="140" t="s">
        <v>199</v>
      </c>
      <c r="I852" s="141">
        <v>50</v>
      </c>
    </row>
    <row r="853" spans="1:9" x14ac:dyDescent="0.35">
      <c r="A853" s="141">
        <v>2015</v>
      </c>
      <c r="B853" s="140" t="s">
        <v>64</v>
      </c>
      <c r="C853" s="140" t="s">
        <v>65</v>
      </c>
      <c r="D853" s="140" t="s">
        <v>184</v>
      </c>
      <c r="E853" s="140" t="s">
        <v>188</v>
      </c>
      <c r="F853" s="140" t="s">
        <v>162</v>
      </c>
      <c r="G853" s="140" t="s">
        <v>200</v>
      </c>
      <c r="H853" s="140" t="s">
        <v>258</v>
      </c>
      <c r="I853" s="141">
        <v>0</v>
      </c>
    </row>
    <row r="854" spans="1:9" x14ac:dyDescent="0.35">
      <c r="A854" s="141">
        <v>2015</v>
      </c>
      <c r="B854" s="140" t="s">
        <v>66</v>
      </c>
      <c r="C854" s="140" t="s">
        <v>67</v>
      </c>
      <c r="D854" s="140" t="s">
        <v>184</v>
      </c>
      <c r="E854" s="140" t="s">
        <v>186</v>
      </c>
      <c r="F854" s="140" t="s">
        <v>162</v>
      </c>
      <c r="G854" s="140" t="s">
        <v>154</v>
      </c>
      <c r="H854" s="140" t="s">
        <v>199</v>
      </c>
      <c r="I854" s="141">
        <v>522</v>
      </c>
    </row>
    <row r="855" spans="1:9" x14ac:dyDescent="0.35">
      <c r="A855" s="141">
        <v>2015</v>
      </c>
      <c r="B855" s="140" t="s">
        <v>66</v>
      </c>
      <c r="C855" s="140" t="s">
        <v>67</v>
      </c>
      <c r="D855" s="140" t="s">
        <v>184</v>
      </c>
      <c r="E855" s="140" t="s">
        <v>186</v>
      </c>
      <c r="F855" s="140" t="s">
        <v>162</v>
      </c>
      <c r="G855" s="140" t="s">
        <v>154</v>
      </c>
      <c r="H855" s="140" t="s">
        <v>258</v>
      </c>
      <c r="I855" s="141">
        <v>17</v>
      </c>
    </row>
    <row r="856" spans="1:9" x14ac:dyDescent="0.35">
      <c r="A856" s="141">
        <v>2015</v>
      </c>
      <c r="B856" s="140" t="s">
        <v>66</v>
      </c>
      <c r="C856" s="140" t="s">
        <v>67</v>
      </c>
      <c r="D856" s="140" t="s">
        <v>184</v>
      </c>
      <c r="E856" s="140" t="s">
        <v>186</v>
      </c>
      <c r="F856" s="140" t="s">
        <v>162</v>
      </c>
      <c r="G856" s="140" t="s">
        <v>200</v>
      </c>
      <c r="H856" s="140" t="s">
        <v>199</v>
      </c>
      <c r="I856" s="141">
        <v>148</v>
      </c>
    </row>
    <row r="857" spans="1:9" x14ac:dyDescent="0.35">
      <c r="A857" s="141">
        <v>2015</v>
      </c>
      <c r="B857" s="140" t="s">
        <v>66</v>
      </c>
      <c r="C857" s="140" t="s">
        <v>67</v>
      </c>
      <c r="D857" s="140" t="s">
        <v>184</v>
      </c>
      <c r="E857" s="140" t="s">
        <v>186</v>
      </c>
      <c r="F857" s="140" t="s">
        <v>162</v>
      </c>
      <c r="G857" s="140" t="s">
        <v>200</v>
      </c>
      <c r="H857" s="140" t="s">
        <v>258</v>
      </c>
      <c r="I857" s="141">
        <v>5</v>
      </c>
    </row>
    <row r="858" spans="1:9" x14ac:dyDescent="0.35">
      <c r="A858" s="141">
        <v>2015</v>
      </c>
      <c r="B858" s="140" t="s">
        <v>68</v>
      </c>
      <c r="C858" s="140" t="s">
        <v>69</v>
      </c>
      <c r="D858" s="140" t="s">
        <v>184</v>
      </c>
      <c r="E858" s="140" t="s">
        <v>188</v>
      </c>
      <c r="F858" s="140" t="s">
        <v>162</v>
      </c>
      <c r="G858" s="140" t="s">
        <v>154</v>
      </c>
      <c r="H858" s="140" t="s">
        <v>199</v>
      </c>
      <c r="I858" s="141">
        <v>0</v>
      </c>
    </row>
    <row r="859" spans="1:9" x14ac:dyDescent="0.35">
      <c r="A859" s="141">
        <v>2015</v>
      </c>
      <c r="B859" s="140" t="s">
        <v>68</v>
      </c>
      <c r="C859" s="140" t="s">
        <v>69</v>
      </c>
      <c r="D859" s="140" t="s">
        <v>184</v>
      </c>
      <c r="E859" s="140" t="s">
        <v>188</v>
      </c>
      <c r="F859" s="140" t="s">
        <v>162</v>
      </c>
      <c r="G859" s="140" t="s">
        <v>154</v>
      </c>
      <c r="H859" s="140" t="s">
        <v>258</v>
      </c>
      <c r="I859" s="141">
        <v>0</v>
      </c>
    </row>
    <row r="860" spans="1:9" x14ac:dyDescent="0.35">
      <c r="A860" s="141">
        <v>2015</v>
      </c>
      <c r="B860" s="140" t="s">
        <v>68</v>
      </c>
      <c r="C860" s="140" t="s">
        <v>69</v>
      </c>
      <c r="D860" s="140" t="s">
        <v>184</v>
      </c>
      <c r="E860" s="140" t="s">
        <v>188</v>
      </c>
      <c r="F860" s="140" t="s">
        <v>162</v>
      </c>
      <c r="G860" s="140" t="s">
        <v>200</v>
      </c>
      <c r="H860" s="140" t="s">
        <v>199</v>
      </c>
      <c r="I860" s="141">
        <v>0</v>
      </c>
    </row>
    <row r="861" spans="1:9" x14ac:dyDescent="0.35">
      <c r="A861" s="141">
        <v>2015</v>
      </c>
      <c r="B861" s="140" t="s">
        <v>68</v>
      </c>
      <c r="C861" s="140" t="s">
        <v>69</v>
      </c>
      <c r="D861" s="140" t="s">
        <v>184</v>
      </c>
      <c r="E861" s="140" t="s">
        <v>188</v>
      </c>
      <c r="F861" s="140" t="s">
        <v>162</v>
      </c>
      <c r="G861" s="140" t="s">
        <v>200</v>
      </c>
      <c r="H861" s="140" t="s">
        <v>258</v>
      </c>
      <c r="I861" s="141">
        <v>0</v>
      </c>
    </row>
    <row r="862" spans="1:9" x14ac:dyDescent="0.35">
      <c r="A862" s="141">
        <v>2015</v>
      </c>
      <c r="B862" s="140" t="s">
        <v>70</v>
      </c>
      <c r="C862" s="140" t="s">
        <v>71</v>
      </c>
      <c r="D862" s="140" t="s">
        <v>184</v>
      </c>
      <c r="E862" s="140" t="s">
        <v>188</v>
      </c>
      <c r="F862" s="140" t="s">
        <v>162</v>
      </c>
      <c r="G862" s="140" t="s">
        <v>154</v>
      </c>
      <c r="H862" s="140" t="s">
        <v>199</v>
      </c>
      <c r="I862" s="141">
        <v>232</v>
      </c>
    </row>
    <row r="863" spans="1:9" x14ac:dyDescent="0.35">
      <c r="A863" s="141">
        <v>2015</v>
      </c>
      <c r="B863" s="140" t="s">
        <v>70</v>
      </c>
      <c r="C863" s="140" t="s">
        <v>71</v>
      </c>
      <c r="D863" s="140" t="s">
        <v>184</v>
      </c>
      <c r="E863" s="140" t="s">
        <v>188</v>
      </c>
      <c r="F863" s="140" t="s">
        <v>162</v>
      </c>
      <c r="G863" s="140" t="s">
        <v>154</v>
      </c>
      <c r="H863" s="140" t="s">
        <v>258</v>
      </c>
      <c r="I863" s="141">
        <v>3</v>
      </c>
    </row>
    <row r="864" spans="1:9" x14ac:dyDescent="0.35">
      <c r="A864" s="141">
        <v>2015</v>
      </c>
      <c r="B864" s="140" t="s">
        <v>70</v>
      </c>
      <c r="C864" s="140" t="s">
        <v>71</v>
      </c>
      <c r="D864" s="140" t="s">
        <v>184</v>
      </c>
      <c r="E864" s="140" t="s">
        <v>188</v>
      </c>
      <c r="F864" s="140" t="s">
        <v>162</v>
      </c>
      <c r="G864" s="140" t="s">
        <v>200</v>
      </c>
      <c r="H864" s="140" t="s">
        <v>199</v>
      </c>
      <c r="I864" s="141">
        <v>58</v>
      </c>
    </row>
    <row r="865" spans="1:9" x14ac:dyDescent="0.35">
      <c r="A865" s="141">
        <v>2015</v>
      </c>
      <c r="B865" s="140" t="s">
        <v>70</v>
      </c>
      <c r="C865" s="140" t="s">
        <v>71</v>
      </c>
      <c r="D865" s="140" t="s">
        <v>184</v>
      </c>
      <c r="E865" s="140" t="s">
        <v>188</v>
      </c>
      <c r="F865" s="140" t="s">
        <v>162</v>
      </c>
      <c r="G865" s="140" t="s">
        <v>200</v>
      </c>
      <c r="H865" s="140" t="s">
        <v>258</v>
      </c>
      <c r="I865" s="141">
        <v>2</v>
      </c>
    </row>
    <row r="866" spans="1:9" x14ac:dyDescent="0.35">
      <c r="A866" s="141">
        <v>2015</v>
      </c>
      <c r="B866" s="140" t="s">
        <v>72</v>
      </c>
      <c r="C866" s="140" t="s">
        <v>73</v>
      </c>
      <c r="D866" s="140" t="s">
        <v>185</v>
      </c>
      <c r="E866" s="140" t="s">
        <v>186</v>
      </c>
      <c r="F866" s="140" t="s">
        <v>162</v>
      </c>
      <c r="G866" s="140" t="s">
        <v>154</v>
      </c>
      <c r="H866" s="140" t="s">
        <v>199</v>
      </c>
      <c r="I866" s="141">
        <v>314</v>
      </c>
    </row>
    <row r="867" spans="1:9" x14ac:dyDescent="0.35">
      <c r="A867" s="141">
        <v>2015</v>
      </c>
      <c r="B867" s="140" t="s">
        <v>72</v>
      </c>
      <c r="C867" s="140" t="s">
        <v>73</v>
      </c>
      <c r="D867" s="140" t="s">
        <v>185</v>
      </c>
      <c r="E867" s="140" t="s">
        <v>186</v>
      </c>
      <c r="F867" s="140" t="s">
        <v>162</v>
      </c>
      <c r="G867" s="140" t="s">
        <v>154</v>
      </c>
      <c r="H867" s="140" t="s">
        <v>258</v>
      </c>
      <c r="I867" s="141">
        <v>23</v>
      </c>
    </row>
    <row r="868" spans="1:9" x14ac:dyDescent="0.35">
      <c r="A868" s="141">
        <v>2015</v>
      </c>
      <c r="B868" s="140" t="s">
        <v>72</v>
      </c>
      <c r="C868" s="140" t="s">
        <v>73</v>
      </c>
      <c r="D868" s="140" t="s">
        <v>185</v>
      </c>
      <c r="E868" s="140" t="s">
        <v>186</v>
      </c>
      <c r="F868" s="140" t="s">
        <v>162</v>
      </c>
      <c r="G868" s="140" t="s">
        <v>200</v>
      </c>
      <c r="H868" s="140" t="s">
        <v>199</v>
      </c>
      <c r="I868" s="141">
        <v>155</v>
      </c>
    </row>
    <row r="869" spans="1:9" x14ac:dyDescent="0.35">
      <c r="A869" s="141">
        <v>2015</v>
      </c>
      <c r="B869" s="140" t="s">
        <v>72</v>
      </c>
      <c r="C869" s="140" t="s">
        <v>73</v>
      </c>
      <c r="D869" s="140" t="s">
        <v>185</v>
      </c>
      <c r="E869" s="140" t="s">
        <v>186</v>
      </c>
      <c r="F869" s="140" t="s">
        <v>162</v>
      </c>
      <c r="G869" s="140" t="s">
        <v>200</v>
      </c>
      <c r="H869" s="140" t="s">
        <v>258</v>
      </c>
      <c r="I869" s="141">
        <v>20</v>
      </c>
    </row>
    <row r="870" spans="1:9" x14ac:dyDescent="0.35">
      <c r="A870" s="141">
        <v>2015</v>
      </c>
      <c r="B870" s="140" t="s">
        <v>74</v>
      </c>
      <c r="C870" s="140" t="s">
        <v>75</v>
      </c>
      <c r="D870" s="140" t="s">
        <v>184</v>
      </c>
      <c r="E870" s="140" t="s">
        <v>187</v>
      </c>
      <c r="F870" s="140" t="s">
        <v>162</v>
      </c>
      <c r="G870" s="140" t="s">
        <v>154</v>
      </c>
      <c r="H870" s="140" t="s">
        <v>199</v>
      </c>
      <c r="I870" s="141">
        <v>212</v>
      </c>
    </row>
    <row r="871" spans="1:9" x14ac:dyDescent="0.35">
      <c r="A871" s="141">
        <v>2015</v>
      </c>
      <c r="B871" s="140" t="s">
        <v>74</v>
      </c>
      <c r="C871" s="140" t="s">
        <v>75</v>
      </c>
      <c r="D871" s="140" t="s">
        <v>184</v>
      </c>
      <c r="E871" s="140" t="s">
        <v>187</v>
      </c>
      <c r="F871" s="140" t="s">
        <v>162</v>
      </c>
      <c r="G871" s="140" t="s">
        <v>154</v>
      </c>
      <c r="H871" s="140" t="s">
        <v>258</v>
      </c>
      <c r="I871" s="141">
        <v>14</v>
      </c>
    </row>
    <row r="872" spans="1:9" x14ac:dyDescent="0.35">
      <c r="A872" s="141">
        <v>2015</v>
      </c>
      <c r="B872" s="140" t="s">
        <v>74</v>
      </c>
      <c r="C872" s="140" t="s">
        <v>75</v>
      </c>
      <c r="D872" s="140" t="s">
        <v>184</v>
      </c>
      <c r="E872" s="140" t="s">
        <v>187</v>
      </c>
      <c r="F872" s="140" t="s">
        <v>162</v>
      </c>
      <c r="G872" s="140" t="s">
        <v>200</v>
      </c>
      <c r="H872" s="140" t="s">
        <v>199</v>
      </c>
      <c r="I872" s="141">
        <v>61</v>
      </c>
    </row>
    <row r="873" spans="1:9" x14ac:dyDescent="0.35">
      <c r="A873" s="141">
        <v>2015</v>
      </c>
      <c r="B873" s="140" t="s">
        <v>74</v>
      </c>
      <c r="C873" s="140" t="s">
        <v>75</v>
      </c>
      <c r="D873" s="140" t="s">
        <v>184</v>
      </c>
      <c r="E873" s="140" t="s">
        <v>187</v>
      </c>
      <c r="F873" s="140" t="s">
        <v>162</v>
      </c>
      <c r="G873" s="140" t="s">
        <v>200</v>
      </c>
      <c r="H873" s="140" t="s">
        <v>258</v>
      </c>
      <c r="I873" s="141">
        <v>3</v>
      </c>
    </row>
    <row r="874" spans="1:9" x14ac:dyDescent="0.35">
      <c r="A874" s="141">
        <v>2015</v>
      </c>
      <c r="B874" s="140" t="s">
        <v>76</v>
      </c>
      <c r="C874" s="140" t="s">
        <v>77</v>
      </c>
      <c r="D874" s="140" t="s">
        <v>184</v>
      </c>
      <c r="E874" s="140" t="s">
        <v>188</v>
      </c>
      <c r="F874" s="140" t="s">
        <v>162</v>
      </c>
      <c r="G874" s="140" t="s">
        <v>154</v>
      </c>
      <c r="H874" s="140" t="s">
        <v>199</v>
      </c>
      <c r="I874" s="141">
        <v>307</v>
      </c>
    </row>
    <row r="875" spans="1:9" x14ac:dyDescent="0.35">
      <c r="A875" s="141">
        <v>2015</v>
      </c>
      <c r="B875" s="140" t="s">
        <v>76</v>
      </c>
      <c r="C875" s="140" t="s">
        <v>77</v>
      </c>
      <c r="D875" s="140" t="s">
        <v>184</v>
      </c>
      <c r="E875" s="140" t="s">
        <v>188</v>
      </c>
      <c r="F875" s="140" t="s">
        <v>162</v>
      </c>
      <c r="G875" s="140" t="s">
        <v>154</v>
      </c>
      <c r="H875" s="140" t="s">
        <v>258</v>
      </c>
      <c r="I875" s="141">
        <v>34</v>
      </c>
    </row>
    <row r="876" spans="1:9" x14ac:dyDescent="0.35">
      <c r="A876" s="141">
        <v>2015</v>
      </c>
      <c r="B876" s="140" t="s">
        <v>76</v>
      </c>
      <c r="C876" s="140" t="s">
        <v>77</v>
      </c>
      <c r="D876" s="140" t="s">
        <v>184</v>
      </c>
      <c r="E876" s="140" t="s">
        <v>188</v>
      </c>
      <c r="F876" s="140" t="s">
        <v>162</v>
      </c>
      <c r="G876" s="140" t="s">
        <v>200</v>
      </c>
      <c r="H876" s="140" t="s">
        <v>199</v>
      </c>
      <c r="I876" s="141">
        <v>39</v>
      </c>
    </row>
    <row r="877" spans="1:9" x14ac:dyDescent="0.35">
      <c r="A877" s="141">
        <v>2015</v>
      </c>
      <c r="B877" s="140" t="s">
        <v>76</v>
      </c>
      <c r="C877" s="140" t="s">
        <v>77</v>
      </c>
      <c r="D877" s="140" t="s">
        <v>184</v>
      </c>
      <c r="E877" s="140" t="s">
        <v>188</v>
      </c>
      <c r="F877" s="140" t="s">
        <v>162</v>
      </c>
      <c r="G877" s="140" t="s">
        <v>200</v>
      </c>
      <c r="H877" s="140" t="s">
        <v>258</v>
      </c>
      <c r="I877" s="141">
        <v>6</v>
      </c>
    </row>
    <row r="878" spans="1:9" x14ac:dyDescent="0.35">
      <c r="A878" s="141">
        <v>2015</v>
      </c>
      <c r="B878" s="140" t="s">
        <v>78</v>
      </c>
      <c r="C878" s="140" t="s">
        <v>79</v>
      </c>
      <c r="D878" s="140" t="s">
        <v>184</v>
      </c>
      <c r="E878" s="140" t="s">
        <v>186</v>
      </c>
      <c r="F878" s="140" t="s">
        <v>162</v>
      </c>
      <c r="G878" s="140" t="s">
        <v>154</v>
      </c>
      <c r="H878" s="140" t="s">
        <v>199</v>
      </c>
      <c r="I878" s="141">
        <v>509</v>
      </c>
    </row>
    <row r="879" spans="1:9" x14ac:dyDescent="0.35">
      <c r="A879" s="141">
        <v>2015</v>
      </c>
      <c r="B879" s="140" t="s">
        <v>78</v>
      </c>
      <c r="C879" s="140" t="s">
        <v>79</v>
      </c>
      <c r="D879" s="140" t="s">
        <v>184</v>
      </c>
      <c r="E879" s="140" t="s">
        <v>186</v>
      </c>
      <c r="F879" s="140" t="s">
        <v>162</v>
      </c>
      <c r="G879" s="140" t="s">
        <v>154</v>
      </c>
      <c r="H879" s="140" t="s">
        <v>258</v>
      </c>
      <c r="I879" s="141">
        <v>28</v>
      </c>
    </row>
    <row r="880" spans="1:9" x14ac:dyDescent="0.35">
      <c r="A880" s="141">
        <v>2015</v>
      </c>
      <c r="B880" s="140" t="s">
        <v>78</v>
      </c>
      <c r="C880" s="140" t="s">
        <v>79</v>
      </c>
      <c r="D880" s="140" t="s">
        <v>184</v>
      </c>
      <c r="E880" s="140" t="s">
        <v>186</v>
      </c>
      <c r="F880" s="140" t="s">
        <v>162</v>
      </c>
      <c r="G880" s="140" t="s">
        <v>200</v>
      </c>
      <c r="H880" s="140" t="s">
        <v>199</v>
      </c>
      <c r="I880" s="141">
        <v>74</v>
      </c>
    </row>
    <row r="881" spans="1:9" x14ac:dyDescent="0.35">
      <c r="A881" s="141">
        <v>2015</v>
      </c>
      <c r="B881" s="140" t="s">
        <v>78</v>
      </c>
      <c r="C881" s="140" t="s">
        <v>79</v>
      </c>
      <c r="D881" s="140" t="s">
        <v>184</v>
      </c>
      <c r="E881" s="140" t="s">
        <v>186</v>
      </c>
      <c r="F881" s="140" t="s">
        <v>162</v>
      </c>
      <c r="G881" s="140" t="s">
        <v>200</v>
      </c>
      <c r="H881" s="140" t="s">
        <v>258</v>
      </c>
      <c r="I881" s="141">
        <v>0</v>
      </c>
    </row>
    <row r="882" spans="1:9" x14ac:dyDescent="0.35">
      <c r="A882" s="141">
        <v>2015</v>
      </c>
      <c r="B882" s="140" t="s">
        <v>80</v>
      </c>
      <c r="C882" s="140" t="s">
        <v>81</v>
      </c>
      <c r="D882" s="140" t="s">
        <v>185</v>
      </c>
      <c r="E882" s="140" t="s">
        <v>186</v>
      </c>
      <c r="F882" s="140" t="s">
        <v>162</v>
      </c>
      <c r="G882" s="140" t="s">
        <v>154</v>
      </c>
      <c r="H882" s="140" t="s">
        <v>199</v>
      </c>
      <c r="I882" s="141">
        <v>362</v>
      </c>
    </row>
    <row r="883" spans="1:9" x14ac:dyDescent="0.35">
      <c r="A883" s="141">
        <v>2015</v>
      </c>
      <c r="B883" s="140" t="s">
        <v>80</v>
      </c>
      <c r="C883" s="140" t="s">
        <v>81</v>
      </c>
      <c r="D883" s="140" t="s">
        <v>185</v>
      </c>
      <c r="E883" s="140" t="s">
        <v>186</v>
      </c>
      <c r="F883" s="140" t="s">
        <v>162</v>
      </c>
      <c r="G883" s="140" t="s">
        <v>154</v>
      </c>
      <c r="H883" s="140" t="s">
        <v>258</v>
      </c>
      <c r="I883" s="141">
        <v>13</v>
      </c>
    </row>
    <row r="884" spans="1:9" x14ac:dyDescent="0.35">
      <c r="A884" s="141">
        <v>2015</v>
      </c>
      <c r="B884" s="140" t="s">
        <v>80</v>
      </c>
      <c r="C884" s="140" t="s">
        <v>81</v>
      </c>
      <c r="D884" s="140" t="s">
        <v>185</v>
      </c>
      <c r="E884" s="140" t="s">
        <v>186</v>
      </c>
      <c r="F884" s="140" t="s">
        <v>162</v>
      </c>
      <c r="G884" s="140" t="s">
        <v>200</v>
      </c>
      <c r="H884" s="140" t="s">
        <v>199</v>
      </c>
      <c r="I884" s="141">
        <v>128</v>
      </c>
    </row>
    <row r="885" spans="1:9" x14ac:dyDescent="0.35">
      <c r="A885" s="141">
        <v>2015</v>
      </c>
      <c r="B885" s="140" t="s">
        <v>80</v>
      </c>
      <c r="C885" s="140" t="s">
        <v>81</v>
      </c>
      <c r="D885" s="140" t="s">
        <v>185</v>
      </c>
      <c r="E885" s="140" t="s">
        <v>186</v>
      </c>
      <c r="F885" s="140" t="s">
        <v>162</v>
      </c>
      <c r="G885" s="140" t="s">
        <v>200</v>
      </c>
      <c r="H885" s="140" t="s">
        <v>258</v>
      </c>
      <c r="I885" s="141">
        <v>9</v>
      </c>
    </row>
    <row r="886" spans="1:9" x14ac:dyDescent="0.35">
      <c r="A886" s="141">
        <v>2015</v>
      </c>
      <c r="B886" s="140" t="s">
        <v>82</v>
      </c>
      <c r="C886" s="140" t="s">
        <v>83</v>
      </c>
      <c r="D886" s="140" t="s">
        <v>184</v>
      </c>
      <c r="E886" s="140" t="s">
        <v>187</v>
      </c>
      <c r="F886" s="140" t="s">
        <v>162</v>
      </c>
      <c r="G886" s="140" t="s">
        <v>154</v>
      </c>
      <c r="H886" s="140" t="s">
        <v>199</v>
      </c>
      <c r="I886" s="141">
        <v>0</v>
      </c>
    </row>
    <row r="887" spans="1:9" x14ac:dyDescent="0.35">
      <c r="A887" s="141">
        <v>2015</v>
      </c>
      <c r="B887" s="140" t="s">
        <v>82</v>
      </c>
      <c r="C887" s="140" t="s">
        <v>83</v>
      </c>
      <c r="D887" s="140" t="s">
        <v>184</v>
      </c>
      <c r="E887" s="140" t="s">
        <v>187</v>
      </c>
      <c r="F887" s="140" t="s">
        <v>162</v>
      </c>
      <c r="G887" s="140" t="s">
        <v>154</v>
      </c>
      <c r="H887" s="140" t="s">
        <v>258</v>
      </c>
      <c r="I887" s="141">
        <v>0</v>
      </c>
    </row>
    <row r="888" spans="1:9" x14ac:dyDescent="0.35">
      <c r="A888" s="141">
        <v>2015</v>
      </c>
      <c r="B888" s="140" t="s">
        <v>82</v>
      </c>
      <c r="C888" s="140" t="s">
        <v>83</v>
      </c>
      <c r="D888" s="140" t="s">
        <v>184</v>
      </c>
      <c r="E888" s="140" t="s">
        <v>187</v>
      </c>
      <c r="F888" s="140" t="s">
        <v>162</v>
      </c>
      <c r="G888" s="140" t="s">
        <v>200</v>
      </c>
      <c r="H888" s="140" t="s">
        <v>199</v>
      </c>
      <c r="I888" s="141">
        <v>0</v>
      </c>
    </row>
    <row r="889" spans="1:9" x14ac:dyDescent="0.35">
      <c r="A889" s="141">
        <v>2015</v>
      </c>
      <c r="B889" s="140" t="s">
        <v>82</v>
      </c>
      <c r="C889" s="140" t="s">
        <v>83</v>
      </c>
      <c r="D889" s="140" t="s">
        <v>184</v>
      </c>
      <c r="E889" s="140" t="s">
        <v>187</v>
      </c>
      <c r="F889" s="140" t="s">
        <v>162</v>
      </c>
      <c r="G889" s="140" t="s">
        <v>200</v>
      </c>
      <c r="H889" s="140" t="s">
        <v>258</v>
      </c>
      <c r="I889" s="141">
        <v>0</v>
      </c>
    </row>
    <row r="890" spans="1:9" x14ac:dyDescent="0.35">
      <c r="A890" s="141">
        <v>2015</v>
      </c>
      <c r="B890" s="140" t="s">
        <v>84</v>
      </c>
      <c r="C890" s="140" t="s">
        <v>85</v>
      </c>
      <c r="D890" s="140" t="s">
        <v>185</v>
      </c>
      <c r="E890" s="140" t="s">
        <v>186</v>
      </c>
      <c r="F890" s="140" t="s">
        <v>162</v>
      </c>
      <c r="G890" s="140" t="s">
        <v>154</v>
      </c>
      <c r="H890" s="140" t="s">
        <v>199</v>
      </c>
      <c r="I890" s="141">
        <v>459</v>
      </c>
    </row>
    <row r="891" spans="1:9" x14ac:dyDescent="0.35">
      <c r="A891" s="141">
        <v>2015</v>
      </c>
      <c r="B891" s="140" t="s">
        <v>84</v>
      </c>
      <c r="C891" s="140" t="s">
        <v>85</v>
      </c>
      <c r="D891" s="140" t="s">
        <v>185</v>
      </c>
      <c r="E891" s="140" t="s">
        <v>186</v>
      </c>
      <c r="F891" s="140" t="s">
        <v>162</v>
      </c>
      <c r="G891" s="140" t="s">
        <v>154</v>
      </c>
      <c r="H891" s="140" t="s">
        <v>258</v>
      </c>
      <c r="I891" s="141">
        <v>52</v>
      </c>
    </row>
    <row r="892" spans="1:9" x14ac:dyDescent="0.35">
      <c r="A892" s="141">
        <v>2015</v>
      </c>
      <c r="B892" s="140" t="s">
        <v>84</v>
      </c>
      <c r="C892" s="140" t="s">
        <v>85</v>
      </c>
      <c r="D892" s="140" t="s">
        <v>185</v>
      </c>
      <c r="E892" s="140" t="s">
        <v>186</v>
      </c>
      <c r="F892" s="140" t="s">
        <v>162</v>
      </c>
      <c r="G892" s="140" t="s">
        <v>200</v>
      </c>
      <c r="H892" s="140" t="s">
        <v>199</v>
      </c>
      <c r="I892" s="141">
        <v>179</v>
      </c>
    </row>
    <row r="893" spans="1:9" x14ac:dyDescent="0.35">
      <c r="A893" s="141">
        <v>2015</v>
      </c>
      <c r="B893" s="140" t="s">
        <v>84</v>
      </c>
      <c r="C893" s="140" t="s">
        <v>85</v>
      </c>
      <c r="D893" s="140" t="s">
        <v>185</v>
      </c>
      <c r="E893" s="140" t="s">
        <v>186</v>
      </c>
      <c r="F893" s="140" t="s">
        <v>162</v>
      </c>
      <c r="G893" s="140" t="s">
        <v>200</v>
      </c>
      <c r="H893" s="140" t="s">
        <v>258</v>
      </c>
      <c r="I893" s="141">
        <v>33</v>
      </c>
    </row>
    <row r="894" spans="1:9" x14ac:dyDescent="0.35">
      <c r="A894" s="141">
        <v>2015</v>
      </c>
      <c r="B894" s="140" t="s">
        <v>86</v>
      </c>
      <c r="C894" s="140" t="s">
        <v>87</v>
      </c>
      <c r="D894" s="140" t="s">
        <v>184</v>
      </c>
      <c r="E894" s="140" t="s">
        <v>187</v>
      </c>
      <c r="F894" s="140" t="s">
        <v>162</v>
      </c>
      <c r="G894" s="140" t="s">
        <v>154</v>
      </c>
      <c r="H894" s="140" t="s">
        <v>199</v>
      </c>
      <c r="I894" s="141">
        <v>272</v>
      </c>
    </row>
    <row r="895" spans="1:9" x14ac:dyDescent="0.35">
      <c r="A895" s="141">
        <v>2015</v>
      </c>
      <c r="B895" s="140" t="s">
        <v>86</v>
      </c>
      <c r="C895" s="140" t="s">
        <v>87</v>
      </c>
      <c r="D895" s="140" t="s">
        <v>184</v>
      </c>
      <c r="E895" s="140" t="s">
        <v>187</v>
      </c>
      <c r="F895" s="140" t="s">
        <v>162</v>
      </c>
      <c r="G895" s="140" t="s">
        <v>154</v>
      </c>
      <c r="H895" s="140" t="s">
        <v>258</v>
      </c>
      <c r="I895" s="141">
        <v>30</v>
      </c>
    </row>
    <row r="896" spans="1:9" x14ac:dyDescent="0.35">
      <c r="A896" s="141">
        <v>2015</v>
      </c>
      <c r="B896" s="140" t="s">
        <v>86</v>
      </c>
      <c r="C896" s="140" t="s">
        <v>87</v>
      </c>
      <c r="D896" s="140" t="s">
        <v>184</v>
      </c>
      <c r="E896" s="140" t="s">
        <v>187</v>
      </c>
      <c r="F896" s="140" t="s">
        <v>162</v>
      </c>
      <c r="G896" s="140" t="s">
        <v>200</v>
      </c>
      <c r="H896" s="140" t="s">
        <v>199</v>
      </c>
      <c r="I896" s="141">
        <v>61</v>
      </c>
    </row>
    <row r="897" spans="1:9" x14ac:dyDescent="0.35">
      <c r="A897" s="141">
        <v>2015</v>
      </c>
      <c r="B897" s="140" t="s">
        <v>86</v>
      </c>
      <c r="C897" s="140" t="s">
        <v>87</v>
      </c>
      <c r="D897" s="140" t="s">
        <v>184</v>
      </c>
      <c r="E897" s="140" t="s">
        <v>187</v>
      </c>
      <c r="F897" s="140" t="s">
        <v>162</v>
      </c>
      <c r="G897" s="140" t="s">
        <v>200</v>
      </c>
      <c r="H897" s="140" t="s">
        <v>258</v>
      </c>
      <c r="I897" s="141">
        <v>1</v>
      </c>
    </row>
    <row r="898" spans="1:9" x14ac:dyDescent="0.35">
      <c r="A898" s="141">
        <v>2015</v>
      </c>
      <c r="B898" s="140" t="s">
        <v>88</v>
      </c>
      <c r="C898" s="140" t="s">
        <v>89</v>
      </c>
      <c r="D898" s="140" t="s">
        <v>185</v>
      </c>
      <c r="E898" s="140" t="s">
        <v>186</v>
      </c>
      <c r="F898" s="140" t="s">
        <v>162</v>
      </c>
      <c r="G898" s="140" t="s">
        <v>154</v>
      </c>
      <c r="H898" s="140" t="s">
        <v>199</v>
      </c>
      <c r="I898" s="141">
        <v>0</v>
      </c>
    </row>
    <row r="899" spans="1:9" x14ac:dyDescent="0.35">
      <c r="A899" s="141">
        <v>2015</v>
      </c>
      <c r="B899" s="140" t="s">
        <v>88</v>
      </c>
      <c r="C899" s="140" t="s">
        <v>89</v>
      </c>
      <c r="D899" s="140" t="s">
        <v>185</v>
      </c>
      <c r="E899" s="140" t="s">
        <v>186</v>
      </c>
      <c r="F899" s="140" t="s">
        <v>162</v>
      </c>
      <c r="G899" s="140" t="s">
        <v>154</v>
      </c>
      <c r="H899" s="140" t="s">
        <v>258</v>
      </c>
      <c r="I899" s="141">
        <v>0</v>
      </c>
    </row>
    <row r="900" spans="1:9" x14ac:dyDescent="0.35">
      <c r="A900" s="141">
        <v>2015</v>
      </c>
      <c r="B900" s="140" t="s">
        <v>88</v>
      </c>
      <c r="C900" s="140" t="s">
        <v>89</v>
      </c>
      <c r="D900" s="140" t="s">
        <v>185</v>
      </c>
      <c r="E900" s="140" t="s">
        <v>186</v>
      </c>
      <c r="F900" s="140" t="s">
        <v>162</v>
      </c>
      <c r="G900" s="140" t="s">
        <v>200</v>
      </c>
      <c r="H900" s="140" t="s">
        <v>199</v>
      </c>
      <c r="I900" s="141">
        <v>0</v>
      </c>
    </row>
    <row r="901" spans="1:9" x14ac:dyDescent="0.35">
      <c r="A901" s="141">
        <v>2015</v>
      </c>
      <c r="B901" s="140" t="s">
        <v>88</v>
      </c>
      <c r="C901" s="140" t="s">
        <v>89</v>
      </c>
      <c r="D901" s="140" t="s">
        <v>185</v>
      </c>
      <c r="E901" s="140" t="s">
        <v>186</v>
      </c>
      <c r="F901" s="140" t="s">
        <v>162</v>
      </c>
      <c r="G901" s="140" t="s">
        <v>200</v>
      </c>
      <c r="H901" s="140" t="s">
        <v>258</v>
      </c>
      <c r="I901" s="141">
        <v>0</v>
      </c>
    </row>
    <row r="902" spans="1:9" x14ac:dyDescent="0.35">
      <c r="A902" s="141">
        <v>2016</v>
      </c>
      <c r="B902" s="140" t="s">
        <v>0</v>
      </c>
      <c r="C902" s="140" t="s">
        <v>1</v>
      </c>
      <c r="D902" s="140" t="s">
        <v>184</v>
      </c>
      <c r="E902" s="140" t="s">
        <v>186</v>
      </c>
      <c r="F902" s="140" t="s">
        <v>162</v>
      </c>
      <c r="G902" s="140" t="s">
        <v>154</v>
      </c>
      <c r="H902" s="140" t="s">
        <v>199</v>
      </c>
      <c r="I902" s="141">
        <v>428</v>
      </c>
    </row>
    <row r="903" spans="1:9" x14ac:dyDescent="0.35">
      <c r="A903" s="141">
        <v>2016</v>
      </c>
      <c r="B903" s="140" t="s">
        <v>0</v>
      </c>
      <c r="C903" s="140" t="s">
        <v>1</v>
      </c>
      <c r="D903" s="140" t="s">
        <v>184</v>
      </c>
      <c r="E903" s="140" t="s">
        <v>186</v>
      </c>
      <c r="F903" s="140" t="s">
        <v>162</v>
      </c>
      <c r="G903" s="140" t="s">
        <v>154</v>
      </c>
      <c r="H903" s="140" t="s">
        <v>258</v>
      </c>
      <c r="I903" s="141">
        <v>15</v>
      </c>
    </row>
    <row r="904" spans="1:9" x14ac:dyDescent="0.35">
      <c r="A904" s="141">
        <v>2016</v>
      </c>
      <c r="B904" s="140" t="s">
        <v>0</v>
      </c>
      <c r="C904" s="140" t="s">
        <v>1</v>
      </c>
      <c r="D904" s="140" t="s">
        <v>184</v>
      </c>
      <c r="E904" s="140" t="s">
        <v>186</v>
      </c>
      <c r="F904" s="140" t="s">
        <v>162</v>
      </c>
      <c r="G904" s="140" t="s">
        <v>200</v>
      </c>
      <c r="H904" s="140" t="s">
        <v>199</v>
      </c>
      <c r="I904" s="141">
        <v>82</v>
      </c>
    </row>
    <row r="905" spans="1:9" x14ac:dyDescent="0.35">
      <c r="A905" s="141">
        <v>2016</v>
      </c>
      <c r="B905" s="140" t="s">
        <v>0</v>
      </c>
      <c r="C905" s="140" t="s">
        <v>1</v>
      </c>
      <c r="D905" s="140" t="s">
        <v>184</v>
      </c>
      <c r="E905" s="140" t="s">
        <v>186</v>
      </c>
      <c r="F905" s="140" t="s">
        <v>162</v>
      </c>
      <c r="G905" s="140" t="s">
        <v>200</v>
      </c>
      <c r="H905" s="140" t="s">
        <v>258</v>
      </c>
      <c r="I905" s="141">
        <v>3</v>
      </c>
    </row>
    <row r="906" spans="1:9" x14ac:dyDescent="0.35">
      <c r="A906" s="141">
        <v>2016</v>
      </c>
      <c r="B906" s="140" t="s">
        <v>2</v>
      </c>
      <c r="C906" s="140" t="s">
        <v>3</v>
      </c>
      <c r="D906" s="140" t="s">
        <v>184</v>
      </c>
      <c r="E906" s="140" t="s">
        <v>187</v>
      </c>
      <c r="F906" s="140" t="s">
        <v>162</v>
      </c>
      <c r="G906" s="140" t="s">
        <v>154</v>
      </c>
      <c r="H906" s="140" t="s">
        <v>199</v>
      </c>
      <c r="I906" s="141">
        <v>309</v>
      </c>
    </row>
    <row r="907" spans="1:9" x14ac:dyDescent="0.35">
      <c r="A907" s="141">
        <v>2016</v>
      </c>
      <c r="B907" s="140" t="s">
        <v>2</v>
      </c>
      <c r="C907" s="140" t="s">
        <v>3</v>
      </c>
      <c r="D907" s="140" t="s">
        <v>184</v>
      </c>
      <c r="E907" s="140" t="s">
        <v>187</v>
      </c>
      <c r="F907" s="140" t="s">
        <v>162</v>
      </c>
      <c r="G907" s="140" t="s">
        <v>154</v>
      </c>
      <c r="H907" s="140" t="s">
        <v>258</v>
      </c>
      <c r="I907" s="141">
        <v>11</v>
      </c>
    </row>
    <row r="908" spans="1:9" x14ac:dyDescent="0.35">
      <c r="A908" s="141">
        <v>2016</v>
      </c>
      <c r="B908" s="140" t="s">
        <v>2</v>
      </c>
      <c r="C908" s="140" t="s">
        <v>3</v>
      </c>
      <c r="D908" s="140" t="s">
        <v>184</v>
      </c>
      <c r="E908" s="140" t="s">
        <v>187</v>
      </c>
      <c r="F908" s="140" t="s">
        <v>162</v>
      </c>
      <c r="G908" s="140" t="s">
        <v>200</v>
      </c>
      <c r="H908" s="140" t="s">
        <v>199</v>
      </c>
      <c r="I908" s="141">
        <v>143</v>
      </c>
    </row>
    <row r="909" spans="1:9" x14ac:dyDescent="0.35">
      <c r="A909" s="141">
        <v>2016</v>
      </c>
      <c r="B909" s="140" t="s">
        <v>2</v>
      </c>
      <c r="C909" s="140" t="s">
        <v>3</v>
      </c>
      <c r="D909" s="140" t="s">
        <v>184</v>
      </c>
      <c r="E909" s="140" t="s">
        <v>187</v>
      </c>
      <c r="F909" s="140" t="s">
        <v>162</v>
      </c>
      <c r="G909" s="140" t="s">
        <v>200</v>
      </c>
      <c r="H909" s="140" t="s">
        <v>258</v>
      </c>
      <c r="I909" s="141">
        <v>4</v>
      </c>
    </row>
    <row r="910" spans="1:9" x14ac:dyDescent="0.35">
      <c r="A910" s="141">
        <v>2016</v>
      </c>
      <c r="B910" s="140" t="s">
        <v>4</v>
      </c>
      <c r="C910" s="140" t="s">
        <v>5</v>
      </c>
      <c r="D910" s="140" t="s">
        <v>184</v>
      </c>
      <c r="E910" s="140" t="s">
        <v>186</v>
      </c>
      <c r="F910" s="140" t="s">
        <v>162</v>
      </c>
      <c r="G910" s="140" t="s">
        <v>154</v>
      </c>
      <c r="H910" s="140" t="s">
        <v>199</v>
      </c>
      <c r="I910" s="141">
        <v>0</v>
      </c>
    </row>
    <row r="911" spans="1:9" x14ac:dyDescent="0.35">
      <c r="A911" s="141">
        <v>2016</v>
      </c>
      <c r="B911" s="140" t="s">
        <v>4</v>
      </c>
      <c r="C911" s="140" t="s">
        <v>5</v>
      </c>
      <c r="D911" s="140" t="s">
        <v>184</v>
      </c>
      <c r="E911" s="140" t="s">
        <v>186</v>
      </c>
      <c r="F911" s="140" t="s">
        <v>162</v>
      </c>
      <c r="G911" s="140" t="s">
        <v>154</v>
      </c>
      <c r="H911" s="140" t="s">
        <v>258</v>
      </c>
      <c r="I911" s="141">
        <v>0</v>
      </c>
    </row>
    <row r="912" spans="1:9" x14ac:dyDescent="0.35">
      <c r="A912" s="141">
        <v>2016</v>
      </c>
      <c r="B912" s="140" t="s">
        <v>4</v>
      </c>
      <c r="C912" s="140" t="s">
        <v>5</v>
      </c>
      <c r="D912" s="140" t="s">
        <v>184</v>
      </c>
      <c r="E912" s="140" t="s">
        <v>186</v>
      </c>
      <c r="F912" s="140" t="s">
        <v>162</v>
      </c>
      <c r="G912" s="140" t="s">
        <v>200</v>
      </c>
      <c r="H912" s="140" t="s">
        <v>199</v>
      </c>
      <c r="I912" s="141">
        <v>0</v>
      </c>
    </row>
    <row r="913" spans="1:9" x14ac:dyDescent="0.35">
      <c r="A913" s="141">
        <v>2016</v>
      </c>
      <c r="B913" s="140" t="s">
        <v>4</v>
      </c>
      <c r="C913" s="140" t="s">
        <v>5</v>
      </c>
      <c r="D913" s="140" t="s">
        <v>184</v>
      </c>
      <c r="E913" s="140" t="s">
        <v>186</v>
      </c>
      <c r="F913" s="140" t="s">
        <v>162</v>
      </c>
      <c r="G913" s="140" t="s">
        <v>200</v>
      </c>
      <c r="H913" s="140" t="s">
        <v>258</v>
      </c>
      <c r="I913" s="141">
        <v>0</v>
      </c>
    </row>
    <row r="914" spans="1:9" x14ac:dyDescent="0.35">
      <c r="A914" s="141">
        <v>2016</v>
      </c>
      <c r="B914" s="140" t="s">
        <v>6</v>
      </c>
      <c r="C914" s="140" t="s">
        <v>7</v>
      </c>
      <c r="D914" s="140" t="s">
        <v>184</v>
      </c>
      <c r="E914" s="140" t="s">
        <v>187</v>
      </c>
      <c r="F914" s="140" t="s">
        <v>162</v>
      </c>
      <c r="G914" s="140" t="s">
        <v>154</v>
      </c>
      <c r="H914" s="140" t="s">
        <v>199</v>
      </c>
      <c r="I914" s="141">
        <v>315</v>
      </c>
    </row>
    <row r="915" spans="1:9" x14ac:dyDescent="0.35">
      <c r="A915" s="141">
        <v>2016</v>
      </c>
      <c r="B915" s="140" t="s">
        <v>6</v>
      </c>
      <c r="C915" s="140" t="s">
        <v>7</v>
      </c>
      <c r="D915" s="140" t="s">
        <v>184</v>
      </c>
      <c r="E915" s="140" t="s">
        <v>187</v>
      </c>
      <c r="F915" s="140" t="s">
        <v>162</v>
      </c>
      <c r="G915" s="140" t="s">
        <v>154</v>
      </c>
      <c r="H915" s="140" t="s">
        <v>258</v>
      </c>
      <c r="I915" s="141">
        <v>4</v>
      </c>
    </row>
    <row r="916" spans="1:9" x14ac:dyDescent="0.35">
      <c r="A916" s="141">
        <v>2016</v>
      </c>
      <c r="B916" s="140" t="s">
        <v>6</v>
      </c>
      <c r="C916" s="140" t="s">
        <v>7</v>
      </c>
      <c r="D916" s="140" t="s">
        <v>184</v>
      </c>
      <c r="E916" s="140" t="s">
        <v>187</v>
      </c>
      <c r="F916" s="140" t="s">
        <v>162</v>
      </c>
      <c r="G916" s="140" t="s">
        <v>200</v>
      </c>
      <c r="H916" s="140" t="s">
        <v>199</v>
      </c>
      <c r="I916" s="141">
        <v>77</v>
      </c>
    </row>
    <row r="917" spans="1:9" x14ac:dyDescent="0.35">
      <c r="A917" s="141">
        <v>2016</v>
      </c>
      <c r="B917" s="140" t="s">
        <v>6</v>
      </c>
      <c r="C917" s="140" t="s">
        <v>7</v>
      </c>
      <c r="D917" s="140" t="s">
        <v>184</v>
      </c>
      <c r="E917" s="140" t="s">
        <v>187</v>
      </c>
      <c r="F917" s="140" t="s">
        <v>162</v>
      </c>
      <c r="G917" s="140" t="s">
        <v>200</v>
      </c>
      <c r="H917" s="140" t="s">
        <v>258</v>
      </c>
      <c r="I917" s="141">
        <v>1</v>
      </c>
    </row>
    <row r="918" spans="1:9" x14ac:dyDescent="0.35">
      <c r="A918" s="141">
        <v>2016</v>
      </c>
      <c r="B918" s="140" t="s">
        <v>8</v>
      </c>
      <c r="C918" s="140" t="s">
        <v>9</v>
      </c>
      <c r="D918" s="140" t="s">
        <v>184</v>
      </c>
      <c r="E918" s="140" t="s">
        <v>188</v>
      </c>
      <c r="F918" s="140" t="s">
        <v>162</v>
      </c>
      <c r="G918" s="140" t="s">
        <v>154</v>
      </c>
      <c r="H918" s="140" t="s">
        <v>199</v>
      </c>
      <c r="I918" s="141">
        <v>358</v>
      </c>
    </row>
    <row r="919" spans="1:9" x14ac:dyDescent="0.35">
      <c r="A919" s="141">
        <v>2016</v>
      </c>
      <c r="B919" s="140" t="s">
        <v>8</v>
      </c>
      <c r="C919" s="140" t="s">
        <v>9</v>
      </c>
      <c r="D919" s="140" t="s">
        <v>184</v>
      </c>
      <c r="E919" s="140" t="s">
        <v>188</v>
      </c>
      <c r="F919" s="140" t="s">
        <v>162</v>
      </c>
      <c r="G919" s="140" t="s">
        <v>154</v>
      </c>
      <c r="H919" s="140" t="s">
        <v>258</v>
      </c>
      <c r="I919" s="141">
        <v>15</v>
      </c>
    </row>
    <row r="920" spans="1:9" x14ac:dyDescent="0.35">
      <c r="A920" s="141">
        <v>2016</v>
      </c>
      <c r="B920" s="140" t="s">
        <v>8</v>
      </c>
      <c r="C920" s="140" t="s">
        <v>9</v>
      </c>
      <c r="D920" s="140" t="s">
        <v>184</v>
      </c>
      <c r="E920" s="140" t="s">
        <v>188</v>
      </c>
      <c r="F920" s="140" t="s">
        <v>162</v>
      </c>
      <c r="G920" s="140" t="s">
        <v>200</v>
      </c>
      <c r="H920" s="140" t="s">
        <v>199</v>
      </c>
      <c r="I920" s="141">
        <v>138</v>
      </c>
    </row>
    <row r="921" spans="1:9" x14ac:dyDescent="0.35">
      <c r="A921" s="141">
        <v>2016</v>
      </c>
      <c r="B921" s="140" t="s">
        <v>8</v>
      </c>
      <c r="C921" s="140" t="s">
        <v>9</v>
      </c>
      <c r="D921" s="140" t="s">
        <v>184</v>
      </c>
      <c r="E921" s="140" t="s">
        <v>188</v>
      </c>
      <c r="F921" s="140" t="s">
        <v>162</v>
      </c>
      <c r="G921" s="140" t="s">
        <v>200</v>
      </c>
      <c r="H921" s="140" t="s">
        <v>258</v>
      </c>
      <c r="I921" s="141">
        <v>7</v>
      </c>
    </row>
    <row r="922" spans="1:9" x14ac:dyDescent="0.35">
      <c r="A922" s="141">
        <v>2016</v>
      </c>
      <c r="B922" s="140" t="s">
        <v>10</v>
      </c>
      <c r="C922" s="140" t="s">
        <v>11</v>
      </c>
      <c r="D922" s="140" t="s">
        <v>184</v>
      </c>
      <c r="E922" s="140" t="s">
        <v>187</v>
      </c>
      <c r="F922" s="140" t="s">
        <v>162</v>
      </c>
      <c r="G922" s="140" t="s">
        <v>154</v>
      </c>
      <c r="H922" s="140" t="s">
        <v>199</v>
      </c>
      <c r="I922" s="141">
        <v>386</v>
      </c>
    </row>
    <row r="923" spans="1:9" x14ac:dyDescent="0.35">
      <c r="A923" s="141">
        <v>2016</v>
      </c>
      <c r="B923" s="140" t="s">
        <v>10</v>
      </c>
      <c r="C923" s="140" t="s">
        <v>11</v>
      </c>
      <c r="D923" s="140" t="s">
        <v>184</v>
      </c>
      <c r="E923" s="140" t="s">
        <v>187</v>
      </c>
      <c r="F923" s="140" t="s">
        <v>162</v>
      </c>
      <c r="G923" s="140" t="s">
        <v>154</v>
      </c>
      <c r="H923" s="140" t="s">
        <v>258</v>
      </c>
      <c r="I923" s="141">
        <v>33</v>
      </c>
    </row>
    <row r="924" spans="1:9" x14ac:dyDescent="0.35">
      <c r="A924" s="141">
        <v>2016</v>
      </c>
      <c r="B924" s="140" t="s">
        <v>10</v>
      </c>
      <c r="C924" s="140" t="s">
        <v>11</v>
      </c>
      <c r="D924" s="140" t="s">
        <v>184</v>
      </c>
      <c r="E924" s="140" t="s">
        <v>187</v>
      </c>
      <c r="F924" s="140" t="s">
        <v>162</v>
      </c>
      <c r="G924" s="140" t="s">
        <v>200</v>
      </c>
      <c r="H924" s="140" t="s">
        <v>199</v>
      </c>
      <c r="I924" s="141">
        <v>167</v>
      </c>
    </row>
    <row r="925" spans="1:9" x14ac:dyDescent="0.35">
      <c r="A925" s="141">
        <v>2016</v>
      </c>
      <c r="B925" s="140" t="s">
        <v>10</v>
      </c>
      <c r="C925" s="140" t="s">
        <v>11</v>
      </c>
      <c r="D925" s="140" t="s">
        <v>184</v>
      </c>
      <c r="E925" s="140" t="s">
        <v>187</v>
      </c>
      <c r="F925" s="140" t="s">
        <v>162</v>
      </c>
      <c r="G925" s="140" t="s">
        <v>200</v>
      </c>
      <c r="H925" s="140" t="s">
        <v>258</v>
      </c>
      <c r="I925" s="141">
        <v>8</v>
      </c>
    </row>
    <row r="926" spans="1:9" x14ac:dyDescent="0.35">
      <c r="A926" s="141">
        <v>2016</v>
      </c>
      <c r="B926" s="140" t="s">
        <v>12</v>
      </c>
      <c r="C926" s="140" t="s">
        <v>13</v>
      </c>
      <c r="D926" s="140" t="s">
        <v>184</v>
      </c>
      <c r="E926" s="140" t="s">
        <v>186</v>
      </c>
      <c r="F926" s="140" t="s">
        <v>162</v>
      </c>
      <c r="G926" s="140" t="s">
        <v>154</v>
      </c>
      <c r="H926" s="140" t="s">
        <v>199</v>
      </c>
      <c r="I926" s="141">
        <v>0</v>
      </c>
    </row>
    <row r="927" spans="1:9" x14ac:dyDescent="0.35">
      <c r="A927" s="141">
        <v>2016</v>
      </c>
      <c r="B927" s="140" t="s">
        <v>12</v>
      </c>
      <c r="C927" s="140" t="s">
        <v>13</v>
      </c>
      <c r="D927" s="140" t="s">
        <v>184</v>
      </c>
      <c r="E927" s="140" t="s">
        <v>186</v>
      </c>
      <c r="F927" s="140" t="s">
        <v>162</v>
      </c>
      <c r="G927" s="140" t="s">
        <v>154</v>
      </c>
      <c r="H927" s="140" t="s">
        <v>258</v>
      </c>
      <c r="I927" s="141">
        <v>0</v>
      </c>
    </row>
    <row r="928" spans="1:9" x14ac:dyDescent="0.35">
      <c r="A928" s="141">
        <v>2016</v>
      </c>
      <c r="B928" s="140" t="s">
        <v>12</v>
      </c>
      <c r="C928" s="140" t="s">
        <v>13</v>
      </c>
      <c r="D928" s="140" t="s">
        <v>184</v>
      </c>
      <c r="E928" s="140" t="s">
        <v>186</v>
      </c>
      <c r="F928" s="140" t="s">
        <v>162</v>
      </c>
      <c r="G928" s="140" t="s">
        <v>200</v>
      </c>
      <c r="H928" s="140" t="s">
        <v>199</v>
      </c>
      <c r="I928" s="141">
        <v>0</v>
      </c>
    </row>
    <row r="929" spans="1:9" x14ac:dyDescent="0.35">
      <c r="A929" s="141">
        <v>2016</v>
      </c>
      <c r="B929" s="140" t="s">
        <v>12</v>
      </c>
      <c r="C929" s="140" t="s">
        <v>13</v>
      </c>
      <c r="D929" s="140" t="s">
        <v>184</v>
      </c>
      <c r="E929" s="140" t="s">
        <v>186</v>
      </c>
      <c r="F929" s="140" t="s">
        <v>162</v>
      </c>
      <c r="G929" s="140" t="s">
        <v>200</v>
      </c>
      <c r="H929" s="140" t="s">
        <v>258</v>
      </c>
      <c r="I929" s="141">
        <v>0</v>
      </c>
    </row>
    <row r="930" spans="1:9" x14ac:dyDescent="0.35">
      <c r="A930" s="141">
        <v>2016</v>
      </c>
      <c r="B930" s="140" t="s">
        <v>14</v>
      </c>
      <c r="C930" s="140" t="s">
        <v>15</v>
      </c>
      <c r="D930" s="140" t="s">
        <v>184</v>
      </c>
      <c r="E930" s="140" t="s">
        <v>188</v>
      </c>
      <c r="F930" s="140" t="s">
        <v>162</v>
      </c>
      <c r="G930" s="140" t="s">
        <v>154</v>
      </c>
      <c r="H930" s="140" t="s">
        <v>199</v>
      </c>
      <c r="I930" s="141">
        <v>339</v>
      </c>
    </row>
    <row r="931" spans="1:9" x14ac:dyDescent="0.35">
      <c r="A931" s="141">
        <v>2016</v>
      </c>
      <c r="B931" s="140" t="s">
        <v>14</v>
      </c>
      <c r="C931" s="140" t="s">
        <v>15</v>
      </c>
      <c r="D931" s="140" t="s">
        <v>184</v>
      </c>
      <c r="E931" s="140" t="s">
        <v>188</v>
      </c>
      <c r="F931" s="140" t="s">
        <v>162</v>
      </c>
      <c r="G931" s="140" t="s">
        <v>154</v>
      </c>
      <c r="H931" s="140" t="s">
        <v>258</v>
      </c>
      <c r="I931" s="141">
        <v>9</v>
      </c>
    </row>
    <row r="932" spans="1:9" x14ac:dyDescent="0.35">
      <c r="A932" s="141">
        <v>2016</v>
      </c>
      <c r="B932" s="140" t="s">
        <v>14</v>
      </c>
      <c r="C932" s="140" t="s">
        <v>15</v>
      </c>
      <c r="D932" s="140" t="s">
        <v>184</v>
      </c>
      <c r="E932" s="140" t="s">
        <v>188</v>
      </c>
      <c r="F932" s="140" t="s">
        <v>162</v>
      </c>
      <c r="G932" s="140" t="s">
        <v>200</v>
      </c>
      <c r="H932" s="140" t="s">
        <v>199</v>
      </c>
      <c r="I932" s="141">
        <v>38</v>
      </c>
    </row>
    <row r="933" spans="1:9" x14ac:dyDescent="0.35">
      <c r="A933" s="141">
        <v>2016</v>
      </c>
      <c r="B933" s="140" t="s">
        <v>14</v>
      </c>
      <c r="C933" s="140" t="s">
        <v>15</v>
      </c>
      <c r="D933" s="140" t="s">
        <v>184</v>
      </c>
      <c r="E933" s="140" t="s">
        <v>188</v>
      </c>
      <c r="F933" s="140" t="s">
        <v>162</v>
      </c>
      <c r="G933" s="140" t="s">
        <v>200</v>
      </c>
      <c r="H933" s="140" t="s">
        <v>258</v>
      </c>
      <c r="I933" s="141">
        <v>0</v>
      </c>
    </row>
    <row r="934" spans="1:9" x14ac:dyDescent="0.35">
      <c r="A934" s="141">
        <v>2016</v>
      </c>
      <c r="B934" s="140" t="s">
        <v>16</v>
      </c>
      <c r="C934" s="140" t="s">
        <v>17</v>
      </c>
      <c r="D934" s="140" t="s">
        <v>184</v>
      </c>
      <c r="E934" s="140" t="s">
        <v>188</v>
      </c>
      <c r="F934" s="140" t="s">
        <v>162</v>
      </c>
      <c r="G934" s="140" t="s">
        <v>154</v>
      </c>
      <c r="H934" s="140" t="s">
        <v>199</v>
      </c>
      <c r="I934" s="141">
        <v>98</v>
      </c>
    </row>
    <row r="935" spans="1:9" x14ac:dyDescent="0.35">
      <c r="A935" s="141">
        <v>2016</v>
      </c>
      <c r="B935" s="140" t="s">
        <v>16</v>
      </c>
      <c r="C935" s="140" t="s">
        <v>17</v>
      </c>
      <c r="D935" s="140" t="s">
        <v>184</v>
      </c>
      <c r="E935" s="140" t="s">
        <v>188</v>
      </c>
      <c r="F935" s="140" t="s">
        <v>162</v>
      </c>
      <c r="G935" s="140" t="s">
        <v>154</v>
      </c>
      <c r="H935" s="140" t="s">
        <v>258</v>
      </c>
      <c r="I935" s="141">
        <v>3</v>
      </c>
    </row>
    <row r="936" spans="1:9" x14ac:dyDescent="0.35">
      <c r="A936" s="141">
        <v>2016</v>
      </c>
      <c r="B936" s="140" t="s">
        <v>16</v>
      </c>
      <c r="C936" s="140" t="s">
        <v>17</v>
      </c>
      <c r="D936" s="140" t="s">
        <v>184</v>
      </c>
      <c r="E936" s="140" t="s">
        <v>188</v>
      </c>
      <c r="F936" s="140" t="s">
        <v>162</v>
      </c>
      <c r="G936" s="140" t="s">
        <v>200</v>
      </c>
      <c r="H936" s="140" t="s">
        <v>199</v>
      </c>
      <c r="I936" s="141">
        <v>40</v>
      </c>
    </row>
    <row r="937" spans="1:9" x14ac:dyDescent="0.35">
      <c r="A937" s="141">
        <v>2016</v>
      </c>
      <c r="B937" s="140" t="s">
        <v>16</v>
      </c>
      <c r="C937" s="140" t="s">
        <v>17</v>
      </c>
      <c r="D937" s="140" t="s">
        <v>184</v>
      </c>
      <c r="E937" s="140" t="s">
        <v>188</v>
      </c>
      <c r="F937" s="140" t="s">
        <v>162</v>
      </c>
      <c r="G937" s="140" t="s">
        <v>200</v>
      </c>
      <c r="H937" s="140" t="s">
        <v>258</v>
      </c>
      <c r="I937" s="141">
        <v>0</v>
      </c>
    </row>
    <row r="938" spans="1:9" x14ac:dyDescent="0.35">
      <c r="A938" s="141">
        <v>2016</v>
      </c>
      <c r="B938" s="140" t="s">
        <v>18</v>
      </c>
      <c r="C938" s="140" t="s">
        <v>19</v>
      </c>
      <c r="D938" s="140" t="s">
        <v>184</v>
      </c>
      <c r="E938" s="140" t="s">
        <v>187</v>
      </c>
      <c r="F938" s="140" t="s">
        <v>162</v>
      </c>
      <c r="G938" s="140" t="s">
        <v>154</v>
      </c>
      <c r="H938" s="140" t="s">
        <v>199</v>
      </c>
      <c r="I938" s="141">
        <v>269</v>
      </c>
    </row>
    <row r="939" spans="1:9" x14ac:dyDescent="0.35">
      <c r="A939" s="141">
        <v>2016</v>
      </c>
      <c r="B939" s="140" t="s">
        <v>18</v>
      </c>
      <c r="C939" s="140" t="s">
        <v>19</v>
      </c>
      <c r="D939" s="140" t="s">
        <v>184</v>
      </c>
      <c r="E939" s="140" t="s">
        <v>187</v>
      </c>
      <c r="F939" s="140" t="s">
        <v>162</v>
      </c>
      <c r="G939" s="140" t="s">
        <v>154</v>
      </c>
      <c r="H939" s="140" t="s">
        <v>258</v>
      </c>
      <c r="I939" s="141">
        <v>23</v>
      </c>
    </row>
    <row r="940" spans="1:9" x14ac:dyDescent="0.35">
      <c r="A940" s="141">
        <v>2016</v>
      </c>
      <c r="B940" s="140" t="s">
        <v>18</v>
      </c>
      <c r="C940" s="140" t="s">
        <v>19</v>
      </c>
      <c r="D940" s="140" t="s">
        <v>184</v>
      </c>
      <c r="E940" s="140" t="s">
        <v>187</v>
      </c>
      <c r="F940" s="140" t="s">
        <v>162</v>
      </c>
      <c r="G940" s="140" t="s">
        <v>200</v>
      </c>
      <c r="H940" s="140" t="s">
        <v>199</v>
      </c>
      <c r="I940" s="141">
        <v>90</v>
      </c>
    </row>
    <row r="941" spans="1:9" x14ac:dyDescent="0.35">
      <c r="A941" s="141">
        <v>2016</v>
      </c>
      <c r="B941" s="140" t="s">
        <v>18</v>
      </c>
      <c r="C941" s="140" t="s">
        <v>19</v>
      </c>
      <c r="D941" s="140" t="s">
        <v>184</v>
      </c>
      <c r="E941" s="140" t="s">
        <v>187</v>
      </c>
      <c r="F941" s="140" t="s">
        <v>162</v>
      </c>
      <c r="G941" s="140" t="s">
        <v>200</v>
      </c>
      <c r="H941" s="140" t="s">
        <v>258</v>
      </c>
      <c r="I941" s="141">
        <v>11</v>
      </c>
    </row>
    <row r="942" spans="1:9" x14ac:dyDescent="0.35">
      <c r="A942" s="141">
        <v>2016</v>
      </c>
      <c r="B942" s="140" t="s">
        <v>20</v>
      </c>
      <c r="C942" s="140" t="s">
        <v>21</v>
      </c>
      <c r="D942" s="140" t="s">
        <v>184</v>
      </c>
      <c r="E942" s="140" t="s">
        <v>188</v>
      </c>
      <c r="F942" s="140" t="s">
        <v>162</v>
      </c>
      <c r="G942" s="140" t="s">
        <v>154</v>
      </c>
      <c r="H942" s="140" t="s">
        <v>199</v>
      </c>
      <c r="I942" s="141">
        <v>1322</v>
      </c>
    </row>
    <row r="943" spans="1:9" x14ac:dyDescent="0.35">
      <c r="A943" s="141">
        <v>2016</v>
      </c>
      <c r="B943" s="140" t="s">
        <v>20</v>
      </c>
      <c r="C943" s="140" t="s">
        <v>21</v>
      </c>
      <c r="D943" s="140" t="s">
        <v>184</v>
      </c>
      <c r="E943" s="140" t="s">
        <v>188</v>
      </c>
      <c r="F943" s="140" t="s">
        <v>162</v>
      </c>
      <c r="G943" s="140" t="s">
        <v>154</v>
      </c>
      <c r="H943" s="140" t="s">
        <v>258</v>
      </c>
      <c r="I943" s="141">
        <v>16</v>
      </c>
    </row>
    <row r="944" spans="1:9" x14ac:dyDescent="0.35">
      <c r="A944" s="141">
        <v>2016</v>
      </c>
      <c r="B944" s="140" t="s">
        <v>20</v>
      </c>
      <c r="C944" s="140" t="s">
        <v>21</v>
      </c>
      <c r="D944" s="140" t="s">
        <v>184</v>
      </c>
      <c r="E944" s="140" t="s">
        <v>188</v>
      </c>
      <c r="F944" s="140" t="s">
        <v>162</v>
      </c>
      <c r="G944" s="140" t="s">
        <v>200</v>
      </c>
      <c r="H944" s="140" t="s">
        <v>199</v>
      </c>
      <c r="I944" s="141">
        <v>214</v>
      </c>
    </row>
    <row r="945" spans="1:9" x14ac:dyDescent="0.35">
      <c r="A945" s="141">
        <v>2016</v>
      </c>
      <c r="B945" s="140" t="s">
        <v>20</v>
      </c>
      <c r="C945" s="140" t="s">
        <v>21</v>
      </c>
      <c r="D945" s="140" t="s">
        <v>184</v>
      </c>
      <c r="E945" s="140" t="s">
        <v>188</v>
      </c>
      <c r="F945" s="140" t="s">
        <v>162</v>
      </c>
      <c r="G945" s="140" t="s">
        <v>200</v>
      </c>
      <c r="H945" s="140" t="s">
        <v>258</v>
      </c>
      <c r="I945" s="141">
        <v>1</v>
      </c>
    </row>
    <row r="946" spans="1:9" x14ac:dyDescent="0.35">
      <c r="A946" s="141">
        <v>2016</v>
      </c>
      <c r="B946" s="140" t="s">
        <v>189</v>
      </c>
      <c r="C946" s="140" t="s">
        <v>201</v>
      </c>
      <c r="D946" s="140" t="s">
        <v>184</v>
      </c>
      <c r="E946" s="140" t="s">
        <v>187</v>
      </c>
      <c r="F946" s="140" t="s">
        <v>162</v>
      </c>
      <c r="G946" s="140" t="s">
        <v>154</v>
      </c>
      <c r="H946" s="140" t="s">
        <v>199</v>
      </c>
      <c r="I946" s="141">
        <v>607</v>
      </c>
    </row>
    <row r="947" spans="1:9" x14ac:dyDescent="0.35">
      <c r="A947" s="141">
        <v>2016</v>
      </c>
      <c r="B947" s="140" t="s">
        <v>189</v>
      </c>
      <c r="C947" s="140" t="s">
        <v>201</v>
      </c>
      <c r="D947" s="140" t="s">
        <v>184</v>
      </c>
      <c r="E947" s="140" t="s">
        <v>187</v>
      </c>
      <c r="F947" s="140" t="s">
        <v>162</v>
      </c>
      <c r="G947" s="140" t="s">
        <v>154</v>
      </c>
      <c r="H947" s="140" t="s">
        <v>258</v>
      </c>
      <c r="I947" s="141">
        <v>17</v>
      </c>
    </row>
    <row r="948" spans="1:9" x14ac:dyDescent="0.35">
      <c r="A948" s="141">
        <v>2016</v>
      </c>
      <c r="B948" s="140" t="s">
        <v>189</v>
      </c>
      <c r="C948" s="140" t="s">
        <v>201</v>
      </c>
      <c r="D948" s="140" t="s">
        <v>184</v>
      </c>
      <c r="E948" s="140" t="s">
        <v>187</v>
      </c>
      <c r="F948" s="140" t="s">
        <v>162</v>
      </c>
      <c r="G948" s="140" t="s">
        <v>200</v>
      </c>
      <c r="H948" s="140" t="s">
        <v>199</v>
      </c>
      <c r="I948" s="141">
        <v>102</v>
      </c>
    </row>
    <row r="949" spans="1:9" x14ac:dyDescent="0.35">
      <c r="A949" s="141">
        <v>2016</v>
      </c>
      <c r="B949" s="140" t="s">
        <v>189</v>
      </c>
      <c r="C949" s="140" t="s">
        <v>201</v>
      </c>
      <c r="D949" s="140" t="s">
        <v>184</v>
      </c>
      <c r="E949" s="140" t="s">
        <v>187</v>
      </c>
      <c r="F949" s="140" t="s">
        <v>162</v>
      </c>
      <c r="G949" s="140" t="s">
        <v>200</v>
      </c>
      <c r="H949" s="140" t="s">
        <v>258</v>
      </c>
      <c r="I949" s="141">
        <v>6</v>
      </c>
    </row>
    <row r="950" spans="1:9" x14ac:dyDescent="0.35">
      <c r="A950" s="141">
        <v>2016</v>
      </c>
      <c r="B950" s="140" t="s">
        <v>24</v>
      </c>
      <c r="C950" s="140" t="s">
        <v>25</v>
      </c>
      <c r="D950" s="140" t="s">
        <v>184</v>
      </c>
      <c r="E950" s="140" t="s">
        <v>188</v>
      </c>
      <c r="F950" s="140" t="s">
        <v>162</v>
      </c>
      <c r="G950" s="140" t="s">
        <v>154</v>
      </c>
      <c r="H950" s="140" t="s">
        <v>199</v>
      </c>
      <c r="I950" s="141">
        <v>110</v>
      </c>
    </row>
    <row r="951" spans="1:9" x14ac:dyDescent="0.35">
      <c r="A951" s="141">
        <v>2016</v>
      </c>
      <c r="B951" s="140" t="s">
        <v>24</v>
      </c>
      <c r="C951" s="140" t="s">
        <v>25</v>
      </c>
      <c r="D951" s="140" t="s">
        <v>184</v>
      </c>
      <c r="E951" s="140" t="s">
        <v>188</v>
      </c>
      <c r="F951" s="140" t="s">
        <v>162</v>
      </c>
      <c r="G951" s="140" t="s">
        <v>154</v>
      </c>
      <c r="H951" s="140" t="s">
        <v>258</v>
      </c>
      <c r="I951" s="141">
        <v>6</v>
      </c>
    </row>
    <row r="952" spans="1:9" x14ac:dyDescent="0.35">
      <c r="A952" s="141">
        <v>2016</v>
      </c>
      <c r="B952" s="140" t="s">
        <v>24</v>
      </c>
      <c r="C952" s="140" t="s">
        <v>25</v>
      </c>
      <c r="D952" s="140" t="s">
        <v>184</v>
      </c>
      <c r="E952" s="140" t="s">
        <v>188</v>
      </c>
      <c r="F952" s="140" t="s">
        <v>162</v>
      </c>
      <c r="G952" s="140" t="s">
        <v>200</v>
      </c>
      <c r="H952" s="140" t="s">
        <v>199</v>
      </c>
      <c r="I952" s="141">
        <v>39</v>
      </c>
    </row>
    <row r="953" spans="1:9" x14ac:dyDescent="0.35">
      <c r="A953" s="141">
        <v>2016</v>
      </c>
      <c r="B953" s="140" t="s">
        <v>24</v>
      </c>
      <c r="C953" s="140" t="s">
        <v>25</v>
      </c>
      <c r="D953" s="140" t="s">
        <v>184</v>
      </c>
      <c r="E953" s="140" t="s">
        <v>188</v>
      </c>
      <c r="F953" s="140" t="s">
        <v>162</v>
      </c>
      <c r="G953" s="140" t="s">
        <v>200</v>
      </c>
      <c r="H953" s="140" t="s">
        <v>258</v>
      </c>
      <c r="I953" s="141">
        <v>1</v>
      </c>
    </row>
    <row r="954" spans="1:9" x14ac:dyDescent="0.35">
      <c r="A954" s="141">
        <v>2016</v>
      </c>
      <c r="B954" s="140" t="s">
        <v>26</v>
      </c>
      <c r="C954" s="140" t="s">
        <v>27</v>
      </c>
      <c r="D954" s="140" t="s">
        <v>184</v>
      </c>
      <c r="E954" s="140" t="s">
        <v>187</v>
      </c>
      <c r="F954" s="140" t="s">
        <v>162</v>
      </c>
      <c r="G954" s="140" t="s">
        <v>154</v>
      </c>
      <c r="H954" s="140" t="s">
        <v>199</v>
      </c>
      <c r="I954" s="141">
        <v>405</v>
      </c>
    </row>
    <row r="955" spans="1:9" x14ac:dyDescent="0.35">
      <c r="A955" s="141">
        <v>2016</v>
      </c>
      <c r="B955" s="140" t="s">
        <v>26</v>
      </c>
      <c r="C955" s="140" t="s">
        <v>27</v>
      </c>
      <c r="D955" s="140" t="s">
        <v>184</v>
      </c>
      <c r="E955" s="140" t="s">
        <v>187</v>
      </c>
      <c r="F955" s="140" t="s">
        <v>162</v>
      </c>
      <c r="G955" s="140" t="s">
        <v>154</v>
      </c>
      <c r="H955" s="140" t="s">
        <v>258</v>
      </c>
      <c r="I955" s="141">
        <v>21</v>
      </c>
    </row>
    <row r="956" spans="1:9" x14ac:dyDescent="0.35">
      <c r="A956" s="141">
        <v>2016</v>
      </c>
      <c r="B956" s="140" t="s">
        <v>26</v>
      </c>
      <c r="C956" s="140" t="s">
        <v>27</v>
      </c>
      <c r="D956" s="140" t="s">
        <v>184</v>
      </c>
      <c r="E956" s="140" t="s">
        <v>187</v>
      </c>
      <c r="F956" s="140" t="s">
        <v>162</v>
      </c>
      <c r="G956" s="140" t="s">
        <v>200</v>
      </c>
      <c r="H956" s="140" t="s">
        <v>199</v>
      </c>
      <c r="I956" s="141">
        <v>134</v>
      </c>
    </row>
    <row r="957" spans="1:9" x14ac:dyDescent="0.35">
      <c r="A957" s="141">
        <v>2016</v>
      </c>
      <c r="B957" s="140" t="s">
        <v>26</v>
      </c>
      <c r="C957" s="140" t="s">
        <v>27</v>
      </c>
      <c r="D957" s="140" t="s">
        <v>184</v>
      </c>
      <c r="E957" s="140" t="s">
        <v>187</v>
      </c>
      <c r="F957" s="140" t="s">
        <v>162</v>
      </c>
      <c r="G957" s="140" t="s">
        <v>200</v>
      </c>
      <c r="H957" s="140" t="s">
        <v>258</v>
      </c>
      <c r="I957" s="141">
        <v>6</v>
      </c>
    </row>
    <row r="958" spans="1:9" x14ac:dyDescent="0.35">
      <c r="A958" s="141">
        <v>2016</v>
      </c>
      <c r="B958" s="140" t="s">
        <v>28</v>
      </c>
      <c r="C958" s="140" t="s">
        <v>29</v>
      </c>
      <c r="D958" s="140" t="s">
        <v>184</v>
      </c>
      <c r="E958" s="140" t="s">
        <v>187</v>
      </c>
      <c r="F958" s="140" t="s">
        <v>162</v>
      </c>
      <c r="G958" s="140" t="s">
        <v>154</v>
      </c>
      <c r="H958" s="140" t="s">
        <v>199</v>
      </c>
      <c r="I958" s="141">
        <v>186</v>
      </c>
    </row>
    <row r="959" spans="1:9" x14ac:dyDescent="0.35">
      <c r="A959" s="141">
        <v>2016</v>
      </c>
      <c r="B959" s="140" t="s">
        <v>28</v>
      </c>
      <c r="C959" s="140" t="s">
        <v>29</v>
      </c>
      <c r="D959" s="140" t="s">
        <v>184</v>
      </c>
      <c r="E959" s="140" t="s">
        <v>187</v>
      </c>
      <c r="F959" s="140" t="s">
        <v>162</v>
      </c>
      <c r="G959" s="140" t="s">
        <v>154</v>
      </c>
      <c r="H959" s="140" t="s">
        <v>258</v>
      </c>
      <c r="I959" s="141">
        <v>18</v>
      </c>
    </row>
    <row r="960" spans="1:9" x14ac:dyDescent="0.35">
      <c r="A960" s="141">
        <v>2016</v>
      </c>
      <c r="B960" s="140" t="s">
        <v>28</v>
      </c>
      <c r="C960" s="140" t="s">
        <v>29</v>
      </c>
      <c r="D960" s="140" t="s">
        <v>184</v>
      </c>
      <c r="E960" s="140" t="s">
        <v>187</v>
      </c>
      <c r="F960" s="140" t="s">
        <v>162</v>
      </c>
      <c r="G960" s="140" t="s">
        <v>200</v>
      </c>
      <c r="H960" s="140" t="s">
        <v>199</v>
      </c>
      <c r="I960" s="141">
        <v>91</v>
      </c>
    </row>
    <row r="961" spans="1:9" x14ac:dyDescent="0.35">
      <c r="A961" s="141">
        <v>2016</v>
      </c>
      <c r="B961" s="140" t="s">
        <v>28</v>
      </c>
      <c r="C961" s="140" t="s">
        <v>29</v>
      </c>
      <c r="D961" s="140" t="s">
        <v>184</v>
      </c>
      <c r="E961" s="140" t="s">
        <v>187</v>
      </c>
      <c r="F961" s="140" t="s">
        <v>162</v>
      </c>
      <c r="G961" s="140" t="s">
        <v>200</v>
      </c>
      <c r="H961" s="140" t="s">
        <v>258</v>
      </c>
      <c r="I961" s="141">
        <v>9</v>
      </c>
    </row>
    <row r="962" spans="1:9" x14ac:dyDescent="0.35">
      <c r="A962" s="141">
        <v>2016</v>
      </c>
      <c r="B962" s="140" t="s">
        <v>30</v>
      </c>
      <c r="C962" s="140" t="s">
        <v>31</v>
      </c>
      <c r="D962" s="140" t="s">
        <v>184</v>
      </c>
      <c r="E962" s="140" t="s">
        <v>187</v>
      </c>
      <c r="F962" s="140" t="s">
        <v>162</v>
      </c>
      <c r="G962" s="140" t="s">
        <v>154</v>
      </c>
      <c r="H962" s="140" t="s">
        <v>199</v>
      </c>
      <c r="I962" s="141">
        <v>0</v>
      </c>
    </row>
    <row r="963" spans="1:9" x14ac:dyDescent="0.35">
      <c r="A963" s="141">
        <v>2016</v>
      </c>
      <c r="B963" s="140" t="s">
        <v>30</v>
      </c>
      <c r="C963" s="140" t="s">
        <v>31</v>
      </c>
      <c r="D963" s="140" t="s">
        <v>184</v>
      </c>
      <c r="E963" s="140" t="s">
        <v>187</v>
      </c>
      <c r="F963" s="140" t="s">
        <v>162</v>
      </c>
      <c r="G963" s="140" t="s">
        <v>154</v>
      </c>
      <c r="H963" s="140" t="s">
        <v>258</v>
      </c>
      <c r="I963" s="141">
        <v>0</v>
      </c>
    </row>
    <row r="964" spans="1:9" x14ac:dyDescent="0.35">
      <c r="A964" s="141">
        <v>2016</v>
      </c>
      <c r="B964" s="140" t="s">
        <v>30</v>
      </c>
      <c r="C964" s="140" t="s">
        <v>31</v>
      </c>
      <c r="D964" s="140" t="s">
        <v>184</v>
      </c>
      <c r="E964" s="140" t="s">
        <v>187</v>
      </c>
      <c r="F964" s="140" t="s">
        <v>162</v>
      </c>
      <c r="G964" s="140" t="s">
        <v>200</v>
      </c>
      <c r="H964" s="140" t="s">
        <v>199</v>
      </c>
      <c r="I964" s="141">
        <v>0</v>
      </c>
    </row>
    <row r="965" spans="1:9" x14ac:dyDescent="0.35">
      <c r="A965" s="141">
        <v>2016</v>
      </c>
      <c r="B965" s="140" t="s">
        <v>30</v>
      </c>
      <c r="C965" s="140" t="s">
        <v>31</v>
      </c>
      <c r="D965" s="140" t="s">
        <v>184</v>
      </c>
      <c r="E965" s="140" t="s">
        <v>187</v>
      </c>
      <c r="F965" s="140" t="s">
        <v>162</v>
      </c>
      <c r="G965" s="140" t="s">
        <v>200</v>
      </c>
      <c r="H965" s="140" t="s">
        <v>258</v>
      </c>
      <c r="I965" s="141">
        <v>0</v>
      </c>
    </row>
    <row r="966" spans="1:9" x14ac:dyDescent="0.35">
      <c r="A966" s="141">
        <v>2016</v>
      </c>
      <c r="B966" s="140" t="s">
        <v>32</v>
      </c>
      <c r="C966" s="140" t="s">
        <v>33</v>
      </c>
      <c r="D966" s="140" t="s">
        <v>185</v>
      </c>
      <c r="E966" s="140" t="s">
        <v>186</v>
      </c>
      <c r="F966" s="140" t="s">
        <v>162</v>
      </c>
      <c r="G966" s="140" t="s">
        <v>154</v>
      </c>
      <c r="H966" s="140" t="s">
        <v>199</v>
      </c>
      <c r="I966" s="141">
        <v>2715</v>
      </c>
    </row>
    <row r="967" spans="1:9" x14ac:dyDescent="0.35">
      <c r="A967" s="141">
        <v>2016</v>
      </c>
      <c r="B967" s="140" t="s">
        <v>32</v>
      </c>
      <c r="C967" s="140" t="s">
        <v>33</v>
      </c>
      <c r="D967" s="140" t="s">
        <v>185</v>
      </c>
      <c r="E967" s="140" t="s">
        <v>186</v>
      </c>
      <c r="F967" s="140" t="s">
        <v>162</v>
      </c>
      <c r="G967" s="140" t="s">
        <v>154</v>
      </c>
      <c r="H967" s="140" t="s">
        <v>258</v>
      </c>
      <c r="I967" s="141">
        <v>387</v>
      </c>
    </row>
    <row r="968" spans="1:9" x14ac:dyDescent="0.35">
      <c r="A968" s="141">
        <v>2016</v>
      </c>
      <c r="B968" s="140" t="s">
        <v>32</v>
      </c>
      <c r="C968" s="140" t="s">
        <v>33</v>
      </c>
      <c r="D968" s="140" t="s">
        <v>185</v>
      </c>
      <c r="E968" s="140" t="s">
        <v>186</v>
      </c>
      <c r="F968" s="140" t="s">
        <v>162</v>
      </c>
      <c r="G968" s="140" t="s">
        <v>200</v>
      </c>
      <c r="H968" s="140" t="s">
        <v>199</v>
      </c>
      <c r="I968" s="141">
        <v>591</v>
      </c>
    </row>
    <row r="969" spans="1:9" x14ac:dyDescent="0.35">
      <c r="A969" s="141">
        <v>2016</v>
      </c>
      <c r="B969" s="140" t="s">
        <v>32</v>
      </c>
      <c r="C969" s="140" t="s">
        <v>33</v>
      </c>
      <c r="D969" s="140" t="s">
        <v>185</v>
      </c>
      <c r="E969" s="140" t="s">
        <v>186</v>
      </c>
      <c r="F969" s="140" t="s">
        <v>162</v>
      </c>
      <c r="G969" s="140" t="s">
        <v>200</v>
      </c>
      <c r="H969" s="140" t="s">
        <v>258</v>
      </c>
      <c r="I969" s="141">
        <v>98</v>
      </c>
    </row>
    <row r="970" spans="1:9" x14ac:dyDescent="0.35">
      <c r="A970" s="141">
        <v>2016</v>
      </c>
      <c r="B970" s="140" t="s">
        <v>34</v>
      </c>
      <c r="C970" s="140" t="s">
        <v>35</v>
      </c>
      <c r="D970" s="140" t="s">
        <v>185</v>
      </c>
      <c r="E970" s="140" t="s">
        <v>186</v>
      </c>
      <c r="F970" s="140" t="s">
        <v>162</v>
      </c>
      <c r="G970" s="140" t="s">
        <v>154</v>
      </c>
      <c r="H970" s="140" t="s">
        <v>199</v>
      </c>
      <c r="I970" s="141">
        <v>438</v>
      </c>
    </row>
    <row r="971" spans="1:9" x14ac:dyDescent="0.35">
      <c r="A971" s="141">
        <v>2016</v>
      </c>
      <c r="B971" s="140" t="s">
        <v>34</v>
      </c>
      <c r="C971" s="140" t="s">
        <v>35</v>
      </c>
      <c r="D971" s="140" t="s">
        <v>185</v>
      </c>
      <c r="E971" s="140" t="s">
        <v>186</v>
      </c>
      <c r="F971" s="140" t="s">
        <v>162</v>
      </c>
      <c r="G971" s="140" t="s">
        <v>154</v>
      </c>
      <c r="H971" s="140" t="s">
        <v>258</v>
      </c>
      <c r="I971" s="141">
        <v>29</v>
      </c>
    </row>
    <row r="972" spans="1:9" x14ac:dyDescent="0.35">
      <c r="A972" s="141">
        <v>2016</v>
      </c>
      <c r="B972" s="140" t="s">
        <v>34</v>
      </c>
      <c r="C972" s="140" t="s">
        <v>35</v>
      </c>
      <c r="D972" s="140" t="s">
        <v>185</v>
      </c>
      <c r="E972" s="140" t="s">
        <v>186</v>
      </c>
      <c r="F972" s="140" t="s">
        <v>162</v>
      </c>
      <c r="G972" s="140" t="s">
        <v>200</v>
      </c>
      <c r="H972" s="140" t="s">
        <v>199</v>
      </c>
      <c r="I972" s="141">
        <v>297</v>
      </c>
    </row>
    <row r="973" spans="1:9" x14ac:dyDescent="0.35">
      <c r="A973" s="141">
        <v>2016</v>
      </c>
      <c r="B973" s="140" t="s">
        <v>34</v>
      </c>
      <c r="C973" s="140" t="s">
        <v>35</v>
      </c>
      <c r="D973" s="140" t="s">
        <v>185</v>
      </c>
      <c r="E973" s="140" t="s">
        <v>186</v>
      </c>
      <c r="F973" s="140" t="s">
        <v>162</v>
      </c>
      <c r="G973" s="140" t="s">
        <v>200</v>
      </c>
      <c r="H973" s="140" t="s">
        <v>258</v>
      </c>
      <c r="I973" s="141">
        <v>31</v>
      </c>
    </row>
    <row r="974" spans="1:9" x14ac:dyDescent="0.35">
      <c r="A974" s="141">
        <v>2016</v>
      </c>
      <c r="B974" s="140" t="s">
        <v>190</v>
      </c>
      <c r="C974" s="140" t="s">
        <v>202</v>
      </c>
      <c r="D974" s="140" t="s">
        <v>184</v>
      </c>
      <c r="E974" s="140" t="s">
        <v>187</v>
      </c>
      <c r="F974" s="140" t="s">
        <v>162</v>
      </c>
      <c r="G974" s="140" t="s">
        <v>154</v>
      </c>
      <c r="H974" s="140" t="s">
        <v>199</v>
      </c>
      <c r="I974" s="141">
        <v>59</v>
      </c>
    </row>
    <row r="975" spans="1:9" x14ac:dyDescent="0.35">
      <c r="A975" s="141">
        <v>2016</v>
      </c>
      <c r="B975" s="140" t="s">
        <v>190</v>
      </c>
      <c r="C975" s="140" t="s">
        <v>202</v>
      </c>
      <c r="D975" s="140" t="s">
        <v>184</v>
      </c>
      <c r="E975" s="140" t="s">
        <v>187</v>
      </c>
      <c r="F975" s="140" t="s">
        <v>162</v>
      </c>
      <c r="G975" s="140" t="s">
        <v>154</v>
      </c>
      <c r="H975" s="140" t="s">
        <v>258</v>
      </c>
      <c r="I975" s="141">
        <v>9</v>
      </c>
    </row>
    <row r="976" spans="1:9" x14ac:dyDescent="0.35">
      <c r="A976" s="141">
        <v>2016</v>
      </c>
      <c r="B976" s="140" t="s">
        <v>190</v>
      </c>
      <c r="C976" s="140" t="s">
        <v>202</v>
      </c>
      <c r="D976" s="140" t="s">
        <v>184</v>
      </c>
      <c r="E976" s="140" t="s">
        <v>187</v>
      </c>
      <c r="F976" s="140" t="s">
        <v>162</v>
      </c>
      <c r="G976" s="140" t="s">
        <v>200</v>
      </c>
      <c r="H976" s="140" t="s">
        <v>199</v>
      </c>
      <c r="I976" s="141">
        <v>40</v>
      </c>
    </row>
    <row r="977" spans="1:9" x14ac:dyDescent="0.35">
      <c r="A977" s="141">
        <v>2016</v>
      </c>
      <c r="B977" s="140" t="s">
        <v>190</v>
      </c>
      <c r="C977" s="140" t="s">
        <v>202</v>
      </c>
      <c r="D977" s="140" t="s">
        <v>184</v>
      </c>
      <c r="E977" s="140" t="s">
        <v>187</v>
      </c>
      <c r="F977" s="140" t="s">
        <v>162</v>
      </c>
      <c r="G977" s="140" t="s">
        <v>200</v>
      </c>
      <c r="H977" s="140" t="s">
        <v>258</v>
      </c>
      <c r="I977" s="141">
        <v>1</v>
      </c>
    </row>
    <row r="978" spans="1:9" x14ac:dyDescent="0.35">
      <c r="A978" s="141">
        <v>2016</v>
      </c>
      <c r="B978" s="140" t="s">
        <v>38</v>
      </c>
      <c r="C978" s="140" t="s">
        <v>39</v>
      </c>
      <c r="D978" s="140" t="s">
        <v>184</v>
      </c>
      <c r="E978" s="140" t="s">
        <v>187</v>
      </c>
      <c r="F978" s="140" t="s">
        <v>162</v>
      </c>
      <c r="G978" s="140" t="s">
        <v>154</v>
      </c>
      <c r="H978" s="140" t="s">
        <v>199</v>
      </c>
      <c r="I978" s="141">
        <v>312</v>
      </c>
    </row>
    <row r="979" spans="1:9" x14ac:dyDescent="0.35">
      <c r="A979" s="141">
        <v>2016</v>
      </c>
      <c r="B979" s="140" t="s">
        <v>38</v>
      </c>
      <c r="C979" s="140" t="s">
        <v>39</v>
      </c>
      <c r="D979" s="140" t="s">
        <v>184</v>
      </c>
      <c r="E979" s="140" t="s">
        <v>187</v>
      </c>
      <c r="F979" s="140" t="s">
        <v>162</v>
      </c>
      <c r="G979" s="140" t="s">
        <v>154</v>
      </c>
      <c r="H979" s="140" t="s">
        <v>258</v>
      </c>
      <c r="I979" s="141">
        <v>17</v>
      </c>
    </row>
    <row r="980" spans="1:9" x14ac:dyDescent="0.35">
      <c r="A980" s="141">
        <v>2016</v>
      </c>
      <c r="B980" s="140" t="s">
        <v>38</v>
      </c>
      <c r="C980" s="140" t="s">
        <v>39</v>
      </c>
      <c r="D980" s="140" t="s">
        <v>184</v>
      </c>
      <c r="E980" s="140" t="s">
        <v>187</v>
      </c>
      <c r="F980" s="140" t="s">
        <v>162</v>
      </c>
      <c r="G980" s="140" t="s">
        <v>200</v>
      </c>
      <c r="H980" s="140" t="s">
        <v>199</v>
      </c>
      <c r="I980" s="141">
        <v>50</v>
      </c>
    </row>
    <row r="981" spans="1:9" x14ac:dyDescent="0.35">
      <c r="A981" s="141">
        <v>2016</v>
      </c>
      <c r="B981" s="140" t="s">
        <v>38</v>
      </c>
      <c r="C981" s="140" t="s">
        <v>39</v>
      </c>
      <c r="D981" s="140" t="s">
        <v>184</v>
      </c>
      <c r="E981" s="140" t="s">
        <v>187</v>
      </c>
      <c r="F981" s="140" t="s">
        <v>162</v>
      </c>
      <c r="G981" s="140" t="s">
        <v>200</v>
      </c>
      <c r="H981" s="140" t="s">
        <v>258</v>
      </c>
      <c r="I981" s="141">
        <v>2</v>
      </c>
    </row>
    <row r="982" spans="1:9" x14ac:dyDescent="0.35">
      <c r="A982" s="141">
        <v>2016</v>
      </c>
      <c r="B982" s="140" t="s">
        <v>40</v>
      </c>
      <c r="C982" s="140" t="s">
        <v>41</v>
      </c>
      <c r="D982" s="140" t="s">
        <v>184</v>
      </c>
      <c r="E982" s="140" t="s">
        <v>186</v>
      </c>
      <c r="F982" s="140" t="s">
        <v>162</v>
      </c>
      <c r="G982" s="140" t="s">
        <v>154</v>
      </c>
      <c r="H982" s="140" t="s">
        <v>199</v>
      </c>
      <c r="I982" s="141">
        <v>624</v>
      </c>
    </row>
    <row r="983" spans="1:9" x14ac:dyDescent="0.35">
      <c r="A983" s="141">
        <v>2016</v>
      </c>
      <c r="B983" s="140" t="s">
        <v>40</v>
      </c>
      <c r="C983" s="140" t="s">
        <v>41</v>
      </c>
      <c r="D983" s="140" t="s">
        <v>184</v>
      </c>
      <c r="E983" s="140" t="s">
        <v>186</v>
      </c>
      <c r="F983" s="140" t="s">
        <v>162</v>
      </c>
      <c r="G983" s="140" t="s">
        <v>154</v>
      </c>
      <c r="H983" s="140" t="s">
        <v>258</v>
      </c>
      <c r="I983" s="141">
        <v>29</v>
      </c>
    </row>
    <row r="984" spans="1:9" x14ac:dyDescent="0.35">
      <c r="A984" s="141">
        <v>2016</v>
      </c>
      <c r="B984" s="140" t="s">
        <v>40</v>
      </c>
      <c r="C984" s="140" t="s">
        <v>41</v>
      </c>
      <c r="D984" s="140" t="s">
        <v>184</v>
      </c>
      <c r="E984" s="140" t="s">
        <v>186</v>
      </c>
      <c r="F984" s="140" t="s">
        <v>162</v>
      </c>
      <c r="G984" s="140" t="s">
        <v>200</v>
      </c>
      <c r="H984" s="140" t="s">
        <v>199</v>
      </c>
      <c r="I984" s="141">
        <v>172</v>
      </c>
    </row>
    <row r="985" spans="1:9" x14ac:dyDescent="0.35">
      <c r="A985" s="141">
        <v>2016</v>
      </c>
      <c r="B985" s="140" t="s">
        <v>40</v>
      </c>
      <c r="C985" s="140" t="s">
        <v>41</v>
      </c>
      <c r="D985" s="140" t="s">
        <v>184</v>
      </c>
      <c r="E985" s="140" t="s">
        <v>186</v>
      </c>
      <c r="F985" s="140" t="s">
        <v>162</v>
      </c>
      <c r="G985" s="140" t="s">
        <v>200</v>
      </c>
      <c r="H985" s="140" t="s">
        <v>258</v>
      </c>
      <c r="I985" s="141">
        <v>5</v>
      </c>
    </row>
    <row r="986" spans="1:9" x14ac:dyDescent="0.35">
      <c r="A986" s="141">
        <v>2016</v>
      </c>
      <c r="B986" s="140" t="s">
        <v>42</v>
      </c>
      <c r="C986" s="140" t="s">
        <v>43</v>
      </c>
      <c r="D986" s="140" t="s">
        <v>184</v>
      </c>
      <c r="E986" s="140" t="s">
        <v>187</v>
      </c>
      <c r="F986" s="140" t="s">
        <v>162</v>
      </c>
      <c r="G986" s="140" t="s">
        <v>154</v>
      </c>
      <c r="H986" s="140" t="s">
        <v>199</v>
      </c>
      <c r="I986" s="141">
        <v>654</v>
      </c>
    </row>
    <row r="987" spans="1:9" x14ac:dyDescent="0.35">
      <c r="A987" s="141">
        <v>2016</v>
      </c>
      <c r="B987" s="140" t="s">
        <v>42</v>
      </c>
      <c r="C987" s="140" t="s">
        <v>43</v>
      </c>
      <c r="D987" s="140" t="s">
        <v>184</v>
      </c>
      <c r="E987" s="140" t="s">
        <v>187</v>
      </c>
      <c r="F987" s="140" t="s">
        <v>162</v>
      </c>
      <c r="G987" s="140" t="s">
        <v>154</v>
      </c>
      <c r="H987" s="140" t="s">
        <v>258</v>
      </c>
      <c r="I987" s="141">
        <v>28</v>
      </c>
    </row>
    <row r="988" spans="1:9" x14ac:dyDescent="0.35">
      <c r="A988" s="141">
        <v>2016</v>
      </c>
      <c r="B988" s="140" t="s">
        <v>42</v>
      </c>
      <c r="C988" s="140" t="s">
        <v>43</v>
      </c>
      <c r="D988" s="140" t="s">
        <v>184</v>
      </c>
      <c r="E988" s="140" t="s">
        <v>187</v>
      </c>
      <c r="F988" s="140" t="s">
        <v>162</v>
      </c>
      <c r="G988" s="140" t="s">
        <v>200</v>
      </c>
      <c r="H988" s="140" t="s">
        <v>199</v>
      </c>
      <c r="I988" s="141">
        <v>202</v>
      </c>
    </row>
    <row r="989" spans="1:9" x14ac:dyDescent="0.35">
      <c r="A989" s="141">
        <v>2016</v>
      </c>
      <c r="B989" s="140" t="s">
        <v>42</v>
      </c>
      <c r="C989" s="140" t="s">
        <v>43</v>
      </c>
      <c r="D989" s="140" t="s">
        <v>184</v>
      </c>
      <c r="E989" s="140" t="s">
        <v>187</v>
      </c>
      <c r="F989" s="140" t="s">
        <v>162</v>
      </c>
      <c r="G989" s="140" t="s">
        <v>200</v>
      </c>
      <c r="H989" s="140" t="s">
        <v>258</v>
      </c>
      <c r="I989" s="141">
        <v>8</v>
      </c>
    </row>
    <row r="990" spans="1:9" x14ac:dyDescent="0.35">
      <c r="A990" s="141">
        <v>2016</v>
      </c>
      <c r="B990" s="140" t="s">
        <v>203</v>
      </c>
      <c r="C990" s="140" t="s">
        <v>47</v>
      </c>
      <c r="D990" s="140" t="s">
        <v>184</v>
      </c>
      <c r="E990" s="140" t="s">
        <v>188</v>
      </c>
      <c r="F990" s="140" t="s">
        <v>162</v>
      </c>
      <c r="G990" s="140" t="s">
        <v>154</v>
      </c>
      <c r="H990" s="140" t="s">
        <v>199</v>
      </c>
      <c r="I990" s="141">
        <v>0</v>
      </c>
    </row>
    <row r="991" spans="1:9" x14ac:dyDescent="0.35">
      <c r="A991" s="141">
        <v>2016</v>
      </c>
      <c r="B991" s="140" t="s">
        <v>203</v>
      </c>
      <c r="C991" s="140" t="s">
        <v>47</v>
      </c>
      <c r="D991" s="140" t="s">
        <v>184</v>
      </c>
      <c r="E991" s="140" t="s">
        <v>188</v>
      </c>
      <c r="F991" s="140" t="s">
        <v>162</v>
      </c>
      <c r="G991" s="140" t="s">
        <v>154</v>
      </c>
      <c r="H991" s="140" t="s">
        <v>258</v>
      </c>
      <c r="I991" s="141">
        <v>0</v>
      </c>
    </row>
    <row r="992" spans="1:9" x14ac:dyDescent="0.35">
      <c r="A992" s="141">
        <v>2016</v>
      </c>
      <c r="B992" s="140" t="s">
        <v>203</v>
      </c>
      <c r="C992" s="140" t="s">
        <v>47</v>
      </c>
      <c r="D992" s="140" t="s">
        <v>184</v>
      </c>
      <c r="E992" s="140" t="s">
        <v>188</v>
      </c>
      <c r="F992" s="140" t="s">
        <v>162</v>
      </c>
      <c r="G992" s="140" t="s">
        <v>200</v>
      </c>
      <c r="H992" s="140" t="s">
        <v>199</v>
      </c>
      <c r="I992" s="141">
        <v>0</v>
      </c>
    </row>
    <row r="993" spans="1:9" x14ac:dyDescent="0.35">
      <c r="A993" s="141">
        <v>2016</v>
      </c>
      <c r="B993" s="140" t="s">
        <v>203</v>
      </c>
      <c r="C993" s="140" t="s">
        <v>47</v>
      </c>
      <c r="D993" s="140" t="s">
        <v>184</v>
      </c>
      <c r="E993" s="140" t="s">
        <v>188</v>
      </c>
      <c r="F993" s="140" t="s">
        <v>162</v>
      </c>
      <c r="G993" s="140" t="s">
        <v>200</v>
      </c>
      <c r="H993" s="140" t="s">
        <v>258</v>
      </c>
      <c r="I993" s="141">
        <v>0</v>
      </c>
    </row>
    <row r="994" spans="1:9" x14ac:dyDescent="0.35">
      <c r="A994" s="141">
        <v>2016</v>
      </c>
      <c r="B994" s="140" t="s">
        <v>48</v>
      </c>
      <c r="C994" s="140" t="s">
        <v>49</v>
      </c>
      <c r="D994" s="140" t="s">
        <v>184</v>
      </c>
      <c r="E994" s="140" t="s">
        <v>187</v>
      </c>
      <c r="F994" s="140" t="s">
        <v>162</v>
      </c>
      <c r="G994" s="140" t="s">
        <v>154</v>
      </c>
      <c r="H994" s="140" t="s">
        <v>199</v>
      </c>
      <c r="I994" s="141">
        <v>713</v>
      </c>
    </row>
    <row r="995" spans="1:9" x14ac:dyDescent="0.35">
      <c r="A995" s="141">
        <v>2016</v>
      </c>
      <c r="B995" s="140" t="s">
        <v>48</v>
      </c>
      <c r="C995" s="140" t="s">
        <v>49</v>
      </c>
      <c r="D995" s="140" t="s">
        <v>184</v>
      </c>
      <c r="E995" s="140" t="s">
        <v>187</v>
      </c>
      <c r="F995" s="140" t="s">
        <v>162</v>
      </c>
      <c r="G995" s="140" t="s">
        <v>154</v>
      </c>
      <c r="H995" s="140" t="s">
        <v>258</v>
      </c>
      <c r="I995" s="141">
        <v>118</v>
      </c>
    </row>
    <row r="996" spans="1:9" x14ac:dyDescent="0.35">
      <c r="A996" s="141">
        <v>2016</v>
      </c>
      <c r="B996" s="140" t="s">
        <v>48</v>
      </c>
      <c r="C996" s="140" t="s">
        <v>49</v>
      </c>
      <c r="D996" s="140" t="s">
        <v>184</v>
      </c>
      <c r="E996" s="140" t="s">
        <v>187</v>
      </c>
      <c r="F996" s="140" t="s">
        <v>162</v>
      </c>
      <c r="G996" s="140" t="s">
        <v>200</v>
      </c>
      <c r="H996" s="140" t="s">
        <v>199</v>
      </c>
      <c r="I996" s="141">
        <v>193</v>
      </c>
    </row>
    <row r="997" spans="1:9" x14ac:dyDescent="0.35">
      <c r="A997" s="141">
        <v>2016</v>
      </c>
      <c r="B997" s="140" t="s">
        <v>48</v>
      </c>
      <c r="C997" s="140" t="s">
        <v>49</v>
      </c>
      <c r="D997" s="140" t="s">
        <v>184</v>
      </c>
      <c r="E997" s="140" t="s">
        <v>187</v>
      </c>
      <c r="F997" s="140" t="s">
        <v>162</v>
      </c>
      <c r="G997" s="140" t="s">
        <v>200</v>
      </c>
      <c r="H997" s="140" t="s">
        <v>258</v>
      </c>
      <c r="I997" s="141">
        <v>18</v>
      </c>
    </row>
    <row r="998" spans="1:9" x14ac:dyDescent="0.35">
      <c r="A998" s="141">
        <v>2016</v>
      </c>
      <c r="B998" s="140" t="s">
        <v>50</v>
      </c>
      <c r="C998" s="140" t="s">
        <v>51</v>
      </c>
      <c r="D998" s="140" t="s">
        <v>184</v>
      </c>
      <c r="E998" s="140" t="s">
        <v>186</v>
      </c>
      <c r="F998" s="140" t="s">
        <v>162</v>
      </c>
      <c r="G998" s="140" t="s">
        <v>154</v>
      </c>
      <c r="H998" s="140" t="s">
        <v>199</v>
      </c>
      <c r="I998" s="141">
        <v>911</v>
      </c>
    </row>
    <row r="999" spans="1:9" x14ac:dyDescent="0.35">
      <c r="A999" s="141">
        <v>2016</v>
      </c>
      <c r="B999" s="140" t="s">
        <v>50</v>
      </c>
      <c r="C999" s="140" t="s">
        <v>51</v>
      </c>
      <c r="D999" s="140" t="s">
        <v>184</v>
      </c>
      <c r="E999" s="140" t="s">
        <v>186</v>
      </c>
      <c r="F999" s="140" t="s">
        <v>162</v>
      </c>
      <c r="G999" s="140" t="s">
        <v>154</v>
      </c>
      <c r="H999" s="140" t="s">
        <v>258</v>
      </c>
      <c r="I999" s="141">
        <v>14</v>
      </c>
    </row>
    <row r="1000" spans="1:9" x14ac:dyDescent="0.35">
      <c r="A1000" s="141">
        <v>2016</v>
      </c>
      <c r="B1000" s="140" t="s">
        <v>50</v>
      </c>
      <c r="C1000" s="140" t="s">
        <v>51</v>
      </c>
      <c r="D1000" s="140" t="s">
        <v>184</v>
      </c>
      <c r="E1000" s="140" t="s">
        <v>186</v>
      </c>
      <c r="F1000" s="140" t="s">
        <v>162</v>
      </c>
      <c r="G1000" s="140" t="s">
        <v>200</v>
      </c>
      <c r="H1000" s="140" t="s">
        <v>199</v>
      </c>
      <c r="I1000" s="141">
        <v>194</v>
      </c>
    </row>
    <row r="1001" spans="1:9" x14ac:dyDescent="0.35">
      <c r="A1001" s="141">
        <v>2016</v>
      </c>
      <c r="B1001" s="140" t="s">
        <v>50</v>
      </c>
      <c r="C1001" s="140" t="s">
        <v>51</v>
      </c>
      <c r="D1001" s="140" t="s">
        <v>184</v>
      </c>
      <c r="E1001" s="140" t="s">
        <v>186</v>
      </c>
      <c r="F1001" s="140" t="s">
        <v>162</v>
      </c>
      <c r="G1001" s="140" t="s">
        <v>200</v>
      </c>
      <c r="H1001" s="140" t="s">
        <v>258</v>
      </c>
      <c r="I1001" s="141">
        <v>6</v>
      </c>
    </row>
    <row r="1002" spans="1:9" x14ac:dyDescent="0.35">
      <c r="A1002" s="141">
        <v>2016</v>
      </c>
      <c r="B1002" s="140" t="s">
        <v>52</v>
      </c>
      <c r="C1002" s="140" t="s">
        <v>53</v>
      </c>
      <c r="D1002" s="140" t="s">
        <v>184</v>
      </c>
      <c r="E1002" s="140" t="s">
        <v>187</v>
      </c>
      <c r="F1002" s="140" t="s">
        <v>162</v>
      </c>
      <c r="G1002" s="140" t="s">
        <v>154</v>
      </c>
      <c r="H1002" s="140" t="s">
        <v>199</v>
      </c>
      <c r="I1002" s="141">
        <v>449</v>
      </c>
    </row>
    <row r="1003" spans="1:9" x14ac:dyDescent="0.35">
      <c r="A1003" s="141">
        <v>2016</v>
      </c>
      <c r="B1003" s="140" t="s">
        <v>52</v>
      </c>
      <c r="C1003" s="140" t="s">
        <v>53</v>
      </c>
      <c r="D1003" s="140" t="s">
        <v>184</v>
      </c>
      <c r="E1003" s="140" t="s">
        <v>187</v>
      </c>
      <c r="F1003" s="140" t="s">
        <v>162</v>
      </c>
      <c r="G1003" s="140" t="s">
        <v>154</v>
      </c>
      <c r="H1003" s="140" t="s">
        <v>258</v>
      </c>
      <c r="I1003" s="141">
        <v>11</v>
      </c>
    </row>
    <row r="1004" spans="1:9" x14ac:dyDescent="0.35">
      <c r="A1004" s="141">
        <v>2016</v>
      </c>
      <c r="B1004" s="140" t="s">
        <v>52</v>
      </c>
      <c r="C1004" s="140" t="s">
        <v>53</v>
      </c>
      <c r="D1004" s="140" t="s">
        <v>184</v>
      </c>
      <c r="E1004" s="140" t="s">
        <v>187</v>
      </c>
      <c r="F1004" s="140" t="s">
        <v>162</v>
      </c>
      <c r="G1004" s="140" t="s">
        <v>200</v>
      </c>
      <c r="H1004" s="140" t="s">
        <v>199</v>
      </c>
      <c r="I1004" s="141">
        <v>103</v>
      </c>
    </row>
    <row r="1005" spans="1:9" x14ac:dyDescent="0.35">
      <c r="A1005" s="141">
        <v>2016</v>
      </c>
      <c r="B1005" s="140" t="s">
        <v>52</v>
      </c>
      <c r="C1005" s="140" t="s">
        <v>53</v>
      </c>
      <c r="D1005" s="140" t="s">
        <v>184</v>
      </c>
      <c r="E1005" s="140" t="s">
        <v>187</v>
      </c>
      <c r="F1005" s="140" t="s">
        <v>162</v>
      </c>
      <c r="G1005" s="140" t="s">
        <v>200</v>
      </c>
      <c r="H1005" s="140" t="s">
        <v>258</v>
      </c>
      <c r="I1005" s="141">
        <v>11</v>
      </c>
    </row>
    <row r="1006" spans="1:9" x14ac:dyDescent="0.35">
      <c r="A1006" s="141">
        <v>2016</v>
      </c>
      <c r="B1006" s="140" t="s">
        <v>54</v>
      </c>
      <c r="C1006" s="140" t="s">
        <v>55</v>
      </c>
      <c r="D1006" s="140" t="s">
        <v>184</v>
      </c>
      <c r="E1006" s="140" t="s">
        <v>188</v>
      </c>
      <c r="F1006" s="140" t="s">
        <v>162</v>
      </c>
      <c r="G1006" s="140" t="s">
        <v>154</v>
      </c>
      <c r="H1006" s="140" t="s">
        <v>199</v>
      </c>
      <c r="I1006" s="141">
        <v>303</v>
      </c>
    </row>
    <row r="1007" spans="1:9" x14ac:dyDescent="0.35">
      <c r="A1007" s="141">
        <v>2016</v>
      </c>
      <c r="B1007" s="140" t="s">
        <v>54</v>
      </c>
      <c r="C1007" s="140" t="s">
        <v>55</v>
      </c>
      <c r="D1007" s="140" t="s">
        <v>184</v>
      </c>
      <c r="E1007" s="140" t="s">
        <v>188</v>
      </c>
      <c r="F1007" s="140" t="s">
        <v>162</v>
      </c>
      <c r="G1007" s="140" t="s">
        <v>154</v>
      </c>
      <c r="H1007" s="140" t="s">
        <v>258</v>
      </c>
      <c r="I1007" s="141">
        <v>10</v>
      </c>
    </row>
    <row r="1008" spans="1:9" x14ac:dyDescent="0.35">
      <c r="A1008" s="141">
        <v>2016</v>
      </c>
      <c r="B1008" s="140" t="s">
        <v>54</v>
      </c>
      <c r="C1008" s="140" t="s">
        <v>55</v>
      </c>
      <c r="D1008" s="140" t="s">
        <v>184</v>
      </c>
      <c r="E1008" s="140" t="s">
        <v>188</v>
      </c>
      <c r="F1008" s="140" t="s">
        <v>162</v>
      </c>
      <c r="G1008" s="140" t="s">
        <v>200</v>
      </c>
      <c r="H1008" s="140" t="s">
        <v>199</v>
      </c>
      <c r="I1008" s="141">
        <v>41</v>
      </c>
    </row>
    <row r="1009" spans="1:9" x14ac:dyDescent="0.35">
      <c r="A1009" s="141">
        <v>2016</v>
      </c>
      <c r="B1009" s="140" t="s">
        <v>54</v>
      </c>
      <c r="C1009" s="140" t="s">
        <v>55</v>
      </c>
      <c r="D1009" s="140" t="s">
        <v>184</v>
      </c>
      <c r="E1009" s="140" t="s">
        <v>188</v>
      </c>
      <c r="F1009" s="140" t="s">
        <v>162</v>
      </c>
      <c r="G1009" s="140" t="s">
        <v>200</v>
      </c>
      <c r="H1009" s="140" t="s">
        <v>258</v>
      </c>
      <c r="I1009" s="141">
        <v>2</v>
      </c>
    </row>
    <row r="1010" spans="1:9" x14ac:dyDescent="0.35">
      <c r="A1010" s="141">
        <v>2016</v>
      </c>
      <c r="B1010" s="140" t="s">
        <v>56</v>
      </c>
      <c r="C1010" s="140" t="s">
        <v>57</v>
      </c>
      <c r="D1010" s="140" t="s">
        <v>185</v>
      </c>
      <c r="E1010" s="140" t="s">
        <v>186</v>
      </c>
      <c r="F1010" s="140" t="s">
        <v>162</v>
      </c>
      <c r="G1010" s="140" t="s">
        <v>154</v>
      </c>
      <c r="H1010" s="140" t="s">
        <v>199</v>
      </c>
      <c r="I1010" s="141">
        <v>333</v>
      </c>
    </row>
    <row r="1011" spans="1:9" x14ac:dyDescent="0.35">
      <c r="A1011" s="141">
        <v>2016</v>
      </c>
      <c r="B1011" s="140" t="s">
        <v>56</v>
      </c>
      <c r="C1011" s="140" t="s">
        <v>57</v>
      </c>
      <c r="D1011" s="140" t="s">
        <v>185</v>
      </c>
      <c r="E1011" s="140" t="s">
        <v>186</v>
      </c>
      <c r="F1011" s="140" t="s">
        <v>162</v>
      </c>
      <c r="G1011" s="140" t="s">
        <v>154</v>
      </c>
      <c r="H1011" s="140" t="s">
        <v>258</v>
      </c>
      <c r="I1011" s="141">
        <v>19</v>
      </c>
    </row>
    <row r="1012" spans="1:9" x14ac:dyDescent="0.35">
      <c r="A1012" s="141">
        <v>2016</v>
      </c>
      <c r="B1012" s="140" t="s">
        <v>56</v>
      </c>
      <c r="C1012" s="140" t="s">
        <v>57</v>
      </c>
      <c r="D1012" s="140" t="s">
        <v>185</v>
      </c>
      <c r="E1012" s="140" t="s">
        <v>186</v>
      </c>
      <c r="F1012" s="140" t="s">
        <v>162</v>
      </c>
      <c r="G1012" s="140" t="s">
        <v>200</v>
      </c>
      <c r="H1012" s="140" t="s">
        <v>199</v>
      </c>
      <c r="I1012" s="141">
        <v>222</v>
      </c>
    </row>
    <row r="1013" spans="1:9" x14ac:dyDescent="0.35">
      <c r="A1013" s="141">
        <v>2016</v>
      </c>
      <c r="B1013" s="140" t="s">
        <v>56</v>
      </c>
      <c r="C1013" s="140" t="s">
        <v>57</v>
      </c>
      <c r="D1013" s="140" t="s">
        <v>185</v>
      </c>
      <c r="E1013" s="140" t="s">
        <v>186</v>
      </c>
      <c r="F1013" s="140" t="s">
        <v>162</v>
      </c>
      <c r="G1013" s="140" t="s">
        <v>200</v>
      </c>
      <c r="H1013" s="140" t="s">
        <v>258</v>
      </c>
      <c r="I1013" s="141">
        <v>11</v>
      </c>
    </row>
    <row r="1014" spans="1:9" x14ac:dyDescent="0.35">
      <c r="A1014" s="141">
        <v>2016</v>
      </c>
      <c r="B1014" s="140" t="s">
        <v>58</v>
      </c>
      <c r="C1014" s="140" t="s">
        <v>59</v>
      </c>
      <c r="D1014" s="140" t="s">
        <v>184</v>
      </c>
      <c r="E1014" s="140" t="s">
        <v>188</v>
      </c>
      <c r="F1014" s="140" t="s">
        <v>162</v>
      </c>
      <c r="G1014" s="140" t="s">
        <v>154</v>
      </c>
      <c r="H1014" s="140" t="s">
        <v>199</v>
      </c>
      <c r="I1014" s="141">
        <v>0</v>
      </c>
    </row>
    <row r="1015" spans="1:9" x14ac:dyDescent="0.35">
      <c r="A1015" s="141">
        <v>2016</v>
      </c>
      <c r="B1015" s="140" t="s">
        <v>58</v>
      </c>
      <c r="C1015" s="140" t="s">
        <v>59</v>
      </c>
      <c r="D1015" s="140" t="s">
        <v>184</v>
      </c>
      <c r="E1015" s="140" t="s">
        <v>188</v>
      </c>
      <c r="F1015" s="140" t="s">
        <v>162</v>
      </c>
      <c r="G1015" s="140" t="s">
        <v>154</v>
      </c>
      <c r="H1015" s="140" t="s">
        <v>258</v>
      </c>
      <c r="I1015" s="141">
        <v>0</v>
      </c>
    </row>
    <row r="1016" spans="1:9" x14ac:dyDescent="0.35">
      <c r="A1016" s="141">
        <v>2016</v>
      </c>
      <c r="B1016" s="140" t="s">
        <v>58</v>
      </c>
      <c r="C1016" s="140" t="s">
        <v>59</v>
      </c>
      <c r="D1016" s="140" t="s">
        <v>184</v>
      </c>
      <c r="E1016" s="140" t="s">
        <v>188</v>
      </c>
      <c r="F1016" s="140" t="s">
        <v>162</v>
      </c>
      <c r="G1016" s="140" t="s">
        <v>200</v>
      </c>
      <c r="H1016" s="140" t="s">
        <v>199</v>
      </c>
      <c r="I1016" s="141">
        <v>0</v>
      </c>
    </row>
    <row r="1017" spans="1:9" x14ac:dyDescent="0.35">
      <c r="A1017" s="141">
        <v>2016</v>
      </c>
      <c r="B1017" s="140" t="s">
        <v>58</v>
      </c>
      <c r="C1017" s="140" t="s">
        <v>59</v>
      </c>
      <c r="D1017" s="140" t="s">
        <v>184</v>
      </c>
      <c r="E1017" s="140" t="s">
        <v>188</v>
      </c>
      <c r="F1017" s="140" t="s">
        <v>162</v>
      </c>
      <c r="G1017" s="140" t="s">
        <v>200</v>
      </c>
      <c r="H1017" s="140" t="s">
        <v>258</v>
      </c>
      <c r="I1017" s="141">
        <v>0</v>
      </c>
    </row>
    <row r="1018" spans="1:9" x14ac:dyDescent="0.35">
      <c r="A1018" s="141">
        <v>2016</v>
      </c>
      <c r="B1018" s="140" t="s">
        <v>92</v>
      </c>
      <c r="C1018" s="140" t="s">
        <v>93</v>
      </c>
      <c r="D1018" s="140" t="s">
        <v>184</v>
      </c>
      <c r="E1018" s="140" t="s">
        <v>186</v>
      </c>
      <c r="F1018" s="140" t="s">
        <v>162</v>
      </c>
      <c r="G1018" s="140" t="s">
        <v>154</v>
      </c>
      <c r="H1018" s="140" t="s">
        <v>199</v>
      </c>
      <c r="I1018" s="141">
        <v>0</v>
      </c>
    </row>
    <row r="1019" spans="1:9" x14ac:dyDescent="0.35">
      <c r="A1019" s="141">
        <v>2016</v>
      </c>
      <c r="B1019" s="140" t="s">
        <v>92</v>
      </c>
      <c r="C1019" s="140" t="s">
        <v>93</v>
      </c>
      <c r="D1019" s="140" t="s">
        <v>184</v>
      </c>
      <c r="E1019" s="140" t="s">
        <v>186</v>
      </c>
      <c r="F1019" s="140" t="s">
        <v>162</v>
      </c>
      <c r="G1019" s="140" t="s">
        <v>154</v>
      </c>
      <c r="H1019" s="140" t="s">
        <v>258</v>
      </c>
      <c r="I1019" s="141">
        <v>0</v>
      </c>
    </row>
    <row r="1020" spans="1:9" x14ac:dyDescent="0.35">
      <c r="A1020" s="141">
        <v>2016</v>
      </c>
      <c r="B1020" s="140" t="s">
        <v>92</v>
      </c>
      <c r="C1020" s="140" t="s">
        <v>93</v>
      </c>
      <c r="D1020" s="140" t="s">
        <v>184</v>
      </c>
      <c r="E1020" s="140" t="s">
        <v>186</v>
      </c>
      <c r="F1020" s="140" t="s">
        <v>162</v>
      </c>
      <c r="G1020" s="140" t="s">
        <v>200</v>
      </c>
      <c r="H1020" s="140" t="s">
        <v>199</v>
      </c>
      <c r="I1020" s="141">
        <v>60</v>
      </c>
    </row>
    <row r="1021" spans="1:9" x14ac:dyDescent="0.35">
      <c r="A1021" s="141">
        <v>2016</v>
      </c>
      <c r="B1021" s="140" t="s">
        <v>92</v>
      </c>
      <c r="C1021" s="140" t="s">
        <v>93</v>
      </c>
      <c r="D1021" s="140" t="s">
        <v>184</v>
      </c>
      <c r="E1021" s="140" t="s">
        <v>186</v>
      </c>
      <c r="F1021" s="140" t="s">
        <v>162</v>
      </c>
      <c r="G1021" s="140" t="s">
        <v>200</v>
      </c>
      <c r="H1021" s="140" t="s">
        <v>258</v>
      </c>
      <c r="I1021" s="141">
        <v>1</v>
      </c>
    </row>
    <row r="1022" spans="1:9" x14ac:dyDescent="0.35">
      <c r="A1022" s="141">
        <v>2016</v>
      </c>
      <c r="B1022" s="140" t="s">
        <v>60</v>
      </c>
      <c r="C1022" s="140" t="s">
        <v>61</v>
      </c>
      <c r="D1022" s="140" t="s">
        <v>184</v>
      </c>
      <c r="E1022" s="140" t="s">
        <v>188</v>
      </c>
      <c r="F1022" s="140" t="s">
        <v>162</v>
      </c>
      <c r="G1022" s="140" t="s">
        <v>154</v>
      </c>
      <c r="H1022" s="140" t="s">
        <v>199</v>
      </c>
      <c r="I1022" s="141">
        <v>293</v>
      </c>
    </row>
    <row r="1023" spans="1:9" x14ac:dyDescent="0.35">
      <c r="A1023" s="141">
        <v>2016</v>
      </c>
      <c r="B1023" s="140" t="s">
        <v>60</v>
      </c>
      <c r="C1023" s="140" t="s">
        <v>61</v>
      </c>
      <c r="D1023" s="140" t="s">
        <v>184</v>
      </c>
      <c r="E1023" s="140" t="s">
        <v>188</v>
      </c>
      <c r="F1023" s="140" t="s">
        <v>162</v>
      </c>
      <c r="G1023" s="140" t="s">
        <v>154</v>
      </c>
      <c r="H1023" s="140" t="s">
        <v>258</v>
      </c>
      <c r="I1023" s="141">
        <v>8</v>
      </c>
    </row>
    <row r="1024" spans="1:9" x14ac:dyDescent="0.35">
      <c r="A1024" s="141">
        <v>2016</v>
      </c>
      <c r="B1024" s="140" t="s">
        <v>60</v>
      </c>
      <c r="C1024" s="140" t="s">
        <v>61</v>
      </c>
      <c r="D1024" s="140" t="s">
        <v>184</v>
      </c>
      <c r="E1024" s="140" t="s">
        <v>188</v>
      </c>
      <c r="F1024" s="140" t="s">
        <v>162</v>
      </c>
      <c r="G1024" s="140" t="s">
        <v>200</v>
      </c>
      <c r="H1024" s="140" t="s">
        <v>199</v>
      </c>
      <c r="I1024" s="141">
        <v>92</v>
      </c>
    </row>
    <row r="1025" spans="1:9" x14ac:dyDescent="0.35">
      <c r="A1025" s="141">
        <v>2016</v>
      </c>
      <c r="B1025" s="140" t="s">
        <v>60</v>
      </c>
      <c r="C1025" s="140" t="s">
        <v>61</v>
      </c>
      <c r="D1025" s="140" t="s">
        <v>184</v>
      </c>
      <c r="E1025" s="140" t="s">
        <v>188</v>
      </c>
      <c r="F1025" s="140" t="s">
        <v>162</v>
      </c>
      <c r="G1025" s="140" t="s">
        <v>200</v>
      </c>
      <c r="H1025" s="140" t="s">
        <v>258</v>
      </c>
      <c r="I1025" s="141">
        <v>2</v>
      </c>
    </row>
    <row r="1026" spans="1:9" x14ac:dyDescent="0.35">
      <c r="A1026" s="141">
        <v>2016</v>
      </c>
      <c r="B1026" s="140" t="s">
        <v>62</v>
      </c>
      <c r="C1026" s="140" t="s">
        <v>63</v>
      </c>
      <c r="D1026" s="140" t="s">
        <v>184</v>
      </c>
      <c r="E1026" s="140" t="s">
        <v>187</v>
      </c>
      <c r="F1026" s="140" t="s">
        <v>162</v>
      </c>
      <c r="G1026" s="140" t="s">
        <v>154</v>
      </c>
      <c r="H1026" s="140" t="s">
        <v>199</v>
      </c>
      <c r="I1026" s="141">
        <v>107</v>
      </c>
    </row>
    <row r="1027" spans="1:9" x14ac:dyDescent="0.35">
      <c r="A1027" s="141">
        <v>2016</v>
      </c>
      <c r="B1027" s="140" t="s">
        <v>62</v>
      </c>
      <c r="C1027" s="140" t="s">
        <v>63</v>
      </c>
      <c r="D1027" s="140" t="s">
        <v>184</v>
      </c>
      <c r="E1027" s="140" t="s">
        <v>187</v>
      </c>
      <c r="F1027" s="140" t="s">
        <v>162</v>
      </c>
      <c r="G1027" s="140" t="s">
        <v>154</v>
      </c>
      <c r="H1027" s="140" t="s">
        <v>258</v>
      </c>
      <c r="I1027" s="141">
        <v>7</v>
      </c>
    </row>
    <row r="1028" spans="1:9" x14ac:dyDescent="0.35">
      <c r="A1028" s="141">
        <v>2016</v>
      </c>
      <c r="B1028" s="140" t="s">
        <v>62</v>
      </c>
      <c r="C1028" s="140" t="s">
        <v>63</v>
      </c>
      <c r="D1028" s="140" t="s">
        <v>184</v>
      </c>
      <c r="E1028" s="140" t="s">
        <v>187</v>
      </c>
      <c r="F1028" s="140" t="s">
        <v>162</v>
      </c>
      <c r="G1028" s="140" t="s">
        <v>200</v>
      </c>
      <c r="H1028" s="140" t="s">
        <v>199</v>
      </c>
      <c r="I1028" s="141">
        <v>15</v>
      </c>
    </row>
    <row r="1029" spans="1:9" x14ac:dyDescent="0.35">
      <c r="A1029" s="141">
        <v>2016</v>
      </c>
      <c r="B1029" s="140" t="s">
        <v>62</v>
      </c>
      <c r="C1029" s="140" t="s">
        <v>63</v>
      </c>
      <c r="D1029" s="140" t="s">
        <v>184</v>
      </c>
      <c r="E1029" s="140" t="s">
        <v>187</v>
      </c>
      <c r="F1029" s="140" t="s">
        <v>162</v>
      </c>
      <c r="G1029" s="140" t="s">
        <v>200</v>
      </c>
      <c r="H1029" s="140" t="s">
        <v>258</v>
      </c>
      <c r="I1029" s="141">
        <v>1</v>
      </c>
    </row>
    <row r="1030" spans="1:9" x14ac:dyDescent="0.35">
      <c r="A1030" s="141">
        <v>2016</v>
      </c>
      <c r="B1030" s="140" t="s">
        <v>64</v>
      </c>
      <c r="C1030" s="140" t="s">
        <v>65</v>
      </c>
      <c r="D1030" s="140" t="s">
        <v>184</v>
      </c>
      <c r="E1030" s="140" t="s">
        <v>188</v>
      </c>
      <c r="F1030" s="140" t="s">
        <v>162</v>
      </c>
      <c r="G1030" s="140" t="s">
        <v>154</v>
      </c>
      <c r="H1030" s="140" t="s">
        <v>199</v>
      </c>
      <c r="I1030" s="141">
        <v>273</v>
      </c>
    </row>
    <row r="1031" spans="1:9" x14ac:dyDescent="0.35">
      <c r="A1031" s="141">
        <v>2016</v>
      </c>
      <c r="B1031" s="140" t="s">
        <v>64</v>
      </c>
      <c r="C1031" s="140" t="s">
        <v>65</v>
      </c>
      <c r="D1031" s="140" t="s">
        <v>184</v>
      </c>
      <c r="E1031" s="140" t="s">
        <v>188</v>
      </c>
      <c r="F1031" s="140" t="s">
        <v>162</v>
      </c>
      <c r="G1031" s="140" t="s">
        <v>154</v>
      </c>
      <c r="H1031" s="140" t="s">
        <v>258</v>
      </c>
      <c r="I1031" s="141">
        <v>3</v>
      </c>
    </row>
    <row r="1032" spans="1:9" x14ac:dyDescent="0.35">
      <c r="A1032" s="141">
        <v>2016</v>
      </c>
      <c r="B1032" s="140" t="s">
        <v>64</v>
      </c>
      <c r="C1032" s="140" t="s">
        <v>65</v>
      </c>
      <c r="D1032" s="140" t="s">
        <v>184</v>
      </c>
      <c r="E1032" s="140" t="s">
        <v>188</v>
      </c>
      <c r="F1032" s="140" t="s">
        <v>162</v>
      </c>
      <c r="G1032" s="140" t="s">
        <v>200</v>
      </c>
      <c r="H1032" s="140" t="s">
        <v>199</v>
      </c>
      <c r="I1032" s="141">
        <v>47</v>
      </c>
    </row>
    <row r="1033" spans="1:9" x14ac:dyDescent="0.35">
      <c r="A1033" s="141">
        <v>2016</v>
      </c>
      <c r="B1033" s="140" t="s">
        <v>64</v>
      </c>
      <c r="C1033" s="140" t="s">
        <v>65</v>
      </c>
      <c r="D1033" s="140" t="s">
        <v>184</v>
      </c>
      <c r="E1033" s="140" t="s">
        <v>188</v>
      </c>
      <c r="F1033" s="140" t="s">
        <v>162</v>
      </c>
      <c r="G1033" s="140" t="s">
        <v>200</v>
      </c>
      <c r="H1033" s="140" t="s">
        <v>258</v>
      </c>
      <c r="I1033" s="141">
        <v>0</v>
      </c>
    </row>
    <row r="1034" spans="1:9" x14ac:dyDescent="0.35">
      <c r="A1034" s="141">
        <v>2016</v>
      </c>
      <c r="B1034" s="140" t="s">
        <v>66</v>
      </c>
      <c r="C1034" s="140" t="s">
        <v>67</v>
      </c>
      <c r="D1034" s="140" t="s">
        <v>184</v>
      </c>
      <c r="E1034" s="140" t="s">
        <v>186</v>
      </c>
      <c r="F1034" s="140" t="s">
        <v>162</v>
      </c>
      <c r="G1034" s="140" t="s">
        <v>154</v>
      </c>
      <c r="H1034" s="140" t="s">
        <v>199</v>
      </c>
      <c r="I1034" s="141">
        <v>537</v>
      </c>
    </row>
    <row r="1035" spans="1:9" x14ac:dyDescent="0.35">
      <c r="A1035" s="141">
        <v>2016</v>
      </c>
      <c r="B1035" s="140" t="s">
        <v>66</v>
      </c>
      <c r="C1035" s="140" t="s">
        <v>67</v>
      </c>
      <c r="D1035" s="140" t="s">
        <v>184</v>
      </c>
      <c r="E1035" s="140" t="s">
        <v>186</v>
      </c>
      <c r="F1035" s="140" t="s">
        <v>162</v>
      </c>
      <c r="G1035" s="140" t="s">
        <v>154</v>
      </c>
      <c r="H1035" s="140" t="s">
        <v>258</v>
      </c>
      <c r="I1035" s="141">
        <v>15</v>
      </c>
    </row>
    <row r="1036" spans="1:9" x14ac:dyDescent="0.35">
      <c r="A1036" s="141">
        <v>2016</v>
      </c>
      <c r="B1036" s="140" t="s">
        <v>66</v>
      </c>
      <c r="C1036" s="140" t="s">
        <v>67</v>
      </c>
      <c r="D1036" s="140" t="s">
        <v>184</v>
      </c>
      <c r="E1036" s="140" t="s">
        <v>186</v>
      </c>
      <c r="F1036" s="140" t="s">
        <v>162</v>
      </c>
      <c r="G1036" s="140" t="s">
        <v>200</v>
      </c>
      <c r="H1036" s="140" t="s">
        <v>199</v>
      </c>
      <c r="I1036" s="141">
        <v>141</v>
      </c>
    </row>
    <row r="1037" spans="1:9" x14ac:dyDescent="0.35">
      <c r="A1037" s="141">
        <v>2016</v>
      </c>
      <c r="B1037" s="140" t="s">
        <v>66</v>
      </c>
      <c r="C1037" s="140" t="s">
        <v>67</v>
      </c>
      <c r="D1037" s="140" t="s">
        <v>184</v>
      </c>
      <c r="E1037" s="140" t="s">
        <v>186</v>
      </c>
      <c r="F1037" s="140" t="s">
        <v>162</v>
      </c>
      <c r="G1037" s="140" t="s">
        <v>200</v>
      </c>
      <c r="H1037" s="140" t="s">
        <v>258</v>
      </c>
      <c r="I1037" s="141">
        <v>6</v>
      </c>
    </row>
    <row r="1038" spans="1:9" x14ac:dyDescent="0.35">
      <c r="A1038" s="141">
        <v>2016</v>
      </c>
      <c r="B1038" s="140" t="s">
        <v>68</v>
      </c>
      <c r="C1038" s="140" t="s">
        <v>69</v>
      </c>
      <c r="D1038" s="140" t="s">
        <v>184</v>
      </c>
      <c r="E1038" s="140" t="s">
        <v>188</v>
      </c>
      <c r="F1038" s="140" t="s">
        <v>162</v>
      </c>
      <c r="G1038" s="140" t="s">
        <v>154</v>
      </c>
      <c r="H1038" s="140" t="s">
        <v>199</v>
      </c>
      <c r="I1038" s="141">
        <v>74</v>
      </c>
    </row>
    <row r="1039" spans="1:9" x14ac:dyDescent="0.35">
      <c r="A1039" s="141">
        <v>2016</v>
      </c>
      <c r="B1039" s="140" t="s">
        <v>68</v>
      </c>
      <c r="C1039" s="140" t="s">
        <v>69</v>
      </c>
      <c r="D1039" s="140" t="s">
        <v>184</v>
      </c>
      <c r="E1039" s="140" t="s">
        <v>188</v>
      </c>
      <c r="F1039" s="140" t="s">
        <v>162</v>
      </c>
      <c r="G1039" s="140" t="s">
        <v>154</v>
      </c>
      <c r="H1039" s="140" t="s">
        <v>258</v>
      </c>
      <c r="I1039" s="141">
        <v>4</v>
      </c>
    </row>
    <row r="1040" spans="1:9" x14ac:dyDescent="0.35">
      <c r="A1040" s="141">
        <v>2016</v>
      </c>
      <c r="B1040" s="140" t="s">
        <v>68</v>
      </c>
      <c r="C1040" s="140" t="s">
        <v>69</v>
      </c>
      <c r="D1040" s="140" t="s">
        <v>184</v>
      </c>
      <c r="E1040" s="140" t="s">
        <v>188</v>
      </c>
      <c r="F1040" s="140" t="s">
        <v>162</v>
      </c>
      <c r="G1040" s="140" t="s">
        <v>200</v>
      </c>
      <c r="H1040" s="140" t="s">
        <v>199</v>
      </c>
      <c r="I1040" s="141">
        <v>12</v>
      </c>
    </row>
    <row r="1041" spans="1:9" x14ac:dyDescent="0.35">
      <c r="A1041" s="141">
        <v>2016</v>
      </c>
      <c r="B1041" s="140" t="s">
        <v>68</v>
      </c>
      <c r="C1041" s="140" t="s">
        <v>69</v>
      </c>
      <c r="D1041" s="140" t="s">
        <v>184</v>
      </c>
      <c r="E1041" s="140" t="s">
        <v>188</v>
      </c>
      <c r="F1041" s="140" t="s">
        <v>162</v>
      </c>
      <c r="G1041" s="140" t="s">
        <v>200</v>
      </c>
      <c r="H1041" s="140" t="s">
        <v>258</v>
      </c>
      <c r="I1041" s="141">
        <v>2</v>
      </c>
    </row>
    <row r="1042" spans="1:9" x14ac:dyDescent="0.35">
      <c r="A1042" s="141">
        <v>2016</v>
      </c>
      <c r="B1042" s="140" t="s">
        <v>70</v>
      </c>
      <c r="C1042" s="140" t="s">
        <v>71</v>
      </c>
      <c r="D1042" s="140" t="s">
        <v>184</v>
      </c>
      <c r="E1042" s="140" t="s">
        <v>188</v>
      </c>
      <c r="F1042" s="140" t="s">
        <v>162</v>
      </c>
      <c r="G1042" s="140" t="s">
        <v>154</v>
      </c>
      <c r="H1042" s="140" t="s">
        <v>199</v>
      </c>
      <c r="I1042" s="141">
        <v>246</v>
      </c>
    </row>
    <row r="1043" spans="1:9" x14ac:dyDescent="0.35">
      <c r="A1043" s="141">
        <v>2016</v>
      </c>
      <c r="B1043" s="140" t="s">
        <v>70</v>
      </c>
      <c r="C1043" s="140" t="s">
        <v>71</v>
      </c>
      <c r="D1043" s="140" t="s">
        <v>184</v>
      </c>
      <c r="E1043" s="140" t="s">
        <v>188</v>
      </c>
      <c r="F1043" s="140" t="s">
        <v>162</v>
      </c>
      <c r="G1043" s="140" t="s">
        <v>154</v>
      </c>
      <c r="H1043" s="140" t="s">
        <v>258</v>
      </c>
      <c r="I1043" s="141">
        <v>4</v>
      </c>
    </row>
    <row r="1044" spans="1:9" x14ac:dyDescent="0.35">
      <c r="A1044" s="141">
        <v>2016</v>
      </c>
      <c r="B1044" s="140" t="s">
        <v>70</v>
      </c>
      <c r="C1044" s="140" t="s">
        <v>71</v>
      </c>
      <c r="D1044" s="140" t="s">
        <v>184</v>
      </c>
      <c r="E1044" s="140" t="s">
        <v>188</v>
      </c>
      <c r="F1044" s="140" t="s">
        <v>162</v>
      </c>
      <c r="G1044" s="140" t="s">
        <v>200</v>
      </c>
      <c r="H1044" s="140" t="s">
        <v>199</v>
      </c>
      <c r="I1044" s="141">
        <v>65</v>
      </c>
    </row>
    <row r="1045" spans="1:9" x14ac:dyDescent="0.35">
      <c r="A1045" s="141">
        <v>2016</v>
      </c>
      <c r="B1045" s="140" t="s">
        <v>70</v>
      </c>
      <c r="C1045" s="140" t="s">
        <v>71</v>
      </c>
      <c r="D1045" s="140" t="s">
        <v>184</v>
      </c>
      <c r="E1045" s="140" t="s">
        <v>188</v>
      </c>
      <c r="F1045" s="140" t="s">
        <v>162</v>
      </c>
      <c r="G1045" s="140" t="s">
        <v>200</v>
      </c>
      <c r="H1045" s="140" t="s">
        <v>258</v>
      </c>
      <c r="I1045" s="141">
        <v>4</v>
      </c>
    </row>
    <row r="1046" spans="1:9" x14ac:dyDescent="0.35">
      <c r="A1046" s="141">
        <v>2016</v>
      </c>
      <c r="B1046" s="140" t="s">
        <v>72</v>
      </c>
      <c r="C1046" s="140" t="s">
        <v>73</v>
      </c>
      <c r="D1046" s="140" t="s">
        <v>185</v>
      </c>
      <c r="E1046" s="140" t="s">
        <v>186</v>
      </c>
      <c r="F1046" s="140" t="s">
        <v>162</v>
      </c>
      <c r="G1046" s="140" t="s">
        <v>154</v>
      </c>
      <c r="H1046" s="140" t="s">
        <v>199</v>
      </c>
      <c r="I1046" s="141">
        <v>315</v>
      </c>
    </row>
    <row r="1047" spans="1:9" x14ac:dyDescent="0.35">
      <c r="A1047" s="141">
        <v>2016</v>
      </c>
      <c r="B1047" s="140" t="s">
        <v>72</v>
      </c>
      <c r="C1047" s="140" t="s">
        <v>73</v>
      </c>
      <c r="D1047" s="140" t="s">
        <v>185</v>
      </c>
      <c r="E1047" s="140" t="s">
        <v>186</v>
      </c>
      <c r="F1047" s="140" t="s">
        <v>162</v>
      </c>
      <c r="G1047" s="140" t="s">
        <v>154</v>
      </c>
      <c r="H1047" s="140" t="s">
        <v>258</v>
      </c>
      <c r="I1047" s="141">
        <v>21</v>
      </c>
    </row>
    <row r="1048" spans="1:9" x14ac:dyDescent="0.35">
      <c r="A1048" s="141">
        <v>2016</v>
      </c>
      <c r="B1048" s="140" t="s">
        <v>72</v>
      </c>
      <c r="C1048" s="140" t="s">
        <v>73</v>
      </c>
      <c r="D1048" s="140" t="s">
        <v>185</v>
      </c>
      <c r="E1048" s="140" t="s">
        <v>186</v>
      </c>
      <c r="F1048" s="140" t="s">
        <v>162</v>
      </c>
      <c r="G1048" s="140" t="s">
        <v>200</v>
      </c>
      <c r="H1048" s="140" t="s">
        <v>199</v>
      </c>
      <c r="I1048" s="141">
        <v>150</v>
      </c>
    </row>
    <row r="1049" spans="1:9" x14ac:dyDescent="0.35">
      <c r="A1049" s="141">
        <v>2016</v>
      </c>
      <c r="B1049" s="140" t="s">
        <v>72</v>
      </c>
      <c r="C1049" s="140" t="s">
        <v>73</v>
      </c>
      <c r="D1049" s="140" t="s">
        <v>185</v>
      </c>
      <c r="E1049" s="140" t="s">
        <v>186</v>
      </c>
      <c r="F1049" s="140" t="s">
        <v>162</v>
      </c>
      <c r="G1049" s="140" t="s">
        <v>200</v>
      </c>
      <c r="H1049" s="140" t="s">
        <v>258</v>
      </c>
      <c r="I1049" s="141">
        <v>19</v>
      </c>
    </row>
    <row r="1050" spans="1:9" x14ac:dyDescent="0.35">
      <c r="A1050" s="141">
        <v>2016</v>
      </c>
      <c r="B1050" s="140" t="s">
        <v>74</v>
      </c>
      <c r="C1050" s="140" t="s">
        <v>75</v>
      </c>
      <c r="D1050" s="140" t="s">
        <v>184</v>
      </c>
      <c r="E1050" s="140" t="s">
        <v>187</v>
      </c>
      <c r="F1050" s="140" t="s">
        <v>162</v>
      </c>
      <c r="G1050" s="140" t="s">
        <v>154</v>
      </c>
      <c r="H1050" s="140" t="s">
        <v>199</v>
      </c>
      <c r="I1050" s="141">
        <v>200</v>
      </c>
    </row>
    <row r="1051" spans="1:9" x14ac:dyDescent="0.35">
      <c r="A1051" s="141">
        <v>2016</v>
      </c>
      <c r="B1051" s="140" t="s">
        <v>74</v>
      </c>
      <c r="C1051" s="140" t="s">
        <v>75</v>
      </c>
      <c r="D1051" s="140" t="s">
        <v>184</v>
      </c>
      <c r="E1051" s="140" t="s">
        <v>187</v>
      </c>
      <c r="F1051" s="140" t="s">
        <v>162</v>
      </c>
      <c r="G1051" s="140" t="s">
        <v>154</v>
      </c>
      <c r="H1051" s="140" t="s">
        <v>258</v>
      </c>
      <c r="I1051" s="141">
        <v>12</v>
      </c>
    </row>
    <row r="1052" spans="1:9" x14ac:dyDescent="0.35">
      <c r="A1052" s="141">
        <v>2016</v>
      </c>
      <c r="B1052" s="140" t="s">
        <v>74</v>
      </c>
      <c r="C1052" s="140" t="s">
        <v>75</v>
      </c>
      <c r="D1052" s="140" t="s">
        <v>184</v>
      </c>
      <c r="E1052" s="140" t="s">
        <v>187</v>
      </c>
      <c r="F1052" s="140" t="s">
        <v>162</v>
      </c>
      <c r="G1052" s="140" t="s">
        <v>200</v>
      </c>
      <c r="H1052" s="140" t="s">
        <v>199</v>
      </c>
      <c r="I1052" s="141">
        <v>61</v>
      </c>
    </row>
    <row r="1053" spans="1:9" x14ac:dyDescent="0.35">
      <c r="A1053" s="141">
        <v>2016</v>
      </c>
      <c r="B1053" s="140" t="s">
        <v>74</v>
      </c>
      <c r="C1053" s="140" t="s">
        <v>75</v>
      </c>
      <c r="D1053" s="140" t="s">
        <v>184</v>
      </c>
      <c r="E1053" s="140" t="s">
        <v>187</v>
      </c>
      <c r="F1053" s="140" t="s">
        <v>162</v>
      </c>
      <c r="G1053" s="140" t="s">
        <v>200</v>
      </c>
      <c r="H1053" s="140" t="s">
        <v>258</v>
      </c>
      <c r="I1053" s="141">
        <v>3</v>
      </c>
    </row>
    <row r="1054" spans="1:9" x14ac:dyDescent="0.35">
      <c r="A1054" s="141">
        <v>2016</v>
      </c>
      <c r="B1054" s="140" t="s">
        <v>76</v>
      </c>
      <c r="C1054" s="140" t="s">
        <v>77</v>
      </c>
      <c r="D1054" s="140" t="s">
        <v>184</v>
      </c>
      <c r="E1054" s="140" t="s">
        <v>188</v>
      </c>
      <c r="F1054" s="140" t="s">
        <v>162</v>
      </c>
      <c r="G1054" s="140" t="s">
        <v>154</v>
      </c>
      <c r="H1054" s="140" t="s">
        <v>199</v>
      </c>
      <c r="I1054" s="141">
        <v>320</v>
      </c>
    </row>
    <row r="1055" spans="1:9" x14ac:dyDescent="0.35">
      <c r="A1055" s="141">
        <v>2016</v>
      </c>
      <c r="B1055" s="140" t="s">
        <v>76</v>
      </c>
      <c r="C1055" s="140" t="s">
        <v>77</v>
      </c>
      <c r="D1055" s="140" t="s">
        <v>184</v>
      </c>
      <c r="E1055" s="140" t="s">
        <v>188</v>
      </c>
      <c r="F1055" s="140" t="s">
        <v>162</v>
      </c>
      <c r="G1055" s="140" t="s">
        <v>154</v>
      </c>
      <c r="H1055" s="140" t="s">
        <v>258</v>
      </c>
      <c r="I1055" s="141">
        <v>14</v>
      </c>
    </row>
    <row r="1056" spans="1:9" x14ac:dyDescent="0.35">
      <c r="A1056" s="141">
        <v>2016</v>
      </c>
      <c r="B1056" s="140" t="s">
        <v>76</v>
      </c>
      <c r="C1056" s="140" t="s">
        <v>77</v>
      </c>
      <c r="D1056" s="140" t="s">
        <v>184</v>
      </c>
      <c r="E1056" s="140" t="s">
        <v>188</v>
      </c>
      <c r="F1056" s="140" t="s">
        <v>162</v>
      </c>
      <c r="G1056" s="140" t="s">
        <v>200</v>
      </c>
      <c r="H1056" s="140" t="s">
        <v>199</v>
      </c>
      <c r="I1056" s="141">
        <v>50</v>
      </c>
    </row>
    <row r="1057" spans="1:9" x14ac:dyDescent="0.35">
      <c r="A1057" s="141">
        <v>2016</v>
      </c>
      <c r="B1057" s="140" t="s">
        <v>76</v>
      </c>
      <c r="C1057" s="140" t="s">
        <v>77</v>
      </c>
      <c r="D1057" s="140" t="s">
        <v>184</v>
      </c>
      <c r="E1057" s="140" t="s">
        <v>188</v>
      </c>
      <c r="F1057" s="140" t="s">
        <v>162</v>
      </c>
      <c r="G1057" s="140" t="s">
        <v>200</v>
      </c>
      <c r="H1057" s="140" t="s">
        <v>258</v>
      </c>
      <c r="I1057" s="141">
        <v>1</v>
      </c>
    </row>
    <row r="1058" spans="1:9" x14ac:dyDescent="0.35">
      <c r="A1058" s="141">
        <v>2016</v>
      </c>
      <c r="B1058" s="140" t="s">
        <v>78</v>
      </c>
      <c r="C1058" s="140" t="s">
        <v>79</v>
      </c>
      <c r="D1058" s="140" t="s">
        <v>184</v>
      </c>
      <c r="E1058" s="140" t="s">
        <v>186</v>
      </c>
      <c r="F1058" s="140" t="s">
        <v>162</v>
      </c>
      <c r="G1058" s="140" t="s">
        <v>154</v>
      </c>
      <c r="H1058" s="140" t="s">
        <v>199</v>
      </c>
      <c r="I1058" s="141">
        <v>500</v>
      </c>
    </row>
    <row r="1059" spans="1:9" x14ac:dyDescent="0.35">
      <c r="A1059" s="141">
        <v>2016</v>
      </c>
      <c r="B1059" s="140" t="s">
        <v>78</v>
      </c>
      <c r="C1059" s="140" t="s">
        <v>79</v>
      </c>
      <c r="D1059" s="140" t="s">
        <v>184</v>
      </c>
      <c r="E1059" s="140" t="s">
        <v>186</v>
      </c>
      <c r="F1059" s="140" t="s">
        <v>162</v>
      </c>
      <c r="G1059" s="140" t="s">
        <v>154</v>
      </c>
      <c r="H1059" s="140" t="s">
        <v>258</v>
      </c>
      <c r="I1059" s="141">
        <v>29</v>
      </c>
    </row>
    <row r="1060" spans="1:9" x14ac:dyDescent="0.35">
      <c r="A1060" s="141">
        <v>2016</v>
      </c>
      <c r="B1060" s="140" t="s">
        <v>78</v>
      </c>
      <c r="C1060" s="140" t="s">
        <v>79</v>
      </c>
      <c r="D1060" s="140" t="s">
        <v>184</v>
      </c>
      <c r="E1060" s="140" t="s">
        <v>186</v>
      </c>
      <c r="F1060" s="140" t="s">
        <v>162</v>
      </c>
      <c r="G1060" s="140" t="s">
        <v>200</v>
      </c>
      <c r="H1060" s="140" t="s">
        <v>199</v>
      </c>
      <c r="I1060" s="141">
        <v>96</v>
      </c>
    </row>
    <row r="1061" spans="1:9" x14ac:dyDescent="0.35">
      <c r="A1061" s="141">
        <v>2016</v>
      </c>
      <c r="B1061" s="140" t="s">
        <v>78</v>
      </c>
      <c r="C1061" s="140" t="s">
        <v>79</v>
      </c>
      <c r="D1061" s="140" t="s">
        <v>184</v>
      </c>
      <c r="E1061" s="140" t="s">
        <v>186</v>
      </c>
      <c r="F1061" s="140" t="s">
        <v>162</v>
      </c>
      <c r="G1061" s="140" t="s">
        <v>200</v>
      </c>
      <c r="H1061" s="140" t="s">
        <v>258</v>
      </c>
      <c r="I1061" s="141">
        <v>4</v>
      </c>
    </row>
    <row r="1062" spans="1:9" x14ac:dyDescent="0.35">
      <c r="A1062" s="141">
        <v>2016</v>
      </c>
      <c r="B1062" s="140" t="s">
        <v>80</v>
      </c>
      <c r="C1062" s="140" t="s">
        <v>81</v>
      </c>
      <c r="D1062" s="140" t="s">
        <v>185</v>
      </c>
      <c r="E1062" s="140" t="s">
        <v>186</v>
      </c>
      <c r="F1062" s="140" t="s">
        <v>162</v>
      </c>
      <c r="G1062" s="140" t="s">
        <v>154</v>
      </c>
      <c r="H1062" s="140" t="s">
        <v>199</v>
      </c>
      <c r="I1062" s="141">
        <v>352</v>
      </c>
    </row>
    <row r="1063" spans="1:9" x14ac:dyDescent="0.35">
      <c r="A1063" s="141">
        <v>2016</v>
      </c>
      <c r="B1063" s="140" t="s">
        <v>80</v>
      </c>
      <c r="C1063" s="140" t="s">
        <v>81</v>
      </c>
      <c r="D1063" s="140" t="s">
        <v>185</v>
      </c>
      <c r="E1063" s="140" t="s">
        <v>186</v>
      </c>
      <c r="F1063" s="140" t="s">
        <v>162</v>
      </c>
      <c r="G1063" s="140" t="s">
        <v>154</v>
      </c>
      <c r="H1063" s="140" t="s">
        <v>258</v>
      </c>
      <c r="I1063" s="141">
        <v>18</v>
      </c>
    </row>
    <row r="1064" spans="1:9" x14ac:dyDescent="0.35">
      <c r="A1064" s="141">
        <v>2016</v>
      </c>
      <c r="B1064" s="140" t="s">
        <v>80</v>
      </c>
      <c r="C1064" s="140" t="s">
        <v>81</v>
      </c>
      <c r="D1064" s="140" t="s">
        <v>185</v>
      </c>
      <c r="E1064" s="140" t="s">
        <v>186</v>
      </c>
      <c r="F1064" s="140" t="s">
        <v>162</v>
      </c>
      <c r="G1064" s="140" t="s">
        <v>200</v>
      </c>
      <c r="H1064" s="140" t="s">
        <v>199</v>
      </c>
      <c r="I1064" s="141">
        <v>113</v>
      </c>
    </row>
    <row r="1065" spans="1:9" x14ac:dyDescent="0.35">
      <c r="A1065" s="141">
        <v>2016</v>
      </c>
      <c r="B1065" s="140" t="s">
        <v>80</v>
      </c>
      <c r="C1065" s="140" t="s">
        <v>81</v>
      </c>
      <c r="D1065" s="140" t="s">
        <v>185</v>
      </c>
      <c r="E1065" s="140" t="s">
        <v>186</v>
      </c>
      <c r="F1065" s="140" t="s">
        <v>162</v>
      </c>
      <c r="G1065" s="140" t="s">
        <v>200</v>
      </c>
      <c r="H1065" s="140" t="s">
        <v>258</v>
      </c>
      <c r="I1065" s="141">
        <v>11</v>
      </c>
    </row>
    <row r="1066" spans="1:9" x14ac:dyDescent="0.35">
      <c r="A1066" s="141">
        <v>2016</v>
      </c>
      <c r="B1066" s="140" t="s">
        <v>82</v>
      </c>
      <c r="C1066" s="140" t="s">
        <v>83</v>
      </c>
      <c r="D1066" s="140" t="s">
        <v>184</v>
      </c>
      <c r="E1066" s="140" t="s">
        <v>187</v>
      </c>
      <c r="F1066" s="140" t="s">
        <v>162</v>
      </c>
      <c r="G1066" s="140" t="s">
        <v>154</v>
      </c>
      <c r="H1066" s="140" t="s">
        <v>199</v>
      </c>
      <c r="I1066" s="141">
        <v>0</v>
      </c>
    </row>
    <row r="1067" spans="1:9" x14ac:dyDescent="0.35">
      <c r="A1067" s="141">
        <v>2016</v>
      </c>
      <c r="B1067" s="140" t="s">
        <v>82</v>
      </c>
      <c r="C1067" s="140" t="s">
        <v>83</v>
      </c>
      <c r="D1067" s="140" t="s">
        <v>184</v>
      </c>
      <c r="E1067" s="140" t="s">
        <v>187</v>
      </c>
      <c r="F1067" s="140" t="s">
        <v>162</v>
      </c>
      <c r="G1067" s="140" t="s">
        <v>154</v>
      </c>
      <c r="H1067" s="140" t="s">
        <v>258</v>
      </c>
      <c r="I1067" s="141">
        <v>0</v>
      </c>
    </row>
    <row r="1068" spans="1:9" x14ac:dyDescent="0.35">
      <c r="A1068" s="141">
        <v>2016</v>
      </c>
      <c r="B1068" s="140" t="s">
        <v>82</v>
      </c>
      <c r="C1068" s="140" t="s">
        <v>83</v>
      </c>
      <c r="D1068" s="140" t="s">
        <v>184</v>
      </c>
      <c r="E1068" s="140" t="s">
        <v>187</v>
      </c>
      <c r="F1068" s="140" t="s">
        <v>162</v>
      </c>
      <c r="G1068" s="140" t="s">
        <v>200</v>
      </c>
      <c r="H1068" s="140" t="s">
        <v>199</v>
      </c>
      <c r="I1068" s="141">
        <v>0</v>
      </c>
    </row>
    <row r="1069" spans="1:9" x14ac:dyDescent="0.35">
      <c r="A1069" s="141">
        <v>2016</v>
      </c>
      <c r="B1069" s="140" t="s">
        <v>82</v>
      </c>
      <c r="C1069" s="140" t="s">
        <v>83</v>
      </c>
      <c r="D1069" s="140" t="s">
        <v>184</v>
      </c>
      <c r="E1069" s="140" t="s">
        <v>187</v>
      </c>
      <c r="F1069" s="140" t="s">
        <v>162</v>
      </c>
      <c r="G1069" s="140" t="s">
        <v>200</v>
      </c>
      <c r="H1069" s="140" t="s">
        <v>258</v>
      </c>
      <c r="I1069" s="141">
        <v>0</v>
      </c>
    </row>
    <row r="1070" spans="1:9" x14ac:dyDescent="0.35">
      <c r="A1070" s="141">
        <v>2016</v>
      </c>
      <c r="B1070" s="140" t="s">
        <v>84</v>
      </c>
      <c r="C1070" s="140" t="s">
        <v>85</v>
      </c>
      <c r="D1070" s="140" t="s">
        <v>185</v>
      </c>
      <c r="E1070" s="140" t="s">
        <v>186</v>
      </c>
      <c r="F1070" s="140" t="s">
        <v>162</v>
      </c>
      <c r="G1070" s="140" t="s">
        <v>154</v>
      </c>
      <c r="H1070" s="140" t="s">
        <v>199</v>
      </c>
      <c r="I1070" s="141">
        <v>867</v>
      </c>
    </row>
    <row r="1071" spans="1:9" x14ac:dyDescent="0.35">
      <c r="A1071" s="141">
        <v>2016</v>
      </c>
      <c r="B1071" s="140" t="s">
        <v>84</v>
      </c>
      <c r="C1071" s="140" t="s">
        <v>85</v>
      </c>
      <c r="D1071" s="140" t="s">
        <v>185</v>
      </c>
      <c r="E1071" s="140" t="s">
        <v>186</v>
      </c>
      <c r="F1071" s="140" t="s">
        <v>162</v>
      </c>
      <c r="G1071" s="140" t="s">
        <v>154</v>
      </c>
      <c r="H1071" s="140" t="s">
        <v>258</v>
      </c>
      <c r="I1071" s="141">
        <v>86</v>
      </c>
    </row>
    <row r="1072" spans="1:9" x14ac:dyDescent="0.35">
      <c r="A1072" s="141">
        <v>2016</v>
      </c>
      <c r="B1072" s="140" t="s">
        <v>84</v>
      </c>
      <c r="C1072" s="140" t="s">
        <v>85</v>
      </c>
      <c r="D1072" s="140" t="s">
        <v>185</v>
      </c>
      <c r="E1072" s="140" t="s">
        <v>186</v>
      </c>
      <c r="F1072" s="140" t="s">
        <v>162</v>
      </c>
      <c r="G1072" s="140" t="s">
        <v>200</v>
      </c>
      <c r="H1072" s="140" t="s">
        <v>199</v>
      </c>
      <c r="I1072" s="141">
        <v>311</v>
      </c>
    </row>
    <row r="1073" spans="1:9" x14ac:dyDescent="0.35">
      <c r="A1073" s="141">
        <v>2016</v>
      </c>
      <c r="B1073" s="140" t="s">
        <v>84</v>
      </c>
      <c r="C1073" s="140" t="s">
        <v>85</v>
      </c>
      <c r="D1073" s="140" t="s">
        <v>185</v>
      </c>
      <c r="E1073" s="140" t="s">
        <v>186</v>
      </c>
      <c r="F1073" s="140" t="s">
        <v>162</v>
      </c>
      <c r="G1073" s="140" t="s">
        <v>200</v>
      </c>
      <c r="H1073" s="140" t="s">
        <v>258</v>
      </c>
      <c r="I1073" s="141">
        <v>45</v>
      </c>
    </row>
    <row r="1074" spans="1:9" x14ac:dyDescent="0.35">
      <c r="A1074" s="141">
        <v>2016</v>
      </c>
      <c r="B1074" s="140" t="s">
        <v>86</v>
      </c>
      <c r="C1074" s="140" t="s">
        <v>87</v>
      </c>
      <c r="D1074" s="140" t="s">
        <v>184</v>
      </c>
      <c r="E1074" s="140" t="s">
        <v>187</v>
      </c>
      <c r="F1074" s="140" t="s">
        <v>162</v>
      </c>
      <c r="G1074" s="140" t="s">
        <v>154</v>
      </c>
      <c r="H1074" s="140" t="s">
        <v>199</v>
      </c>
      <c r="I1074" s="141">
        <v>248</v>
      </c>
    </row>
    <row r="1075" spans="1:9" x14ac:dyDescent="0.35">
      <c r="A1075" s="141">
        <v>2016</v>
      </c>
      <c r="B1075" s="140" t="s">
        <v>86</v>
      </c>
      <c r="C1075" s="140" t="s">
        <v>87</v>
      </c>
      <c r="D1075" s="140" t="s">
        <v>184</v>
      </c>
      <c r="E1075" s="140" t="s">
        <v>187</v>
      </c>
      <c r="F1075" s="140" t="s">
        <v>162</v>
      </c>
      <c r="G1075" s="140" t="s">
        <v>154</v>
      </c>
      <c r="H1075" s="140" t="s">
        <v>258</v>
      </c>
      <c r="I1075" s="141">
        <v>28</v>
      </c>
    </row>
    <row r="1076" spans="1:9" x14ac:dyDescent="0.35">
      <c r="A1076" s="141">
        <v>2016</v>
      </c>
      <c r="B1076" s="140" t="s">
        <v>86</v>
      </c>
      <c r="C1076" s="140" t="s">
        <v>87</v>
      </c>
      <c r="D1076" s="140" t="s">
        <v>184</v>
      </c>
      <c r="E1076" s="140" t="s">
        <v>187</v>
      </c>
      <c r="F1076" s="140" t="s">
        <v>162</v>
      </c>
      <c r="G1076" s="140" t="s">
        <v>200</v>
      </c>
      <c r="H1076" s="140" t="s">
        <v>199</v>
      </c>
      <c r="I1076" s="141">
        <v>46</v>
      </c>
    </row>
    <row r="1077" spans="1:9" x14ac:dyDescent="0.35">
      <c r="A1077" s="141">
        <v>2016</v>
      </c>
      <c r="B1077" s="140" t="s">
        <v>86</v>
      </c>
      <c r="C1077" s="140" t="s">
        <v>87</v>
      </c>
      <c r="D1077" s="140" t="s">
        <v>184</v>
      </c>
      <c r="E1077" s="140" t="s">
        <v>187</v>
      </c>
      <c r="F1077" s="140" t="s">
        <v>162</v>
      </c>
      <c r="G1077" s="140" t="s">
        <v>200</v>
      </c>
      <c r="H1077" s="140" t="s">
        <v>258</v>
      </c>
      <c r="I1077" s="141">
        <v>1</v>
      </c>
    </row>
    <row r="1078" spans="1:9" x14ac:dyDescent="0.35">
      <c r="A1078" s="141">
        <v>2016</v>
      </c>
      <c r="B1078" s="140" t="s">
        <v>88</v>
      </c>
      <c r="C1078" s="140" t="s">
        <v>89</v>
      </c>
      <c r="D1078" s="140" t="s">
        <v>185</v>
      </c>
      <c r="E1078" s="140" t="s">
        <v>186</v>
      </c>
      <c r="F1078" s="140" t="s">
        <v>162</v>
      </c>
      <c r="G1078" s="140" t="s">
        <v>154</v>
      </c>
      <c r="H1078" s="140" t="s">
        <v>199</v>
      </c>
      <c r="I1078" s="141">
        <v>0</v>
      </c>
    </row>
    <row r="1079" spans="1:9" x14ac:dyDescent="0.35">
      <c r="A1079" s="141">
        <v>2016</v>
      </c>
      <c r="B1079" s="140" t="s">
        <v>88</v>
      </c>
      <c r="C1079" s="140" t="s">
        <v>89</v>
      </c>
      <c r="D1079" s="140" t="s">
        <v>185</v>
      </c>
      <c r="E1079" s="140" t="s">
        <v>186</v>
      </c>
      <c r="F1079" s="140" t="s">
        <v>162</v>
      </c>
      <c r="G1079" s="140" t="s">
        <v>154</v>
      </c>
      <c r="H1079" s="140" t="s">
        <v>258</v>
      </c>
      <c r="I1079" s="141">
        <v>0</v>
      </c>
    </row>
    <row r="1080" spans="1:9" x14ac:dyDescent="0.35">
      <c r="A1080" s="141">
        <v>2016</v>
      </c>
      <c r="B1080" s="140" t="s">
        <v>88</v>
      </c>
      <c r="C1080" s="140" t="s">
        <v>89</v>
      </c>
      <c r="D1080" s="140" t="s">
        <v>185</v>
      </c>
      <c r="E1080" s="140" t="s">
        <v>186</v>
      </c>
      <c r="F1080" s="140" t="s">
        <v>162</v>
      </c>
      <c r="G1080" s="140" t="s">
        <v>200</v>
      </c>
      <c r="H1080" s="140" t="s">
        <v>199</v>
      </c>
      <c r="I1080" s="141">
        <v>0</v>
      </c>
    </row>
    <row r="1081" spans="1:9" x14ac:dyDescent="0.35">
      <c r="A1081" s="141">
        <v>2016</v>
      </c>
      <c r="B1081" s="140" t="s">
        <v>88</v>
      </c>
      <c r="C1081" s="140" t="s">
        <v>89</v>
      </c>
      <c r="D1081" s="140" t="s">
        <v>185</v>
      </c>
      <c r="E1081" s="140" t="s">
        <v>186</v>
      </c>
      <c r="F1081" s="140" t="s">
        <v>162</v>
      </c>
      <c r="G1081" s="140" t="s">
        <v>200</v>
      </c>
      <c r="H1081" s="140" t="s">
        <v>258</v>
      </c>
      <c r="I1081" s="141">
        <v>0</v>
      </c>
    </row>
    <row r="1082" spans="1:9" x14ac:dyDescent="0.35">
      <c r="A1082" s="141">
        <v>2017</v>
      </c>
      <c r="B1082" s="140" t="s">
        <v>0</v>
      </c>
      <c r="C1082" s="140" t="s">
        <v>1</v>
      </c>
      <c r="D1082" s="140" t="s">
        <v>184</v>
      </c>
      <c r="E1082" s="140" t="s">
        <v>186</v>
      </c>
      <c r="F1082" s="140" t="s">
        <v>162</v>
      </c>
      <c r="G1082" s="140" t="s">
        <v>154</v>
      </c>
      <c r="H1082" s="140" t="s">
        <v>199</v>
      </c>
      <c r="I1082" s="141">
        <v>412</v>
      </c>
    </row>
    <row r="1083" spans="1:9" x14ac:dyDescent="0.35">
      <c r="A1083" s="141">
        <v>2017</v>
      </c>
      <c r="B1083" s="140" t="s">
        <v>0</v>
      </c>
      <c r="C1083" s="140" t="s">
        <v>1</v>
      </c>
      <c r="D1083" s="140" t="s">
        <v>184</v>
      </c>
      <c r="E1083" s="140" t="s">
        <v>186</v>
      </c>
      <c r="F1083" s="140" t="s">
        <v>162</v>
      </c>
      <c r="G1083" s="140" t="s">
        <v>154</v>
      </c>
      <c r="H1083" s="140" t="s">
        <v>258</v>
      </c>
      <c r="I1083" s="141">
        <v>12</v>
      </c>
    </row>
    <row r="1084" spans="1:9" x14ac:dyDescent="0.35">
      <c r="A1084" s="141">
        <v>2017</v>
      </c>
      <c r="B1084" s="140" t="s">
        <v>0</v>
      </c>
      <c r="C1084" s="140" t="s">
        <v>1</v>
      </c>
      <c r="D1084" s="140" t="s">
        <v>184</v>
      </c>
      <c r="E1084" s="140" t="s">
        <v>186</v>
      </c>
      <c r="F1084" s="140" t="s">
        <v>162</v>
      </c>
      <c r="G1084" s="140" t="s">
        <v>200</v>
      </c>
      <c r="H1084" s="140" t="s">
        <v>199</v>
      </c>
      <c r="I1084" s="141">
        <v>82</v>
      </c>
    </row>
    <row r="1085" spans="1:9" x14ac:dyDescent="0.35">
      <c r="A1085" s="141">
        <v>2017</v>
      </c>
      <c r="B1085" s="140" t="s">
        <v>0</v>
      </c>
      <c r="C1085" s="140" t="s">
        <v>1</v>
      </c>
      <c r="D1085" s="140" t="s">
        <v>184</v>
      </c>
      <c r="E1085" s="140" t="s">
        <v>186</v>
      </c>
      <c r="F1085" s="140" t="s">
        <v>162</v>
      </c>
      <c r="G1085" s="140" t="s">
        <v>200</v>
      </c>
      <c r="H1085" s="140" t="s">
        <v>258</v>
      </c>
      <c r="I1085" s="141">
        <v>1</v>
      </c>
    </row>
    <row r="1086" spans="1:9" x14ac:dyDescent="0.35">
      <c r="A1086" s="141">
        <v>2017</v>
      </c>
      <c r="B1086" s="140" t="s">
        <v>2</v>
      </c>
      <c r="C1086" s="140" t="s">
        <v>3</v>
      </c>
      <c r="D1086" s="140" t="s">
        <v>184</v>
      </c>
      <c r="E1086" s="140" t="s">
        <v>187</v>
      </c>
      <c r="F1086" s="140" t="s">
        <v>162</v>
      </c>
      <c r="G1086" s="140" t="s">
        <v>154</v>
      </c>
      <c r="H1086" s="140" t="s">
        <v>199</v>
      </c>
      <c r="I1086" s="141">
        <v>327</v>
      </c>
    </row>
    <row r="1087" spans="1:9" x14ac:dyDescent="0.35">
      <c r="A1087" s="141">
        <v>2017</v>
      </c>
      <c r="B1087" s="140" t="s">
        <v>2</v>
      </c>
      <c r="C1087" s="140" t="s">
        <v>3</v>
      </c>
      <c r="D1087" s="140" t="s">
        <v>184</v>
      </c>
      <c r="E1087" s="140" t="s">
        <v>187</v>
      </c>
      <c r="F1087" s="140" t="s">
        <v>162</v>
      </c>
      <c r="G1087" s="140" t="s">
        <v>154</v>
      </c>
      <c r="H1087" s="140" t="s">
        <v>258</v>
      </c>
      <c r="I1087" s="141">
        <v>15</v>
      </c>
    </row>
    <row r="1088" spans="1:9" x14ac:dyDescent="0.35">
      <c r="A1088" s="141">
        <v>2017</v>
      </c>
      <c r="B1088" s="140" t="s">
        <v>2</v>
      </c>
      <c r="C1088" s="140" t="s">
        <v>3</v>
      </c>
      <c r="D1088" s="140" t="s">
        <v>184</v>
      </c>
      <c r="E1088" s="140" t="s">
        <v>187</v>
      </c>
      <c r="F1088" s="140" t="s">
        <v>162</v>
      </c>
      <c r="G1088" s="140" t="s">
        <v>200</v>
      </c>
      <c r="H1088" s="140" t="s">
        <v>199</v>
      </c>
      <c r="I1088" s="141">
        <v>144</v>
      </c>
    </row>
    <row r="1089" spans="1:9" x14ac:dyDescent="0.35">
      <c r="A1089" s="141">
        <v>2017</v>
      </c>
      <c r="B1089" s="140" t="s">
        <v>2</v>
      </c>
      <c r="C1089" s="140" t="s">
        <v>3</v>
      </c>
      <c r="D1089" s="140" t="s">
        <v>184</v>
      </c>
      <c r="E1089" s="140" t="s">
        <v>187</v>
      </c>
      <c r="F1089" s="140" t="s">
        <v>162</v>
      </c>
      <c r="G1089" s="140" t="s">
        <v>200</v>
      </c>
      <c r="H1089" s="140" t="s">
        <v>258</v>
      </c>
      <c r="I1089" s="141">
        <v>4</v>
      </c>
    </row>
    <row r="1090" spans="1:9" x14ac:dyDescent="0.35">
      <c r="A1090" s="141">
        <v>2017</v>
      </c>
      <c r="B1090" s="140" t="s">
        <v>4</v>
      </c>
      <c r="C1090" s="140" t="s">
        <v>5</v>
      </c>
      <c r="D1090" s="140" t="s">
        <v>184</v>
      </c>
      <c r="E1090" s="140" t="s">
        <v>186</v>
      </c>
      <c r="F1090" s="140" t="s">
        <v>162</v>
      </c>
      <c r="G1090" s="140" t="s">
        <v>154</v>
      </c>
      <c r="H1090" s="140" t="s">
        <v>199</v>
      </c>
      <c r="I1090" s="141">
        <v>0</v>
      </c>
    </row>
    <row r="1091" spans="1:9" x14ac:dyDescent="0.35">
      <c r="A1091" s="141">
        <v>2017</v>
      </c>
      <c r="B1091" s="140" t="s">
        <v>4</v>
      </c>
      <c r="C1091" s="140" t="s">
        <v>5</v>
      </c>
      <c r="D1091" s="140" t="s">
        <v>184</v>
      </c>
      <c r="E1091" s="140" t="s">
        <v>186</v>
      </c>
      <c r="F1091" s="140" t="s">
        <v>162</v>
      </c>
      <c r="G1091" s="140" t="s">
        <v>154</v>
      </c>
      <c r="H1091" s="140" t="s">
        <v>258</v>
      </c>
      <c r="I1091" s="141">
        <v>0</v>
      </c>
    </row>
    <row r="1092" spans="1:9" x14ac:dyDescent="0.35">
      <c r="A1092" s="141">
        <v>2017</v>
      </c>
      <c r="B1092" s="140" t="s">
        <v>4</v>
      </c>
      <c r="C1092" s="140" t="s">
        <v>5</v>
      </c>
      <c r="D1092" s="140" t="s">
        <v>184</v>
      </c>
      <c r="E1092" s="140" t="s">
        <v>186</v>
      </c>
      <c r="F1092" s="140" t="s">
        <v>162</v>
      </c>
      <c r="G1092" s="140" t="s">
        <v>200</v>
      </c>
      <c r="H1092" s="140" t="s">
        <v>199</v>
      </c>
      <c r="I1092" s="141">
        <v>0</v>
      </c>
    </row>
    <row r="1093" spans="1:9" x14ac:dyDescent="0.35">
      <c r="A1093" s="141">
        <v>2017</v>
      </c>
      <c r="B1093" s="140" t="s">
        <v>4</v>
      </c>
      <c r="C1093" s="140" t="s">
        <v>5</v>
      </c>
      <c r="D1093" s="140" t="s">
        <v>184</v>
      </c>
      <c r="E1093" s="140" t="s">
        <v>186</v>
      </c>
      <c r="F1093" s="140" t="s">
        <v>162</v>
      </c>
      <c r="G1093" s="140" t="s">
        <v>200</v>
      </c>
      <c r="H1093" s="140" t="s">
        <v>258</v>
      </c>
      <c r="I1093" s="141">
        <v>0</v>
      </c>
    </row>
    <row r="1094" spans="1:9" x14ac:dyDescent="0.35">
      <c r="A1094" s="141">
        <v>2017</v>
      </c>
      <c r="B1094" s="140" t="s">
        <v>6</v>
      </c>
      <c r="C1094" s="140" t="s">
        <v>7</v>
      </c>
      <c r="D1094" s="140" t="s">
        <v>184</v>
      </c>
      <c r="E1094" s="140" t="s">
        <v>187</v>
      </c>
      <c r="F1094" s="140" t="s">
        <v>162</v>
      </c>
      <c r="G1094" s="140" t="s">
        <v>154</v>
      </c>
      <c r="H1094" s="140" t="s">
        <v>199</v>
      </c>
      <c r="I1094" s="141">
        <v>307</v>
      </c>
    </row>
    <row r="1095" spans="1:9" x14ac:dyDescent="0.35">
      <c r="A1095" s="141">
        <v>2017</v>
      </c>
      <c r="B1095" s="140" t="s">
        <v>6</v>
      </c>
      <c r="C1095" s="140" t="s">
        <v>7</v>
      </c>
      <c r="D1095" s="140" t="s">
        <v>184</v>
      </c>
      <c r="E1095" s="140" t="s">
        <v>187</v>
      </c>
      <c r="F1095" s="140" t="s">
        <v>162</v>
      </c>
      <c r="G1095" s="140" t="s">
        <v>154</v>
      </c>
      <c r="H1095" s="140" t="s">
        <v>258</v>
      </c>
      <c r="I1095" s="141">
        <v>5</v>
      </c>
    </row>
    <row r="1096" spans="1:9" x14ac:dyDescent="0.35">
      <c r="A1096" s="141">
        <v>2017</v>
      </c>
      <c r="B1096" s="140" t="s">
        <v>6</v>
      </c>
      <c r="C1096" s="140" t="s">
        <v>7</v>
      </c>
      <c r="D1096" s="140" t="s">
        <v>184</v>
      </c>
      <c r="E1096" s="140" t="s">
        <v>187</v>
      </c>
      <c r="F1096" s="140" t="s">
        <v>162</v>
      </c>
      <c r="G1096" s="140" t="s">
        <v>200</v>
      </c>
      <c r="H1096" s="140" t="s">
        <v>199</v>
      </c>
      <c r="I1096" s="141">
        <v>83</v>
      </c>
    </row>
    <row r="1097" spans="1:9" x14ac:dyDescent="0.35">
      <c r="A1097" s="141">
        <v>2017</v>
      </c>
      <c r="B1097" s="140" t="s">
        <v>6</v>
      </c>
      <c r="C1097" s="140" t="s">
        <v>7</v>
      </c>
      <c r="D1097" s="140" t="s">
        <v>184</v>
      </c>
      <c r="E1097" s="140" t="s">
        <v>187</v>
      </c>
      <c r="F1097" s="140" t="s">
        <v>162</v>
      </c>
      <c r="G1097" s="140" t="s">
        <v>200</v>
      </c>
      <c r="H1097" s="140" t="s">
        <v>258</v>
      </c>
      <c r="I1097" s="141">
        <v>2</v>
      </c>
    </row>
    <row r="1098" spans="1:9" x14ac:dyDescent="0.35">
      <c r="A1098" s="141">
        <v>2017</v>
      </c>
      <c r="B1098" s="140" t="s">
        <v>8</v>
      </c>
      <c r="C1098" s="140" t="s">
        <v>9</v>
      </c>
      <c r="D1098" s="140" t="s">
        <v>184</v>
      </c>
      <c r="E1098" s="140" t="s">
        <v>188</v>
      </c>
      <c r="F1098" s="140" t="s">
        <v>162</v>
      </c>
      <c r="G1098" s="140" t="s">
        <v>154</v>
      </c>
      <c r="H1098" s="140" t="s">
        <v>199</v>
      </c>
      <c r="I1098" s="141">
        <v>370</v>
      </c>
    </row>
    <row r="1099" spans="1:9" x14ac:dyDescent="0.35">
      <c r="A1099" s="141">
        <v>2017</v>
      </c>
      <c r="B1099" s="140" t="s">
        <v>8</v>
      </c>
      <c r="C1099" s="140" t="s">
        <v>9</v>
      </c>
      <c r="D1099" s="140" t="s">
        <v>184</v>
      </c>
      <c r="E1099" s="140" t="s">
        <v>188</v>
      </c>
      <c r="F1099" s="140" t="s">
        <v>162</v>
      </c>
      <c r="G1099" s="140" t="s">
        <v>154</v>
      </c>
      <c r="H1099" s="140" t="s">
        <v>258</v>
      </c>
      <c r="I1099" s="141">
        <v>15</v>
      </c>
    </row>
    <row r="1100" spans="1:9" x14ac:dyDescent="0.35">
      <c r="A1100" s="141">
        <v>2017</v>
      </c>
      <c r="B1100" s="140" t="s">
        <v>8</v>
      </c>
      <c r="C1100" s="140" t="s">
        <v>9</v>
      </c>
      <c r="D1100" s="140" t="s">
        <v>184</v>
      </c>
      <c r="E1100" s="140" t="s">
        <v>188</v>
      </c>
      <c r="F1100" s="140" t="s">
        <v>162</v>
      </c>
      <c r="G1100" s="140" t="s">
        <v>200</v>
      </c>
      <c r="H1100" s="140" t="s">
        <v>199</v>
      </c>
      <c r="I1100" s="141">
        <v>136</v>
      </c>
    </row>
    <row r="1101" spans="1:9" x14ac:dyDescent="0.35">
      <c r="A1101" s="141">
        <v>2017</v>
      </c>
      <c r="B1101" s="140" t="s">
        <v>8</v>
      </c>
      <c r="C1101" s="140" t="s">
        <v>9</v>
      </c>
      <c r="D1101" s="140" t="s">
        <v>184</v>
      </c>
      <c r="E1101" s="140" t="s">
        <v>188</v>
      </c>
      <c r="F1101" s="140" t="s">
        <v>162</v>
      </c>
      <c r="G1101" s="140" t="s">
        <v>200</v>
      </c>
      <c r="H1101" s="140" t="s">
        <v>258</v>
      </c>
      <c r="I1101" s="141">
        <v>6</v>
      </c>
    </row>
    <row r="1102" spans="1:9" x14ac:dyDescent="0.35">
      <c r="A1102" s="141">
        <v>2017</v>
      </c>
      <c r="B1102" s="140" t="s">
        <v>10</v>
      </c>
      <c r="C1102" s="140" t="s">
        <v>11</v>
      </c>
      <c r="D1102" s="140" t="s">
        <v>184</v>
      </c>
      <c r="E1102" s="140" t="s">
        <v>187</v>
      </c>
      <c r="F1102" s="140" t="s">
        <v>162</v>
      </c>
      <c r="G1102" s="140" t="s">
        <v>154</v>
      </c>
      <c r="H1102" s="140" t="s">
        <v>199</v>
      </c>
      <c r="I1102" s="141">
        <v>431</v>
      </c>
    </row>
    <row r="1103" spans="1:9" x14ac:dyDescent="0.35">
      <c r="A1103" s="141">
        <v>2017</v>
      </c>
      <c r="B1103" s="140" t="s">
        <v>10</v>
      </c>
      <c r="C1103" s="140" t="s">
        <v>11</v>
      </c>
      <c r="D1103" s="140" t="s">
        <v>184</v>
      </c>
      <c r="E1103" s="140" t="s">
        <v>187</v>
      </c>
      <c r="F1103" s="140" t="s">
        <v>162</v>
      </c>
      <c r="G1103" s="140" t="s">
        <v>154</v>
      </c>
      <c r="H1103" s="140" t="s">
        <v>258</v>
      </c>
      <c r="I1103" s="141">
        <v>32</v>
      </c>
    </row>
    <row r="1104" spans="1:9" x14ac:dyDescent="0.35">
      <c r="A1104" s="141">
        <v>2017</v>
      </c>
      <c r="B1104" s="140" t="s">
        <v>10</v>
      </c>
      <c r="C1104" s="140" t="s">
        <v>11</v>
      </c>
      <c r="D1104" s="140" t="s">
        <v>184</v>
      </c>
      <c r="E1104" s="140" t="s">
        <v>187</v>
      </c>
      <c r="F1104" s="140" t="s">
        <v>162</v>
      </c>
      <c r="G1104" s="140" t="s">
        <v>200</v>
      </c>
      <c r="H1104" s="140" t="s">
        <v>199</v>
      </c>
      <c r="I1104" s="141">
        <v>177</v>
      </c>
    </row>
    <row r="1105" spans="1:9" x14ac:dyDescent="0.35">
      <c r="A1105" s="141">
        <v>2017</v>
      </c>
      <c r="B1105" s="140" t="s">
        <v>10</v>
      </c>
      <c r="C1105" s="140" t="s">
        <v>11</v>
      </c>
      <c r="D1105" s="140" t="s">
        <v>184</v>
      </c>
      <c r="E1105" s="140" t="s">
        <v>187</v>
      </c>
      <c r="F1105" s="140" t="s">
        <v>162</v>
      </c>
      <c r="G1105" s="140" t="s">
        <v>200</v>
      </c>
      <c r="H1105" s="140" t="s">
        <v>258</v>
      </c>
      <c r="I1105" s="141">
        <v>8</v>
      </c>
    </row>
    <row r="1106" spans="1:9" x14ac:dyDescent="0.35">
      <c r="A1106" s="141">
        <v>2017</v>
      </c>
      <c r="B1106" s="140" t="s">
        <v>12</v>
      </c>
      <c r="C1106" s="140" t="s">
        <v>13</v>
      </c>
      <c r="D1106" s="140" t="s">
        <v>184</v>
      </c>
      <c r="E1106" s="140" t="s">
        <v>186</v>
      </c>
      <c r="F1106" s="140" t="s">
        <v>162</v>
      </c>
      <c r="G1106" s="140" t="s">
        <v>154</v>
      </c>
      <c r="H1106" s="140" t="s">
        <v>199</v>
      </c>
      <c r="I1106" s="141">
        <v>0</v>
      </c>
    </row>
    <row r="1107" spans="1:9" x14ac:dyDescent="0.35">
      <c r="A1107" s="141">
        <v>2017</v>
      </c>
      <c r="B1107" s="140" t="s">
        <v>12</v>
      </c>
      <c r="C1107" s="140" t="s">
        <v>13</v>
      </c>
      <c r="D1107" s="140" t="s">
        <v>184</v>
      </c>
      <c r="E1107" s="140" t="s">
        <v>186</v>
      </c>
      <c r="F1107" s="140" t="s">
        <v>162</v>
      </c>
      <c r="G1107" s="140" t="s">
        <v>154</v>
      </c>
      <c r="H1107" s="140" t="s">
        <v>258</v>
      </c>
      <c r="I1107" s="141">
        <v>0</v>
      </c>
    </row>
    <row r="1108" spans="1:9" x14ac:dyDescent="0.35">
      <c r="A1108" s="141">
        <v>2017</v>
      </c>
      <c r="B1108" s="140" t="s">
        <v>12</v>
      </c>
      <c r="C1108" s="140" t="s">
        <v>13</v>
      </c>
      <c r="D1108" s="140" t="s">
        <v>184</v>
      </c>
      <c r="E1108" s="140" t="s">
        <v>186</v>
      </c>
      <c r="F1108" s="140" t="s">
        <v>162</v>
      </c>
      <c r="G1108" s="140" t="s">
        <v>200</v>
      </c>
      <c r="H1108" s="140" t="s">
        <v>199</v>
      </c>
      <c r="I1108" s="141">
        <v>0</v>
      </c>
    </row>
    <row r="1109" spans="1:9" x14ac:dyDescent="0.35">
      <c r="A1109" s="141">
        <v>2017</v>
      </c>
      <c r="B1109" s="140" t="s">
        <v>12</v>
      </c>
      <c r="C1109" s="140" t="s">
        <v>13</v>
      </c>
      <c r="D1109" s="140" t="s">
        <v>184</v>
      </c>
      <c r="E1109" s="140" t="s">
        <v>186</v>
      </c>
      <c r="F1109" s="140" t="s">
        <v>162</v>
      </c>
      <c r="G1109" s="140" t="s">
        <v>200</v>
      </c>
      <c r="H1109" s="140" t="s">
        <v>258</v>
      </c>
      <c r="I1109" s="141">
        <v>0</v>
      </c>
    </row>
    <row r="1110" spans="1:9" x14ac:dyDescent="0.35">
      <c r="A1110" s="141">
        <v>2017</v>
      </c>
      <c r="B1110" s="140" t="s">
        <v>14</v>
      </c>
      <c r="C1110" s="140" t="s">
        <v>15</v>
      </c>
      <c r="D1110" s="140" t="s">
        <v>184</v>
      </c>
      <c r="E1110" s="140" t="s">
        <v>188</v>
      </c>
      <c r="F1110" s="140" t="s">
        <v>162</v>
      </c>
      <c r="G1110" s="140" t="s">
        <v>154</v>
      </c>
      <c r="H1110" s="140" t="s">
        <v>199</v>
      </c>
      <c r="I1110" s="141">
        <v>308</v>
      </c>
    </row>
    <row r="1111" spans="1:9" x14ac:dyDescent="0.35">
      <c r="A1111" s="141">
        <v>2017</v>
      </c>
      <c r="B1111" s="140" t="s">
        <v>14</v>
      </c>
      <c r="C1111" s="140" t="s">
        <v>15</v>
      </c>
      <c r="D1111" s="140" t="s">
        <v>184</v>
      </c>
      <c r="E1111" s="140" t="s">
        <v>188</v>
      </c>
      <c r="F1111" s="140" t="s">
        <v>162</v>
      </c>
      <c r="G1111" s="140" t="s">
        <v>154</v>
      </c>
      <c r="H1111" s="140" t="s">
        <v>258</v>
      </c>
      <c r="I1111" s="141">
        <v>11</v>
      </c>
    </row>
    <row r="1112" spans="1:9" x14ac:dyDescent="0.35">
      <c r="A1112" s="141">
        <v>2017</v>
      </c>
      <c r="B1112" s="140" t="s">
        <v>14</v>
      </c>
      <c r="C1112" s="140" t="s">
        <v>15</v>
      </c>
      <c r="D1112" s="140" t="s">
        <v>184</v>
      </c>
      <c r="E1112" s="140" t="s">
        <v>188</v>
      </c>
      <c r="F1112" s="140" t="s">
        <v>162</v>
      </c>
      <c r="G1112" s="140" t="s">
        <v>200</v>
      </c>
      <c r="H1112" s="140" t="s">
        <v>199</v>
      </c>
      <c r="I1112" s="141">
        <v>44</v>
      </c>
    </row>
    <row r="1113" spans="1:9" x14ac:dyDescent="0.35">
      <c r="A1113" s="141">
        <v>2017</v>
      </c>
      <c r="B1113" s="140" t="s">
        <v>14</v>
      </c>
      <c r="C1113" s="140" t="s">
        <v>15</v>
      </c>
      <c r="D1113" s="140" t="s">
        <v>184</v>
      </c>
      <c r="E1113" s="140" t="s">
        <v>188</v>
      </c>
      <c r="F1113" s="140" t="s">
        <v>162</v>
      </c>
      <c r="G1113" s="140" t="s">
        <v>200</v>
      </c>
      <c r="H1113" s="140" t="s">
        <v>258</v>
      </c>
      <c r="I1113" s="141">
        <v>1</v>
      </c>
    </row>
    <row r="1114" spans="1:9" x14ac:dyDescent="0.35">
      <c r="A1114" s="141">
        <v>2017</v>
      </c>
      <c r="B1114" s="140" t="s">
        <v>16</v>
      </c>
      <c r="C1114" s="140" t="s">
        <v>17</v>
      </c>
      <c r="D1114" s="140" t="s">
        <v>184</v>
      </c>
      <c r="E1114" s="140" t="s">
        <v>188</v>
      </c>
      <c r="F1114" s="140" t="s">
        <v>162</v>
      </c>
      <c r="G1114" s="140" t="s">
        <v>154</v>
      </c>
      <c r="H1114" s="140" t="s">
        <v>199</v>
      </c>
      <c r="I1114" s="141">
        <v>103</v>
      </c>
    </row>
    <row r="1115" spans="1:9" x14ac:dyDescent="0.35">
      <c r="A1115" s="141">
        <v>2017</v>
      </c>
      <c r="B1115" s="140" t="s">
        <v>16</v>
      </c>
      <c r="C1115" s="140" t="s">
        <v>17</v>
      </c>
      <c r="D1115" s="140" t="s">
        <v>184</v>
      </c>
      <c r="E1115" s="140" t="s">
        <v>188</v>
      </c>
      <c r="F1115" s="140" t="s">
        <v>162</v>
      </c>
      <c r="G1115" s="140" t="s">
        <v>154</v>
      </c>
      <c r="H1115" s="140" t="s">
        <v>258</v>
      </c>
      <c r="I1115" s="141">
        <v>4</v>
      </c>
    </row>
    <row r="1116" spans="1:9" x14ac:dyDescent="0.35">
      <c r="A1116" s="141">
        <v>2017</v>
      </c>
      <c r="B1116" s="140" t="s">
        <v>16</v>
      </c>
      <c r="C1116" s="140" t="s">
        <v>17</v>
      </c>
      <c r="D1116" s="140" t="s">
        <v>184</v>
      </c>
      <c r="E1116" s="140" t="s">
        <v>188</v>
      </c>
      <c r="F1116" s="140" t="s">
        <v>162</v>
      </c>
      <c r="G1116" s="140" t="s">
        <v>200</v>
      </c>
      <c r="H1116" s="140" t="s">
        <v>199</v>
      </c>
      <c r="I1116" s="141">
        <v>31</v>
      </c>
    </row>
    <row r="1117" spans="1:9" x14ac:dyDescent="0.35">
      <c r="A1117" s="141">
        <v>2017</v>
      </c>
      <c r="B1117" s="140" t="s">
        <v>16</v>
      </c>
      <c r="C1117" s="140" t="s">
        <v>17</v>
      </c>
      <c r="D1117" s="140" t="s">
        <v>184</v>
      </c>
      <c r="E1117" s="140" t="s">
        <v>188</v>
      </c>
      <c r="F1117" s="140" t="s">
        <v>162</v>
      </c>
      <c r="G1117" s="140" t="s">
        <v>200</v>
      </c>
      <c r="H1117" s="140" t="s">
        <v>258</v>
      </c>
      <c r="I1117" s="141">
        <v>0</v>
      </c>
    </row>
    <row r="1118" spans="1:9" x14ac:dyDescent="0.35">
      <c r="A1118" s="141">
        <v>2017</v>
      </c>
      <c r="B1118" s="140" t="s">
        <v>18</v>
      </c>
      <c r="C1118" s="140" t="s">
        <v>19</v>
      </c>
      <c r="D1118" s="140" t="s">
        <v>184</v>
      </c>
      <c r="E1118" s="140" t="s">
        <v>187</v>
      </c>
      <c r="F1118" s="140" t="s">
        <v>162</v>
      </c>
      <c r="G1118" s="140" t="s">
        <v>154</v>
      </c>
      <c r="H1118" s="140" t="s">
        <v>199</v>
      </c>
      <c r="I1118" s="141">
        <v>297</v>
      </c>
    </row>
    <row r="1119" spans="1:9" x14ac:dyDescent="0.35">
      <c r="A1119" s="141">
        <v>2017</v>
      </c>
      <c r="B1119" s="140" t="s">
        <v>18</v>
      </c>
      <c r="C1119" s="140" t="s">
        <v>19</v>
      </c>
      <c r="D1119" s="140" t="s">
        <v>184</v>
      </c>
      <c r="E1119" s="140" t="s">
        <v>187</v>
      </c>
      <c r="F1119" s="140" t="s">
        <v>162</v>
      </c>
      <c r="G1119" s="140" t="s">
        <v>154</v>
      </c>
      <c r="H1119" s="140" t="s">
        <v>258</v>
      </c>
      <c r="I1119" s="141">
        <v>26</v>
      </c>
    </row>
    <row r="1120" spans="1:9" x14ac:dyDescent="0.35">
      <c r="A1120" s="141">
        <v>2017</v>
      </c>
      <c r="B1120" s="140" t="s">
        <v>18</v>
      </c>
      <c r="C1120" s="140" t="s">
        <v>19</v>
      </c>
      <c r="D1120" s="140" t="s">
        <v>184</v>
      </c>
      <c r="E1120" s="140" t="s">
        <v>187</v>
      </c>
      <c r="F1120" s="140" t="s">
        <v>162</v>
      </c>
      <c r="G1120" s="140" t="s">
        <v>200</v>
      </c>
      <c r="H1120" s="140" t="s">
        <v>199</v>
      </c>
      <c r="I1120" s="141">
        <v>120</v>
      </c>
    </row>
    <row r="1121" spans="1:9" x14ac:dyDescent="0.35">
      <c r="A1121" s="141">
        <v>2017</v>
      </c>
      <c r="B1121" s="140" t="s">
        <v>18</v>
      </c>
      <c r="C1121" s="140" t="s">
        <v>19</v>
      </c>
      <c r="D1121" s="140" t="s">
        <v>184</v>
      </c>
      <c r="E1121" s="140" t="s">
        <v>187</v>
      </c>
      <c r="F1121" s="140" t="s">
        <v>162</v>
      </c>
      <c r="G1121" s="140" t="s">
        <v>200</v>
      </c>
      <c r="H1121" s="140" t="s">
        <v>258</v>
      </c>
      <c r="I1121" s="141">
        <v>13</v>
      </c>
    </row>
    <row r="1122" spans="1:9" x14ac:dyDescent="0.35">
      <c r="A1122" s="141">
        <v>2017</v>
      </c>
      <c r="B1122" s="140" t="s">
        <v>20</v>
      </c>
      <c r="C1122" s="140" t="s">
        <v>21</v>
      </c>
      <c r="D1122" s="140" t="s">
        <v>184</v>
      </c>
      <c r="E1122" s="140" t="s">
        <v>188</v>
      </c>
      <c r="F1122" s="140" t="s">
        <v>162</v>
      </c>
      <c r="G1122" s="140" t="s">
        <v>154</v>
      </c>
      <c r="H1122" s="140" t="s">
        <v>199</v>
      </c>
      <c r="I1122" s="141">
        <v>1405</v>
      </c>
    </row>
    <row r="1123" spans="1:9" x14ac:dyDescent="0.35">
      <c r="A1123" s="141">
        <v>2017</v>
      </c>
      <c r="B1123" s="140" t="s">
        <v>20</v>
      </c>
      <c r="C1123" s="140" t="s">
        <v>21</v>
      </c>
      <c r="D1123" s="140" t="s">
        <v>184</v>
      </c>
      <c r="E1123" s="140" t="s">
        <v>188</v>
      </c>
      <c r="F1123" s="140" t="s">
        <v>162</v>
      </c>
      <c r="G1123" s="140" t="s">
        <v>154</v>
      </c>
      <c r="H1123" s="140" t="s">
        <v>258</v>
      </c>
      <c r="I1123" s="141">
        <v>15</v>
      </c>
    </row>
    <row r="1124" spans="1:9" x14ac:dyDescent="0.35">
      <c r="A1124" s="141">
        <v>2017</v>
      </c>
      <c r="B1124" s="140" t="s">
        <v>20</v>
      </c>
      <c r="C1124" s="140" t="s">
        <v>21</v>
      </c>
      <c r="D1124" s="140" t="s">
        <v>184</v>
      </c>
      <c r="E1124" s="140" t="s">
        <v>188</v>
      </c>
      <c r="F1124" s="140" t="s">
        <v>162</v>
      </c>
      <c r="G1124" s="140" t="s">
        <v>200</v>
      </c>
      <c r="H1124" s="140" t="s">
        <v>199</v>
      </c>
      <c r="I1124" s="141">
        <v>205</v>
      </c>
    </row>
    <row r="1125" spans="1:9" x14ac:dyDescent="0.35">
      <c r="A1125" s="141">
        <v>2017</v>
      </c>
      <c r="B1125" s="140" t="s">
        <v>20</v>
      </c>
      <c r="C1125" s="140" t="s">
        <v>21</v>
      </c>
      <c r="D1125" s="140" t="s">
        <v>184</v>
      </c>
      <c r="E1125" s="140" t="s">
        <v>188</v>
      </c>
      <c r="F1125" s="140" t="s">
        <v>162</v>
      </c>
      <c r="G1125" s="140" t="s">
        <v>200</v>
      </c>
      <c r="H1125" s="140" t="s">
        <v>258</v>
      </c>
      <c r="I1125" s="141">
        <v>2</v>
      </c>
    </row>
    <row r="1126" spans="1:9" x14ac:dyDescent="0.35">
      <c r="A1126" s="141">
        <v>2017</v>
      </c>
      <c r="B1126" s="140" t="s">
        <v>189</v>
      </c>
      <c r="C1126" s="140" t="s">
        <v>201</v>
      </c>
      <c r="D1126" s="140" t="s">
        <v>184</v>
      </c>
      <c r="E1126" s="140" t="s">
        <v>187</v>
      </c>
      <c r="F1126" s="140" t="s">
        <v>162</v>
      </c>
      <c r="G1126" s="140" t="s">
        <v>154</v>
      </c>
      <c r="H1126" s="140" t="s">
        <v>199</v>
      </c>
      <c r="I1126" s="141">
        <v>681</v>
      </c>
    </row>
    <row r="1127" spans="1:9" x14ac:dyDescent="0.35">
      <c r="A1127" s="141">
        <v>2017</v>
      </c>
      <c r="B1127" s="140" t="s">
        <v>189</v>
      </c>
      <c r="C1127" s="140" t="s">
        <v>201</v>
      </c>
      <c r="D1127" s="140" t="s">
        <v>184</v>
      </c>
      <c r="E1127" s="140" t="s">
        <v>187</v>
      </c>
      <c r="F1127" s="140" t="s">
        <v>162</v>
      </c>
      <c r="G1127" s="140" t="s">
        <v>154</v>
      </c>
      <c r="H1127" s="140" t="s">
        <v>258</v>
      </c>
      <c r="I1127" s="141">
        <v>12</v>
      </c>
    </row>
    <row r="1128" spans="1:9" x14ac:dyDescent="0.35">
      <c r="A1128" s="141">
        <v>2017</v>
      </c>
      <c r="B1128" s="140" t="s">
        <v>189</v>
      </c>
      <c r="C1128" s="140" t="s">
        <v>201</v>
      </c>
      <c r="D1128" s="140" t="s">
        <v>184</v>
      </c>
      <c r="E1128" s="140" t="s">
        <v>187</v>
      </c>
      <c r="F1128" s="140" t="s">
        <v>162</v>
      </c>
      <c r="G1128" s="140" t="s">
        <v>200</v>
      </c>
      <c r="H1128" s="140" t="s">
        <v>199</v>
      </c>
      <c r="I1128" s="141">
        <v>141</v>
      </c>
    </row>
    <row r="1129" spans="1:9" x14ac:dyDescent="0.35">
      <c r="A1129" s="141">
        <v>2017</v>
      </c>
      <c r="B1129" s="140" t="s">
        <v>189</v>
      </c>
      <c r="C1129" s="140" t="s">
        <v>201</v>
      </c>
      <c r="D1129" s="140" t="s">
        <v>184</v>
      </c>
      <c r="E1129" s="140" t="s">
        <v>187</v>
      </c>
      <c r="F1129" s="140" t="s">
        <v>162</v>
      </c>
      <c r="G1129" s="140" t="s">
        <v>200</v>
      </c>
      <c r="H1129" s="140" t="s">
        <v>258</v>
      </c>
      <c r="I1129" s="141">
        <v>7</v>
      </c>
    </row>
    <row r="1130" spans="1:9" x14ac:dyDescent="0.35">
      <c r="A1130" s="141">
        <v>2017</v>
      </c>
      <c r="B1130" s="140" t="s">
        <v>24</v>
      </c>
      <c r="C1130" s="140" t="s">
        <v>25</v>
      </c>
      <c r="D1130" s="140" t="s">
        <v>184</v>
      </c>
      <c r="E1130" s="140" t="s">
        <v>188</v>
      </c>
      <c r="F1130" s="140" t="s">
        <v>162</v>
      </c>
      <c r="G1130" s="140" t="s">
        <v>154</v>
      </c>
      <c r="H1130" s="140" t="s">
        <v>199</v>
      </c>
      <c r="I1130" s="141">
        <v>120</v>
      </c>
    </row>
    <row r="1131" spans="1:9" x14ac:dyDescent="0.35">
      <c r="A1131" s="141">
        <v>2017</v>
      </c>
      <c r="B1131" s="140" t="s">
        <v>24</v>
      </c>
      <c r="C1131" s="140" t="s">
        <v>25</v>
      </c>
      <c r="D1131" s="140" t="s">
        <v>184</v>
      </c>
      <c r="E1131" s="140" t="s">
        <v>188</v>
      </c>
      <c r="F1131" s="140" t="s">
        <v>162</v>
      </c>
      <c r="G1131" s="140" t="s">
        <v>154</v>
      </c>
      <c r="H1131" s="140" t="s">
        <v>258</v>
      </c>
      <c r="I1131" s="141">
        <v>7</v>
      </c>
    </row>
    <row r="1132" spans="1:9" x14ac:dyDescent="0.35">
      <c r="A1132" s="141">
        <v>2017</v>
      </c>
      <c r="B1132" s="140" t="s">
        <v>24</v>
      </c>
      <c r="C1132" s="140" t="s">
        <v>25</v>
      </c>
      <c r="D1132" s="140" t="s">
        <v>184</v>
      </c>
      <c r="E1132" s="140" t="s">
        <v>188</v>
      </c>
      <c r="F1132" s="140" t="s">
        <v>162</v>
      </c>
      <c r="G1132" s="140" t="s">
        <v>200</v>
      </c>
      <c r="H1132" s="140" t="s">
        <v>199</v>
      </c>
      <c r="I1132" s="141">
        <v>42</v>
      </c>
    </row>
    <row r="1133" spans="1:9" x14ac:dyDescent="0.35">
      <c r="A1133" s="141">
        <v>2017</v>
      </c>
      <c r="B1133" s="140" t="s">
        <v>24</v>
      </c>
      <c r="C1133" s="140" t="s">
        <v>25</v>
      </c>
      <c r="D1133" s="140" t="s">
        <v>184</v>
      </c>
      <c r="E1133" s="140" t="s">
        <v>188</v>
      </c>
      <c r="F1133" s="140" t="s">
        <v>162</v>
      </c>
      <c r="G1133" s="140" t="s">
        <v>200</v>
      </c>
      <c r="H1133" s="140" t="s">
        <v>258</v>
      </c>
      <c r="I1133" s="141">
        <v>2</v>
      </c>
    </row>
    <row r="1134" spans="1:9" x14ac:dyDescent="0.35">
      <c r="A1134" s="141">
        <v>2017</v>
      </c>
      <c r="B1134" s="140" t="s">
        <v>26</v>
      </c>
      <c r="C1134" s="140" t="s">
        <v>27</v>
      </c>
      <c r="D1134" s="140" t="s">
        <v>184</v>
      </c>
      <c r="E1134" s="140" t="s">
        <v>187</v>
      </c>
      <c r="F1134" s="140" t="s">
        <v>162</v>
      </c>
      <c r="G1134" s="140" t="s">
        <v>154</v>
      </c>
      <c r="H1134" s="140" t="s">
        <v>199</v>
      </c>
      <c r="I1134" s="141">
        <v>403</v>
      </c>
    </row>
    <row r="1135" spans="1:9" x14ac:dyDescent="0.35">
      <c r="A1135" s="141">
        <v>2017</v>
      </c>
      <c r="B1135" s="140" t="s">
        <v>26</v>
      </c>
      <c r="C1135" s="140" t="s">
        <v>27</v>
      </c>
      <c r="D1135" s="140" t="s">
        <v>184</v>
      </c>
      <c r="E1135" s="140" t="s">
        <v>187</v>
      </c>
      <c r="F1135" s="140" t="s">
        <v>162</v>
      </c>
      <c r="G1135" s="140" t="s">
        <v>154</v>
      </c>
      <c r="H1135" s="140" t="s">
        <v>258</v>
      </c>
      <c r="I1135" s="141">
        <v>25</v>
      </c>
    </row>
    <row r="1136" spans="1:9" x14ac:dyDescent="0.35">
      <c r="A1136" s="141">
        <v>2017</v>
      </c>
      <c r="B1136" s="140" t="s">
        <v>26</v>
      </c>
      <c r="C1136" s="140" t="s">
        <v>27</v>
      </c>
      <c r="D1136" s="140" t="s">
        <v>184</v>
      </c>
      <c r="E1136" s="140" t="s">
        <v>187</v>
      </c>
      <c r="F1136" s="140" t="s">
        <v>162</v>
      </c>
      <c r="G1136" s="140" t="s">
        <v>200</v>
      </c>
      <c r="H1136" s="140" t="s">
        <v>199</v>
      </c>
      <c r="I1136" s="141">
        <v>127</v>
      </c>
    </row>
    <row r="1137" spans="1:9" x14ac:dyDescent="0.35">
      <c r="A1137" s="141">
        <v>2017</v>
      </c>
      <c r="B1137" s="140" t="s">
        <v>26</v>
      </c>
      <c r="C1137" s="140" t="s">
        <v>27</v>
      </c>
      <c r="D1137" s="140" t="s">
        <v>184</v>
      </c>
      <c r="E1137" s="140" t="s">
        <v>187</v>
      </c>
      <c r="F1137" s="140" t="s">
        <v>162</v>
      </c>
      <c r="G1137" s="140" t="s">
        <v>200</v>
      </c>
      <c r="H1137" s="140" t="s">
        <v>258</v>
      </c>
      <c r="I1137" s="141">
        <v>5</v>
      </c>
    </row>
    <row r="1138" spans="1:9" x14ac:dyDescent="0.35">
      <c r="A1138" s="141">
        <v>2017</v>
      </c>
      <c r="B1138" s="140" t="s">
        <v>28</v>
      </c>
      <c r="C1138" s="140" t="s">
        <v>29</v>
      </c>
      <c r="D1138" s="140" t="s">
        <v>184</v>
      </c>
      <c r="E1138" s="140" t="s">
        <v>187</v>
      </c>
      <c r="F1138" s="140" t="s">
        <v>162</v>
      </c>
      <c r="G1138" s="140" t="s">
        <v>154</v>
      </c>
      <c r="H1138" s="140" t="s">
        <v>199</v>
      </c>
      <c r="I1138" s="141">
        <v>171</v>
      </c>
    </row>
    <row r="1139" spans="1:9" x14ac:dyDescent="0.35">
      <c r="A1139" s="141">
        <v>2017</v>
      </c>
      <c r="B1139" s="140" t="s">
        <v>28</v>
      </c>
      <c r="C1139" s="140" t="s">
        <v>29</v>
      </c>
      <c r="D1139" s="140" t="s">
        <v>184</v>
      </c>
      <c r="E1139" s="140" t="s">
        <v>187</v>
      </c>
      <c r="F1139" s="140" t="s">
        <v>162</v>
      </c>
      <c r="G1139" s="140" t="s">
        <v>154</v>
      </c>
      <c r="H1139" s="140" t="s">
        <v>258</v>
      </c>
      <c r="I1139" s="141">
        <v>17</v>
      </c>
    </row>
    <row r="1140" spans="1:9" x14ac:dyDescent="0.35">
      <c r="A1140" s="141">
        <v>2017</v>
      </c>
      <c r="B1140" s="140" t="s">
        <v>28</v>
      </c>
      <c r="C1140" s="140" t="s">
        <v>29</v>
      </c>
      <c r="D1140" s="140" t="s">
        <v>184</v>
      </c>
      <c r="E1140" s="140" t="s">
        <v>187</v>
      </c>
      <c r="F1140" s="140" t="s">
        <v>162</v>
      </c>
      <c r="G1140" s="140" t="s">
        <v>200</v>
      </c>
      <c r="H1140" s="140" t="s">
        <v>199</v>
      </c>
      <c r="I1140" s="141">
        <v>89</v>
      </c>
    </row>
    <row r="1141" spans="1:9" x14ac:dyDescent="0.35">
      <c r="A1141" s="141">
        <v>2017</v>
      </c>
      <c r="B1141" s="140" t="s">
        <v>28</v>
      </c>
      <c r="C1141" s="140" t="s">
        <v>29</v>
      </c>
      <c r="D1141" s="140" t="s">
        <v>184</v>
      </c>
      <c r="E1141" s="140" t="s">
        <v>187</v>
      </c>
      <c r="F1141" s="140" t="s">
        <v>162</v>
      </c>
      <c r="G1141" s="140" t="s">
        <v>200</v>
      </c>
      <c r="H1141" s="140" t="s">
        <v>258</v>
      </c>
      <c r="I1141" s="141">
        <v>8</v>
      </c>
    </row>
    <row r="1142" spans="1:9" x14ac:dyDescent="0.35">
      <c r="A1142" s="141">
        <v>2017</v>
      </c>
      <c r="B1142" s="140" t="s">
        <v>30</v>
      </c>
      <c r="C1142" s="140" t="s">
        <v>31</v>
      </c>
      <c r="D1142" s="140" t="s">
        <v>184</v>
      </c>
      <c r="E1142" s="140" t="s">
        <v>187</v>
      </c>
      <c r="F1142" s="140" t="s">
        <v>162</v>
      </c>
      <c r="G1142" s="140" t="s">
        <v>154</v>
      </c>
      <c r="H1142" s="140" t="s">
        <v>199</v>
      </c>
      <c r="I1142" s="141">
        <v>0</v>
      </c>
    </row>
    <row r="1143" spans="1:9" x14ac:dyDescent="0.35">
      <c r="A1143" s="141">
        <v>2017</v>
      </c>
      <c r="B1143" s="140" t="s">
        <v>30</v>
      </c>
      <c r="C1143" s="140" t="s">
        <v>31</v>
      </c>
      <c r="D1143" s="140" t="s">
        <v>184</v>
      </c>
      <c r="E1143" s="140" t="s">
        <v>187</v>
      </c>
      <c r="F1143" s="140" t="s">
        <v>162</v>
      </c>
      <c r="G1143" s="140" t="s">
        <v>154</v>
      </c>
      <c r="H1143" s="140" t="s">
        <v>258</v>
      </c>
      <c r="I1143" s="141">
        <v>0</v>
      </c>
    </row>
    <row r="1144" spans="1:9" x14ac:dyDescent="0.35">
      <c r="A1144" s="141">
        <v>2017</v>
      </c>
      <c r="B1144" s="140" t="s">
        <v>30</v>
      </c>
      <c r="C1144" s="140" t="s">
        <v>31</v>
      </c>
      <c r="D1144" s="140" t="s">
        <v>184</v>
      </c>
      <c r="E1144" s="140" t="s">
        <v>187</v>
      </c>
      <c r="F1144" s="140" t="s">
        <v>162</v>
      </c>
      <c r="G1144" s="140" t="s">
        <v>200</v>
      </c>
      <c r="H1144" s="140" t="s">
        <v>199</v>
      </c>
      <c r="I1144" s="141">
        <v>0</v>
      </c>
    </row>
    <row r="1145" spans="1:9" x14ac:dyDescent="0.35">
      <c r="A1145" s="141">
        <v>2017</v>
      </c>
      <c r="B1145" s="140" t="s">
        <v>30</v>
      </c>
      <c r="C1145" s="140" t="s">
        <v>31</v>
      </c>
      <c r="D1145" s="140" t="s">
        <v>184</v>
      </c>
      <c r="E1145" s="140" t="s">
        <v>187</v>
      </c>
      <c r="F1145" s="140" t="s">
        <v>162</v>
      </c>
      <c r="G1145" s="140" t="s">
        <v>200</v>
      </c>
      <c r="H1145" s="140" t="s">
        <v>258</v>
      </c>
      <c r="I1145" s="141">
        <v>1</v>
      </c>
    </row>
    <row r="1146" spans="1:9" x14ac:dyDescent="0.35">
      <c r="A1146" s="141">
        <v>2017</v>
      </c>
      <c r="B1146" s="140" t="s">
        <v>32</v>
      </c>
      <c r="C1146" s="140" t="s">
        <v>33</v>
      </c>
      <c r="D1146" s="140" t="s">
        <v>185</v>
      </c>
      <c r="E1146" s="140" t="s">
        <v>186</v>
      </c>
      <c r="F1146" s="140" t="s">
        <v>162</v>
      </c>
      <c r="G1146" s="140" t="s">
        <v>154</v>
      </c>
      <c r="H1146" s="140" t="s">
        <v>199</v>
      </c>
      <c r="I1146" s="141">
        <v>2785</v>
      </c>
    </row>
    <row r="1147" spans="1:9" x14ac:dyDescent="0.35">
      <c r="A1147" s="141">
        <v>2017</v>
      </c>
      <c r="B1147" s="140" t="s">
        <v>32</v>
      </c>
      <c r="C1147" s="140" t="s">
        <v>33</v>
      </c>
      <c r="D1147" s="140" t="s">
        <v>185</v>
      </c>
      <c r="E1147" s="140" t="s">
        <v>186</v>
      </c>
      <c r="F1147" s="140" t="s">
        <v>162</v>
      </c>
      <c r="G1147" s="140" t="s">
        <v>154</v>
      </c>
      <c r="H1147" s="140" t="s">
        <v>258</v>
      </c>
      <c r="I1147" s="141">
        <v>387</v>
      </c>
    </row>
    <row r="1148" spans="1:9" x14ac:dyDescent="0.35">
      <c r="A1148" s="141">
        <v>2017</v>
      </c>
      <c r="B1148" s="140" t="s">
        <v>32</v>
      </c>
      <c r="C1148" s="140" t="s">
        <v>33</v>
      </c>
      <c r="D1148" s="140" t="s">
        <v>185</v>
      </c>
      <c r="E1148" s="140" t="s">
        <v>186</v>
      </c>
      <c r="F1148" s="140" t="s">
        <v>162</v>
      </c>
      <c r="G1148" s="140" t="s">
        <v>200</v>
      </c>
      <c r="H1148" s="140" t="s">
        <v>199</v>
      </c>
      <c r="I1148" s="141">
        <v>625</v>
      </c>
    </row>
    <row r="1149" spans="1:9" x14ac:dyDescent="0.35">
      <c r="A1149" s="141">
        <v>2017</v>
      </c>
      <c r="B1149" s="140" t="s">
        <v>32</v>
      </c>
      <c r="C1149" s="140" t="s">
        <v>33</v>
      </c>
      <c r="D1149" s="140" t="s">
        <v>185</v>
      </c>
      <c r="E1149" s="140" t="s">
        <v>186</v>
      </c>
      <c r="F1149" s="140" t="s">
        <v>162</v>
      </c>
      <c r="G1149" s="140" t="s">
        <v>200</v>
      </c>
      <c r="H1149" s="140" t="s">
        <v>258</v>
      </c>
      <c r="I1149" s="141">
        <v>105</v>
      </c>
    </row>
    <row r="1150" spans="1:9" x14ac:dyDescent="0.35">
      <c r="A1150" s="141">
        <v>2017</v>
      </c>
      <c r="B1150" s="140" t="s">
        <v>34</v>
      </c>
      <c r="C1150" s="140" t="s">
        <v>35</v>
      </c>
      <c r="D1150" s="140" t="s">
        <v>185</v>
      </c>
      <c r="E1150" s="140" t="s">
        <v>186</v>
      </c>
      <c r="F1150" s="140" t="s">
        <v>162</v>
      </c>
      <c r="G1150" s="140" t="s">
        <v>154</v>
      </c>
      <c r="H1150" s="140" t="s">
        <v>199</v>
      </c>
      <c r="I1150" s="141">
        <v>442</v>
      </c>
    </row>
    <row r="1151" spans="1:9" x14ac:dyDescent="0.35">
      <c r="A1151" s="141">
        <v>2017</v>
      </c>
      <c r="B1151" s="140" t="s">
        <v>34</v>
      </c>
      <c r="C1151" s="140" t="s">
        <v>35</v>
      </c>
      <c r="D1151" s="140" t="s">
        <v>185</v>
      </c>
      <c r="E1151" s="140" t="s">
        <v>186</v>
      </c>
      <c r="F1151" s="140" t="s">
        <v>162</v>
      </c>
      <c r="G1151" s="140" t="s">
        <v>154</v>
      </c>
      <c r="H1151" s="140" t="s">
        <v>258</v>
      </c>
      <c r="I1151" s="141">
        <v>29</v>
      </c>
    </row>
    <row r="1152" spans="1:9" x14ac:dyDescent="0.35">
      <c r="A1152" s="141">
        <v>2017</v>
      </c>
      <c r="B1152" s="140" t="s">
        <v>34</v>
      </c>
      <c r="C1152" s="140" t="s">
        <v>35</v>
      </c>
      <c r="D1152" s="140" t="s">
        <v>185</v>
      </c>
      <c r="E1152" s="140" t="s">
        <v>186</v>
      </c>
      <c r="F1152" s="140" t="s">
        <v>162</v>
      </c>
      <c r="G1152" s="140" t="s">
        <v>200</v>
      </c>
      <c r="H1152" s="140" t="s">
        <v>199</v>
      </c>
      <c r="I1152" s="141">
        <v>261</v>
      </c>
    </row>
    <row r="1153" spans="1:9" x14ac:dyDescent="0.35">
      <c r="A1153" s="141">
        <v>2017</v>
      </c>
      <c r="B1153" s="140" t="s">
        <v>34</v>
      </c>
      <c r="C1153" s="140" t="s">
        <v>35</v>
      </c>
      <c r="D1153" s="140" t="s">
        <v>185</v>
      </c>
      <c r="E1153" s="140" t="s">
        <v>186</v>
      </c>
      <c r="F1153" s="140" t="s">
        <v>162</v>
      </c>
      <c r="G1153" s="140" t="s">
        <v>200</v>
      </c>
      <c r="H1153" s="140" t="s">
        <v>258</v>
      </c>
      <c r="I1153" s="141">
        <v>31</v>
      </c>
    </row>
    <row r="1154" spans="1:9" x14ac:dyDescent="0.35">
      <c r="A1154" s="141">
        <v>2017</v>
      </c>
      <c r="B1154" s="140" t="s">
        <v>190</v>
      </c>
      <c r="C1154" s="140" t="s">
        <v>202</v>
      </c>
      <c r="D1154" s="140" t="s">
        <v>184</v>
      </c>
      <c r="E1154" s="140" t="s">
        <v>187</v>
      </c>
      <c r="F1154" s="140" t="s">
        <v>162</v>
      </c>
      <c r="G1154" s="140" t="s">
        <v>154</v>
      </c>
      <c r="H1154" s="140" t="s">
        <v>199</v>
      </c>
      <c r="I1154" s="141">
        <v>0</v>
      </c>
    </row>
    <row r="1155" spans="1:9" x14ac:dyDescent="0.35">
      <c r="A1155" s="141">
        <v>2017</v>
      </c>
      <c r="B1155" s="140" t="s">
        <v>190</v>
      </c>
      <c r="C1155" s="140" t="s">
        <v>202</v>
      </c>
      <c r="D1155" s="140" t="s">
        <v>184</v>
      </c>
      <c r="E1155" s="140" t="s">
        <v>187</v>
      </c>
      <c r="F1155" s="140" t="s">
        <v>162</v>
      </c>
      <c r="G1155" s="140" t="s">
        <v>154</v>
      </c>
      <c r="H1155" s="140" t="s">
        <v>258</v>
      </c>
      <c r="I1155" s="141">
        <v>0</v>
      </c>
    </row>
    <row r="1156" spans="1:9" x14ac:dyDescent="0.35">
      <c r="A1156" s="141">
        <v>2017</v>
      </c>
      <c r="B1156" s="140" t="s">
        <v>190</v>
      </c>
      <c r="C1156" s="140" t="s">
        <v>202</v>
      </c>
      <c r="D1156" s="140" t="s">
        <v>184</v>
      </c>
      <c r="E1156" s="140" t="s">
        <v>187</v>
      </c>
      <c r="F1156" s="140" t="s">
        <v>162</v>
      </c>
      <c r="G1156" s="140" t="s">
        <v>200</v>
      </c>
      <c r="H1156" s="140" t="s">
        <v>199</v>
      </c>
      <c r="I1156" s="141">
        <v>0</v>
      </c>
    </row>
    <row r="1157" spans="1:9" x14ac:dyDescent="0.35">
      <c r="A1157" s="141">
        <v>2017</v>
      </c>
      <c r="B1157" s="140" t="s">
        <v>190</v>
      </c>
      <c r="C1157" s="140" t="s">
        <v>202</v>
      </c>
      <c r="D1157" s="140" t="s">
        <v>184</v>
      </c>
      <c r="E1157" s="140" t="s">
        <v>187</v>
      </c>
      <c r="F1157" s="140" t="s">
        <v>162</v>
      </c>
      <c r="G1157" s="140" t="s">
        <v>200</v>
      </c>
      <c r="H1157" s="140" t="s">
        <v>258</v>
      </c>
      <c r="I1157" s="141">
        <v>0</v>
      </c>
    </row>
    <row r="1158" spans="1:9" x14ac:dyDescent="0.35">
      <c r="A1158" s="141">
        <v>2017</v>
      </c>
      <c r="B1158" s="140" t="s">
        <v>38</v>
      </c>
      <c r="C1158" s="140" t="s">
        <v>39</v>
      </c>
      <c r="D1158" s="140" t="s">
        <v>184</v>
      </c>
      <c r="E1158" s="140" t="s">
        <v>187</v>
      </c>
      <c r="F1158" s="140" t="s">
        <v>162</v>
      </c>
      <c r="G1158" s="140" t="s">
        <v>154</v>
      </c>
      <c r="H1158" s="140" t="s">
        <v>199</v>
      </c>
      <c r="I1158" s="141">
        <v>319</v>
      </c>
    </row>
    <row r="1159" spans="1:9" x14ac:dyDescent="0.35">
      <c r="A1159" s="141">
        <v>2017</v>
      </c>
      <c r="B1159" s="140" t="s">
        <v>38</v>
      </c>
      <c r="C1159" s="140" t="s">
        <v>39</v>
      </c>
      <c r="D1159" s="140" t="s">
        <v>184</v>
      </c>
      <c r="E1159" s="140" t="s">
        <v>187</v>
      </c>
      <c r="F1159" s="140" t="s">
        <v>162</v>
      </c>
      <c r="G1159" s="140" t="s">
        <v>154</v>
      </c>
      <c r="H1159" s="140" t="s">
        <v>258</v>
      </c>
      <c r="I1159" s="141">
        <v>13</v>
      </c>
    </row>
    <row r="1160" spans="1:9" x14ac:dyDescent="0.35">
      <c r="A1160" s="141">
        <v>2017</v>
      </c>
      <c r="B1160" s="140" t="s">
        <v>38</v>
      </c>
      <c r="C1160" s="140" t="s">
        <v>39</v>
      </c>
      <c r="D1160" s="140" t="s">
        <v>184</v>
      </c>
      <c r="E1160" s="140" t="s">
        <v>187</v>
      </c>
      <c r="F1160" s="140" t="s">
        <v>162</v>
      </c>
      <c r="G1160" s="140" t="s">
        <v>200</v>
      </c>
      <c r="H1160" s="140" t="s">
        <v>199</v>
      </c>
      <c r="I1160" s="141">
        <v>70</v>
      </c>
    </row>
    <row r="1161" spans="1:9" x14ac:dyDescent="0.35">
      <c r="A1161" s="141">
        <v>2017</v>
      </c>
      <c r="B1161" s="140" t="s">
        <v>38</v>
      </c>
      <c r="C1161" s="140" t="s">
        <v>39</v>
      </c>
      <c r="D1161" s="140" t="s">
        <v>184</v>
      </c>
      <c r="E1161" s="140" t="s">
        <v>187</v>
      </c>
      <c r="F1161" s="140" t="s">
        <v>162</v>
      </c>
      <c r="G1161" s="140" t="s">
        <v>200</v>
      </c>
      <c r="H1161" s="140" t="s">
        <v>258</v>
      </c>
      <c r="I1161" s="141">
        <v>2</v>
      </c>
    </row>
    <row r="1162" spans="1:9" x14ac:dyDescent="0.35">
      <c r="A1162" s="141">
        <v>2017</v>
      </c>
      <c r="B1162" s="140" t="s">
        <v>40</v>
      </c>
      <c r="C1162" s="140" t="s">
        <v>41</v>
      </c>
      <c r="D1162" s="140" t="s">
        <v>184</v>
      </c>
      <c r="E1162" s="140" t="s">
        <v>186</v>
      </c>
      <c r="F1162" s="140" t="s">
        <v>162</v>
      </c>
      <c r="G1162" s="140" t="s">
        <v>154</v>
      </c>
      <c r="H1162" s="140" t="s">
        <v>199</v>
      </c>
      <c r="I1162" s="141">
        <v>622</v>
      </c>
    </row>
    <row r="1163" spans="1:9" x14ac:dyDescent="0.35">
      <c r="A1163" s="141">
        <v>2017</v>
      </c>
      <c r="B1163" s="140" t="s">
        <v>40</v>
      </c>
      <c r="C1163" s="140" t="s">
        <v>41</v>
      </c>
      <c r="D1163" s="140" t="s">
        <v>184</v>
      </c>
      <c r="E1163" s="140" t="s">
        <v>186</v>
      </c>
      <c r="F1163" s="140" t="s">
        <v>162</v>
      </c>
      <c r="G1163" s="140" t="s">
        <v>154</v>
      </c>
      <c r="H1163" s="140" t="s">
        <v>258</v>
      </c>
      <c r="I1163" s="141">
        <v>27</v>
      </c>
    </row>
    <row r="1164" spans="1:9" x14ac:dyDescent="0.35">
      <c r="A1164" s="141">
        <v>2017</v>
      </c>
      <c r="B1164" s="140" t="s">
        <v>40</v>
      </c>
      <c r="C1164" s="140" t="s">
        <v>41</v>
      </c>
      <c r="D1164" s="140" t="s">
        <v>184</v>
      </c>
      <c r="E1164" s="140" t="s">
        <v>186</v>
      </c>
      <c r="F1164" s="140" t="s">
        <v>162</v>
      </c>
      <c r="G1164" s="140" t="s">
        <v>200</v>
      </c>
      <c r="H1164" s="140" t="s">
        <v>199</v>
      </c>
      <c r="I1164" s="141">
        <v>165</v>
      </c>
    </row>
    <row r="1165" spans="1:9" x14ac:dyDescent="0.35">
      <c r="A1165" s="141">
        <v>2017</v>
      </c>
      <c r="B1165" s="140" t="s">
        <v>40</v>
      </c>
      <c r="C1165" s="140" t="s">
        <v>41</v>
      </c>
      <c r="D1165" s="140" t="s">
        <v>184</v>
      </c>
      <c r="E1165" s="140" t="s">
        <v>186</v>
      </c>
      <c r="F1165" s="140" t="s">
        <v>162</v>
      </c>
      <c r="G1165" s="140" t="s">
        <v>200</v>
      </c>
      <c r="H1165" s="140" t="s">
        <v>258</v>
      </c>
      <c r="I1165" s="141">
        <v>4</v>
      </c>
    </row>
    <row r="1166" spans="1:9" x14ac:dyDescent="0.35">
      <c r="A1166" s="141">
        <v>2017</v>
      </c>
      <c r="B1166" s="140" t="s">
        <v>42</v>
      </c>
      <c r="C1166" s="140" t="s">
        <v>43</v>
      </c>
      <c r="D1166" s="140" t="s">
        <v>184</v>
      </c>
      <c r="E1166" s="140" t="s">
        <v>187</v>
      </c>
      <c r="F1166" s="140" t="s">
        <v>162</v>
      </c>
      <c r="G1166" s="140" t="s">
        <v>154</v>
      </c>
      <c r="H1166" s="140" t="s">
        <v>199</v>
      </c>
      <c r="I1166" s="141">
        <v>662</v>
      </c>
    </row>
    <row r="1167" spans="1:9" x14ac:dyDescent="0.35">
      <c r="A1167" s="141">
        <v>2017</v>
      </c>
      <c r="B1167" s="140" t="s">
        <v>42</v>
      </c>
      <c r="C1167" s="140" t="s">
        <v>43</v>
      </c>
      <c r="D1167" s="140" t="s">
        <v>184</v>
      </c>
      <c r="E1167" s="140" t="s">
        <v>187</v>
      </c>
      <c r="F1167" s="140" t="s">
        <v>162</v>
      </c>
      <c r="G1167" s="140" t="s">
        <v>154</v>
      </c>
      <c r="H1167" s="140" t="s">
        <v>258</v>
      </c>
      <c r="I1167" s="141">
        <v>31</v>
      </c>
    </row>
    <row r="1168" spans="1:9" x14ac:dyDescent="0.35">
      <c r="A1168" s="141">
        <v>2017</v>
      </c>
      <c r="B1168" s="140" t="s">
        <v>42</v>
      </c>
      <c r="C1168" s="140" t="s">
        <v>43</v>
      </c>
      <c r="D1168" s="140" t="s">
        <v>184</v>
      </c>
      <c r="E1168" s="140" t="s">
        <v>187</v>
      </c>
      <c r="F1168" s="140" t="s">
        <v>162</v>
      </c>
      <c r="G1168" s="140" t="s">
        <v>200</v>
      </c>
      <c r="H1168" s="140" t="s">
        <v>199</v>
      </c>
      <c r="I1168" s="141">
        <v>191</v>
      </c>
    </row>
    <row r="1169" spans="1:9" x14ac:dyDescent="0.35">
      <c r="A1169" s="141">
        <v>2017</v>
      </c>
      <c r="B1169" s="140" t="s">
        <v>42</v>
      </c>
      <c r="C1169" s="140" t="s">
        <v>43</v>
      </c>
      <c r="D1169" s="140" t="s">
        <v>184</v>
      </c>
      <c r="E1169" s="140" t="s">
        <v>187</v>
      </c>
      <c r="F1169" s="140" t="s">
        <v>162</v>
      </c>
      <c r="G1169" s="140" t="s">
        <v>200</v>
      </c>
      <c r="H1169" s="140" t="s">
        <v>258</v>
      </c>
      <c r="I1169" s="141">
        <v>9</v>
      </c>
    </row>
    <row r="1170" spans="1:9" x14ac:dyDescent="0.35">
      <c r="A1170" s="141">
        <v>2017</v>
      </c>
      <c r="B1170" s="140" t="s">
        <v>203</v>
      </c>
      <c r="C1170" s="140" t="s">
        <v>47</v>
      </c>
      <c r="D1170" s="140" t="s">
        <v>184</v>
      </c>
      <c r="E1170" s="140" t="s">
        <v>188</v>
      </c>
      <c r="F1170" s="140" t="s">
        <v>162</v>
      </c>
      <c r="G1170" s="140" t="s">
        <v>154</v>
      </c>
      <c r="H1170" s="140" t="s">
        <v>199</v>
      </c>
      <c r="I1170" s="141">
        <v>0</v>
      </c>
    </row>
    <row r="1171" spans="1:9" x14ac:dyDescent="0.35">
      <c r="A1171" s="141">
        <v>2017</v>
      </c>
      <c r="B1171" s="140" t="s">
        <v>203</v>
      </c>
      <c r="C1171" s="140" t="s">
        <v>47</v>
      </c>
      <c r="D1171" s="140" t="s">
        <v>184</v>
      </c>
      <c r="E1171" s="140" t="s">
        <v>188</v>
      </c>
      <c r="F1171" s="140" t="s">
        <v>162</v>
      </c>
      <c r="G1171" s="140" t="s">
        <v>154</v>
      </c>
      <c r="H1171" s="140" t="s">
        <v>258</v>
      </c>
      <c r="I1171" s="141">
        <v>0</v>
      </c>
    </row>
    <row r="1172" spans="1:9" x14ac:dyDescent="0.35">
      <c r="A1172" s="141">
        <v>2017</v>
      </c>
      <c r="B1172" s="140" t="s">
        <v>203</v>
      </c>
      <c r="C1172" s="140" t="s">
        <v>47</v>
      </c>
      <c r="D1172" s="140" t="s">
        <v>184</v>
      </c>
      <c r="E1172" s="140" t="s">
        <v>188</v>
      </c>
      <c r="F1172" s="140" t="s">
        <v>162</v>
      </c>
      <c r="G1172" s="140" t="s">
        <v>200</v>
      </c>
      <c r="H1172" s="140" t="s">
        <v>199</v>
      </c>
      <c r="I1172" s="141">
        <v>0</v>
      </c>
    </row>
    <row r="1173" spans="1:9" x14ac:dyDescent="0.35">
      <c r="A1173" s="141">
        <v>2017</v>
      </c>
      <c r="B1173" s="140" t="s">
        <v>203</v>
      </c>
      <c r="C1173" s="140" t="s">
        <v>47</v>
      </c>
      <c r="D1173" s="140" t="s">
        <v>184</v>
      </c>
      <c r="E1173" s="140" t="s">
        <v>188</v>
      </c>
      <c r="F1173" s="140" t="s">
        <v>162</v>
      </c>
      <c r="G1173" s="140" t="s">
        <v>200</v>
      </c>
      <c r="H1173" s="140" t="s">
        <v>258</v>
      </c>
      <c r="I1173" s="141">
        <v>0</v>
      </c>
    </row>
    <row r="1174" spans="1:9" x14ac:dyDescent="0.35">
      <c r="A1174" s="141">
        <v>2017</v>
      </c>
      <c r="B1174" s="140" t="s">
        <v>48</v>
      </c>
      <c r="C1174" s="140" t="s">
        <v>49</v>
      </c>
      <c r="D1174" s="140" t="s">
        <v>184</v>
      </c>
      <c r="E1174" s="140" t="s">
        <v>187</v>
      </c>
      <c r="F1174" s="140" t="s">
        <v>162</v>
      </c>
      <c r="G1174" s="140" t="s">
        <v>154</v>
      </c>
      <c r="H1174" s="140" t="s">
        <v>199</v>
      </c>
      <c r="I1174" s="141">
        <v>734</v>
      </c>
    </row>
    <row r="1175" spans="1:9" x14ac:dyDescent="0.35">
      <c r="A1175" s="141">
        <v>2017</v>
      </c>
      <c r="B1175" s="140" t="s">
        <v>48</v>
      </c>
      <c r="C1175" s="140" t="s">
        <v>49</v>
      </c>
      <c r="D1175" s="140" t="s">
        <v>184</v>
      </c>
      <c r="E1175" s="140" t="s">
        <v>187</v>
      </c>
      <c r="F1175" s="140" t="s">
        <v>162</v>
      </c>
      <c r="G1175" s="140" t="s">
        <v>154</v>
      </c>
      <c r="H1175" s="140" t="s">
        <v>258</v>
      </c>
      <c r="I1175" s="141">
        <v>62</v>
      </c>
    </row>
    <row r="1176" spans="1:9" x14ac:dyDescent="0.35">
      <c r="A1176" s="141">
        <v>2017</v>
      </c>
      <c r="B1176" s="140" t="s">
        <v>48</v>
      </c>
      <c r="C1176" s="140" t="s">
        <v>49</v>
      </c>
      <c r="D1176" s="140" t="s">
        <v>184</v>
      </c>
      <c r="E1176" s="140" t="s">
        <v>187</v>
      </c>
      <c r="F1176" s="140" t="s">
        <v>162</v>
      </c>
      <c r="G1176" s="140" t="s">
        <v>200</v>
      </c>
      <c r="H1176" s="140" t="s">
        <v>199</v>
      </c>
      <c r="I1176" s="141">
        <v>187</v>
      </c>
    </row>
    <row r="1177" spans="1:9" x14ac:dyDescent="0.35">
      <c r="A1177" s="141">
        <v>2017</v>
      </c>
      <c r="B1177" s="140" t="s">
        <v>48</v>
      </c>
      <c r="C1177" s="140" t="s">
        <v>49</v>
      </c>
      <c r="D1177" s="140" t="s">
        <v>184</v>
      </c>
      <c r="E1177" s="140" t="s">
        <v>187</v>
      </c>
      <c r="F1177" s="140" t="s">
        <v>162</v>
      </c>
      <c r="G1177" s="140" t="s">
        <v>200</v>
      </c>
      <c r="H1177" s="140" t="s">
        <v>258</v>
      </c>
      <c r="I1177" s="141">
        <v>19</v>
      </c>
    </row>
    <row r="1178" spans="1:9" x14ac:dyDescent="0.35">
      <c r="A1178" s="141">
        <v>2017</v>
      </c>
      <c r="B1178" s="140" t="s">
        <v>50</v>
      </c>
      <c r="C1178" s="140" t="s">
        <v>51</v>
      </c>
      <c r="D1178" s="140" t="s">
        <v>184</v>
      </c>
      <c r="E1178" s="140" t="s">
        <v>186</v>
      </c>
      <c r="F1178" s="140" t="s">
        <v>162</v>
      </c>
      <c r="G1178" s="140" t="s">
        <v>154</v>
      </c>
      <c r="H1178" s="140" t="s">
        <v>199</v>
      </c>
      <c r="I1178" s="141">
        <v>886</v>
      </c>
    </row>
    <row r="1179" spans="1:9" x14ac:dyDescent="0.35">
      <c r="A1179" s="141">
        <v>2017</v>
      </c>
      <c r="B1179" s="140" t="s">
        <v>50</v>
      </c>
      <c r="C1179" s="140" t="s">
        <v>51</v>
      </c>
      <c r="D1179" s="140" t="s">
        <v>184</v>
      </c>
      <c r="E1179" s="140" t="s">
        <v>186</v>
      </c>
      <c r="F1179" s="140" t="s">
        <v>162</v>
      </c>
      <c r="G1179" s="140" t="s">
        <v>154</v>
      </c>
      <c r="H1179" s="140" t="s">
        <v>258</v>
      </c>
      <c r="I1179" s="141">
        <v>13</v>
      </c>
    </row>
    <row r="1180" spans="1:9" x14ac:dyDescent="0.35">
      <c r="A1180" s="141">
        <v>2017</v>
      </c>
      <c r="B1180" s="140" t="s">
        <v>50</v>
      </c>
      <c r="C1180" s="140" t="s">
        <v>51</v>
      </c>
      <c r="D1180" s="140" t="s">
        <v>184</v>
      </c>
      <c r="E1180" s="140" t="s">
        <v>186</v>
      </c>
      <c r="F1180" s="140" t="s">
        <v>162</v>
      </c>
      <c r="G1180" s="140" t="s">
        <v>200</v>
      </c>
      <c r="H1180" s="140" t="s">
        <v>199</v>
      </c>
      <c r="I1180" s="141">
        <v>197</v>
      </c>
    </row>
    <row r="1181" spans="1:9" x14ac:dyDescent="0.35">
      <c r="A1181" s="141">
        <v>2017</v>
      </c>
      <c r="B1181" s="140" t="s">
        <v>50</v>
      </c>
      <c r="C1181" s="140" t="s">
        <v>51</v>
      </c>
      <c r="D1181" s="140" t="s">
        <v>184</v>
      </c>
      <c r="E1181" s="140" t="s">
        <v>186</v>
      </c>
      <c r="F1181" s="140" t="s">
        <v>162</v>
      </c>
      <c r="G1181" s="140" t="s">
        <v>200</v>
      </c>
      <c r="H1181" s="140" t="s">
        <v>258</v>
      </c>
      <c r="I1181" s="141">
        <v>6</v>
      </c>
    </row>
    <row r="1182" spans="1:9" x14ac:dyDescent="0.35">
      <c r="A1182" s="141">
        <v>2017</v>
      </c>
      <c r="B1182" s="140" t="s">
        <v>52</v>
      </c>
      <c r="C1182" s="140" t="s">
        <v>53</v>
      </c>
      <c r="D1182" s="140" t="s">
        <v>184</v>
      </c>
      <c r="E1182" s="140" t="s">
        <v>187</v>
      </c>
      <c r="F1182" s="140" t="s">
        <v>162</v>
      </c>
      <c r="G1182" s="140" t="s">
        <v>154</v>
      </c>
      <c r="H1182" s="140" t="s">
        <v>199</v>
      </c>
      <c r="I1182" s="141">
        <v>426</v>
      </c>
    </row>
    <row r="1183" spans="1:9" x14ac:dyDescent="0.35">
      <c r="A1183" s="141">
        <v>2017</v>
      </c>
      <c r="B1183" s="140" t="s">
        <v>52</v>
      </c>
      <c r="C1183" s="140" t="s">
        <v>53</v>
      </c>
      <c r="D1183" s="140" t="s">
        <v>184</v>
      </c>
      <c r="E1183" s="140" t="s">
        <v>187</v>
      </c>
      <c r="F1183" s="140" t="s">
        <v>162</v>
      </c>
      <c r="G1183" s="140" t="s">
        <v>154</v>
      </c>
      <c r="H1183" s="140" t="s">
        <v>258</v>
      </c>
      <c r="I1183" s="141">
        <v>12</v>
      </c>
    </row>
    <row r="1184" spans="1:9" x14ac:dyDescent="0.35">
      <c r="A1184" s="141">
        <v>2017</v>
      </c>
      <c r="B1184" s="140" t="s">
        <v>52</v>
      </c>
      <c r="C1184" s="140" t="s">
        <v>53</v>
      </c>
      <c r="D1184" s="140" t="s">
        <v>184</v>
      </c>
      <c r="E1184" s="140" t="s">
        <v>187</v>
      </c>
      <c r="F1184" s="140" t="s">
        <v>162</v>
      </c>
      <c r="G1184" s="140" t="s">
        <v>200</v>
      </c>
      <c r="H1184" s="140" t="s">
        <v>199</v>
      </c>
      <c r="I1184" s="141">
        <v>103</v>
      </c>
    </row>
    <row r="1185" spans="1:9" x14ac:dyDescent="0.35">
      <c r="A1185" s="141">
        <v>2017</v>
      </c>
      <c r="B1185" s="140" t="s">
        <v>52</v>
      </c>
      <c r="C1185" s="140" t="s">
        <v>53</v>
      </c>
      <c r="D1185" s="140" t="s">
        <v>184</v>
      </c>
      <c r="E1185" s="140" t="s">
        <v>187</v>
      </c>
      <c r="F1185" s="140" t="s">
        <v>162</v>
      </c>
      <c r="G1185" s="140" t="s">
        <v>200</v>
      </c>
      <c r="H1185" s="140" t="s">
        <v>258</v>
      </c>
      <c r="I1185" s="141">
        <v>10</v>
      </c>
    </row>
    <row r="1186" spans="1:9" x14ac:dyDescent="0.35">
      <c r="A1186" s="141">
        <v>2017</v>
      </c>
      <c r="B1186" s="140" t="s">
        <v>54</v>
      </c>
      <c r="C1186" s="140" t="s">
        <v>55</v>
      </c>
      <c r="D1186" s="140" t="s">
        <v>184</v>
      </c>
      <c r="E1186" s="140" t="s">
        <v>188</v>
      </c>
      <c r="F1186" s="140" t="s">
        <v>162</v>
      </c>
      <c r="G1186" s="140" t="s">
        <v>154</v>
      </c>
      <c r="H1186" s="140" t="s">
        <v>199</v>
      </c>
      <c r="I1186" s="141">
        <v>466</v>
      </c>
    </row>
    <row r="1187" spans="1:9" x14ac:dyDescent="0.35">
      <c r="A1187" s="141">
        <v>2017</v>
      </c>
      <c r="B1187" s="140" t="s">
        <v>54</v>
      </c>
      <c r="C1187" s="140" t="s">
        <v>55</v>
      </c>
      <c r="D1187" s="140" t="s">
        <v>184</v>
      </c>
      <c r="E1187" s="140" t="s">
        <v>188</v>
      </c>
      <c r="F1187" s="140" t="s">
        <v>162</v>
      </c>
      <c r="G1187" s="140" t="s">
        <v>154</v>
      </c>
      <c r="H1187" s="140" t="s">
        <v>258</v>
      </c>
      <c r="I1187" s="141">
        <v>11</v>
      </c>
    </row>
    <row r="1188" spans="1:9" x14ac:dyDescent="0.35">
      <c r="A1188" s="141">
        <v>2017</v>
      </c>
      <c r="B1188" s="140" t="s">
        <v>54</v>
      </c>
      <c r="C1188" s="140" t="s">
        <v>55</v>
      </c>
      <c r="D1188" s="140" t="s">
        <v>184</v>
      </c>
      <c r="E1188" s="140" t="s">
        <v>188</v>
      </c>
      <c r="F1188" s="140" t="s">
        <v>162</v>
      </c>
      <c r="G1188" s="140" t="s">
        <v>200</v>
      </c>
      <c r="H1188" s="140" t="s">
        <v>199</v>
      </c>
      <c r="I1188" s="141">
        <v>56</v>
      </c>
    </row>
    <row r="1189" spans="1:9" x14ac:dyDescent="0.35">
      <c r="A1189" s="141">
        <v>2017</v>
      </c>
      <c r="B1189" s="140" t="s">
        <v>54</v>
      </c>
      <c r="C1189" s="140" t="s">
        <v>55</v>
      </c>
      <c r="D1189" s="140" t="s">
        <v>184</v>
      </c>
      <c r="E1189" s="140" t="s">
        <v>188</v>
      </c>
      <c r="F1189" s="140" t="s">
        <v>162</v>
      </c>
      <c r="G1189" s="140" t="s">
        <v>200</v>
      </c>
      <c r="H1189" s="140" t="s">
        <v>258</v>
      </c>
      <c r="I1189" s="141">
        <v>0</v>
      </c>
    </row>
    <row r="1190" spans="1:9" x14ac:dyDescent="0.35">
      <c r="A1190" s="141">
        <v>2017</v>
      </c>
      <c r="B1190" s="140" t="s">
        <v>56</v>
      </c>
      <c r="C1190" s="140" t="s">
        <v>57</v>
      </c>
      <c r="D1190" s="140" t="s">
        <v>185</v>
      </c>
      <c r="E1190" s="140" t="s">
        <v>186</v>
      </c>
      <c r="F1190" s="140" t="s">
        <v>162</v>
      </c>
      <c r="G1190" s="140" t="s">
        <v>154</v>
      </c>
      <c r="H1190" s="140" t="s">
        <v>199</v>
      </c>
      <c r="I1190" s="141">
        <v>210</v>
      </c>
    </row>
    <row r="1191" spans="1:9" x14ac:dyDescent="0.35">
      <c r="A1191" s="141">
        <v>2017</v>
      </c>
      <c r="B1191" s="140" t="s">
        <v>56</v>
      </c>
      <c r="C1191" s="140" t="s">
        <v>57</v>
      </c>
      <c r="D1191" s="140" t="s">
        <v>185</v>
      </c>
      <c r="E1191" s="140" t="s">
        <v>186</v>
      </c>
      <c r="F1191" s="140" t="s">
        <v>162</v>
      </c>
      <c r="G1191" s="140" t="s">
        <v>154</v>
      </c>
      <c r="H1191" s="140" t="s">
        <v>258</v>
      </c>
      <c r="I1191" s="141">
        <v>10</v>
      </c>
    </row>
    <row r="1192" spans="1:9" x14ac:dyDescent="0.35">
      <c r="A1192" s="141">
        <v>2017</v>
      </c>
      <c r="B1192" s="140" t="s">
        <v>56</v>
      </c>
      <c r="C1192" s="140" t="s">
        <v>57</v>
      </c>
      <c r="D1192" s="140" t="s">
        <v>185</v>
      </c>
      <c r="E1192" s="140" t="s">
        <v>186</v>
      </c>
      <c r="F1192" s="140" t="s">
        <v>162</v>
      </c>
      <c r="G1192" s="140" t="s">
        <v>200</v>
      </c>
      <c r="H1192" s="140" t="s">
        <v>199</v>
      </c>
      <c r="I1192" s="141">
        <v>134</v>
      </c>
    </row>
    <row r="1193" spans="1:9" x14ac:dyDescent="0.35">
      <c r="A1193" s="141">
        <v>2017</v>
      </c>
      <c r="B1193" s="140" t="s">
        <v>56</v>
      </c>
      <c r="C1193" s="140" t="s">
        <v>57</v>
      </c>
      <c r="D1193" s="140" t="s">
        <v>185</v>
      </c>
      <c r="E1193" s="140" t="s">
        <v>186</v>
      </c>
      <c r="F1193" s="140" t="s">
        <v>162</v>
      </c>
      <c r="G1193" s="140" t="s">
        <v>200</v>
      </c>
      <c r="H1193" s="140" t="s">
        <v>258</v>
      </c>
      <c r="I1193" s="141">
        <v>9</v>
      </c>
    </row>
    <row r="1194" spans="1:9" x14ac:dyDescent="0.35">
      <c r="A1194" s="141">
        <v>2017</v>
      </c>
      <c r="B1194" s="140" t="s">
        <v>58</v>
      </c>
      <c r="C1194" s="140" t="s">
        <v>59</v>
      </c>
      <c r="D1194" s="140" t="s">
        <v>184</v>
      </c>
      <c r="E1194" s="140" t="s">
        <v>188</v>
      </c>
      <c r="F1194" s="140" t="s">
        <v>162</v>
      </c>
      <c r="G1194" s="140" t="s">
        <v>154</v>
      </c>
      <c r="H1194" s="140" t="s">
        <v>199</v>
      </c>
      <c r="I1194" s="141">
        <v>123</v>
      </c>
    </row>
    <row r="1195" spans="1:9" x14ac:dyDescent="0.35">
      <c r="A1195" s="141">
        <v>2017</v>
      </c>
      <c r="B1195" s="140" t="s">
        <v>58</v>
      </c>
      <c r="C1195" s="140" t="s">
        <v>59</v>
      </c>
      <c r="D1195" s="140" t="s">
        <v>184</v>
      </c>
      <c r="E1195" s="140" t="s">
        <v>188</v>
      </c>
      <c r="F1195" s="140" t="s">
        <v>162</v>
      </c>
      <c r="G1195" s="140" t="s">
        <v>154</v>
      </c>
      <c r="H1195" s="140" t="s">
        <v>258</v>
      </c>
      <c r="I1195" s="141">
        <v>1</v>
      </c>
    </row>
    <row r="1196" spans="1:9" x14ac:dyDescent="0.35">
      <c r="A1196" s="141">
        <v>2017</v>
      </c>
      <c r="B1196" s="140" t="s">
        <v>58</v>
      </c>
      <c r="C1196" s="140" t="s">
        <v>59</v>
      </c>
      <c r="D1196" s="140" t="s">
        <v>184</v>
      </c>
      <c r="E1196" s="140" t="s">
        <v>188</v>
      </c>
      <c r="F1196" s="140" t="s">
        <v>162</v>
      </c>
      <c r="G1196" s="140" t="s">
        <v>200</v>
      </c>
      <c r="H1196" s="140" t="s">
        <v>199</v>
      </c>
      <c r="I1196" s="141">
        <v>14</v>
      </c>
    </row>
    <row r="1197" spans="1:9" x14ac:dyDescent="0.35">
      <c r="A1197" s="141">
        <v>2017</v>
      </c>
      <c r="B1197" s="140" t="s">
        <v>58</v>
      </c>
      <c r="C1197" s="140" t="s">
        <v>59</v>
      </c>
      <c r="D1197" s="140" t="s">
        <v>184</v>
      </c>
      <c r="E1197" s="140" t="s">
        <v>188</v>
      </c>
      <c r="F1197" s="140" t="s">
        <v>162</v>
      </c>
      <c r="G1197" s="140" t="s">
        <v>200</v>
      </c>
      <c r="H1197" s="140" t="s">
        <v>258</v>
      </c>
      <c r="I1197" s="141">
        <v>0</v>
      </c>
    </row>
    <row r="1198" spans="1:9" x14ac:dyDescent="0.35">
      <c r="A1198" s="141">
        <v>2017</v>
      </c>
      <c r="B1198" s="140" t="s">
        <v>92</v>
      </c>
      <c r="C1198" s="140" t="s">
        <v>93</v>
      </c>
      <c r="D1198" s="140" t="s">
        <v>184</v>
      </c>
      <c r="E1198" s="140" t="s">
        <v>186</v>
      </c>
      <c r="F1198" s="140" t="s">
        <v>162</v>
      </c>
      <c r="G1198" s="140" t="s">
        <v>154</v>
      </c>
      <c r="H1198" s="140" t="s">
        <v>199</v>
      </c>
      <c r="I1198" s="141">
        <v>0</v>
      </c>
    </row>
    <row r="1199" spans="1:9" x14ac:dyDescent="0.35">
      <c r="A1199" s="141">
        <v>2017</v>
      </c>
      <c r="B1199" s="140" t="s">
        <v>92</v>
      </c>
      <c r="C1199" s="140" t="s">
        <v>93</v>
      </c>
      <c r="D1199" s="140" t="s">
        <v>184</v>
      </c>
      <c r="E1199" s="140" t="s">
        <v>186</v>
      </c>
      <c r="F1199" s="140" t="s">
        <v>162</v>
      </c>
      <c r="G1199" s="140" t="s">
        <v>154</v>
      </c>
      <c r="H1199" s="140" t="s">
        <v>258</v>
      </c>
      <c r="I1199" s="141">
        <v>0</v>
      </c>
    </row>
    <row r="1200" spans="1:9" x14ac:dyDescent="0.35">
      <c r="A1200" s="141">
        <v>2017</v>
      </c>
      <c r="B1200" s="140" t="s">
        <v>92</v>
      </c>
      <c r="C1200" s="140" t="s">
        <v>93</v>
      </c>
      <c r="D1200" s="140" t="s">
        <v>184</v>
      </c>
      <c r="E1200" s="140" t="s">
        <v>186</v>
      </c>
      <c r="F1200" s="140" t="s">
        <v>162</v>
      </c>
      <c r="G1200" s="140" t="s">
        <v>200</v>
      </c>
      <c r="H1200" s="140" t="s">
        <v>199</v>
      </c>
      <c r="I1200" s="141">
        <v>61</v>
      </c>
    </row>
    <row r="1201" spans="1:9" x14ac:dyDescent="0.35">
      <c r="A1201" s="141">
        <v>2017</v>
      </c>
      <c r="B1201" s="140" t="s">
        <v>92</v>
      </c>
      <c r="C1201" s="140" t="s">
        <v>93</v>
      </c>
      <c r="D1201" s="140" t="s">
        <v>184</v>
      </c>
      <c r="E1201" s="140" t="s">
        <v>186</v>
      </c>
      <c r="F1201" s="140" t="s">
        <v>162</v>
      </c>
      <c r="G1201" s="140" t="s">
        <v>200</v>
      </c>
      <c r="H1201" s="140" t="s">
        <v>258</v>
      </c>
      <c r="I1201" s="141">
        <v>1</v>
      </c>
    </row>
    <row r="1202" spans="1:9" x14ac:dyDescent="0.35">
      <c r="A1202" s="141">
        <v>2017</v>
      </c>
      <c r="B1202" s="140" t="s">
        <v>60</v>
      </c>
      <c r="C1202" s="140" t="s">
        <v>61</v>
      </c>
      <c r="D1202" s="140" t="s">
        <v>184</v>
      </c>
      <c r="E1202" s="140" t="s">
        <v>188</v>
      </c>
      <c r="F1202" s="140" t="s">
        <v>162</v>
      </c>
      <c r="G1202" s="140" t="s">
        <v>154</v>
      </c>
      <c r="H1202" s="140" t="s">
        <v>199</v>
      </c>
      <c r="I1202" s="141">
        <v>322</v>
      </c>
    </row>
    <row r="1203" spans="1:9" x14ac:dyDescent="0.35">
      <c r="A1203" s="141">
        <v>2017</v>
      </c>
      <c r="B1203" s="140" t="s">
        <v>60</v>
      </c>
      <c r="C1203" s="140" t="s">
        <v>61</v>
      </c>
      <c r="D1203" s="140" t="s">
        <v>184</v>
      </c>
      <c r="E1203" s="140" t="s">
        <v>188</v>
      </c>
      <c r="F1203" s="140" t="s">
        <v>162</v>
      </c>
      <c r="G1203" s="140" t="s">
        <v>154</v>
      </c>
      <c r="H1203" s="140" t="s">
        <v>258</v>
      </c>
      <c r="I1203" s="141">
        <v>6</v>
      </c>
    </row>
    <row r="1204" spans="1:9" x14ac:dyDescent="0.35">
      <c r="A1204" s="141">
        <v>2017</v>
      </c>
      <c r="B1204" s="140" t="s">
        <v>60</v>
      </c>
      <c r="C1204" s="140" t="s">
        <v>61</v>
      </c>
      <c r="D1204" s="140" t="s">
        <v>184</v>
      </c>
      <c r="E1204" s="140" t="s">
        <v>188</v>
      </c>
      <c r="F1204" s="140" t="s">
        <v>162</v>
      </c>
      <c r="G1204" s="140" t="s">
        <v>200</v>
      </c>
      <c r="H1204" s="140" t="s">
        <v>199</v>
      </c>
      <c r="I1204" s="141">
        <v>91</v>
      </c>
    </row>
    <row r="1205" spans="1:9" x14ac:dyDescent="0.35">
      <c r="A1205" s="141">
        <v>2017</v>
      </c>
      <c r="B1205" s="140" t="s">
        <v>60</v>
      </c>
      <c r="C1205" s="140" t="s">
        <v>61</v>
      </c>
      <c r="D1205" s="140" t="s">
        <v>184</v>
      </c>
      <c r="E1205" s="140" t="s">
        <v>188</v>
      </c>
      <c r="F1205" s="140" t="s">
        <v>162</v>
      </c>
      <c r="G1205" s="140" t="s">
        <v>200</v>
      </c>
      <c r="H1205" s="140" t="s">
        <v>258</v>
      </c>
      <c r="I1205" s="141">
        <v>2</v>
      </c>
    </row>
    <row r="1206" spans="1:9" x14ac:dyDescent="0.35">
      <c r="A1206" s="141">
        <v>2017</v>
      </c>
      <c r="B1206" s="140" t="s">
        <v>62</v>
      </c>
      <c r="C1206" s="140" t="s">
        <v>63</v>
      </c>
      <c r="D1206" s="140" t="s">
        <v>184</v>
      </c>
      <c r="E1206" s="140" t="s">
        <v>187</v>
      </c>
      <c r="F1206" s="140" t="s">
        <v>162</v>
      </c>
      <c r="G1206" s="140" t="s">
        <v>154</v>
      </c>
      <c r="H1206" s="140" t="s">
        <v>199</v>
      </c>
      <c r="I1206" s="141">
        <v>90</v>
      </c>
    </row>
    <row r="1207" spans="1:9" x14ac:dyDescent="0.35">
      <c r="A1207" s="141">
        <v>2017</v>
      </c>
      <c r="B1207" s="140" t="s">
        <v>62</v>
      </c>
      <c r="C1207" s="140" t="s">
        <v>63</v>
      </c>
      <c r="D1207" s="140" t="s">
        <v>184</v>
      </c>
      <c r="E1207" s="140" t="s">
        <v>187</v>
      </c>
      <c r="F1207" s="140" t="s">
        <v>162</v>
      </c>
      <c r="G1207" s="140" t="s">
        <v>154</v>
      </c>
      <c r="H1207" s="140" t="s">
        <v>258</v>
      </c>
      <c r="I1207" s="141">
        <v>5</v>
      </c>
    </row>
    <row r="1208" spans="1:9" x14ac:dyDescent="0.35">
      <c r="A1208" s="141">
        <v>2017</v>
      </c>
      <c r="B1208" s="140" t="s">
        <v>62</v>
      </c>
      <c r="C1208" s="140" t="s">
        <v>63</v>
      </c>
      <c r="D1208" s="140" t="s">
        <v>184</v>
      </c>
      <c r="E1208" s="140" t="s">
        <v>187</v>
      </c>
      <c r="F1208" s="140" t="s">
        <v>162</v>
      </c>
      <c r="G1208" s="140" t="s">
        <v>200</v>
      </c>
      <c r="H1208" s="140" t="s">
        <v>199</v>
      </c>
      <c r="I1208" s="141">
        <v>20</v>
      </c>
    </row>
    <row r="1209" spans="1:9" x14ac:dyDescent="0.35">
      <c r="A1209" s="141">
        <v>2017</v>
      </c>
      <c r="B1209" s="140" t="s">
        <v>62</v>
      </c>
      <c r="C1209" s="140" t="s">
        <v>63</v>
      </c>
      <c r="D1209" s="140" t="s">
        <v>184</v>
      </c>
      <c r="E1209" s="140" t="s">
        <v>187</v>
      </c>
      <c r="F1209" s="140" t="s">
        <v>162</v>
      </c>
      <c r="G1209" s="140" t="s">
        <v>200</v>
      </c>
      <c r="H1209" s="140" t="s">
        <v>258</v>
      </c>
      <c r="I1209" s="141">
        <v>1</v>
      </c>
    </row>
    <row r="1210" spans="1:9" x14ac:dyDescent="0.35">
      <c r="A1210" s="141">
        <v>2017</v>
      </c>
      <c r="B1210" s="140" t="s">
        <v>64</v>
      </c>
      <c r="C1210" s="140" t="s">
        <v>65</v>
      </c>
      <c r="D1210" s="140" t="s">
        <v>184</v>
      </c>
      <c r="E1210" s="140" t="s">
        <v>188</v>
      </c>
      <c r="F1210" s="140" t="s">
        <v>162</v>
      </c>
      <c r="G1210" s="140" t="s">
        <v>154</v>
      </c>
      <c r="H1210" s="140" t="s">
        <v>199</v>
      </c>
      <c r="I1210" s="141">
        <v>243</v>
      </c>
    </row>
    <row r="1211" spans="1:9" x14ac:dyDescent="0.35">
      <c r="A1211" s="141">
        <v>2017</v>
      </c>
      <c r="B1211" s="140" t="s">
        <v>64</v>
      </c>
      <c r="C1211" s="140" t="s">
        <v>65</v>
      </c>
      <c r="D1211" s="140" t="s">
        <v>184</v>
      </c>
      <c r="E1211" s="140" t="s">
        <v>188</v>
      </c>
      <c r="F1211" s="140" t="s">
        <v>162</v>
      </c>
      <c r="G1211" s="140" t="s">
        <v>154</v>
      </c>
      <c r="H1211" s="140" t="s">
        <v>258</v>
      </c>
      <c r="I1211" s="141">
        <v>2</v>
      </c>
    </row>
    <row r="1212" spans="1:9" x14ac:dyDescent="0.35">
      <c r="A1212" s="141">
        <v>2017</v>
      </c>
      <c r="B1212" s="140" t="s">
        <v>64</v>
      </c>
      <c r="C1212" s="140" t="s">
        <v>65</v>
      </c>
      <c r="D1212" s="140" t="s">
        <v>184</v>
      </c>
      <c r="E1212" s="140" t="s">
        <v>188</v>
      </c>
      <c r="F1212" s="140" t="s">
        <v>162</v>
      </c>
      <c r="G1212" s="140" t="s">
        <v>200</v>
      </c>
      <c r="H1212" s="140" t="s">
        <v>199</v>
      </c>
      <c r="I1212" s="141">
        <v>43</v>
      </c>
    </row>
    <row r="1213" spans="1:9" x14ac:dyDescent="0.35">
      <c r="A1213" s="141">
        <v>2017</v>
      </c>
      <c r="B1213" s="140" t="s">
        <v>64</v>
      </c>
      <c r="C1213" s="140" t="s">
        <v>65</v>
      </c>
      <c r="D1213" s="140" t="s">
        <v>184</v>
      </c>
      <c r="E1213" s="140" t="s">
        <v>188</v>
      </c>
      <c r="F1213" s="140" t="s">
        <v>162</v>
      </c>
      <c r="G1213" s="140" t="s">
        <v>200</v>
      </c>
      <c r="H1213" s="140" t="s">
        <v>258</v>
      </c>
      <c r="I1213" s="141">
        <v>0</v>
      </c>
    </row>
    <row r="1214" spans="1:9" x14ac:dyDescent="0.35">
      <c r="A1214" s="141">
        <v>2017</v>
      </c>
      <c r="B1214" s="140" t="s">
        <v>66</v>
      </c>
      <c r="C1214" s="140" t="s">
        <v>67</v>
      </c>
      <c r="D1214" s="140" t="s">
        <v>184</v>
      </c>
      <c r="E1214" s="140" t="s">
        <v>186</v>
      </c>
      <c r="F1214" s="140" t="s">
        <v>162</v>
      </c>
      <c r="G1214" s="140" t="s">
        <v>154</v>
      </c>
      <c r="H1214" s="140" t="s">
        <v>199</v>
      </c>
      <c r="I1214" s="141">
        <v>528</v>
      </c>
    </row>
    <row r="1215" spans="1:9" x14ac:dyDescent="0.35">
      <c r="A1215" s="141">
        <v>2017</v>
      </c>
      <c r="B1215" s="140" t="s">
        <v>66</v>
      </c>
      <c r="C1215" s="140" t="s">
        <v>67</v>
      </c>
      <c r="D1215" s="140" t="s">
        <v>184</v>
      </c>
      <c r="E1215" s="140" t="s">
        <v>186</v>
      </c>
      <c r="F1215" s="140" t="s">
        <v>162</v>
      </c>
      <c r="G1215" s="140" t="s">
        <v>154</v>
      </c>
      <c r="H1215" s="140" t="s">
        <v>258</v>
      </c>
      <c r="I1215" s="141">
        <v>18</v>
      </c>
    </row>
    <row r="1216" spans="1:9" x14ac:dyDescent="0.35">
      <c r="A1216" s="141">
        <v>2017</v>
      </c>
      <c r="B1216" s="140" t="s">
        <v>66</v>
      </c>
      <c r="C1216" s="140" t="s">
        <v>67</v>
      </c>
      <c r="D1216" s="140" t="s">
        <v>184</v>
      </c>
      <c r="E1216" s="140" t="s">
        <v>186</v>
      </c>
      <c r="F1216" s="140" t="s">
        <v>162</v>
      </c>
      <c r="G1216" s="140" t="s">
        <v>200</v>
      </c>
      <c r="H1216" s="140" t="s">
        <v>199</v>
      </c>
      <c r="I1216" s="141">
        <v>146</v>
      </c>
    </row>
    <row r="1217" spans="1:9" x14ac:dyDescent="0.35">
      <c r="A1217" s="141">
        <v>2017</v>
      </c>
      <c r="B1217" s="140" t="s">
        <v>66</v>
      </c>
      <c r="C1217" s="140" t="s">
        <v>67</v>
      </c>
      <c r="D1217" s="140" t="s">
        <v>184</v>
      </c>
      <c r="E1217" s="140" t="s">
        <v>186</v>
      </c>
      <c r="F1217" s="140" t="s">
        <v>162</v>
      </c>
      <c r="G1217" s="140" t="s">
        <v>200</v>
      </c>
      <c r="H1217" s="140" t="s">
        <v>258</v>
      </c>
      <c r="I1217" s="141">
        <v>5</v>
      </c>
    </row>
    <row r="1218" spans="1:9" x14ac:dyDescent="0.35">
      <c r="A1218" s="141">
        <v>2017</v>
      </c>
      <c r="B1218" s="140" t="s">
        <v>68</v>
      </c>
      <c r="C1218" s="140" t="s">
        <v>69</v>
      </c>
      <c r="D1218" s="140" t="s">
        <v>184</v>
      </c>
      <c r="E1218" s="140" t="s">
        <v>188</v>
      </c>
      <c r="F1218" s="140" t="s">
        <v>162</v>
      </c>
      <c r="G1218" s="140" t="s">
        <v>154</v>
      </c>
      <c r="H1218" s="140" t="s">
        <v>199</v>
      </c>
      <c r="I1218" s="141">
        <v>105</v>
      </c>
    </row>
    <row r="1219" spans="1:9" x14ac:dyDescent="0.35">
      <c r="A1219" s="141">
        <v>2017</v>
      </c>
      <c r="B1219" s="140" t="s">
        <v>68</v>
      </c>
      <c r="C1219" s="140" t="s">
        <v>69</v>
      </c>
      <c r="D1219" s="140" t="s">
        <v>184</v>
      </c>
      <c r="E1219" s="140" t="s">
        <v>188</v>
      </c>
      <c r="F1219" s="140" t="s">
        <v>162</v>
      </c>
      <c r="G1219" s="140" t="s">
        <v>154</v>
      </c>
      <c r="H1219" s="140" t="s">
        <v>258</v>
      </c>
      <c r="I1219" s="141">
        <v>5</v>
      </c>
    </row>
    <row r="1220" spans="1:9" x14ac:dyDescent="0.35">
      <c r="A1220" s="141">
        <v>2017</v>
      </c>
      <c r="B1220" s="140" t="s">
        <v>68</v>
      </c>
      <c r="C1220" s="140" t="s">
        <v>69</v>
      </c>
      <c r="D1220" s="140" t="s">
        <v>184</v>
      </c>
      <c r="E1220" s="140" t="s">
        <v>188</v>
      </c>
      <c r="F1220" s="140" t="s">
        <v>162</v>
      </c>
      <c r="G1220" s="140" t="s">
        <v>200</v>
      </c>
      <c r="H1220" s="140" t="s">
        <v>199</v>
      </c>
      <c r="I1220" s="141">
        <v>11</v>
      </c>
    </row>
    <row r="1221" spans="1:9" x14ac:dyDescent="0.35">
      <c r="A1221" s="141">
        <v>2017</v>
      </c>
      <c r="B1221" s="140" t="s">
        <v>68</v>
      </c>
      <c r="C1221" s="140" t="s">
        <v>69</v>
      </c>
      <c r="D1221" s="140" t="s">
        <v>184</v>
      </c>
      <c r="E1221" s="140" t="s">
        <v>188</v>
      </c>
      <c r="F1221" s="140" t="s">
        <v>162</v>
      </c>
      <c r="G1221" s="140" t="s">
        <v>200</v>
      </c>
      <c r="H1221" s="140" t="s">
        <v>258</v>
      </c>
      <c r="I1221" s="141">
        <v>1</v>
      </c>
    </row>
    <row r="1222" spans="1:9" x14ac:dyDescent="0.35">
      <c r="A1222" s="141">
        <v>2017</v>
      </c>
      <c r="B1222" s="140" t="s">
        <v>70</v>
      </c>
      <c r="C1222" s="140" t="s">
        <v>71</v>
      </c>
      <c r="D1222" s="140" t="s">
        <v>184</v>
      </c>
      <c r="E1222" s="140" t="s">
        <v>188</v>
      </c>
      <c r="F1222" s="140" t="s">
        <v>162</v>
      </c>
      <c r="G1222" s="140" t="s">
        <v>154</v>
      </c>
      <c r="H1222" s="140" t="s">
        <v>199</v>
      </c>
      <c r="I1222" s="141">
        <v>277</v>
      </c>
    </row>
    <row r="1223" spans="1:9" x14ac:dyDescent="0.35">
      <c r="A1223" s="141">
        <v>2017</v>
      </c>
      <c r="B1223" s="140" t="s">
        <v>70</v>
      </c>
      <c r="C1223" s="140" t="s">
        <v>71</v>
      </c>
      <c r="D1223" s="140" t="s">
        <v>184</v>
      </c>
      <c r="E1223" s="140" t="s">
        <v>188</v>
      </c>
      <c r="F1223" s="140" t="s">
        <v>162</v>
      </c>
      <c r="G1223" s="140" t="s">
        <v>154</v>
      </c>
      <c r="H1223" s="140" t="s">
        <v>258</v>
      </c>
      <c r="I1223" s="141">
        <v>6</v>
      </c>
    </row>
    <row r="1224" spans="1:9" x14ac:dyDescent="0.35">
      <c r="A1224" s="141">
        <v>2017</v>
      </c>
      <c r="B1224" s="140" t="s">
        <v>70</v>
      </c>
      <c r="C1224" s="140" t="s">
        <v>71</v>
      </c>
      <c r="D1224" s="140" t="s">
        <v>184</v>
      </c>
      <c r="E1224" s="140" t="s">
        <v>188</v>
      </c>
      <c r="F1224" s="140" t="s">
        <v>162</v>
      </c>
      <c r="G1224" s="140" t="s">
        <v>200</v>
      </c>
      <c r="H1224" s="140" t="s">
        <v>199</v>
      </c>
      <c r="I1224" s="141">
        <v>71</v>
      </c>
    </row>
    <row r="1225" spans="1:9" x14ac:dyDescent="0.35">
      <c r="A1225" s="141">
        <v>2017</v>
      </c>
      <c r="B1225" s="140" t="s">
        <v>70</v>
      </c>
      <c r="C1225" s="140" t="s">
        <v>71</v>
      </c>
      <c r="D1225" s="140" t="s">
        <v>184</v>
      </c>
      <c r="E1225" s="140" t="s">
        <v>188</v>
      </c>
      <c r="F1225" s="140" t="s">
        <v>162</v>
      </c>
      <c r="G1225" s="140" t="s">
        <v>200</v>
      </c>
      <c r="H1225" s="140" t="s">
        <v>258</v>
      </c>
      <c r="I1225" s="141">
        <v>2</v>
      </c>
    </row>
    <row r="1226" spans="1:9" x14ac:dyDescent="0.35">
      <c r="A1226" s="141">
        <v>2017</v>
      </c>
      <c r="B1226" s="140" t="s">
        <v>72</v>
      </c>
      <c r="C1226" s="140" t="s">
        <v>73</v>
      </c>
      <c r="D1226" s="140" t="s">
        <v>185</v>
      </c>
      <c r="E1226" s="140" t="s">
        <v>186</v>
      </c>
      <c r="F1226" s="140" t="s">
        <v>162</v>
      </c>
      <c r="G1226" s="140" t="s">
        <v>154</v>
      </c>
      <c r="H1226" s="140" t="s">
        <v>199</v>
      </c>
      <c r="I1226" s="141">
        <v>315</v>
      </c>
    </row>
    <row r="1227" spans="1:9" x14ac:dyDescent="0.35">
      <c r="A1227" s="141">
        <v>2017</v>
      </c>
      <c r="B1227" s="140" t="s">
        <v>72</v>
      </c>
      <c r="C1227" s="140" t="s">
        <v>73</v>
      </c>
      <c r="D1227" s="140" t="s">
        <v>185</v>
      </c>
      <c r="E1227" s="140" t="s">
        <v>186</v>
      </c>
      <c r="F1227" s="140" t="s">
        <v>162</v>
      </c>
      <c r="G1227" s="140" t="s">
        <v>154</v>
      </c>
      <c r="H1227" s="140" t="s">
        <v>258</v>
      </c>
      <c r="I1227" s="141">
        <v>22</v>
      </c>
    </row>
    <row r="1228" spans="1:9" x14ac:dyDescent="0.35">
      <c r="A1228" s="141">
        <v>2017</v>
      </c>
      <c r="B1228" s="140" t="s">
        <v>72</v>
      </c>
      <c r="C1228" s="140" t="s">
        <v>73</v>
      </c>
      <c r="D1228" s="140" t="s">
        <v>185</v>
      </c>
      <c r="E1228" s="140" t="s">
        <v>186</v>
      </c>
      <c r="F1228" s="140" t="s">
        <v>162</v>
      </c>
      <c r="G1228" s="140" t="s">
        <v>200</v>
      </c>
      <c r="H1228" s="140" t="s">
        <v>199</v>
      </c>
      <c r="I1228" s="141">
        <v>157</v>
      </c>
    </row>
    <row r="1229" spans="1:9" x14ac:dyDescent="0.35">
      <c r="A1229" s="141">
        <v>2017</v>
      </c>
      <c r="B1229" s="140" t="s">
        <v>72</v>
      </c>
      <c r="C1229" s="140" t="s">
        <v>73</v>
      </c>
      <c r="D1229" s="140" t="s">
        <v>185</v>
      </c>
      <c r="E1229" s="140" t="s">
        <v>186</v>
      </c>
      <c r="F1229" s="140" t="s">
        <v>162</v>
      </c>
      <c r="G1229" s="140" t="s">
        <v>200</v>
      </c>
      <c r="H1229" s="140" t="s">
        <v>258</v>
      </c>
      <c r="I1229" s="141">
        <v>19</v>
      </c>
    </row>
    <row r="1230" spans="1:9" x14ac:dyDescent="0.35">
      <c r="A1230" s="141">
        <v>2017</v>
      </c>
      <c r="B1230" s="140" t="s">
        <v>74</v>
      </c>
      <c r="C1230" s="140" t="s">
        <v>75</v>
      </c>
      <c r="D1230" s="140" t="s">
        <v>184</v>
      </c>
      <c r="E1230" s="140" t="s">
        <v>187</v>
      </c>
      <c r="F1230" s="140" t="s">
        <v>162</v>
      </c>
      <c r="G1230" s="140" t="s">
        <v>154</v>
      </c>
      <c r="H1230" s="140" t="s">
        <v>199</v>
      </c>
      <c r="I1230" s="141">
        <v>211</v>
      </c>
    </row>
    <row r="1231" spans="1:9" x14ac:dyDescent="0.35">
      <c r="A1231" s="141">
        <v>2017</v>
      </c>
      <c r="B1231" s="140" t="s">
        <v>74</v>
      </c>
      <c r="C1231" s="140" t="s">
        <v>75</v>
      </c>
      <c r="D1231" s="140" t="s">
        <v>184</v>
      </c>
      <c r="E1231" s="140" t="s">
        <v>187</v>
      </c>
      <c r="F1231" s="140" t="s">
        <v>162</v>
      </c>
      <c r="G1231" s="140" t="s">
        <v>154</v>
      </c>
      <c r="H1231" s="140" t="s">
        <v>258</v>
      </c>
      <c r="I1231" s="141">
        <v>10</v>
      </c>
    </row>
    <row r="1232" spans="1:9" x14ac:dyDescent="0.35">
      <c r="A1232" s="141">
        <v>2017</v>
      </c>
      <c r="B1232" s="140" t="s">
        <v>74</v>
      </c>
      <c r="C1232" s="140" t="s">
        <v>75</v>
      </c>
      <c r="D1232" s="140" t="s">
        <v>184</v>
      </c>
      <c r="E1232" s="140" t="s">
        <v>187</v>
      </c>
      <c r="F1232" s="140" t="s">
        <v>162</v>
      </c>
      <c r="G1232" s="140" t="s">
        <v>200</v>
      </c>
      <c r="H1232" s="140" t="s">
        <v>199</v>
      </c>
      <c r="I1232" s="141">
        <v>75</v>
      </c>
    </row>
    <row r="1233" spans="1:9" x14ac:dyDescent="0.35">
      <c r="A1233" s="141">
        <v>2017</v>
      </c>
      <c r="B1233" s="140" t="s">
        <v>74</v>
      </c>
      <c r="C1233" s="140" t="s">
        <v>75</v>
      </c>
      <c r="D1233" s="140" t="s">
        <v>184</v>
      </c>
      <c r="E1233" s="140" t="s">
        <v>187</v>
      </c>
      <c r="F1233" s="140" t="s">
        <v>162</v>
      </c>
      <c r="G1233" s="140" t="s">
        <v>200</v>
      </c>
      <c r="H1233" s="140" t="s">
        <v>258</v>
      </c>
      <c r="I1233" s="141">
        <v>2</v>
      </c>
    </row>
    <row r="1234" spans="1:9" x14ac:dyDescent="0.35">
      <c r="A1234" s="141">
        <v>2017</v>
      </c>
      <c r="B1234" s="140" t="s">
        <v>76</v>
      </c>
      <c r="C1234" s="140" t="s">
        <v>77</v>
      </c>
      <c r="D1234" s="140" t="s">
        <v>184</v>
      </c>
      <c r="E1234" s="140" t="s">
        <v>188</v>
      </c>
      <c r="F1234" s="140" t="s">
        <v>162</v>
      </c>
      <c r="G1234" s="140" t="s">
        <v>154</v>
      </c>
      <c r="H1234" s="140" t="s">
        <v>199</v>
      </c>
      <c r="I1234" s="141">
        <v>339</v>
      </c>
    </row>
    <row r="1235" spans="1:9" x14ac:dyDescent="0.35">
      <c r="A1235" s="141">
        <v>2017</v>
      </c>
      <c r="B1235" s="140" t="s">
        <v>76</v>
      </c>
      <c r="C1235" s="140" t="s">
        <v>77</v>
      </c>
      <c r="D1235" s="140" t="s">
        <v>184</v>
      </c>
      <c r="E1235" s="140" t="s">
        <v>188</v>
      </c>
      <c r="F1235" s="140" t="s">
        <v>162</v>
      </c>
      <c r="G1235" s="140" t="s">
        <v>154</v>
      </c>
      <c r="H1235" s="140" t="s">
        <v>258</v>
      </c>
      <c r="I1235" s="141">
        <v>41</v>
      </c>
    </row>
    <row r="1236" spans="1:9" x14ac:dyDescent="0.35">
      <c r="A1236" s="141">
        <v>2017</v>
      </c>
      <c r="B1236" s="140" t="s">
        <v>76</v>
      </c>
      <c r="C1236" s="140" t="s">
        <v>77</v>
      </c>
      <c r="D1236" s="140" t="s">
        <v>184</v>
      </c>
      <c r="E1236" s="140" t="s">
        <v>188</v>
      </c>
      <c r="F1236" s="140" t="s">
        <v>162</v>
      </c>
      <c r="G1236" s="140" t="s">
        <v>200</v>
      </c>
      <c r="H1236" s="140" t="s">
        <v>199</v>
      </c>
      <c r="I1236" s="141">
        <v>52</v>
      </c>
    </row>
    <row r="1237" spans="1:9" x14ac:dyDescent="0.35">
      <c r="A1237" s="141">
        <v>2017</v>
      </c>
      <c r="B1237" s="140" t="s">
        <v>76</v>
      </c>
      <c r="C1237" s="140" t="s">
        <v>77</v>
      </c>
      <c r="D1237" s="140" t="s">
        <v>184</v>
      </c>
      <c r="E1237" s="140" t="s">
        <v>188</v>
      </c>
      <c r="F1237" s="140" t="s">
        <v>162</v>
      </c>
      <c r="G1237" s="140" t="s">
        <v>200</v>
      </c>
      <c r="H1237" s="140" t="s">
        <v>258</v>
      </c>
      <c r="I1237" s="141">
        <v>4</v>
      </c>
    </row>
    <row r="1238" spans="1:9" x14ac:dyDescent="0.35">
      <c r="A1238" s="141">
        <v>2017</v>
      </c>
      <c r="B1238" s="140" t="s">
        <v>78</v>
      </c>
      <c r="C1238" s="140" t="s">
        <v>79</v>
      </c>
      <c r="D1238" s="140" t="s">
        <v>184</v>
      </c>
      <c r="E1238" s="140" t="s">
        <v>186</v>
      </c>
      <c r="F1238" s="140" t="s">
        <v>162</v>
      </c>
      <c r="G1238" s="140" t="s">
        <v>154</v>
      </c>
      <c r="H1238" s="140" t="s">
        <v>199</v>
      </c>
      <c r="I1238" s="141">
        <v>484</v>
      </c>
    </row>
    <row r="1239" spans="1:9" x14ac:dyDescent="0.35">
      <c r="A1239" s="141">
        <v>2017</v>
      </c>
      <c r="B1239" s="140" t="s">
        <v>78</v>
      </c>
      <c r="C1239" s="140" t="s">
        <v>79</v>
      </c>
      <c r="D1239" s="140" t="s">
        <v>184</v>
      </c>
      <c r="E1239" s="140" t="s">
        <v>186</v>
      </c>
      <c r="F1239" s="140" t="s">
        <v>162</v>
      </c>
      <c r="G1239" s="140" t="s">
        <v>154</v>
      </c>
      <c r="H1239" s="140" t="s">
        <v>258</v>
      </c>
      <c r="I1239" s="141">
        <v>22</v>
      </c>
    </row>
    <row r="1240" spans="1:9" x14ac:dyDescent="0.35">
      <c r="A1240" s="141">
        <v>2017</v>
      </c>
      <c r="B1240" s="140" t="s">
        <v>78</v>
      </c>
      <c r="C1240" s="140" t="s">
        <v>79</v>
      </c>
      <c r="D1240" s="140" t="s">
        <v>184</v>
      </c>
      <c r="E1240" s="140" t="s">
        <v>186</v>
      </c>
      <c r="F1240" s="140" t="s">
        <v>162</v>
      </c>
      <c r="G1240" s="140" t="s">
        <v>200</v>
      </c>
      <c r="H1240" s="140" t="s">
        <v>199</v>
      </c>
      <c r="I1240" s="141">
        <v>73</v>
      </c>
    </row>
    <row r="1241" spans="1:9" x14ac:dyDescent="0.35">
      <c r="A1241" s="141">
        <v>2017</v>
      </c>
      <c r="B1241" s="140" t="s">
        <v>78</v>
      </c>
      <c r="C1241" s="140" t="s">
        <v>79</v>
      </c>
      <c r="D1241" s="140" t="s">
        <v>184</v>
      </c>
      <c r="E1241" s="140" t="s">
        <v>186</v>
      </c>
      <c r="F1241" s="140" t="s">
        <v>162</v>
      </c>
      <c r="G1241" s="140" t="s">
        <v>200</v>
      </c>
      <c r="H1241" s="140" t="s">
        <v>258</v>
      </c>
      <c r="I1241" s="141">
        <v>0</v>
      </c>
    </row>
    <row r="1242" spans="1:9" x14ac:dyDescent="0.35">
      <c r="A1242" s="141">
        <v>2017</v>
      </c>
      <c r="B1242" s="140" t="s">
        <v>80</v>
      </c>
      <c r="C1242" s="140" t="s">
        <v>81</v>
      </c>
      <c r="D1242" s="140" t="s">
        <v>185</v>
      </c>
      <c r="E1242" s="140" t="s">
        <v>186</v>
      </c>
      <c r="F1242" s="140" t="s">
        <v>162</v>
      </c>
      <c r="G1242" s="140" t="s">
        <v>154</v>
      </c>
      <c r="H1242" s="140" t="s">
        <v>199</v>
      </c>
      <c r="I1242" s="141">
        <v>331</v>
      </c>
    </row>
    <row r="1243" spans="1:9" x14ac:dyDescent="0.35">
      <c r="A1243" s="141">
        <v>2017</v>
      </c>
      <c r="B1243" s="140" t="s">
        <v>80</v>
      </c>
      <c r="C1243" s="140" t="s">
        <v>81</v>
      </c>
      <c r="D1243" s="140" t="s">
        <v>185</v>
      </c>
      <c r="E1243" s="140" t="s">
        <v>186</v>
      </c>
      <c r="F1243" s="140" t="s">
        <v>162</v>
      </c>
      <c r="G1243" s="140" t="s">
        <v>154</v>
      </c>
      <c r="H1243" s="140" t="s">
        <v>258</v>
      </c>
      <c r="I1243" s="141">
        <v>16</v>
      </c>
    </row>
    <row r="1244" spans="1:9" x14ac:dyDescent="0.35">
      <c r="A1244" s="141">
        <v>2017</v>
      </c>
      <c r="B1244" s="140" t="s">
        <v>80</v>
      </c>
      <c r="C1244" s="140" t="s">
        <v>81</v>
      </c>
      <c r="D1244" s="140" t="s">
        <v>185</v>
      </c>
      <c r="E1244" s="140" t="s">
        <v>186</v>
      </c>
      <c r="F1244" s="140" t="s">
        <v>162</v>
      </c>
      <c r="G1244" s="140" t="s">
        <v>200</v>
      </c>
      <c r="H1244" s="140" t="s">
        <v>199</v>
      </c>
      <c r="I1244" s="141">
        <v>110</v>
      </c>
    </row>
    <row r="1245" spans="1:9" x14ac:dyDescent="0.35">
      <c r="A1245" s="141">
        <v>2017</v>
      </c>
      <c r="B1245" s="140" t="s">
        <v>80</v>
      </c>
      <c r="C1245" s="140" t="s">
        <v>81</v>
      </c>
      <c r="D1245" s="140" t="s">
        <v>185</v>
      </c>
      <c r="E1245" s="140" t="s">
        <v>186</v>
      </c>
      <c r="F1245" s="140" t="s">
        <v>162</v>
      </c>
      <c r="G1245" s="140" t="s">
        <v>200</v>
      </c>
      <c r="H1245" s="140" t="s">
        <v>258</v>
      </c>
      <c r="I1245" s="141">
        <v>10</v>
      </c>
    </row>
    <row r="1246" spans="1:9" x14ac:dyDescent="0.35">
      <c r="A1246" s="141">
        <v>2017</v>
      </c>
      <c r="B1246" s="140" t="s">
        <v>82</v>
      </c>
      <c r="C1246" s="140" t="s">
        <v>83</v>
      </c>
      <c r="D1246" s="140" t="s">
        <v>184</v>
      </c>
      <c r="E1246" s="140" t="s">
        <v>187</v>
      </c>
      <c r="F1246" s="140" t="s">
        <v>162</v>
      </c>
      <c r="G1246" s="140" t="s">
        <v>154</v>
      </c>
      <c r="H1246" s="140" t="s">
        <v>199</v>
      </c>
      <c r="I1246" s="141">
        <v>0</v>
      </c>
    </row>
    <row r="1247" spans="1:9" x14ac:dyDescent="0.35">
      <c r="A1247" s="141">
        <v>2017</v>
      </c>
      <c r="B1247" s="140" t="s">
        <v>82</v>
      </c>
      <c r="C1247" s="140" t="s">
        <v>83</v>
      </c>
      <c r="D1247" s="140" t="s">
        <v>184</v>
      </c>
      <c r="E1247" s="140" t="s">
        <v>187</v>
      </c>
      <c r="F1247" s="140" t="s">
        <v>162</v>
      </c>
      <c r="G1247" s="140" t="s">
        <v>154</v>
      </c>
      <c r="H1247" s="140" t="s">
        <v>258</v>
      </c>
      <c r="I1247" s="141">
        <v>0</v>
      </c>
    </row>
    <row r="1248" spans="1:9" x14ac:dyDescent="0.35">
      <c r="A1248" s="141">
        <v>2017</v>
      </c>
      <c r="B1248" s="140" t="s">
        <v>82</v>
      </c>
      <c r="C1248" s="140" t="s">
        <v>83</v>
      </c>
      <c r="D1248" s="140" t="s">
        <v>184</v>
      </c>
      <c r="E1248" s="140" t="s">
        <v>187</v>
      </c>
      <c r="F1248" s="140" t="s">
        <v>162</v>
      </c>
      <c r="G1248" s="140" t="s">
        <v>200</v>
      </c>
      <c r="H1248" s="140" t="s">
        <v>199</v>
      </c>
      <c r="I1248" s="141">
        <v>0</v>
      </c>
    </row>
    <row r="1249" spans="1:9" x14ac:dyDescent="0.35">
      <c r="A1249" s="141">
        <v>2017</v>
      </c>
      <c r="B1249" s="140" t="s">
        <v>82</v>
      </c>
      <c r="C1249" s="140" t="s">
        <v>83</v>
      </c>
      <c r="D1249" s="140" t="s">
        <v>184</v>
      </c>
      <c r="E1249" s="140" t="s">
        <v>187</v>
      </c>
      <c r="F1249" s="140" t="s">
        <v>162</v>
      </c>
      <c r="G1249" s="140" t="s">
        <v>200</v>
      </c>
      <c r="H1249" s="140" t="s">
        <v>258</v>
      </c>
      <c r="I1249" s="141">
        <v>0</v>
      </c>
    </row>
    <row r="1250" spans="1:9" x14ac:dyDescent="0.35">
      <c r="A1250" s="141">
        <v>2017</v>
      </c>
      <c r="B1250" s="140" t="s">
        <v>84</v>
      </c>
      <c r="C1250" s="140" t="s">
        <v>85</v>
      </c>
      <c r="D1250" s="140" t="s">
        <v>185</v>
      </c>
      <c r="E1250" s="140" t="s">
        <v>186</v>
      </c>
      <c r="F1250" s="140" t="s">
        <v>162</v>
      </c>
      <c r="G1250" s="140" t="s">
        <v>154</v>
      </c>
      <c r="H1250" s="140" t="s">
        <v>199</v>
      </c>
      <c r="I1250" s="141">
        <v>861</v>
      </c>
    </row>
    <row r="1251" spans="1:9" x14ac:dyDescent="0.35">
      <c r="A1251" s="141">
        <v>2017</v>
      </c>
      <c r="B1251" s="140" t="s">
        <v>84</v>
      </c>
      <c r="C1251" s="140" t="s">
        <v>85</v>
      </c>
      <c r="D1251" s="140" t="s">
        <v>185</v>
      </c>
      <c r="E1251" s="140" t="s">
        <v>186</v>
      </c>
      <c r="F1251" s="140" t="s">
        <v>162</v>
      </c>
      <c r="G1251" s="140" t="s">
        <v>154</v>
      </c>
      <c r="H1251" s="140" t="s">
        <v>258</v>
      </c>
      <c r="I1251" s="141">
        <v>84</v>
      </c>
    </row>
    <row r="1252" spans="1:9" x14ac:dyDescent="0.35">
      <c r="A1252" s="141">
        <v>2017</v>
      </c>
      <c r="B1252" s="140" t="s">
        <v>84</v>
      </c>
      <c r="C1252" s="140" t="s">
        <v>85</v>
      </c>
      <c r="D1252" s="140" t="s">
        <v>185</v>
      </c>
      <c r="E1252" s="140" t="s">
        <v>186</v>
      </c>
      <c r="F1252" s="140" t="s">
        <v>162</v>
      </c>
      <c r="G1252" s="140" t="s">
        <v>200</v>
      </c>
      <c r="H1252" s="140" t="s">
        <v>199</v>
      </c>
      <c r="I1252" s="141">
        <v>324</v>
      </c>
    </row>
    <row r="1253" spans="1:9" x14ac:dyDescent="0.35">
      <c r="A1253" s="141">
        <v>2017</v>
      </c>
      <c r="B1253" s="140" t="s">
        <v>84</v>
      </c>
      <c r="C1253" s="140" t="s">
        <v>85</v>
      </c>
      <c r="D1253" s="140" t="s">
        <v>185</v>
      </c>
      <c r="E1253" s="140" t="s">
        <v>186</v>
      </c>
      <c r="F1253" s="140" t="s">
        <v>162</v>
      </c>
      <c r="G1253" s="140" t="s">
        <v>200</v>
      </c>
      <c r="H1253" s="140" t="s">
        <v>258</v>
      </c>
      <c r="I1253" s="141">
        <v>43</v>
      </c>
    </row>
    <row r="1254" spans="1:9" x14ac:dyDescent="0.35">
      <c r="A1254" s="141">
        <v>2017</v>
      </c>
      <c r="B1254" s="140" t="s">
        <v>86</v>
      </c>
      <c r="C1254" s="140" t="s">
        <v>87</v>
      </c>
      <c r="D1254" s="140" t="s">
        <v>184</v>
      </c>
      <c r="E1254" s="140" t="s">
        <v>187</v>
      </c>
      <c r="F1254" s="140" t="s">
        <v>162</v>
      </c>
      <c r="G1254" s="140" t="s">
        <v>154</v>
      </c>
      <c r="H1254" s="140" t="s">
        <v>199</v>
      </c>
      <c r="I1254" s="141">
        <v>269</v>
      </c>
    </row>
    <row r="1255" spans="1:9" x14ac:dyDescent="0.35">
      <c r="A1255" s="141">
        <v>2017</v>
      </c>
      <c r="B1255" s="140" t="s">
        <v>86</v>
      </c>
      <c r="C1255" s="140" t="s">
        <v>87</v>
      </c>
      <c r="D1255" s="140" t="s">
        <v>184</v>
      </c>
      <c r="E1255" s="140" t="s">
        <v>187</v>
      </c>
      <c r="F1255" s="140" t="s">
        <v>162</v>
      </c>
      <c r="G1255" s="140" t="s">
        <v>154</v>
      </c>
      <c r="H1255" s="140" t="s">
        <v>258</v>
      </c>
      <c r="I1255" s="141">
        <v>27</v>
      </c>
    </row>
    <row r="1256" spans="1:9" x14ac:dyDescent="0.35">
      <c r="A1256" s="141">
        <v>2017</v>
      </c>
      <c r="B1256" s="140" t="s">
        <v>86</v>
      </c>
      <c r="C1256" s="140" t="s">
        <v>87</v>
      </c>
      <c r="D1256" s="140" t="s">
        <v>184</v>
      </c>
      <c r="E1256" s="140" t="s">
        <v>187</v>
      </c>
      <c r="F1256" s="140" t="s">
        <v>162</v>
      </c>
      <c r="G1256" s="140" t="s">
        <v>200</v>
      </c>
      <c r="H1256" s="140" t="s">
        <v>199</v>
      </c>
      <c r="I1256" s="141">
        <v>39</v>
      </c>
    </row>
    <row r="1257" spans="1:9" x14ac:dyDescent="0.35">
      <c r="A1257" s="141">
        <v>2017</v>
      </c>
      <c r="B1257" s="140" t="s">
        <v>86</v>
      </c>
      <c r="C1257" s="140" t="s">
        <v>87</v>
      </c>
      <c r="D1257" s="140" t="s">
        <v>184</v>
      </c>
      <c r="E1257" s="140" t="s">
        <v>187</v>
      </c>
      <c r="F1257" s="140" t="s">
        <v>162</v>
      </c>
      <c r="G1257" s="140" t="s">
        <v>200</v>
      </c>
      <c r="H1257" s="140" t="s">
        <v>258</v>
      </c>
      <c r="I1257" s="141">
        <v>1</v>
      </c>
    </row>
    <row r="1258" spans="1:9" x14ac:dyDescent="0.35">
      <c r="A1258" s="141">
        <v>2017</v>
      </c>
      <c r="B1258" s="140" t="s">
        <v>88</v>
      </c>
      <c r="C1258" s="140" t="s">
        <v>89</v>
      </c>
      <c r="D1258" s="140" t="s">
        <v>185</v>
      </c>
      <c r="E1258" s="140" t="s">
        <v>186</v>
      </c>
      <c r="F1258" s="140" t="s">
        <v>162</v>
      </c>
      <c r="G1258" s="140" t="s">
        <v>154</v>
      </c>
      <c r="H1258" s="140" t="s">
        <v>199</v>
      </c>
      <c r="I1258" s="141">
        <v>0</v>
      </c>
    </row>
    <row r="1259" spans="1:9" x14ac:dyDescent="0.35">
      <c r="A1259" s="141">
        <v>2017</v>
      </c>
      <c r="B1259" s="140" t="s">
        <v>88</v>
      </c>
      <c r="C1259" s="140" t="s">
        <v>89</v>
      </c>
      <c r="D1259" s="140" t="s">
        <v>185</v>
      </c>
      <c r="E1259" s="140" t="s">
        <v>186</v>
      </c>
      <c r="F1259" s="140" t="s">
        <v>162</v>
      </c>
      <c r="G1259" s="140" t="s">
        <v>154</v>
      </c>
      <c r="H1259" s="140" t="s">
        <v>258</v>
      </c>
      <c r="I1259" s="141">
        <v>0</v>
      </c>
    </row>
    <row r="1260" spans="1:9" x14ac:dyDescent="0.35">
      <c r="A1260" s="141">
        <v>2017</v>
      </c>
      <c r="B1260" s="140" t="s">
        <v>88</v>
      </c>
      <c r="C1260" s="140" t="s">
        <v>89</v>
      </c>
      <c r="D1260" s="140" t="s">
        <v>185</v>
      </c>
      <c r="E1260" s="140" t="s">
        <v>186</v>
      </c>
      <c r="F1260" s="140" t="s">
        <v>162</v>
      </c>
      <c r="G1260" s="140" t="s">
        <v>200</v>
      </c>
      <c r="H1260" s="140" t="s">
        <v>199</v>
      </c>
      <c r="I1260" s="141">
        <v>0</v>
      </c>
    </row>
    <row r="1261" spans="1:9" x14ac:dyDescent="0.35">
      <c r="A1261" s="141">
        <v>2017</v>
      </c>
      <c r="B1261" s="140" t="s">
        <v>88</v>
      </c>
      <c r="C1261" s="140" t="s">
        <v>89</v>
      </c>
      <c r="D1261" s="140" t="s">
        <v>185</v>
      </c>
      <c r="E1261" s="140" t="s">
        <v>186</v>
      </c>
      <c r="F1261" s="140" t="s">
        <v>162</v>
      </c>
      <c r="G1261" s="140" t="s">
        <v>200</v>
      </c>
      <c r="H1261" s="140" t="s">
        <v>258</v>
      </c>
      <c r="I1261" s="141">
        <v>0</v>
      </c>
    </row>
    <row r="1262" spans="1:9" x14ac:dyDescent="0.35">
      <c r="A1262" s="141">
        <v>2018</v>
      </c>
      <c r="B1262" s="140" t="s">
        <v>0</v>
      </c>
      <c r="C1262" s="140" t="s">
        <v>1</v>
      </c>
      <c r="D1262" s="140" t="s">
        <v>184</v>
      </c>
      <c r="E1262" s="140" t="s">
        <v>186</v>
      </c>
      <c r="F1262" s="140" t="s">
        <v>162</v>
      </c>
      <c r="G1262" s="140" t="s">
        <v>154</v>
      </c>
      <c r="H1262" s="140" t="s">
        <v>199</v>
      </c>
      <c r="I1262" s="141">
        <v>386</v>
      </c>
    </row>
    <row r="1263" spans="1:9" x14ac:dyDescent="0.35">
      <c r="A1263" s="141">
        <v>2018</v>
      </c>
      <c r="B1263" s="140" t="s">
        <v>0</v>
      </c>
      <c r="C1263" s="140" t="s">
        <v>1</v>
      </c>
      <c r="D1263" s="140" t="s">
        <v>184</v>
      </c>
      <c r="E1263" s="140" t="s">
        <v>186</v>
      </c>
      <c r="F1263" s="140" t="s">
        <v>162</v>
      </c>
      <c r="G1263" s="140" t="s">
        <v>154</v>
      </c>
      <c r="H1263" s="140" t="s">
        <v>258</v>
      </c>
      <c r="I1263" s="141">
        <v>15</v>
      </c>
    </row>
    <row r="1264" spans="1:9" x14ac:dyDescent="0.35">
      <c r="A1264" s="141">
        <v>2018</v>
      </c>
      <c r="B1264" s="140" t="s">
        <v>0</v>
      </c>
      <c r="C1264" s="140" t="s">
        <v>1</v>
      </c>
      <c r="D1264" s="140" t="s">
        <v>184</v>
      </c>
      <c r="E1264" s="140" t="s">
        <v>186</v>
      </c>
      <c r="F1264" s="140" t="s">
        <v>162</v>
      </c>
      <c r="G1264" s="140" t="s">
        <v>200</v>
      </c>
      <c r="H1264" s="140" t="s">
        <v>199</v>
      </c>
      <c r="I1264" s="141">
        <v>75</v>
      </c>
    </row>
    <row r="1265" spans="1:9" x14ac:dyDescent="0.35">
      <c r="A1265" s="141">
        <v>2018</v>
      </c>
      <c r="B1265" s="140" t="s">
        <v>0</v>
      </c>
      <c r="C1265" s="140" t="s">
        <v>1</v>
      </c>
      <c r="D1265" s="140" t="s">
        <v>184</v>
      </c>
      <c r="E1265" s="140" t="s">
        <v>186</v>
      </c>
      <c r="F1265" s="140" t="s">
        <v>162</v>
      </c>
      <c r="G1265" s="140" t="s">
        <v>200</v>
      </c>
      <c r="H1265" s="140" t="s">
        <v>258</v>
      </c>
      <c r="I1265" s="141">
        <v>2</v>
      </c>
    </row>
    <row r="1266" spans="1:9" x14ac:dyDescent="0.35">
      <c r="A1266" s="141">
        <v>2018</v>
      </c>
      <c r="B1266" s="140" t="s">
        <v>2</v>
      </c>
      <c r="C1266" s="140" t="s">
        <v>3</v>
      </c>
      <c r="D1266" s="140" t="s">
        <v>184</v>
      </c>
      <c r="E1266" s="140" t="s">
        <v>187</v>
      </c>
      <c r="F1266" s="140" t="s">
        <v>162</v>
      </c>
      <c r="G1266" s="140" t="s">
        <v>154</v>
      </c>
      <c r="H1266" s="140" t="s">
        <v>199</v>
      </c>
      <c r="I1266" s="141">
        <v>305</v>
      </c>
    </row>
    <row r="1267" spans="1:9" x14ac:dyDescent="0.35">
      <c r="A1267" s="141">
        <v>2018</v>
      </c>
      <c r="B1267" s="140" t="s">
        <v>2</v>
      </c>
      <c r="C1267" s="140" t="s">
        <v>3</v>
      </c>
      <c r="D1267" s="140" t="s">
        <v>184</v>
      </c>
      <c r="E1267" s="140" t="s">
        <v>187</v>
      </c>
      <c r="F1267" s="140" t="s">
        <v>162</v>
      </c>
      <c r="G1267" s="140" t="s">
        <v>154</v>
      </c>
      <c r="H1267" s="140" t="s">
        <v>258</v>
      </c>
      <c r="I1267" s="141">
        <v>20</v>
      </c>
    </row>
    <row r="1268" spans="1:9" x14ac:dyDescent="0.35">
      <c r="A1268" s="141">
        <v>2018</v>
      </c>
      <c r="B1268" s="140" t="s">
        <v>2</v>
      </c>
      <c r="C1268" s="140" t="s">
        <v>3</v>
      </c>
      <c r="D1268" s="140" t="s">
        <v>184</v>
      </c>
      <c r="E1268" s="140" t="s">
        <v>187</v>
      </c>
      <c r="F1268" s="140" t="s">
        <v>162</v>
      </c>
      <c r="G1268" s="140" t="s">
        <v>200</v>
      </c>
      <c r="H1268" s="140" t="s">
        <v>199</v>
      </c>
      <c r="I1268" s="141">
        <v>132</v>
      </c>
    </row>
    <row r="1269" spans="1:9" x14ac:dyDescent="0.35">
      <c r="A1269" s="141">
        <v>2018</v>
      </c>
      <c r="B1269" s="140" t="s">
        <v>2</v>
      </c>
      <c r="C1269" s="140" t="s">
        <v>3</v>
      </c>
      <c r="D1269" s="140" t="s">
        <v>184</v>
      </c>
      <c r="E1269" s="140" t="s">
        <v>187</v>
      </c>
      <c r="F1269" s="140" t="s">
        <v>162</v>
      </c>
      <c r="G1269" s="140" t="s">
        <v>200</v>
      </c>
      <c r="H1269" s="140" t="s">
        <v>258</v>
      </c>
      <c r="I1269" s="141">
        <v>5</v>
      </c>
    </row>
    <row r="1270" spans="1:9" x14ac:dyDescent="0.35">
      <c r="A1270" s="141">
        <v>2018</v>
      </c>
      <c r="B1270" s="140" t="s">
        <v>4</v>
      </c>
      <c r="C1270" s="140" t="s">
        <v>5</v>
      </c>
      <c r="D1270" s="140" t="s">
        <v>184</v>
      </c>
      <c r="E1270" s="140" t="s">
        <v>186</v>
      </c>
      <c r="F1270" s="140" t="s">
        <v>162</v>
      </c>
      <c r="G1270" s="140" t="s">
        <v>154</v>
      </c>
      <c r="H1270" s="140" t="s">
        <v>199</v>
      </c>
      <c r="I1270" s="141">
        <v>0</v>
      </c>
    </row>
    <row r="1271" spans="1:9" x14ac:dyDescent="0.35">
      <c r="A1271" s="141">
        <v>2018</v>
      </c>
      <c r="B1271" s="140" t="s">
        <v>4</v>
      </c>
      <c r="C1271" s="140" t="s">
        <v>5</v>
      </c>
      <c r="D1271" s="140" t="s">
        <v>184</v>
      </c>
      <c r="E1271" s="140" t="s">
        <v>186</v>
      </c>
      <c r="F1271" s="140" t="s">
        <v>162</v>
      </c>
      <c r="G1271" s="140" t="s">
        <v>154</v>
      </c>
      <c r="H1271" s="140" t="s">
        <v>258</v>
      </c>
      <c r="I1271" s="141">
        <v>0</v>
      </c>
    </row>
    <row r="1272" spans="1:9" x14ac:dyDescent="0.35">
      <c r="A1272" s="141">
        <v>2018</v>
      </c>
      <c r="B1272" s="140" t="s">
        <v>4</v>
      </c>
      <c r="C1272" s="140" t="s">
        <v>5</v>
      </c>
      <c r="D1272" s="140" t="s">
        <v>184</v>
      </c>
      <c r="E1272" s="140" t="s">
        <v>186</v>
      </c>
      <c r="F1272" s="140" t="s">
        <v>162</v>
      </c>
      <c r="G1272" s="140" t="s">
        <v>200</v>
      </c>
      <c r="H1272" s="140" t="s">
        <v>199</v>
      </c>
      <c r="I1272" s="141">
        <v>0</v>
      </c>
    </row>
    <row r="1273" spans="1:9" x14ac:dyDescent="0.35">
      <c r="A1273" s="141">
        <v>2018</v>
      </c>
      <c r="B1273" s="140" t="s">
        <v>4</v>
      </c>
      <c r="C1273" s="140" t="s">
        <v>5</v>
      </c>
      <c r="D1273" s="140" t="s">
        <v>184</v>
      </c>
      <c r="E1273" s="140" t="s">
        <v>186</v>
      </c>
      <c r="F1273" s="140" t="s">
        <v>162</v>
      </c>
      <c r="G1273" s="140" t="s">
        <v>200</v>
      </c>
      <c r="H1273" s="140" t="s">
        <v>258</v>
      </c>
      <c r="I1273" s="141">
        <v>0</v>
      </c>
    </row>
    <row r="1274" spans="1:9" x14ac:dyDescent="0.35">
      <c r="A1274" s="141">
        <v>2018</v>
      </c>
      <c r="B1274" s="140" t="s">
        <v>6</v>
      </c>
      <c r="C1274" s="140" t="s">
        <v>7</v>
      </c>
      <c r="D1274" s="140" t="s">
        <v>184</v>
      </c>
      <c r="E1274" s="140" t="s">
        <v>187</v>
      </c>
      <c r="F1274" s="140" t="s">
        <v>162</v>
      </c>
      <c r="G1274" s="140" t="s">
        <v>154</v>
      </c>
      <c r="H1274" s="140" t="s">
        <v>199</v>
      </c>
      <c r="I1274" s="141">
        <v>288</v>
      </c>
    </row>
    <row r="1275" spans="1:9" x14ac:dyDescent="0.35">
      <c r="A1275" s="141">
        <v>2018</v>
      </c>
      <c r="B1275" s="140" t="s">
        <v>6</v>
      </c>
      <c r="C1275" s="140" t="s">
        <v>7</v>
      </c>
      <c r="D1275" s="140" t="s">
        <v>184</v>
      </c>
      <c r="E1275" s="140" t="s">
        <v>187</v>
      </c>
      <c r="F1275" s="140" t="s">
        <v>162</v>
      </c>
      <c r="G1275" s="140" t="s">
        <v>154</v>
      </c>
      <c r="H1275" s="140" t="s">
        <v>258</v>
      </c>
      <c r="I1275" s="141">
        <v>7</v>
      </c>
    </row>
    <row r="1276" spans="1:9" x14ac:dyDescent="0.35">
      <c r="A1276" s="141">
        <v>2018</v>
      </c>
      <c r="B1276" s="140" t="s">
        <v>6</v>
      </c>
      <c r="C1276" s="140" t="s">
        <v>7</v>
      </c>
      <c r="D1276" s="140" t="s">
        <v>184</v>
      </c>
      <c r="E1276" s="140" t="s">
        <v>187</v>
      </c>
      <c r="F1276" s="140" t="s">
        <v>162</v>
      </c>
      <c r="G1276" s="140" t="s">
        <v>200</v>
      </c>
      <c r="H1276" s="140" t="s">
        <v>199</v>
      </c>
      <c r="I1276" s="141">
        <v>82</v>
      </c>
    </row>
    <row r="1277" spans="1:9" x14ac:dyDescent="0.35">
      <c r="A1277" s="141">
        <v>2018</v>
      </c>
      <c r="B1277" s="140" t="s">
        <v>6</v>
      </c>
      <c r="C1277" s="140" t="s">
        <v>7</v>
      </c>
      <c r="D1277" s="140" t="s">
        <v>184</v>
      </c>
      <c r="E1277" s="140" t="s">
        <v>187</v>
      </c>
      <c r="F1277" s="140" t="s">
        <v>162</v>
      </c>
      <c r="G1277" s="140" t="s">
        <v>200</v>
      </c>
      <c r="H1277" s="140" t="s">
        <v>258</v>
      </c>
      <c r="I1277" s="141">
        <v>6</v>
      </c>
    </row>
    <row r="1278" spans="1:9" x14ac:dyDescent="0.35">
      <c r="A1278" s="141">
        <v>2018</v>
      </c>
      <c r="B1278" s="140" t="s">
        <v>8</v>
      </c>
      <c r="C1278" s="140" t="s">
        <v>9</v>
      </c>
      <c r="D1278" s="140" t="s">
        <v>184</v>
      </c>
      <c r="E1278" s="140" t="s">
        <v>188</v>
      </c>
      <c r="F1278" s="140" t="s">
        <v>162</v>
      </c>
      <c r="G1278" s="140" t="s">
        <v>154</v>
      </c>
      <c r="H1278" s="140" t="s">
        <v>199</v>
      </c>
      <c r="I1278" s="141">
        <v>365</v>
      </c>
    </row>
    <row r="1279" spans="1:9" x14ac:dyDescent="0.35">
      <c r="A1279" s="141">
        <v>2018</v>
      </c>
      <c r="B1279" s="140" t="s">
        <v>8</v>
      </c>
      <c r="C1279" s="140" t="s">
        <v>9</v>
      </c>
      <c r="D1279" s="140" t="s">
        <v>184</v>
      </c>
      <c r="E1279" s="140" t="s">
        <v>188</v>
      </c>
      <c r="F1279" s="140" t="s">
        <v>162</v>
      </c>
      <c r="G1279" s="140" t="s">
        <v>154</v>
      </c>
      <c r="H1279" s="140" t="s">
        <v>258</v>
      </c>
      <c r="I1279" s="141">
        <v>16</v>
      </c>
    </row>
    <row r="1280" spans="1:9" x14ac:dyDescent="0.35">
      <c r="A1280" s="141">
        <v>2018</v>
      </c>
      <c r="B1280" s="140" t="s">
        <v>8</v>
      </c>
      <c r="C1280" s="140" t="s">
        <v>9</v>
      </c>
      <c r="D1280" s="140" t="s">
        <v>184</v>
      </c>
      <c r="E1280" s="140" t="s">
        <v>188</v>
      </c>
      <c r="F1280" s="140" t="s">
        <v>162</v>
      </c>
      <c r="G1280" s="140" t="s">
        <v>200</v>
      </c>
      <c r="H1280" s="140" t="s">
        <v>199</v>
      </c>
      <c r="I1280" s="141">
        <v>149</v>
      </c>
    </row>
    <row r="1281" spans="1:9" x14ac:dyDescent="0.35">
      <c r="A1281" s="141">
        <v>2018</v>
      </c>
      <c r="B1281" s="140" t="s">
        <v>8</v>
      </c>
      <c r="C1281" s="140" t="s">
        <v>9</v>
      </c>
      <c r="D1281" s="140" t="s">
        <v>184</v>
      </c>
      <c r="E1281" s="140" t="s">
        <v>188</v>
      </c>
      <c r="F1281" s="140" t="s">
        <v>162</v>
      </c>
      <c r="G1281" s="140" t="s">
        <v>200</v>
      </c>
      <c r="H1281" s="140" t="s">
        <v>258</v>
      </c>
      <c r="I1281" s="141">
        <v>5</v>
      </c>
    </row>
    <row r="1282" spans="1:9" x14ac:dyDescent="0.35">
      <c r="A1282" s="141">
        <v>2018</v>
      </c>
      <c r="B1282" s="140" t="s">
        <v>10</v>
      </c>
      <c r="C1282" s="140" t="s">
        <v>11</v>
      </c>
      <c r="D1282" s="140" t="s">
        <v>184</v>
      </c>
      <c r="E1282" s="140" t="s">
        <v>187</v>
      </c>
      <c r="F1282" s="140" t="s">
        <v>162</v>
      </c>
      <c r="G1282" s="140" t="s">
        <v>154</v>
      </c>
      <c r="H1282" s="140" t="s">
        <v>199</v>
      </c>
      <c r="I1282" s="141">
        <v>445</v>
      </c>
    </row>
    <row r="1283" spans="1:9" x14ac:dyDescent="0.35">
      <c r="A1283" s="141">
        <v>2018</v>
      </c>
      <c r="B1283" s="140" t="s">
        <v>10</v>
      </c>
      <c r="C1283" s="140" t="s">
        <v>11</v>
      </c>
      <c r="D1283" s="140" t="s">
        <v>184</v>
      </c>
      <c r="E1283" s="140" t="s">
        <v>187</v>
      </c>
      <c r="F1283" s="140" t="s">
        <v>162</v>
      </c>
      <c r="G1283" s="140" t="s">
        <v>154</v>
      </c>
      <c r="H1283" s="140" t="s">
        <v>258</v>
      </c>
      <c r="I1283" s="141">
        <v>30</v>
      </c>
    </row>
    <row r="1284" spans="1:9" x14ac:dyDescent="0.35">
      <c r="A1284" s="141">
        <v>2018</v>
      </c>
      <c r="B1284" s="140" t="s">
        <v>10</v>
      </c>
      <c r="C1284" s="140" t="s">
        <v>11</v>
      </c>
      <c r="D1284" s="140" t="s">
        <v>184</v>
      </c>
      <c r="E1284" s="140" t="s">
        <v>187</v>
      </c>
      <c r="F1284" s="140" t="s">
        <v>162</v>
      </c>
      <c r="G1284" s="140" t="s">
        <v>200</v>
      </c>
      <c r="H1284" s="140" t="s">
        <v>199</v>
      </c>
      <c r="I1284" s="141">
        <v>179</v>
      </c>
    </row>
    <row r="1285" spans="1:9" x14ac:dyDescent="0.35">
      <c r="A1285" s="141">
        <v>2018</v>
      </c>
      <c r="B1285" s="140" t="s">
        <v>10</v>
      </c>
      <c r="C1285" s="140" t="s">
        <v>11</v>
      </c>
      <c r="D1285" s="140" t="s">
        <v>184</v>
      </c>
      <c r="E1285" s="140" t="s">
        <v>187</v>
      </c>
      <c r="F1285" s="140" t="s">
        <v>162</v>
      </c>
      <c r="G1285" s="140" t="s">
        <v>200</v>
      </c>
      <c r="H1285" s="140" t="s">
        <v>258</v>
      </c>
      <c r="I1285" s="141">
        <v>9</v>
      </c>
    </row>
    <row r="1286" spans="1:9" x14ac:dyDescent="0.35">
      <c r="A1286" s="141">
        <v>2018</v>
      </c>
      <c r="B1286" s="140" t="s">
        <v>12</v>
      </c>
      <c r="C1286" s="140" t="s">
        <v>13</v>
      </c>
      <c r="D1286" s="140" t="s">
        <v>184</v>
      </c>
      <c r="E1286" s="140" t="s">
        <v>186</v>
      </c>
      <c r="F1286" s="140" t="s">
        <v>162</v>
      </c>
      <c r="G1286" s="140" t="s">
        <v>154</v>
      </c>
      <c r="H1286" s="140" t="s">
        <v>199</v>
      </c>
      <c r="I1286" s="141">
        <v>259</v>
      </c>
    </row>
    <row r="1287" spans="1:9" x14ac:dyDescent="0.35">
      <c r="A1287" s="141">
        <v>2018</v>
      </c>
      <c r="B1287" s="140" t="s">
        <v>12</v>
      </c>
      <c r="C1287" s="140" t="s">
        <v>13</v>
      </c>
      <c r="D1287" s="140" t="s">
        <v>184</v>
      </c>
      <c r="E1287" s="140" t="s">
        <v>186</v>
      </c>
      <c r="F1287" s="140" t="s">
        <v>162</v>
      </c>
      <c r="G1287" s="140" t="s">
        <v>154</v>
      </c>
      <c r="H1287" s="140" t="s">
        <v>258</v>
      </c>
      <c r="I1287" s="141">
        <v>4</v>
      </c>
    </row>
    <row r="1288" spans="1:9" x14ac:dyDescent="0.35">
      <c r="A1288" s="141">
        <v>2018</v>
      </c>
      <c r="B1288" s="140" t="s">
        <v>12</v>
      </c>
      <c r="C1288" s="140" t="s">
        <v>13</v>
      </c>
      <c r="D1288" s="140" t="s">
        <v>184</v>
      </c>
      <c r="E1288" s="140" t="s">
        <v>186</v>
      </c>
      <c r="F1288" s="140" t="s">
        <v>162</v>
      </c>
      <c r="G1288" s="140" t="s">
        <v>200</v>
      </c>
      <c r="H1288" s="140" t="s">
        <v>199</v>
      </c>
      <c r="I1288" s="141">
        <v>57</v>
      </c>
    </row>
    <row r="1289" spans="1:9" x14ac:dyDescent="0.35">
      <c r="A1289" s="141">
        <v>2018</v>
      </c>
      <c r="B1289" s="140" t="s">
        <v>12</v>
      </c>
      <c r="C1289" s="140" t="s">
        <v>13</v>
      </c>
      <c r="D1289" s="140" t="s">
        <v>184</v>
      </c>
      <c r="E1289" s="140" t="s">
        <v>186</v>
      </c>
      <c r="F1289" s="140" t="s">
        <v>162</v>
      </c>
      <c r="G1289" s="140" t="s">
        <v>200</v>
      </c>
      <c r="H1289" s="140" t="s">
        <v>258</v>
      </c>
      <c r="I1289" s="141">
        <v>7</v>
      </c>
    </row>
    <row r="1290" spans="1:9" x14ac:dyDescent="0.35">
      <c r="A1290" s="141">
        <v>2018</v>
      </c>
      <c r="B1290" s="140" t="s">
        <v>14</v>
      </c>
      <c r="C1290" s="140" t="s">
        <v>15</v>
      </c>
      <c r="D1290" s="140" t="s">
        <v>184</v>
      </c>
      <c r="E1290" s="140" t="s">
        <v>188</v>
      </c>
      <c r="F1290" s="140" t="s">
        <v>162</v>
      </c>
      <c r="G1290" s="140" t="s">
        <v>154</v>
      </c>
      <c r="H1290" s="140" t="s">
        <v>199</v>
      </c>
      <c r="I1290" s="141">
        <v>295</v>
      </c>
    </row>
    <row r="1291" spans="1:9" x14ac:dyDescent="0.35">
      <c r="A1291" s="141">
        <v>2018</v>
      </c>
      <c r="B1291" s="140" t="s">
        <v>14</v>
      </c>
      <c r="C1291" s="140" t="s">
        <v>15</v>
      </c>
      <c r="D1291" s="140" t="s">
        <v>184</v>
      </c>
      <c r="E1291" s="140" t="s">
        <v>188</v>
      </c>
      <c r="F1291" s="140" t="s">
        <v>162</v>
      </c>
      <c r="G1291" s="140" t="s">
        <v>154</v>
      </c>
      <c r="H1291" s="140" t="s">
        <v>258</v>
      </c>
      <c r="I1291" s="141">
        <v>9</v>
      </c>
    </row>
    <row r="1292" spans="1:9" x14ac:dyDescent="0.35">
      <c r="A1292" s="141">
        <v>2018</v>
      </c>
      <c r="B1292" s="140" t="s">
        <v>14</v>
      </c>
      <c r="C1292" s="140" t="s">
        <v>15</v>
      </c>
      <c r="D1292" s="140" t="s">
        <v>184</v>
      </c>
      <c r="E1292" s="140" t="s">
        <v>188</v>
      </c>
      <c r="F1292" s="140" t="s">
        <v>162</v>
      </c>
      <c r="G1292" s="140" t="s">
        <v>200</v>
      </c>
      <c r="H1292" s="140" t="s">
        <v>199</v>
      </c>
      <c r="I1292" s="141">
        <v>60</v>
      </c>
    </row>
    <row r="1293" spans="1:9" x14ac:dyDescent="0.35">
      <c r="A1293" s="141">
        <v>2018</v>
      </c>
      <c r="B1293" s="140" t="s">
        <v>14</v>
      </c>
      <c r="C1293" s="140" t="s">
        <v>15</v>
      </c>
      <c r="D1293" s="140" t="s">
        <v>184</v>
      </c>
      <c r="E1293" s="140" t="s">
        <v>188</v>
      </c>
      <c r="F1293" s="140" t="s">
        <v>162</v>
      </c>
      <c r="G1293" s="140" t="s">
        <v>200</v>
      </c>
      <c r="H1293" s="140" t="s">
        <v>258</v>
      </c>
      <c r="I1293" s="141">
        <v>2</v>
      </c>
    </row>
    <row r="1294" spans="1:9" x14ac:dyDescent="0.35">
      <c r="A1294" s="141">
        <v>2018</v>
      </c>
      <c r="B1294" s="140" t="s">
        <v>16</v>
      </c>
      <c r="C1294" s="140" t="s">
        <v>17</v>
      </c>
      <c r="D1294" s="140" t="s">
        <v>184</v>
      </c>
      <c r="E1294" s="140" t="s">
        <v>188</v>
      </c>
      <c r="F1294" s="140" t="s">
        <v>162</v>
      </c>
      <c r="G1294" s="140" t="s">
        <v>154</v>
      </c>
      <c r="H1294" s="140" t="s">
        <v>199</v>
      </c>
      <c r="I1294" s="141">
        <v>102</v>
      </c>
    </row>
    <row r="1295" spans="1:9" x14ac:dyDescent="0.35">
      <c r="A1295" s="141">
        <v>2018</v>
      </c>
      <c r="B1295" s="140" t="s">
        <v>16</v>
      </c>
      <c r="C1295" s="140" t="s">
        <v>17</v>
      </c>
      <c r="D1295" s="140" t="s">
        <v>184</v>
      </c>
      <c r="E1295" s="140" t="s">
        <v>188</v>
      </c>
      <c r="F1295" s="140" t="s">
        <v>162</v>
      </c>
      <c r="G1295" s="140" t="s">
        <v>154</v>
      </c>
      <c r="H1295" s="140" t="s">
        <v>258</v>
      </c>
      <c r="I1295" s="141">
        <v>12</v>
      </c>
    </row>
    <row r="1296" spans="1:9" x14ac:dyDescent="0.35">
      <c r="A1296" s="141">
        <v>2018</v>
      </c>
      <c r="B1296" s="140" t="s">
        <v>16</v>
      </c>
      <c r="C1296" s="140" t="s">
        <v>17</v>
      </c>
      <c r="D1296" s="140" t="s">
        <v>184</v>
      </c>
      <c r="E1296" s="140" t="s">
        <v>188</v>
      </c>
      <c r="F1296" s="140" t="s">
        <v>162</v>
      </c>
      <c r="G1296" s="140" t="s">
        <v>200</v>
      </c>
      <c r="H1296" s="140" t="s">
        <v>199</v>
      </c>
      <c r="I1296" s="141">
        <v>26</v>
      </c>
    </row>
    <row r="1297" spans="1:9" x14ac:dyDescent="0.35">
      <c r="A1297" s="141">
        <v>2018</v>
      </c>
      <c r="B1297" s="140" t="s">
        <v>16</v>
      </c>
      <c r="C1297" s="140" t="s">
        <v>17</v>
      </c>
      <c r="D1297" s="140" t="s">
        <v>184</v>
      </c>
      <c r="E1297" s="140" t="s">
        <v>188</v>
      </c>
      <c r="F1297" s="140" t="s">
        <v>162</v>
      </c>
      <c r="G1297" s="140" t="s">
        <v>200</v>
      </c>
      <c r="H1297" s="140" t="s">
        <v>258</v>
      </c>
      <c r="I1297" s="141">
        <v>1</v>
      </c>
    </row>
    <row r="1298" spans="1:9" x14ac:dyDescent="0.35">
      <c r="A1298" s="141">
        <v>2018</v>
      </c>
      <c r="B1298" s="140" t="s">
        <v>18</v>
      </c>
      <c r="C1298" s="140" t="s">
        <v>19</v>
      </c>
      <c r="D1298" s="140" t="s">
        <v>184</v>
      </c>
      <c r="E1298" s="140" t="s">
        <v>187</v>
      </c>
      <c r="F1298" s="140" t="s">
        <v>162</v>
      </c>
      <c r="G1298" s="140" t="s">
        <v>154</v>
      </c>
      <c r="H1298" s="140" t="s">
        <v>199</v>
      </c>
      <c r="I1298" s="141">
        <v>288</v>
      </c>
    </row>
    <row r="1299" spans="1:9" x14ac:dyDescent="0.35">
      <c r="A1299" s="141">
        <v>2018</v>
      </c>
      <c r="B1299" s="140" t="s">
        <v>18</v>
      </c>
      <c r="C1299" s="140" t="s">
        <v>19</v>
      </c>
      <c r="D1299" s="140" t="s">
        <v>184</v>
      </c>
      <c r="E1299" s="140" t="s">
        <v>187</v>
      </c>
      <c r="F1299" s="140" t="s">
        <v>162</v>
      </c>
      <c r="G1299" s="140" t="s">
        <v>154</v>
      </c>
      <c r="H1299" s="140" t="s">
        <v>258</v>
      </c>
      <c r="I1299" s="141">
        <v>30</v>
      </c>
    </row>
    <row r="1300" spans="1:9" x14ac:dyDescent="0.35">
      <c r="A1300" s="141">
        <v>2018</v>
      </c>
      <c r="B1300" s="140" t="s">
        <v>18</v>
      </c>
      <c r="C1300" s="140" t="s">
        <v>19</v>
      </c>
      <c r="D1300" s="140" t="s">
        <v>184</v>
      </c>
      <c r="E1300" s="140" t="s">
        <v>187</v>
      </c>
      <c r="F1300" s="140" t="s">
        <v>162</v>
      </c>
      <c r="G1300" s="140" t="s">
        <v>200</v>
      </c>
      <c r="H1300" s="140" t="s">
        <v>199</v>
      </c>
      <c r="I1300" s="141">
        <v>112</v>
      </c>
    </row>
    <row r="1301" spans="1:9" x14ac:dyDescent="0.35">
      <c r="A1301" s="141">
        <v>2018</v>
      </c>
      <c r="B1301" s="140" t="s">
        <v>18</v>
      </c>
      <c r="C1301" s="140" t="s">
        <v>19</v>
      </c>
      <c r="D1301" s="140" t="s">
        <v>184</v>
      </c>
      <c r="E1301" s="140" t="s">
        <v>187</v>
      </c>
      <c r="F1301" s="140" t="s">
        <v>162</v>
      </c>
      <c r="G1301" s="140" t="s">
        <v>200</v>
      </c>
      <c r="H1301" s="140" t="s">
        <v>258</v>
      </c>
      <c r="I1301" s="141">
        <v>13</v>
      </c>
    </row>
    <row r="1302" spans="1:9" x14ac:dyDescent="0.35">
      <c r="A1302" s="141">
        <v>2018</v>
      </c>
      <c r="B1302" s="140" t="s">
        <v>20</v>
      </c>
      <c r="C1302" s="140" t="s">
        <v>21</v>
      </c>
      <c r="D1302" s="140" t="s">
        <v>184</v>
      </c>
      <c r="E1302" s="140" t="s">
        <v>188</v>
      </c>
      <c r="F1302" s="140" t="s">
        <v>162</v>
      </c>
      <c r="G1302" s="140" t="s">
        <v>154</v>
      </c>
      <c r="H1302" s="140" t="s">
        <v>199</v>
      </c>
      <c r="I1302" s="141">
        <v>1434</v>
      </c>
    </row>
    <row r="1303" spans="1:9" x14ac:dyDescent="0.35">
      <c r="A1303" s="141">
        <v>2018</v>
      </c>
      <c r="B1303" s="140" t="s">
        <v>20</v>
      </c>
      <c r="C1303" s="140" t="s">
        <v>21</v>
      </c>
      <c r="D1303" s="140" t="s">
        <v>184</v>
      </c>
      <c r="E1303" s="140" t="s">
        <v>188</v>
      </c>
      <c r="F1303" s="140" t="s">
        <v>162</v>
      </c>
      <c r="G1303" s="140" t="s">
        <v>154</v>
      </c>
      <c r="H1303" s="140" t="s">
        <v>258</v>
      </c>
      <c r="I1303" s="141">
        <v>15</v>
      </c>
    </row>
    <row r="1304" spans="1:9" x14ac:dyDescent="0.35">
      <c r="A1304" s="141">
        <v>2018</v>
      </c>
      <c r="B1304" s="140" t="s">
        <v>20</v>
      </c>
      <c r="C1304" s="140" t="s">
        <v>21</v>
      </c>
      <c r="D1304" s="140" t="s">
        <v>184</v>
      </c>
      <c r="E1304" s="140" t="s">
        <v>188</v>
      </c>
      <c r="F1304" s="140" t="s">
        <v>162</v>
      </c>
      <c r="G1304" s="140" t="s">
        <v>200</v>
      </c>
      <c r="H1304" s="140" t="s">
        <v>199</v>
      </c>
      <c r="I1304" s="141">
        <v>228</v>
      </c>
    </row>
    <row r="1305" spans="1:9" x14ac:dyDescent="0.35">
      <c r="A1305" s="141">
        <v>2018</v>
      </c>
      <c r="B1305" s="140" t="s">
        <v>20</v>
      </c>
      <c r="C1305" s="140" t="s">
        <v>21</v>
      </c>
      <c r="D1305" s="140" t="s">
        <v>184</v>
      </c>
      <c r="E1305" s="140" t="s">
        <v>188</v>
      </c>
      <c r="F1305" s="140" t="s">
        <v>162</v>
      </c>
      <c r="G1305" s="140" t="s">
        <v>200</v>
      </c>
      <c r="H1305" s="140" t="s">
        <v>258</v>
      </c>
      <c r="I1305" s="141">
        <v>3</v>
      </c>
    </row>
    <row r="1306" spans="1:9" x14ac:dyDescent="0.35">
      <c r="A1306" s="141">
        <v>2018</v>
      </c>
      <c r="B1306" s="140" t="s">
        <v>189</v>
      </c>
      <c r="C1306" s="140" t="s">
        <v>201</v>
      </c>
      <c r="D1306" s="140" t="s">
        <v>184</v>
      </c>
      <c r="E1306" s="140" t="s">
        <v>187</v>
      </c>
      <c r="F1306" s="140" t="s">
        <v>162</v>
      </c>
      <c r="G1306" s="140" t="s">
        <v>154</v>
      </c>
      <c r="H1306" s="140" t="s">
        <v>199</v>
      </c>
      <c r="I1306" s="141">
        <v>626</v>
      </c>
    </row>
    <row r="1307" spans="1:9" x14ac:dyDescent="0.35">
      <c r="A1307" s="141">
        <v>2018</v>
      </c>
      <c r="B1307" s="140" t="s">
        <v>189</v>
      </c>
      <c r="C1307" s="140" t="s">
        <v>201</v>
      </c>
      <c r="D1307" s="140" t="s">
        <v>184</v>
      </c>
      <c r="E1307" s="140" t="s">
        <v>187</v>
      </c>
      <c r="F1307" s="140" t="s">
        <v>162</v>
      </c>
      <c r="G1307" s="140" t="s">
        <v>154</v>
      </c>
      <c r="H1307" s="140" t="s">
        <v>258</v>
      </c>
      <c r="I1307" s="141">
        <v>12</v>
      </c>
    </row>
    <row r="1308" spans="1:9" x14ac:dyDescent="0.35">
      <c r="A1308" s="141">
        <v>2018</v>
      </c>
      <c r="B1308" s="140" t="s">
        <v>189</v>
      </c>
      <c r="C1308" s="140" t="s">
        <v>201</v>
      </c>
      <c r="D1308" s="140" t="s">
        <v>184</v>
      </c>
      <c r="E1308" s="140" t="s">
        <v>187</v>
      </c>
      <c r="F1308" s="140" t="s">
        <v>162</v>
      </c>
      <c r="G1308" s="140" t="s">
        <v>200</v>
      </c>
      <c r="H1308" s="140" t="s">
        <v>199</v>
      </c>
      <c r="I1308" s="141">
        <v>179</v>
      </c>
    </row>
    <row r="1309" spans="1:9" x14ac:dyDescent="0.35">
      <c r="A1309" s="141">
        <v>2018</v>
      </c>
      <c r="B1309" s="140" t="s">
        <v>189</v>
      </c>
      <c r="C1309" s="140" t="s">
        <v>201</v>
      </c>
      <c r="D1309" s="140" t="s">
        <v>184</v>
      </c>
      <c r="E1309" s="140" t="s">
        <v>187</v>
      </c>
      <c r="F1309" s="140" t="s">
        <v>162</v>
      </c>
      <c r="G1309" s="140" t="s">
        <v>200</v>
      </c>
      <c r="H1309" s="140" t="s">
        <v>258</v>
      </c>
      <c r="I1309" s="141">
        <v>7</v>
      </c>
    </row>
    <row r="1310" spans="1:9" x14ac:dyDescent="0.35">
      <c r="A1310" s="141">
        <v>2018</v>
      </c>
      <c r="B1310" s="140" t="s">
        <v>24</v>
      </c>
      <c r="C1310" s="140" t="s">
        <v>25</v>
      </c>
      <c r="D1310" s="140" t="s">
        <v>184</v>
      </c>
      <c r="E1310" s="140" t="s">
        <v>188</v>
      </c>
      <c r="F1310" s="140" t="s">
        <v>162</v>
      </c>
      <c r="G1310" s="140" t="s">
        <v>154</v>
      </c>
      <c r="H1310" s="140" t="s">
        <v>199</v>
      </c>
      <c r="I1310" s="141">
        <v>142</v>
      </c>
    </row>
    <row r="1311" spans="1:9" x14ac:dyDescent="0.35">
      <c r="A1311" s="141">
        <v>2018</v>
      </c>
      <c r="B1311" s="140" t="s">
        <v>24</v>
      </c>
      <c r="C1311" s="140" t="s">
        <v>25</v>
      </c>
      <c r="D1311" s="140" t="s">
        <v>184</v>
      </c>
      <c r="E1311" s="140" t="s">
        <v>188</v>
      </c>
      <c r="F1311" s="140" t="s">
        <v>162</v>
      </c>
      <c r="G1311" s="140" t="s">
        <v>154</v>
      </c>
      <c r="H1311" s="140" t="s">
        <v>258</v>
      </c>
      <c r="I1311" s="141">
        <v>6</v>
      </c>
    </row>
    <row r="1312" spans="1:9" x14ac:dyDescent="0.35">
      <c r="A1312" s="141">
        <v>2018</v>
      </c>
      <c r="B1312" s="140" t="s">
        <v>24</v>
      </c>
      <c r="C1312" s="140" t="s">
        <v>25</v>
      </c>
      <c r="D1312" s="140" t="s">
        <v>184</v>
      </c>
      <c r="E1312" s="140" t="s">
        <v>188</v>
      </c>
      <c r="F1312" s="140" t="s">
        <v>162</v>
      </c>
      <c r="G1312" s="140" t="s">
        <v>200</v>
      </c>
      <c r="H1312" s="140" t="s">
        <v>199</v>
      </c>
      <c r="I1312" s="141">
        <v>46</v>
      </c>
    </row>
    <row r="1313" spans="1:9" x14ac:dyDescent="0.35">
      <c r="A1313" s="141">
        <v>2018</v>
      </c>
      <c r="B1313" s="140" t="s">
        <v>24</v>
      </c>
      <c r="C1313" s="140" t="s">
        <v>25</v>
      </c>
      <c r="D1313" s="140" t="s">
        <v>184</v>
      </c>
      <c r="E1313" s="140" t="s">
        <v>188</v>
      </c>
      <c r="F1313" s="140" t="s">
        <v>162</v>
      </c>
      <c r="G1313" s="140" t="s">
        <v>200</v>
      </c>
      <c r="H1313" s="140" t="s">
        <v>258</v>
      </c>
      <c r="I1313" s="141">
        <v>3</v>
      </c>
    </row>
    <row r="1314" spans="1:9" x14ac:dyDescent="0.35">
      <c r="A1314" s="141">
        <v>2018</v>
      </c>
      <c r="B1314" s="140" t="s">
        <v>26</v>
      </c>
      <c r="C1314" s="140" t="s">
        <v>27</v>
      </c>
      <c r="D1314" s="140" t="s">
        <v>184</v>
      </c>
      <c r="E1314" s="140" t="s">
        <v>187</v>
      </c>
      <c r="F1314" s="140" t="s">
        <v>162</v>
      </c>
      <c r="G1314" s="140" t="s">
        <v>154</v>
      </c>
      <c r="H1314" s="140" t="s">
        <v>199</v>
      </c>
      <c r="I1314" s="141">
        <v>409</v>
      </c>
    </row>
    <row r="1315" spans="1:9" x14ac:dyDescent="0.35">
      <c r="A1315" s="141">
        <v>2018</v>
      </c>
      <c r="B1315" s="140" t="s">
        <v>26</v>
      </c>
      <c r="C1315" s="140" t="s">
        <v>27</v>
      </c>
      <c r="D1315" s="140" t="s">
        <v>184</v>
      </c>
      <c r="E1315" s="140" t="s">
        <v>187</v>
      </c>
      <c r="F1315" s="140" t="s">
        <v>162</v>
      </c>
      <c r="G1315" s="140" t="s">
        <v>154</v>
      </c>
      <c r="H1315" s="140" t="s">
        <v>258</v>
      </c>
      <c r="I1315" s="141">
        <v>19</v>
      </c>
    </row>
    <row r="1316" spans="1:9" x14ac:dyDescent="0.35">
      <c r="A1316" s="141">
        <v>2018</v>
      </c>
      <c r="B1316" s="140" t="s">
        <v>26</v>
      </c>
      <c r="C1316" s="140" t="s">
        <v>27</v>
      </c>
      <c r="D1316" s="140" t="s">
        <v>184</v>
      </c>
      <c r="E1316" s="140" t="s">
        <v>187</v>
      </c>
      <c r="F1316" s="140" t="s">
        <v>162</v>
      </c>
      <c r="G1316" s="140" t="s">
        <v>200</v>
      </c>
      <c r="H1316" s="140" t="s">
        <v>199</v>
      </c>
      <c r="I1316" s="141">
        <v>122</v>
      </c>
    </row>
    <row r="1317" spans="1:9" x14ac:dyDescent="0.35">
      <c r="A1317" s="141">
        <v>2018</v>
      </c>
      <c r="B1317" s="140" t="s">
        <v>26</v>
      </c>
      <c r="C1317" s="140" t="s">
        <v>27</v>
      </c>
      <c r="D1317" s="140" t="s">
        <v>184</v>
      </c>
      <c r="E1317" s="140" t="s">
        <v>187</v>
      </c>
      <c r="F1317" s="140" t="s">
        <v>162</v>
      </c>
      <c r="G1317" s="140" t="s">
        <v>200</v>
      </c>
      <c r="H1317" s="140" t="s">
        <v>258</v>
      </c>
      <c r="I1317" s="141">
        <v>5</v>
      </c>
    </row>
    <row r="1318" spans="1:9" x14ac:dyDescent="0.35">
      <c r="A1318" s="141">
        <v>2018</v>
      </c>
      <c r="B1318" s="140" t="s">
        <v>28</v>
      </c>
      <c r="C1318" s="140" t="s">
        <v>29</v>
      </c>
      <c r="D1318" s="140" t="s">
        <v>184</v>
      </c>
      <c r="E1318" s="140" t="s">
        <v>187</v>
      </c>
      <c r="F1318" s="140" t="s">
        <v>162</v>
      </c>
      <c r="G1318" s="140" t="s">
        <v>154</v>
      </c>
      <c r="H1318" s="140" t="s">
        <v>199</v>
      </c>
      <c r="I1318" s="141">
        <v>158</v>
      </c>
    </row>
    <row r="1319" spans="1:9" x14ac:dyDescent="0.35">
      <c r="A1319" s="141">
        <v>2018</v>
      </c>
      <c r="B1319" s="140" t="s">
        <v>28</v>
      </c>
      <c r="C1319" s="140" t="s">
        <v>29</v>
      </c>
      <c r="D1319" s="140" t="s">
        <v>184</v>
      </c>
      <c r="E1319" s="140" t="s">
        <v>187</v>
      </c>
      <c r="F1319" s="140" t="s">
        <v>162</v>
      </c>
      <c r="G1319" s="140" t="s">
        <v>154</v>
      </c>
      <c r="H1319" s="140" t="s">
        <v>258</v>
      </c>
      <c r="I1319" s="141">
        <v>17</v>
      </c>
    </row>
    <row r="1320" spans="1:9" x14ac:dyDescent="0.35">
      <c r="A1320" s="141">
        <v>2018</v>
      </c>
      <c r="B1320" s="140" t="s">
        <v>28</v>
      </c>
      <c r="C1320" s="140" t="s">
        <v>29</v>
      </c>
      <c r="D1320" s="140" t="s">
        <v>184</v>
      </c>
      <c r="E1320" s="140" t="s">
        <v>187</v>
      </c>
      <c r="F1320" s="140" t="s">
        <v>162</v>
      </c>
      <c r="G1320" s="140" t="s">
        <v>200</v>
      </c>
      <c r="H1320" s="140" t="s">
        <v>199</v>
      </c>
      <c r="I1320" s="141">
        <v>84</v>
      </c>
    </row>
    <row r="1321" spans="1:9" x14ac:dyDescent="0.35">
      <c r="A1321" s="141">
        <v>2018</v>
      </c>
      <c r="B1321" s="140" t="s">
        <v>28</v>
      </c>
      <c r="C1321" s="140" t="s">
        <v>29</v>
      </c>
      <c r="D1321" s="140" t="s">
        <v>184</v>
      </c>
      <c r="E1321" s="140" t="s">
        <v>187</v>
      </c>
      <c r="F1321" s="140" t="s">
        <v>162</v>
      </c>
      <c r="G1321" s="140" t="s">
        <v>200</v>
      </c>
      <c r="H1321" s="140" t="s">
        <v>258</v>
      </c>
      <c r="I1321" s="141">
        <v>6</v>
      </c>
    </row>
    <row r="1322" spans="1:9" x14ac:dyDescent="0.35">
      <c r="A1322" s="141">
        <v>2018</v>
      </c>
      <c r="B1322" s="140" t="s">
        <v>30</v>
      </c>
      <c r="C1322" s="140" t="s">
        <v>31</v>
      </c>
      <c r="D1322" s="140" t="s">
        <v>184</v>
      </c>
      <c r="E1322" s="140" t="s">
        <v>187</v>
      </c>
      <c r="F1322" s="140" t="s">
        <v>162</v>
      </c>
      <c r="G1322" s="140" t="s">
        <v>154</v>
      </c>
      <c r="H1322" s="140" t="s">
        <v>199</v>
      </c>
      <c r="I1322" s="141">
        <v>21</v>
      </c>
    </row>
    <row r="1323" spans="1:9" x14ac:dyDescent="0.35">
      <c r="A1323" s="141">
        <v>2018</v>
      </c>
      <c r="B1323" s="140" t="s">
        <v>30</v>
      </c>
      <c r="C1323" s="140" t="s">
        <v>31</v>
      </c>
      <c r="D1323" s="140" t="s">
        <v>184</v>
      </c>
      <c r="E1323" s="140" t="s">
        <v>187</v>
      </c>
      <c r="F1323" s="140" t="s">
        <v>162</v>
      </c>
      <c r="G1323" s="140" t="s">
        <v>154</v>
      </c>
      <c r="H1323" s="140" t="s">
        <v>258</v>
      </c>
      <c r="I1323" s="141">
        <v>2</v>
      </c>
    </row>
    <row r="1324" spans="1:9" x14ac:dyDescent="0.35">
      <c r="A1324" s="141">
        <v>2018</v>
      </c>
      <c r="B1324" s="140" t="s">
        <v>30</v>
      </c>
      <c r="C1324" s="140" t="s">
        <v>31</v>
      </c>
      <c r="D1324" s="140" t="s">
        <v>184</v>
      </c>
      <c r="E1324" s="140" t="s">
        <v>187</v>
      </c>
      <c r="F1324" s="140" t="s">
        <v>162</v>
      </c>
      <c r="G1324" s="140" t="s">
        <v>200</v>
      </c>
      <c r="H1324" s="140" t="s">
        <v>199</v>
      </c>
      <c r="I1324" s="141">
        <v>9</v>
      </c>
    </row>
    <row r="1325" spans="1:9" x14ac:dyDescent="0.35">
      <c r="A1325" s="141">
        <v>2018</v>
      </c>
      <c r="B1325" s="140" t="s">
        <v>30</v>
      </c>
      <c r="C1325" s="140" t="s">
        <v>31</v>
      </c>
      <c r="D1325" s="140" t="s">
        <v>184</v>
      </c>
      <c r="E1325" s="140" t="s">
        <v>187</v>
      </c>
      <c r="F1325" s="140" t="s">
        <v>162</v>
      </c>
      <c r="G1325" s="140" t="s">
        <v>200</v>
      </c>
      <c r="H1325" s="140" t="s">
        <v>258</v>
      </c>
      <c r="I1325" s="141">
        <v>2</v>
      </c>
    </row>
    <row r="1326" spans="1:9" x14ac:dyDescent="0.35">
      <c r="A1326" s="141">
        <v>2018</v>
      </c>
      <c r="B1326" s="140" t="s">
        <v>32</v>
      </c>
      <c r="C1326" s="140" t="s">
        <v>33</v>
      </c>
      <c r="D1326" s="140" t="s">
        <v>185</v>
      </c>
      <c r="E1326" s="140" t="s">
        <v>186</v>
      </c>
      <c r="F1326" s="140" t="s">
        <v>162</v>
      </c>
      <c r="G1326" s="140" t="s">
        <v>154</v>
      </c>
      <c r="H1326" s="140" t="s">
        <v>199</v>
      </c>
      <c r="I1326" s="141">
        <v>2937</v>
      </c>
    </row>
    <row r="1327" spans="1:9" x14ac:dyDescent="0.35">
      <c r="A1327" s="141">
        <v>2018</v>
      </c>
      <c r="B1327" s="140" t="s">
        <v>32</v>
      </c>
      <c r="C1327" s="140" t="s">
        <v>33</v>
      </c>
      <c r="D1327" s="140" t="s">
        <v>185</v>
      </c>
      <c r="E1327" s="140" t="s">
        <v>186</v>
      </c>
      <c r="F1327" s="140" t="s">
        <v>162</v>
      </c>
      <c r="G1327" s="140" t="s">
        <v>154</v>
      </c>
      <c r="H1327" s="140" t="s">
        <v>258</v>
      </c>
      <c r="I1327" s="141">
        <v>373</v>
      </c>
    </row>
    <row r="1328" spans="1:9" x14ac:dyDescent="0.35">
      <c r="A1328" s="141">
        <v>2018</v>
      </c>
      <c r="B1328" s="140" t="s">
        <v>32</v>
      </c>
      <c r="C1328" s="140" t="s">
        <v>33</v>
      </c>
      <c r="D1328" s="140" t="s">
        <v>185</v>
      </c>
      <c r="E1328" s="140" t="s">
        <v>186</v>
      </c>
      <c r="F1328" s="140" t="s">
        <v>162</v>
      </c>
      <c r="G1328" s="140" t="s">
        <v>200</v>
      </c>
      <c r="H1328" s="140" t="s">
        <v>199</v>
      </c>
      <c r="I1328" s="141">
        <v>681</v>
      </c>
    </row>
    <row r="1329" spans="1:9" x14ac:dyDescent="0.35">
      <c r="A1329" s="141">
        <v>2018</v>
      </c>
      <c r="B1329" s="140" t="s">
        <v>32</v>
      </c>
      <c r="C1329" s="140" t="s">
        <v>33</v>
      </c>
      <c r="D1329" s="140" t="s">
        <v>185</v>
      </c>
      <c r="E1329" s="140" t="s">
        <v>186</v>
      </c>
      <c r="F1329" s="140" t="s">
        <v>162</v>
      </c>
      <c r="G1329" s="140" t="s">
        <v>200</v>
      </c>
      <c r="H1329" s="140" t="s">
        <v>258</v>
      </c>
      <c r="I1329" s="141">
        <v>99</v>
      </c>
    </row>
    <row r="1330" spans="1:9" x14ac:dyDescent="0.35">
      <c r="A1330" s="141">
        <v>2018</v>
      </c>
      <c r="B1330" s="140" t="s">
        <v>34</v>
      </c>
      <c r="C1330" s="140" t="s">
        <v>35</v>
      </c>
      <c r="D1330" s="140" t="s">
        <v>185</v>
      </c>
      <c r="E1330" s="140" t="s">
        <v>186</v>
      </c>
      <c r="F1330" s="140" t="s">
        <v>162</v>
      </c>
      <c r="G1330" s="140" t="s">
        <v>154</v>
      </c>
      <c r="H1330" s="140" t="s">
        <v>199</v>
      </c>
      <c r="I1330" s="141">
        <v>678</v>
      </c>
    </row>
    <row r="1331" spans="1:9" x14ac:dyDescent="0.35">
      <c r="A1331" s="141">
        <v>2018</v>
      </c>
      <c r="B1331" s="140" t="s">
        <v>34</v>
      </c>
      <c r="C1331" s="140" t="s">
        <v>35</v>
      </c>
      <c r="D1331" s="140" t="s">
        <v>185</v>
      </c>
      <c r="E1331" s="140" t="s">
        <v>186</v>
      </c>
      <c r="F1331" s="140" t="s">
        <v>162</v>
      </c>
      <c r="G1331" s="140" t="s">
        <v>154</v>
      </c>
      <c r="H1331" s="140" t="s">
        <v>258</v>
      </c>
      <c r="I1331" s="141">
        <v>44</v>
      </c>
    </row>
    <row r="1332" spans="1:9" x14ac:dyDescent="0.35">
      <c r="A1332" s="141">
        <v>2018</v>
      </c>
      <c r="B1332" s="140" t="s">
        <v>34</v>
      </c>
      <c r="C1332" s="140" t="s">
        <v>35</v>
      </c>
      <c r="D1332" s="140" t="s">
        <v>185</v>
      </c>
      <c r="E1332" s="140" t="s">
        <v>186</v>
      </c>
      <c r="F1332" s="140" t="s">
        <v>162</v>
      </c>
      <c r="G1332" s="140" t="s">
        <v>200</v>
      </c>
      <c r="H1332" s="140" t="s">
        <v>199</v>
      </c>
      <c r="I1332" s="141">
        <v>289</v>
      </c>
    </row>
    <row r="1333" spans="1:9" x14ac:dyDescent="0.35">
      <c r="A1333" s="141">
        <v>2018</v>
      </c>
      <c r="B1333" s="140" t="s">
        <v>34</v>
      </c>
      <c r="C1333" s="140" t="s">
        <v>35</v>
      </c>
      <c r="D1333" s="140" t="s">
        <v>185</v>
      </c>
      <c r="E1333" s="140" t="s">
        <v>186</v>
      </c>
      <c r="F1333" s="140" t="s">
        <v>162</v>
      </c>
      <c r="G1333" s="140" t="s">
        <v>200</v>
      </c>
      <c r="H1333" s="140" t="s">
        <v>258</v>
      </c>
      <c r="I1333" s="141">
        <v>33</v>
      </c>
    </row>
    <row r="1334" spans="1:9" x14ac:dyDescent="0.35">
      <c r="A1334" s="141">
        <v>2018</v>
      </c>
      <c r="B1334" s="140" t="s">
        <v>190</v>
      </c>
      <c r="C1334" s="140" t="s">
        <v>202</v>
      </c>
      <c r="D1334" s="140" t="s">
        <v>184</v>
      </c>
      <c r="E1334" s="140" t="s">
        <v>187</v>
      </c>
      <c r="F1334" s="140" t="s">
        <v>162</v>
      </c>
      <c r="G1334" s="140" t="s">
        <v>154</v>
      </c>
      <c r="H1334" s="140" t="s">
        <v>199</v>
      </c>
      <c r="I1334" s="141">
        <v>257</v>
      </c>
    </row>
    <row r="1335" spans="1:9" x14ac:dyDescent="0.35">
      <c r="A1335" s="141">
        <v>2018</v>
      </c>
      <c r="B1335" s="140" t="s">
        <v>190</v>
      </c>
      <c r="C1335" s="140" t="s">
        <v>202</v>
      </c>
      <c r="D1335" s="140" t="s">
        <v>184</v>
      </c>
      <c r="E1335" s="140" t="s">
        <v>187</v>
      </c>
      <c r="F1335" s="140" t="s">
        <v>162</v>
      </c>
      <c r="G1335" s="140" t="s">
        <v>154</v>
      </c>
      <c r="H1335" s="140" t="s">
        <v>258</v>
      </c>
      <c r="I1335" s="141">
        <v>18</v>
      </c>
    </row>
    <row r="1336" spans="1:9" x14ac:dyDescent="0.35">
      <c r="A1336" s="141">
        <v>2018</v>
      </c>
      <c r="B1336" s="140" t="s">
        <v>190</v>
      </c>
      <c r="C1336" s="140" t="s">
        <v>202</v>
      </c>
      <c r="D1336" s="140" t="s">
        <v>184</v>
      </c>
      <c r="E1336" s="140" t="s">
        <v>187</v>
      </c>
      <c r="F1336" s="140" t="s">
        <v>162</v>
      </c>
      <c r="G1336" s="140" t="s">
        <v>200</v>
      </c>
      <c r="H1336" s="140" t="s">
        <v>199</v>
      </c>
      <c r="I1336" s="141">
        <v>123</v>
      </c>
    </row>
    <row r="1337" spans="1:9" x14ac:dyDescent="0.35">
      <c r="A1337" s="141">
        <v>2018</v>
      </c>
      <c r="B1337" s="140" t="s">
        <v>190</v>
      </c>
      <c r="C1337" s="140" t="s">
        <v>202</v>
      </c>
      <c r="D1337" s="140" t="s">
        <v>184</v>
      </c>
      <c r="E1337" s="140" t="s">
        <v>187</v>
      </c>
      <c r="F1337" s="140" t="s">
        <v>162</v>
      </c>
      <c r="G1337" s="140" t="s">
        <v>200</v>
      </c>
      <c r="H1337" s="140" t="s">
        <v>258</v>
      </c>
      <c r="I1337" s="141">
        <v>4</v>
      </c>
    </row>
    <row r="1338" spans="1:9" x14ac:dyDescent="0.35">
      <c r="A1338" s="141">
        <v>2018</v>
      </c>
      <c r="B1338" s="140" t="s">
        <v>38</v>
      </c>
      <c r="C1338" s="140" t="s">
        <v>39</v>
      </c>
      <c r="D1338" s="140" t="s">
        <v>184</v>
      </c>
      <c r="E1338" s="140" t="s">
        <v>187</v>
      </c>
      <c r="F1338" s="140" t="s">
        <v>162</v>
      </c>
      <c r="G1338" s="140" t="s">
        <v>154</v>
      </c>
      <c r="H1338" s="140" t="s">
        <v>199</v>
      </c>
      <c r="I1338" s="141">
        <v>321</v>
      </c>
    </row>
    <row r="1339" spans="1:9" x14ac:dyDescent="0.35">
      <c r="A1339" s="141">
        <v>2018</v>
      </c>
      <c r="B1339" s="140" t="s">
        <v>38</v>
      </c>
      <c r="C1339" s="140" t="s">
        <v>39</v>
      </c>
      <c r="D1339" s="140" t="s">
        <v>184</v>
      </c>
      <c r="E1339" s="140" t="s">
        <v>187</v>
      </c>
      <c r="F1339" s="140" t="s">
        <v>162</v>
      </c>
      <c r="G1339" s="140" t="s">
        <v>154</v>
      </c>
      <c r="H1339" s="140" t="s">
        <v>258</v>
      </c>
      <c r="I1339" s="141">
        <v>12</v>
      </c>
    </row>
    <row r="1340" spans="1:9" x14ac:dyDescent="0.35">
      <c r="A1340" s="141">
        <v>2018</v>
      </c>
      <c r="B1340" s="140" t="s">
        <v>38</v>
      </c>
      <c r="C1340" s="140" t="s">
        <v>39</v>
      </c>
      <c r="D1340" s="140" t="s">
        <v>184</v>
      </c>
      <c r="E1340" s="140" t="s">
        <v>187</v>
      </c>
      <c r="F1340" s="140" t="s">
        <v>162</v>
      </c>
      <c r="G1340" s="140" t="s">
        <v>200</v>
      </c>
      <c r="H1340" s="140" t="s">
        <v>199</v>
      </c>
      <c r="I1340" s="141">
        <v>74</v>
      </c>
    </row>
    <row r="1341" spans="1:9" x14ac:dyDescent="0.35">
      <c r="A1341" s="141">
        <v>2018</v>
      </c>
      <c r="B1341" s="140" t="s">
        <v>38</v>
      </c>
      <c r="C1341" s="140" t="s">
        <v>39</v>
      </c>
      <c r="D1341" s="140" t="s">
        <v>184</v>
      </c>
      <c r="E1341" s="140" t="s">
        <v>187</v>
      </c>
      <c r="F1341" s="140" t="s">
        <v>162</v>
      </c>
      <c r="G1341" s="140" t="s">
        <v>200</v>
      </c>
      <c r="H1341" s="140" t="s">
        <v>258</v>
      </c>
      <c r="I1341" s="141">
        <v>1</v>
      </c>
    </row>
    <row r="1342" spans="1:9" x14ac:dyDescent="0.35">
      <c r="A1342" s="141">
        <v>2018</v>
      </c>
      <c r="B1342" s="140" t="s">
        <v>40</v>
      </c>
      <c r="C1342" s="140" t="s">
        <v>41</v>
      </c>
      <c r="D1342" s="140" t="s">
        <v>184</v>
      </c>
      <c r="E1342" s="140" t="s">
        <v>186</v>
      </c>
      <c r="F1342" s="140" t="s">
        <v>162</v>
      </c>
      <c r="G1342" s="140" t="s">
        <v>154</v>
      </c>
      <c r="H1342" s="140" t="s">
        <v>199</v>
      </c>
      <c r="I1342" s="141">
        <v>633</v>
      </c>
    </row>
    <row r="1343" spans="1:9" x14ac:dyDescent="0.35">
      <c r="A1343" s="141">
        <v>2018</v>
      </c>
      <c r="B1343" s="140" t="s">
        <v>40</v>
      </c>
      <c r="C1343" s="140" t="s">
        <v>41</v>
      </c>
      <c r="D1343" s="140" t="s">
        <v>184</v>
      </c>
      <c r="E1343" s="140" t="s">
        <v>186</v>
      </c>
      <c r="F1343" s="140" t="s">
        <v>162</v>
      </c>
      <c r="G1343" s="140" t="s">
        <v>154</v>
      </c>
      <c r="H1343" s="140" t="s">
        <v>258</v>
      </c>
      <c r="I1343" s="141">
        <v>25</v>
      </c>
    </row>
    <row r="1344" spans="1:9" x14ac:dyDescent="0.35">
      <c r="A1344" s="141">
        <v>2018</v>
      </c>
      <c r="B1344" s="140" t="s">
        <v>40</v>
      </c>
      <c r="C1344" s="140" t="s">
        <v>41</v>
      </c>
      <c r="D1344" s="140" t="s">
        <v>184</v>
      </c>
      <c r="E1344" s="140" t="s">
        <v>186</v>
      </c>
      <c r="F1344" s="140" t="s">
        <v>162</v>
      </c>
      <c r="G1344" s="140" t="s">
        <v>200</v>
      </c>
      <c r="H1344" s="140" t="s">
        <v>199</v>
      </c>
      <c r="I1344" s="141">
        <v>174</v>
      </c>
    </row>
    <row r="1345" spans="1:9" x14ac:dyDescent="0.35">
      <c r="A1345" s="141">
        <v>2018</v>
      </c>
      <c r="B1345" s="140" t="s">
        <v>40</v>
      </c>
      <c r="C1345" s="140" t="s">
        <v>41</v>
      </c>
      <c r="D1345" s="140" t="s">
        <v>184</v>
      </c>
      <c r="E1345" s="140" t="s">
        <v>186</v>
      </c>
      <c r="F1345" s="140" t="s">
        <v>162</v>
      </c>
      <c r="G1345" s="140" t="s">
        <v>200</v>
      </c>
      <c r="H1345" s="140" t="s">
        <v>258</v>
      </c>
      <c r="I1345" s="141">
        <v>4</v>
      </c>
    </row>
    <row r="1346" spans="1:9" x14ac:dyDescent="0.35">
      <c r="A1346" s="141">
        <v>2018</v>
      </c>
      <c r="B1346" s="140" t="s">
        <v>42</v>
      </c>
      <c r="C1346" s="140" t="s">
        <v>43</v>
      </c>
      <c r="D1346" s="140" t="s">
        <v>184</v>
      </c>
      <c r="E1346" s="140" t="s">
        <v>187</v>
      </c>
      <c r="F1346" s="140" t="s">
        <v>162</v>
      </c>
      <c r="G1346" s="140" t="s">
        <v>154</v>
      </c>
      <c r="H1346" s="140" t="s">
        <v>199</v>
      </c>
      <c r="I1346" s="141">
        <v>602</v>
      </c>
    </row>
    <row r="1347" spans="1:9" x14ac:dyDescent="0.35">
      <c r="A1347" s="141">
        <v>2018</v>
      </c>
      <c r="B1347" s="140" t="s">
        <v>42</v>
      </c>
      <c r="C1347" s="140" t="s">
        <v>43</v>
      </c>
      <c r="D1347" s="140" t="s">
        <v>184</v>
      </c>
      <c r="E1347" s="140" t="s">
        <v>187</v>
      </c>
      <c r="F1347" s="140" t="s">
        <v>162</v>
      </c>
      <c r="G1347" s="140" t="s">
        <v>154</v>
      </c>
      <c r="H1347" s="140" t="s">
        <v>258</v>
      </c>
      <c r="I1347" s="141">
        <v>23</v>
      </c>
    </row>
    <row r="1348" spans="1:9" x14ac:dyDescent="0.35">
      <c r="A1348" s="141">
        <v>2018</v>
      </c>
      <c r="B1348" s="140" t="s">
        <v>42</v>
      </c>
      <c r="C1348" s="140" t="s">
        <v>43</v>
      </c>
      <c r="D1348" s="140" t="s">
        <v>184</v>
      </c>
      <c r="E1348" s="140" t="s">
        <v>187</v>
      </c>
      <c r="F1348" s="140" t="s">
        <v>162</v>
      </c>
      <c r="G1348" s="140" t="s">
        <v>200</v>
      </c>
      <c r="H1348" s="140" t="s">
        <v>199</v>
      </c>
      <c r="I1348" s="141">
        <v>221</v>
      </c>
    </row>
    <row r="1349" spans="1:9" x14ac:dyDescent="0.35">
      <c r="A1349" s="141">
        <v>2018</v>
      </c>
      <c r="B1349" s="140" t="s">
        <v>42</v>
      </c>
      <c r="C1349" s="140" t="s">
        <v>43</v>
      </c>
      <c r="D1349" s="140" t="s">
        <v>184</v>
      </c>
      <c r="E1349" s="140" t="s">
        <v>187</v>
      </c>
      <c r="F1349" s="140" t="s">
        <v>162</v>
      </c>
      <c r="G1349" s="140" t="s">
        <v>200</v>
      </c>
      <c r="H1349" s="140" t="s">
        <v>258</v>
      </c>
      <c r="I1349" s="141">
        <v>5</v>
      </c>
    </row>
    <row r="1350" spans="1:9" x14ac:dyDescent="0.35">
      <c r="A1350" s="141">
        <v>2018</v>
      </c>
      <c r="B1350" s="140" t="s">
        <v>203</v>
      </c>
      <c r="C1350" s="140" t="s">
        <v>47</v>
      </c>
      <c r="D1350" s="140" t="s">
        <v>184</v>
      </c>
      <c r="E1350" s="140" t="s">
        <v>188</v>
      </c>
      <c r="F1350" s="140" t="s">
        <v>162</v>
      </c>
      <c r="G1350" s="140" t="s">
        <v>154</v>
      </c>
      <c r="H1350" s="140" t="s">
        <v>199</v>
      </c>
      <c r="I1350" s="141">
        <v>0</v>
      </c>
    </row>
    <row r="1351" spans="1:9" x14ac:dyDescent="0.35">
      <c r="A1351" s="141">
        <v>2018</v>
      </c>
      <c r="B1351" s="140" t="s">
        <v>203</v>
      </c>
      <c r="C1351" s="140" t="s">
        <v>47</v>
      </c>
      <c r="D1351" s="140" t="s">
        <v>184</v>
      </c>
      <c r="E1351" s="140" t="s">
        <v>188</v>
      </c>
      <c r="F1351" s="140" t="s">
        <v>162</v>
      </c>
      <c r="G1351" s="140" t="s">
        <v>154</v>
      </c>
      <c r="H1351" s="140" t="s">
        <v>258</v>
      </c>
      <c r="I1351" s="141">
        <v>0</v>
      </c>
    </row>
    <row r="1352" spans="1:9" x14ac:dyDescent="0.35">
      <c r="A1352" s="141">
        <v>2018</v>
      </c>
      <c r="B1352" s="140" t="s">
        <v>203</v>
      </c>
      <c r="C1352" s="140" t="s">
        <v>47</v>
      </c>
      <c r="D1352" s="140" t="s">
        <v>184</v>
      </c>
      <c r="E1352" s="140" t="s">
        <v>188</v>
      </c>
      <c r="F1352" s="140" t="s">
        <v>162</v>
      </c>
      <c r="G1352" s="140" t="s">
        <v>200</v>
      </c>
      <c r="H1352" s="140" t="s">
        <v>199</v>
      </c>
      <c r="I1352" s="141">
        <v>0</v>
      </c>
    </row>
    <row r="1353" spans="1:9" x14ac:dyDescent="0.35">
      <c r="A1353" s="141">
        <v>2018</v>
      </c>
      <c r="B1353" s="140" t="s">
        <v>203</v>
      </c>
      <c r="C1353" s="140" t="s">
        <v>47</v>
      </c>
      <c r="D1353" s="140" t="s">
        <v>184</v>
      </c>
      <c r="E1353" s="140" t="s">
        <v>188</v>
      </c>
      <c r="F1353" s="140" t="s">
        <v>162</v>
      </c>
      <c r="G1353" s="140" t="s">
        <v>200</v>
      </c>
      <c r="H1353" s="140" t="s">
        <v>258</v>
      </c>
      <c r="I1353" s="141">
        <v>0</v>
      </c>
    </row>
    <row r="1354" spans="1:9" x14ac:dyDescent="0.35">
      <c r="A1354" s="141">
        <v>2018</v>
      </c>
      <c r="B1354" s="140" t="s">
        <v>48</v>
      </c>
      <c r="C1354" s="140" t="s">
        <v>49</v>
      </c>
      <c r="D1354" s="140" t="s">
        <v>184</v>
      </c>
      <c r="E1354" s="140" t="s">
        <v>187</v>
      </c>
      <c r="F1354" s="140" t="s">
        <v>162</v>
      </c>
      <c r="G1354" s="140" t="s">
        <v>154</v>
      </c>
      <c r="H1354" s="140" t="s">
        <v>199</v>
      </c>
      <c r="I1354" s="141">
        <v>701</v>
      </c>
    </row>
    <row r="1355" spans="1:9" x14ac:dyDescent="0.35">
      <c r="A1355" s="141">
        <v>2018</v>
      </c>
      <c r="B1355" s="140" t="s">
        <v>48</v>
      </c>
      <c r="C1355" s="140" t="s">
        <v>49</v>
      </c>
      <c r="D1355" s="140" t="s">
        <v>184</v>
      </c>
      <c r="E1355" s="140" t="s">
        <v>187</v>
      </c>
      <c r="F1355" s="140" t="s">
        <v>162</v>
      </c>
      <c r="G1355" s="140" t="s">
        <v>154</v>
      </c>
      <c r="H1355" s="140" t="s">
        <v>258</v>
      </c>
      <c r="I1355" s="141">
        <v>69</v>
      </c>
    </row>
    <row r="1356" spans="1:9" x14ac:dyDescent="0.35">
      <c r="A1356" s="141">
        <v>2018</v>
      </c>
      <c r="B1356" s="140" t="s">
        <v>48</v>
      </c>
      <c r="C1356" s="140" t="s">
        <v>49</v>
      </c>
      <c r="D1356" s="140" t="s">
        <v>184</v>
      </c>
      <c r="E1356" s="140" t="s">
        <v>187</v>
      </c>
      <c r="F1356" s="140" t="s">
        <v>162</v>
      </c>
      <c r="G1356" s="140" t="s">
        <v>200</v>
      </c>
      <c r="H1356" s="140" t="s">
        <v>199</v>
      </c>
      <c r="I1356" s="141">
        <v>198</v>
      </c>
    </row>
    <row r="1357" spans="1:9" x14ac:dyDescent="0.35">
      <c r="A1357" s="141">
        <v>2018</v>
      </c>
      <c r="B1357" s="140" t="s">
        <v>48</v>
      </c>
      <c r="C1357" s="140" t="s">
        <v>49</v>
      </c>
      <c r="D1357" s="140" t="s">
        <v>184</v>
      </c>
      <c r="E1357" s="140" t="s">
        <v>187</v>
      </c>
      <c r="F1357" s="140" t="s">
        <v>162</v>
      </c>
      <c r="G1357" s="140" t="s">
        <v>200</v>
      </c>
      <c r="H1357" s="140" t="s">
        <v>258</v>
      </c>
      <c r="I1357" s="141">
        <v>20</v>
      </c>
    </row>
    <row r="1358" spans="1:9" x14ac:dyDescent="0.35">
      <c r="A1358" s="141">
        <v>2018</v>
      </c>
      <c r="B1358" s="140" t="s">
        <v>50</v>
      </c>
      <c r="C1358" s="140" t="s">
        <v>51</v>
      </c>
      <c r="D1358" s="140" t="s">
        <v>184</v>
      </c>
      <c r="E1358" s="140" t="s">
        <v>186</v>
      </c>
      <c r="F1358" s="140" t="s">
        <v>162</v>
      </c>
      <c r="G1358" s="140" t="s">
        <v>154</v>
      </c>
      <c r="H1358" s="140" t="s">
        <v>199</v>
      </c>
      <c r="I1358" s="141">
        <v>876</v>
      </c>
    </row>
    <row r="1359" spans="1:9" x14ac:dyDescent="0.35">
      <c r="A1359" s="141">
        <v>2018</v>
      </c>
      <c r="B1359" s="140" t="s">
        <v>50</v>
      </c>
      <c r="C1359" s="140" t="s">
        <v>51</v>
      </c>
      <c r="D1359" s="140" t="s">
        <v>184</v>
      </c>
      <c r="E1359" s="140" t="s">
        <v>186</v>
      </c>
      <c r="F1359" s="140" t="s">
        <v>162</v>
      </c>
      <c r="G1359" s="140" t="s">
        <v>154</v>
      </c>
      <c r="H1359" s="140" t="s">
        <v>258</v>
      </c>
      <c r="I1359" s="141">
        <v>17</v>
      </c>
    </row>
    <row r="1360" spans="1:9" x14ac:dyDescent="0.35">
      <c r="A1360" s="141">
        <v>2018</v>
      </c>
      <c r="B1360" s="140" t="s">
        <v>50</v>
      </c>
      <c r="C1360" s="140" t="s">
        <v>51</v>
      </c>
      <c r="D1360" s="140" t="s">
        <v>184</v>
      </c>
      <c r="E1360" s="140" t="s">
        <v>186</v>
      </c>
      <c r="F1360" s="140" t="s">
        <v>162</v>
      </c>
      <c r="G1360" s="140" t="s">
        <v>200</v>
      </c>
      <c r="H1360" s="140" t="s">
        <v>199</v>
      </c>
      <c r="I1360" s="141">
        <v>209</v>
      </c>
    </row>
    <row r="1361" spans="1:9" x14ac:dyDescent="0.35">
      <c r="A1361" s="141">
        <v>2018</v>
      </c>
      <c r="B1361" s="140" t="s">
        <v>50</v>
      </c>
      <c r="C1361" s="140" t="s">
        <v>51</v>
      </c>
      <c r="D1361" s="140" t="s">
        <v>184</v>
      </c>
      <c r="E1361" s="140" t="s">
        <v>186</v>
      </c>
      <c r="F1361" s="140" t="s">
        <v>162</v>
      </c>
      <c r="G1361" s="140" t="s">
        <v>200</v>
      </c>
      <c r="H1361" s="140" t="s">
        <v>258</v>
      </c>
      <c r="I1361" s="141">
        <v>9</v>
      </c>
    </row>
    <row r="1362" spans="1:9" x14ac:dyDescent="0.35">
      <c r="A1362" s="141">
        <v>2018</v>
      </c>
      <c r="B1362" s="140" t="s">
        <v>52</v>
      </c>
      <c r="C1362" s="140" t="s">
        <v>53</v>
      </c>
      <c r="D1362" s="140" t="s">
        <v>184</v>
      </c>
      <c r="E1362" s="140" t="s">
        <v>187</v>
      </c>
      <c r="F1362" s="140" t="s">
        <v>162</v>
      </c>
      <c r="G1362" s="140" t="s">
        <v>154</v>
      </c>
      <c r="H1362" s="140" t="s">
        <v>199</v>
      </c>
      <c r="I1362" s="141">
        <v>450</v>
      </c>
    </row>
    <row r="1363" spans="1:9" x14ac:dyDescent="0.35">
      <c r="A1363" s="141">
        <v>2018</v>
      </c>
      <c r="B1363" s="140" t="s">
        <v>52</v>
      </c>
      <c r="C1363" s="140" t="s">
        <v>53</v>
      </c>
      <c r="D1363" s="140" t="s">
        <v>184</v>
      </c>
      <c r="E1363" s="140" t="s">
        <v>187</v>
      </c>
      <c r="F1363" s="140" t="s">
        <v>162</v>
      </c>
      <c r="G1363" s="140" t="s">
        <v>154</v>
      </c>
      <c r="H1363" s="140" t="s">
        <v>258</v>
      </c>
      <c r="I1363" s="141">
        <v>15</v>
      </c>
    </row>
    <row r="1364" spans="1:9" x14ac:dyDescent="0.35">
      <c r="A1364" s="141">
        <v>2018</v>
      </c>
      <c r="B1364" s="140" t="s">
        <v>52</v>
      </c>
      <c r="C1364" s="140" t="s">
        <v>53</v>
      </c>
      <c r="D1364" s="140" t="s">
        <v>184</v>
      </c>
      <c r="E1364" s="140" t="s">
        <v>187</v>
      </c>
      <c r="F1364" s="140" t="s">
        <v>162</v>
      </c>
      <c r="G1364" s="140" t="s">
        <v>200</v>
      </c>
      <c r="H1364" s="140" t="s">
        <v>199</v>
      </c>
      <c r="I1364" s="141">
        <v>111</v>
      </c>
    </row>
    <row r="1365" spans="1:9" x14ac:dyDescent="0.35">
      <c r="A1365" s="141">
        <v>2018</v>
      </c>
      <c r="B1365" s="140" t="s">
        <v>52</v>
      </c>
      <c r="C1365" s="140" t="s">
        <v>53</v>
      </c>
      <c r="D1365" s="140" t="s">
        <v>184</v>
      </c>
      <c r="E1365" s="140" t="s">
        <v>187</v>
      </c>
      <c r="F1365" s="140" t="s">
        <v>162</v>
      </c>
      <c r="G1365" s="140" t="s">
        <v>200</v>
      </c>
      <c r="H1365" s="140" t="s">
        <v>258</v>
      </c>
      <c r="I1365" s="141">
        <v>9</v>
      </c>
    </row>
    <row r="1366" spans="1:9" x14ac:dyDescent="0.35">
      <c r="A1366" s="141">
        <v>2018</v>
      </c>
      <c r="B1366" s="140" t="s">
        <v>54</v>
      </c>
      <c r="C1366" s="140" t="s">
        <v>55</v>
      </c>
      <c r="D1366" s="140" t="s">
        <v>184</v>
      </c>
      <c r="E1366" s="140" t="s">
        <v>188</v>
      </c>
      <c r="F1366" s="140" t="s">
        <v>162</v>
      </c>
      <c r="G1366" s="140" t="s">
        <v>154</v>
      </c>
      <c r="H1366" s="140" t="s">
        <v>199</v>
      </c>
      <c r="I1366" s="141">
        <v>505</v>
      </c>
    </row>
    <row r="1367" spans="1:9" x14ac:dyDescent="0.35">
      <c r="A1367" s="141">
        <v>2018</v>
      </c>
      <c r="B1367" s="140" t="s">
        <v>54</v>
      </c>
      <c r="C1367" s="140" t="s">
        <v>55</v>
      </c>
      <c r="D1367" s="140" t="s">
        <v>184</v>
      </c>
      <c r="E1367" s="140" t="s">
        <v>188</v>
      </c>
      <c r="F1367" s="140" t="s">
        <v>162</v>
      </c>
      <c r="G1367" s="140" t="s">
        <v>154</v>
      </c>
      <c r="H1367" s="140" t="s">
        <v>258</v>
      </c>
      <c r="I1367" s="141">
        <v>10</v>
      </c>
    </row>
    <row r="1368" spans="1:9" x14ac:dyDescent="0.35">
      <c r="A1368" s="141">
        <v>2018</v>
      </c>
      <c r="B1368" s="140" t="s">
        <v>54</v>
      </c>
      <c r="C1368" s="140" t="s">
        <v>55</v>
      </c>
      <c r="D1368" s="140" t="s">
        <v>184</v>
      </c>
      <c r="E1368" s="140" t="s">
        <v>188</v>
      </c>
      <c r="F1368" s="140" t="s">
        <v>162</v>
      </c>
      <c r="G1368" s="140" t="s">
        <v>200</v>
      </c>
      <c r="H1368" s="140" t="s">
        <v>199</v>
      </c>
      <c r="I1368" s="141">
        <v>58</v>
      </c>
    </row>
    <row r="1369" spans="1:9" x14ac:dyDescent="0.35">
      <c r="A1369" s="141">
        <v>2018</v>
      </c>
      <c r="B1369" s="140" t="s">
        <v>54</v>
      </c>
      <c r="C1369" s="140" t="s">
        <v>55</v>
      </c>
      <c r="D1369" s="140" t="s">
        <v>184</v>
      </c>
      <c r="E1369" s="140" t="s">
        <v>188</v>
      </c>
      <c r="F1369" s="140" t="s">
        <v>162</v>
      </c>
      <c r="G1369" s="140" t="s">
        <v>200</v>
      </c>
      <c r="H1369" s="140" t="s">
        <v>258</v>
      </c>
      <c r="I1369" s="141">
        <v>0</v>
      </c>
    </row>
    <row r="1370" spans="1:9" x14ac:dyDescent="0.35">
      <c r="A1370" s="141">
        <v>2018</v>
      </c>
      <c r="B1370" s="140" t="s">
        <v>56</v>
      </c>
      <c r="C1370" s="140" t="s">
        <v>57</v>
      </c>
      <c r="D1370" s="140" t="s">
        <v>185</v>
      </c>
      <c r="E1370" s="140" t="s">
        <v>186</v>
      </c>
      <c r="F1370" s="140" t="s">
        <v>162</v>
      </c>
      <c r="G1370" s="140" t="s">
        <v>154</v>
      </c>
      <c r="H1370" s="140" t="s">
        <v>199</v>
      </c>
      <c r="I1370" s="141">
        <v>243</v>
      </c>
    </row>
    <row r="1371" spans="1:9" x14ac:dyDescent="0.35">
      <c r="A1371" s="141">
        <v>2018</v>
      </c>
      <c r="B1371" s="140" t="s">
        <v>56</v>
      </c>
      <c r="C1371" s="140" t="s">
        <v>57</v>
      </c>
      <c r="D1371" s="140" t="s">
        <v>185</v>
      </c>
      <c r="E1371" s="140" t="s">
        <v>186</v>
      </c>
      <c r="F1371" s="140" t="s">
        <v>162</v>
      </c>
      <c r="G1371" s="140" t="s">
        <v>154</v>
      </c>
      <c r="H1371" s="140" t="s">
        <v>258</v>
      </c>
      <c r="I1371" s="141">
        <v>13</v>
      </c>
    </row>
    <row r="1372" spans="1:9" x14ac:dyDescent="0.35">
      <c r="A1372" s="141">
        <v>2018</v>
      </c>
      <c r="B1372" s="140" t="s">
        <v>56</v>
      </c>
      <c r="C1372" s="140" t="s">
        <v>57</v>
      </c>
      <c r="D1372" s="140" t="s">
        <v>185</v>
      </c>
      <c r="E1372" s="140" t="s">
        <v>186</v>
      </c>
      <c r="F1372" s="140" t="s">
        <v>162</v>
      </c>
      <c r="G1372" s="140" t="s">
        <v>200</v>
      </c>
      <c r="H1372" s="140" t="s">
        <v>199</v>
      </c>
      <c r="I1372" s="141">
        <v>141</v>
      </c>
    </row>
    <row r="1373" spans="1:9" x14ac:dyDescent="0.35">
      <c r="A1373" s="141">
        <v>2018</v>
      </c>
      <c r="B1373" s="140" t="s">
        <v>56</v>
      </c>
      <c r="C1373" s="140" t="s">
        <v>57</v>
      </c>
      <c r="D1373" s="140" t="s">
        <v>185</v>
      </c>
      <c r="E1373" s="140" t="s">
        <v>186</v>
      </c>
      <c r="F1373" s="140" t="s">
        <v>162</v>
      </c>
      <c r="G1373" s="140" t="s">
        <v>200</v>
      </c>
      <c r="H1373" s="140" t="s">
        <v>258</v>
      </c>
      <c r="I1373" s="141">
        <v>9</v>
      </c>
    </row>
    <row r="1374" spans="1:9" x14ac:dyDescent="0.35">
      <c r="A1374" s="141">
        <v>2018</v>
      </c>
      <c r="B1374" s="140" t="s">
        <v>58</v>
      </c>
      <c r="C1374" s="140" t="s">
        <v>59</v>
      </c>
      <c r="D1374" s="140" t="s">
        <v>184</v>
      </c>
      <c r="E1374" s="140" t="s">
        <v>188</v>
      </c>
      <c r="F1374" s="140" t="s">
        <v>162</v>
      </c>
      <c r="G1374" s="140" t="s">
        <v>154</v>
      </c>
      <c r="H1374" s="140" t="s">
        <v>199</v>
      </c>
      <c r="I1374" s="141">
        <v>170</v>
      </c>
    </row>
    <row r="1375" spans="1:9" x14ac:dyDescent="0.35">
      <c r="A1375" s="141">
        <v>2018</v>
      </c>
      <c r="B1375" s="140" t="s">
        <v>58</v>
      </c>
      <c r="C1375" s="140" t="s">
        <v>59</v>
      </c>
      <c r="D1375" s="140" t="s">
        <v>184</v>
      </c>
      <c r="E1375" s="140" t="s">
        <v>188</v>
      </c>
      <c r="F1375" s="140" t="s">
        <v>162</v>
      </c>
      <c r="G1375" s="140" t="s">
        <v>154</v>
      </c>
      <c r="H1375" s="140" t="s">
        <v>258</v>
      </c>
      <c r="I1375" s="141">
        <v>2</v>
      </c>
    </row>
    <row r="1376" spans="1:9" x14ac:dyDescent="0.35">
      <c r="A1376" s="141">
        <v>2018</v>
      </c>
      <c r="B1376" s="140" t="s">
        <v>58</v>
      </c>
      <c r="C1376" s="140" t="s">
        <v>59</v>
      </c>
      <c r="D1376" s="140" t="s">
        <v>184</v>
      </c>
      <c r="E1376" s="140" t="s">
        <v>188</v>
      </c>
      <c r="F1376" s="140" t="s">
        <v>162</v>
      </c>
      <c r="G1376" s="140" t="s">
        <v>200</v>
      </c>
      <c r="H1376" s="140" t="s">
        <v>199</v>
      </c>
      <c r="I1376" s="141">
        <v>24</v>
      </c>
    </row>
    <row r="1377" spans="1:9" x14ac:dyDescent="0.35">
      <c r="A1377" s="141">
        <v>2018</v>
      </c>
      <c r="B1377" s="140" t="s">
        <v>58</v>
      </c>
      <c r="C1377" s="140" t="s">
        <v>59</v>
      </c>
      <c r="D1377" s="140" t="s">
        <v>184</v>
      </c>
      <c r="E1377" s="140" t="s">
        <v>188</v>
      </c>
      <c r="F1377" s="140" t="s">
        <v>162</v>
      </c>
      <c r="G1377" s="140" t="s">
        <v>200</v>
      </c>
      <c r="H1377" s="140" t="s">
        <v>258</v>
      </c>
      <c r="I1377" s="141">
        <v>1</v>
      </c>
    </row>
    <row r="1378" spans="1:9" x14ac:dyDescent="0.35">
      <c r="A1378" s="141">
        <v>2018</v>
      </c>
      <c r="B1378" s="140" t="s">
        <v>92</v>
      </c>
      <c r="C1378" s="140" t="s">
        <v>93</v>
      </c>
      <c r="D1378" s="140" t="s">
        <v>184</v>
      </c>
      <c r="E1378" s="140" t="s">
        <v>186</v>
      </c>
      <c r="F1378" s="140" t="s">
        <v>162</v>
      </c>
      <c r="G1378" s="140" t="s">
        <v>154</v>
      </c>
      <c r="H1378" s="140" t="s">
        <v>199</v>
      </c>
      <c r="I1378" s="141">
        <v>0</v>
      </c>
    </row>
    <row r="1379" spans="1:9" x14ac:dyDescent="0.35">
      <c r="A1379" s="141">
        <v>2018</v>
      </c>
      <c r="B1379" s="140" t="s">
        <v>92</v>
      </c>
      <c r="C1379" s="140" t="s">
        <v>93</v>
      </c>
      <c r="D1379" s="140" t="s">
        <v>184</v>
      </c>
      <c r="E1379" s="140" t="s">
        <v>186</v>
      </c>
      <c r="F1379" s="140" t="s">
        <v>162</v>
      </c>
      <c r="G1379" s="140" t="s">
        <v>154</v>
      </c>
      <c r="H1379" s="140" t="s">
        <v>258</v>
      </c>
      <c r="I1379" s="141">
        <v>0</v>
      </c>
    </row>
    <row r="1380" spans="1:9" x14ac:dyDescent="0.35">
      <c r="A1380" s="141">
        <v>2018</v>
      </c>
      <c r="B1380" s="140" t="s">
        <v>92</v>
      </c>
      <c r="C1380" s="140" t="s">
        <v>93</v>
      </c>
      <c r="D1380" s="140" t="s">
        <v>184</v>
      </c>
      <c r="E1380" s="140" t="s">
        <v>186</v>
      </c>
      <c r="F1380" s="140" t="s">
        <v>162</v>
      </c>
      <c r="G1380" s="140" t="s">
        <v>200</v>
      </c>
      <c r="H1380" s="140" t="s">
        <v>199</v>
      </c>
      <c r="I1380" s="141">
        <v>59</v>
      </c>
    </row>
    <row r="1381" spans="1:9" x14ac:dyDescent="0.35">
      <c r="A1381" s="141">
        <v>2018</v>
      </c>
      <c r="B1381" s="140" t="s">
        <v>92</v>
      </c>
      <c r="C1381" s="140" t="s">
        <v>93</v>
      </c>
      <c r="D1381" s="140" t="s">
        <v>184</v>
      </c>
      <c r="E1381" s="140" t="s">
        <v>186</v>
      </c>
      <c r="F1381" s="140" t="s">
        <v>162</v>
      </c>
      <c r="G1381" s="140" t="s">
        <v>200</v>
      </c>
      <c r="H1381" s="140" t="s">
        <v>258</v>
      </c>
      <c r="I1381" s="141">
        <v>1</v>
      </c>
    </row>
    <row r="1382" spans="1:9" x14ac:dyDescent="0.35">
      <c r="A1382" s="141">
        <v>2018</v>
      </c>
      <c r="B1382" s="140" t="s">
        <v>60</v>
      </c>
      <c r="C1382" s="140" t="s">
        <v>61</v>
      </c>
      <c r="D1382" s="140" t="s">
        <v>184</v>
      </c>
      <c r="E1382" s="140" t="s">
        <v>188</v>
      </c>
      <c r="F1382" s="140" t="s">
        <v>162</v>
      </c>
      <c r="G1382" s="140" t="s">
        <v>154</v>
      </c>
      <c r="H1382" s="140" t="s">
        <v>199</v>
      </c>
      <c r="I1382" s="141">
        <v>371</v>
      </c>
    </row>
    <row r="1383" spans="1:9" x14ac:dyDescent="0.35">
      <c r="A1383" s="141">
        <v>2018</v>
      </c>
      <c r="B1383" s="140" t="s">
        <v>60</v>
      </c>
      <c r="C1383" s="140" t="s">
        <v>61</v>
      </c>
      <c r="D1383" s="140" t="s">
        <v>184</v>
      </c>
      <c r="E1383" s="140" t="s">
        <v>188</v>
      </c>
      <c r="F1383" s="140" t="s">
        <v>162</v>
      </c>
      <c r="G1383" s="140" t="s">
        <v>154</v>
      </c>
      <c r="H1383" s="140" t="s">
        <v>258</v>
      </c>
      <c r="I1383" s="141">
        <v>6</v>
      </c>
    </row>
    <row r="1384" spans="1:9" x14ac:dyDescent="0.35">
      <c r="A1384" s="141">
        <v>2018</v>
      </c>
      <c r="B1384" s="140" t="s">
        <v>60</v>
      </c>
      <c r="C1384" s="140" t="s">
        <v>61</v>
      </c>
      <c r="D1384" s="140" t="s">
        <v>184</v>
      </c>
      <c r="E1384" s="140" t="s">
        <v>188</v>
      </c>
      <c r="F1384" s="140" t="s">
        <v>162</v>
      </c>
      <c r="G1384" s="140" t="s">
        <v>200</v>
      </c>
      <c r="H1384" s="140" t="s">
        <v>199</v>
      </c>
      <c r="I1384" s="141">
        <v>90</v>
      </c>
    </row>
    <row r="1385" spans="1:9" x14ac:dyDescent="0.35">
      <c r="A1385" s="141">
        <v>2018</v>
      </c>
      <c r="B1385" s="140" t="s">
        <v>60</v>
      </c>
      <c r="C1385" s="140" t="s">
        <v>61</v>
      </c>
      <c r="D1385" s="140" t="s">
        <v>184</v>
      </c>
      <c r="E1385" s="140" t="s">
        <v>188</v>
      </c>
      <c r="F1385" s="140" t="s">
        <v>162</v>
      </c>
      <c r="G1385" s="140" t="s">
        <v>200</v>
      </c>
      <c r="H1385" s="140" t="s">
        <v>258</v>
      </c>
      <c r="I1385" s="141">
        <v>2</v>
      </c>
    </row>
    <row r="1386" spans="1:9" x14ac:dyDescent="0.35">
      <c r="A1386" s="141">
        <v>2018</v>
      </c>
      <c r="B1386" s="140" t="s">
        <v>62</v>
      </c>
      <c r="C1386" s="140" t="s">
        <v>63</v>
      </c>
      <c r="D1386" s="140" t="s">
        <v>184</v>
      </c>
      <c r="E1386" s="140" t="s">
        <v>187</v>
      </c>
      <c r="F1386" s="140" t="s">
        <v>162</v>
      </c>
      <c r="G1386" s="140" t="s">
        <v>154</v>
      </c>
      <c r="H1386" s="140" t="s">
        <v>199</v>
      </c>
      <c r="I1386" s="141">
        <v>78</v>
      </c>
    </row>
    <row r="1387" spans="1:9" x14ac:dyDescent="0.35">
      <c r="A1387" s="141">
        <v>2018</v>
      </c>
      <c r="B1387" s="140" t="s">
        <v>62</v>
      </c>
      <c r="C1387" s="140" t="s">
        <v>63</v>
      </c>
      <c r="D1387" s="140" t="s">
        <v>184</v>
      </c>
      <c r="E1387" s="140" t="s">
        <v>187</v>
      </c>
      <c r="F1387" s="140" t="s">
        <v>162</v>
      </c>
      <c r="G1387" s="140" t="s">
        <v>154</v>
      </c>
      <c r="H1387" s="140" t="s">
        <v>258</v>
      </c>
      <c r="I1387" s="141">
        <v>4</v>
      </c>
    </row>
    <row r="1388" spans="1:9" x14ac:dyDescent="0.35">
      <c r="A1388" s="141">
        <v>2018</v>
      </c>
      <c r="B1388" s="140" t="s">
        <v>62</v>
      </c>
      <c r="C1388" s="140" t="s">
        <v>63</v>
      </c>
      <c r="D1388" s="140" t="s">
        <v>184</v>
      </c>
      <c r="E1388" s="140" t="s">
        <v>187</v>
      </c>
      <c r="F1388" s="140" t="s">
        <v>162</v>
      </c>
      <c r="G1388" s="140" t="s">
        <v>200</v>
      </c>
      <c r="H1388" s="140" t="s">
        <v>199</v>
      </c>
      <c r="I1388" s="141">
        <v>18</v>
      </c>
    </row>
    <row r="1389" spans="1:9" x14ac:dyDescent="0.35">
      <c r="A1389" s="141">
        <v>2018</v>
      </c>
      <c r="B1389" s="140" t="s">
        <v>62</v>
      </c>
      <c r="C1389" s="140" t="s">
        <v>63</v>
      </c>
      <c r="D1389" s="140" t="s">
        <v>184</v>
      </c>
      <c r="E1389" s="140" t="s">
        <v>187</v>
      </c>
      <c r="F1389" s="140" t="s">
        <v>162</v>
      </c>
      <c r="G1389" s="140" t="s">
        <v>200</v>
      </c>
      <c r="H1389" s="140" t="s">
        <v>258</v>
      </c>
      <c r="I1389" s="141">
        <v>1</v>
      </c>
    </row>
    <row r="1390" spans="1:9" x14ac:dyDescent="0.35">
      <c r="A1390" s="141">
        <v>2018</v>
      </c>
      <c r="B1390" s="140" t="s">
        <v>64</v>
      </c>
      <c r="C1390" s="140" t="s">
        <v>65</v>
      </c>
      <c r="D1390" s="140" t="s">
        <v>184</v>
      </c>
      <c r="E1390" s="140" t="s">
        <v>188</v>
      </c>
      <c r="F1390" s="140" t="s">
        <v>162</v>
      </c>
      <c r="G1390" s="140" t="s">
        <v>154</v>
      </c>
      <c r="H1390" s="140" t="s">
        <v>199</v>
      </c>
      <c r="I1390" s="141">
        <v>254</v>
      </c>
    </row>
    <row r="1391" spans="1:9" x14ac:dyDescent="0.35">
      <c r="A1391" s="141">
        <v>2018</v>
      </c>
      <c r="B1391" s="140" t="s">
        <v>64</v>
      </c>
      <c r="C1391" s="140" t="s">
        <v>65</v>
      </c>
      <c r="D1391" s="140" t="s">
        <v>184</v>
      </c>
      <c r="E1391" s="140" t="s">
        <v>188</v>
      </c>
      <c r="F1391" s="140" t="s">
        <v>162</v>
      </c>
      <c r="G1391" s="140" t="s">
        <v>154</v>
      </c>
      <c r="H1391" s="140" t="s">
        <v>258</v>
      </c>
      <c r="I1391" s="141">
        <v>1</v>
      </c>
    </row>
    <row r="1392" spans="1:9" x14ac:dyDescent="0.35">
      <c r="A1392" s="141">
        <v>2018</v>
      </c>
      <c r="B1392" s="140" t="s">
        <v>64</v>
      </c>
      <c r="C1392" s="140" t="s">
        <v>65</v>
      </c>
      <c r="D1392" s="140" t="s">
        <v>184</v>
      </c>
      <c r="E1392" s="140" t="s">
        <v>188</v>
      </c>
      <c r="F1392" s="140" t="s">
        <v>162</v>
      </c>
      <c r="G1392" s="140" t="s">
        <v>200</v>
      </c>
      <c r="H1392" s="140" t="s">
        <v>199</v>
      </c>
      <c r="I1392" s="141">
        <v>38</v>
      </c>
    </row>
    <row r="1393" spans="1:9" x14ac:dyDescent="0.35">
      <c r="A1393" s="141">
        <v>2018</v>
      </c>
      <c r="B1393" s="140" t="s">
        <v>64</v>
      </c>
      <c r="C1393" s="140" t="s">
        <v>65</v>
      </c>
      <c r="D1393" s="140" t="s">
        <v>184</v>
      </c>
      <c r="E1393" s="140" t="s">
        <v>188</v>
      </c>
      <c r="F1393" s="140" t="s">
        <v>162</v>
      </c>
      <c r="G1393" s="140" t="s">
        <v>200</v>
      </c>
      <c r="H1393" s="140" t="s">
        <v>258</v>
      </c>
      <c r="I1393" s="141">
        <v>0</v>
      </c>
    </row>
    <row r="1394" spans="1:9" x14ac:dyDescent="0.35">
      <c r="A1394" s="141">
        <v>2018</v>
      </c>
      <c r="B1394" s="140" t="s">
        <v>66</v>
      </c>
      <c r="C1394" s="140" t="s">
        <v>67</v>
      </c>
      <c r="D1394" s="140" t="s">
        <v>184</v>
      </c>
      <c r="E1394" s="140" t="s">
        <v>186</v>
      </c>
      <c r="F1394" s="140" t="s">
        <v>162</v>
      </c>
      <c r="G1394" s="140" t="s">
        <v>154</v>
      </c>
      <c r="H1394" s="140" t="s">
        <v>199</v>
      </c>
      <c r="I1394" s="141">
        <v>550</v>
      </c>
    </row>
    <row r="1395" spans="1:9" x14ac:dyDescent="0.35">
      <c r="A1395" s="141">
        <v>2018</v>
      </c>
      <c r="B1395" s="140" t="s">
        <v>66</v>
      </c>
      <c r="C1395" s="140" t="s">
        <v>67</v>
      </c>
      <c r="D1395" s="140" t="s">
        <v>184</v>
      </c>
      <c r="E1395" s="140" t="s">
        <v>186</v>
      </c>
      <c r="F1395" s="140" t="s">
        <v>162</v>
      </c>
      <c r="G1395" s="140" t="s">
        <v>154</v>
      </c>
      <c r="H1395" s="140" t="s">
        <v>258</v>
      </c>
      <c r="I1395" s="141">
        <v>18</v>
      </c>
    </row>
    <row r="1396" spans="1:9" x14ac:dyDescent="0.35">
      <c r="A1396" s="141">
        <v>2018</v>
      </c>
      <c r="B1396" s="140" t="s">
        <v>66</v>
      </c>
      <c r="C1396" s="140" t="s">
        <v>67</v>
      </c>
      <c r="D1396" s="140" t="s">
        <v>184</v>
      </c>
      <c r="E1396" s="140" t="s">
        <v>186</v>
      </c>
      <c r="F1396" s="140" t="s">
        <v>162</v>
      </c>
      <c r="G1396" s="140" t="s">
        <v>200</v>
      </c>
      <c r="H1396" s="140" t="s">
        <v>199</v>
      </c>
      <c r="I1396" s="141">
        <v>145</v>
      </c>
    </row>
    <row r="1397" spans="1:9" x14ac:dyDescent="0.35">
      <c r="A1397" s="141">
        <v>2018</v>
      </c>
      <c r="B1397" s="140" t="s">
        <v>66</v>
      </c>
      <c r="C1397" s="140" t="s">
        <v>67</v>
      </c>
      <c r="D1397" s="140" t="s">
        <v>184</v>
      </c>
      <c r="E1397" s="140" t="s">
        <v>186</v>
      </c>
      <c r="F1397" s="140" t="s">
        <v>162</v>
      </c>
      <c r="G1397" s="140" t="s">
        <v>200</v>
      </c>
      <c r="H1397" s="140" t="s">
        <v>258</v>
      </c>
      <c r="I1397" s="141">
        <v>5</v>
      </c>
    </row>
    <row r="1398" spans="1:9" x14ac:dyDescent="0.35">
      <c r="A1398" s="141">
        <v>2018</v>
      </c>
      <c r="B1398" s="140" t="s">
        <v>68</v>
      </c>
      <c r="C1398" s="140" t="s">
        <v>69</v>
      </c>
      <c r="D1398" s="140" t="s">
        <v>184</v>
      </c>
      <c r="E1398" s="140" t="s">
        <v>188</v>
      </c>
      <c r="F1398" s="140" t="s">
        <v>162</v>
      </c>
      <c r="G1398" s="140" t="s">
        <v>154</v>
      </c>
      <c r="H1398" s="140" t="s">
        <v>199</v>
      </c>
      <c r="I1398" s="141">
        <v>0</v>
      </c>
    </row>
    <row r="1399" spans="1:9" x14ac:dyDescent="0.35">
      <c r="A1399" s="141">
        <v>2018</v>
      </c>
      <c r="B1399" s="140" t="s">
        <v>68</v>
      </c>
      <c r="C1399" s="140" t="s">
        <v>69</v>
      </c>
      <c r="D1399" s="140" t="s">
        <v>184</v>
      </c>
      <c r="E1399" s="140" t="s">
        <v>188</v>
      </c>
      <c r="F1399" s="140" t="s">
        <v>162</v>
      </c>
      <c r="G1399" s="140" t="s">
        <v>154</v>
      </c>
      <c r="H1399" s="140" t="s">
        <v>258</v>
      </c>
      <c r="I1399" s="141">
        <v>0</v>
      </c>
    </row>
    <row r="1400" spans="1:9" x14ac:dyDescent="0.35">
      <c r="A1400" s="141">
        <v>2018</v>
      </c>
      <c r="B1400" s="140" t="s">
        <v>68</v>
      </c>
      <c r="C1400" s="140" t="s">
        <v>69</v>
      </c>
      <c r="D1400" s="140" t="s">
        <v>184</v>
      </c>
      <c r="E1400" s="140" t="s">
        <v>188</v>
      </c>
      <c r="F1400" s="140" t="s">
        <v>162</v>
      </c>
      <c r="G1400" s="140" t="s">
        <v>200</v>
      </c>
      <c r="H1400" s="140" t="s">
        <v>199</v>
      </c>
      <c r="I1400" s="141">
        <v>0</v>
      </c>
    </row>
    <row r="1401" spans="1:9" x14ac:dyDescent="0.35">
      <c r="A1401" s="141">
        <v>2018</v>
      </c>
      <c r="B1401" s="140" t="s">
        <v>68</v>
      </c>
      <c r="C1401" s="140" t="s">
        <v>69</v>
      </c>
      <c r="D1401" s="140" t="s">
        <v>184</v>
      </c>
      <c r="E1401" s="140" t="s">
        <v>188</v>
      </c>
      <c r="F1401" s="140" t="s">
        <v>162</v>
      </c>
      <c r="G1401" s="140" t="s">
        <v>200</v>
      </c>
      <c r="H1401" s="140" t="s">
        <v>258</v>
      </c>
      <c r="I1401" s="141">
        <v>0</v>
      </c>
    </row>
    <row r="1402" spans="1:9" x14ac:dyDescent="0.35">
      <c r="A1402" s="141">
        <v>2018</v>
      </c>
      <c r="B1402" s="140" t="s">
        <v>70</v>
      </c>
      <c r="C1402" s="140" t="s">
        <v>71</v>
      </c>
      <c r="D1402" s="140" t="s">
        <v>184</v>
      </c>
      <c r="E1402" s="140" t="s">
        <v>188</v>
      </c>
      <c r="F1402" s="140" t="s">
        <v>162</v>
      </c>
      <c r="G1402" s="140" t="s">
        <v>154</v>
      </c>
      <c r="H1402" s="140" t="s">
        <v>199</v>
      </c>
      <c r="I1402" s="141">
        <v>301</v>
      </c>
    </row>
    <row r="1403" spans="1:9" x14ac:dyDescent="0.35">
      <c r="A1403" s="141">
        <v>2018</v>
      </c>
      <c r="B1403" s="140" t="s">
        <v>70</v>
      </c>
      <c r="C1403" s="140" t="s">
        <v>71</v>
      </c>
      <c r="D1403" s="140" t="s">
        <v>184</v>
      </c>
      <c r="E1403" s="140" t="s">
        <v>188</v>
      </c>
      <c r="F1403" s="140" t="s">
        <v>162</v>
      </c>
      <c r="G1403" s="140" t="s">
        <v>154</v>
      </c>
      <c r="H1403" s="140" t="s">
        <v>258</v>
      </c>
      <c r="I1403" s="141">
        <v>4</v>
      </c>
    </row>
    <row r="1404" spans="1:9" x14ac:dyDescent="0.35">
      <c r="A1404" s="141">
        <v>2018</v>
      </c>
      <c r="B1404" s="140" t="s">
        <v>70</v>
      </c>
      <c r="C1404" s="140" t="s">
        <v>71</v>
      </c>
      <c r="D1404" s="140" t="s">
        <v>184</v>
      </c>
      <c r="E1404" s="140" t="s">
        <v>188</v>
      </c>
      <c r="F1404" s="140" t="s">
        <v>162</v>
      </c>
      <c r="G1404" s="140" t="s">
        <v>200</v>
      </c>
      <c r="H1404" s="140" t="s">
        <v>199</v>
      </c>
      <c r="I1404" s="141">
        <v>72</v>
      </c>
    </row>
    <row r="1405" spans="1:9" x14ac:dyDescent="0.35">
      <c r="A1405" s="141">
        <v>2018</v>
      </c>
      <c r="B1405" s="140" t="s">
        <v>70</v>
      </c>
      <c r="C1405" s="140" t="s">
        <v>71</v>
      </c>
      <c r="D1405" s="140" t="s">
        <v>184</v>
      </c>
      <c r="E1405" s="140" t="s">
        <v>188</v>
      </c>
      <c r="F1405" s="140" t="s">
        <v>162</v>
      </c>
      <c r="G1405" s="140" t="s">
        <v>200</v>
      </c>
      <c r="H1405" s="140" t="s">
        <v>258</v>
      </c>
      <c r="I1405" s="141">
        <v>2</v>
      </c>
    </row>
    <row r="1406" spans="1:9" x14ac:dyDescent="0.35">
      <c r="A1406" s="141">
        <v>2018</v>
      </c>
      <c r="B1406" s="140" t="s">
        <v>72</v>
      </c>
      <c r="C1406" s="140" t="s">
        <v>73</v>
      </c>
      <c r="D1406" s="140" t="s">
        <v>185</v>
      </c>
      <c r="E1406" s="140" t="s">
        <v>186</v>
      </c>
      <c r="F1406" s="140" t="s">
        <v>162</v>
      </c>
      <c r="G1406" s="140" t="s">
        <v>154</v>
      </c>
      <c r="H1406" s="140" t="s">
        <v>199</v>
      </c>
      <c r="I1406" s="141">
        <v>327</v>
      </c>
    </row>
    <row r="1407" spans="1:9" x14ac:dyDescent="0.35">
      <c r="A1407" s="141">
        <v>2018</v>
      </c>
      <c r="B1407" s="140" t="s">
        <v>72</v>
      </c>
      <c r="C1407" s="140" t="s">
        <v>73</v>
      </c>
      <c r="D1407" s="140" t="s">
        <v>185</v>
      </c>
      <c r="E1407" s="140" t="s">
        <v>186</v>
      </c>
      <c r="F1407" s="140" t="s">
        <v>162</v>
      </c>
      <c r="G1407" s="140" t="s">
        <v>154</v>
      </c>
      <c r="H1407" s="140" t="s">
        <v>258</v>
      </c>
      <c r="I1407" s="141">
        <v>14</v>
      </c>
    </row>
    <row r="1408" spans="1:9" x14ac:dyDescent="0.35">
      <c r="A1408" s="141">
        <v>2018</v>
      </c>
      <c r="B1408" s="140" t="s">
        <v>72</v>
      </c>
      <c r="C1408" s="140" t="s">
        <v>73</v>
      </c>
      <c r="D1408" s="140" t="s">
        <v>185</v>
      </c>
      <c r="E1408" s="140" t="s">
        <v>186</v>
      </c>
      <c r="F1408" s="140" t="s">
        <v>162</v>
      </c>
      <c r="G1408" s="140" t="s">
        <v>200</v>
      </c>
      <c r="H1408" s="140" t="s">
        <v>199</v>
      </c>
      <c r="I1408" s="141">
        <v>173</v>
      </c>
    </row>
    <row r="1409" spans="1:9" x14ac:dyDescent="0.35">
      <c r="A1409" s="141">
        <v>2018</v>
      </c>
      <c r="B1409" s="140" t="s">
        <v>72</v>
      </c>
      <c r="C1409" s="140" t="s">
        <v>73</v>
      </c>
      <c r="D1409" s="140" t="s">
        <v>185</v>
      </c>
      <c r="E1409" s="140" t="s">
        <v>186</v>
      </c>
      <c r="F1409" s="140" t="s">
        <v>162</v>
      </c>
      <c r="G1409" s="140" t="s">
        <v>200</v>
      </c>
      <c r="H1409" s="140" t="s">
        <v>258</v>
      </c>
      <c r="I1409" s="141">
        <v>15</v>
      </c>
    </row>
    <row r="1410" spans="1:9" x14ac:dyDescent="0.35">
      <c r="A1410" s="141">
        <v>2018</v>
      </c>
      <c r="B1410" s="140" t="s">
        <v>74</v>
      </c>
      <c r="C1410" s="140" t="s">
        <v>75</v>
      </c>
      <c r="D1410" s="140" t="s">
        <v>184</v>
      </c>
      <c r="E1410" s="140" t="s">
        <v>187</v>
      </c>
      <c r="F1410" s="140" t="s">
        <v>162</v>
      </c>
      <c r="G1410" s="140" t="s">
        <v>154</v>
      </c>
      <c r="H1410" s="140" t="s">
        <v>199</v>
      </c>
      <c r="I1410" s="141">
        <v>230</v>
      </c>
    </row>
    <row r="1411" spans="1:9" x14ac:dyDescent="0.35">
      <c r="A1411" s="141">
        <v>2018</v>
      </c>
      <c r="B1411" s="140" t="s">
        <v>74</v>
      </c>
      <c r="C1411" s="140" t="s">
        <v>75</v>
      </c>
      <c r="D1411" s="140" t="s">
        <v>184</v>
      </c>
      <c r="E1411" s="140" t="s">
        <v>187</v>
      </c>
      <c r="F1411" s="140" t="s">
        <v>162</v>
      </c>
      <c r="G1411" s="140" t="s">
        <v>154</v>
      </c>
      <c r="H1411" s="140" t="s">
        <v>258</v>
      </c>
      <c r="I1411" s="141">
        <v>12</v>
      </c>
    </row>
    <row r="1412" spans="1:9" x14ac:dyDescent="0.35">
      <c r="A1412" s="141">
        <v>2018</v>
      </c>
      <c r="B1412" s="140" t="s">
        <v>74</v>
      </c>
      <c r="C1412" s="140" t="s">
        <v>75</v>
      </c>
      <c r="D1412" s="140" t="s">
        <v>184</v>
      </c>
      <c r="E1412" s="140" t="s">
        <v>187</v>
      </c>
      <c r="F1412" s="140" t="s">
        <v>162</v>
      </c>
      <c r="G1412" s="140" t="s">
        <v>200</v>
      </c>
      <c r="H1412" s="140" t="s">
        <v>199</v>
      </c>
      <c r="I1412" s="141">
        <v>106</v>
      </c>
    </row>
    <row r="1413" spans="1:9" x14ac:dyDescent="0.35">
      <c r="A1413" s="141">
        <v>2018</v>
      </c>
      <c r="B1413" s="140" t="s">
        <v>74</v>
      </c>
      <c r="C1413" s="140" t="s">
        <v>75</v>
      </c>
      <c r="D1413" s="140" t="s">
        <v>184</v>
      </c>
      <c r="E1413" s="140" t="s">
        <v>187</v>
      </c>
      <c r="F1413" s="140" t="s">
        <v>162</v>
      </c>
      <c r="G1413" s="140" t="s">
        <v>200</v>
      </c>
      <c r="H1413" s="140" t="s">
        <v>258</v>
      </c>
      <c r="I1413" s="141">
        <v>4</v>
      </c>
    </row>
    <row r="1414" spans="1:9" x14ac:dyDescent="0.35">
      <c r="A1414" s="141">
        <v>2018</v>
      </c>
      <c r="B1414" s="140" t="s">
        <v>76</v>
      </c>
      <c r="C1414" s="140" t="s">
        <v>77</v>
      </c>
      <c r="D1414" s="140" t="s">
        <v>184</v>
      </c>
      <c r="E1414" s="140" t="s">
        <v>188</v>
      </c>
      <c r="F1414" s="140" t="s">
        <v>162</v>
      </c>
      <c r="G1414" s="140" t="s">
        <v>154</v>
      </c>
      <c r="H1414" s="140" t="s">
        <v>199</v>
      </c>
      <c r="I1414" s="141">
        <v>285</v>
      </c>
    </row>
    <row r="1415" spans="1:9" x14ac:dyDescent="0.35">
      <c r="A1415" s="141">
        <v>2018</v>
      </c>
      <c r="B1415" s="140" t="s">
        <v>76</v>
      </c>
      <c r="C1415" s="140" t="s">
        <v>77</v>
      </c>
      <c r="D1415" s="140" t="s">
        <v>184</v>
      </c>
      <c r="E1415" s="140" t="s">
        <v>188</v>
      </c>
      <c r="F1415" s="140" t="s">
        <v>162</v>
      </c>
      <c r="G1415" s="140" t="s">
        <v>154</v>
      </c>
      <c r="H1415" s="140" t="s">
        <v>258</v>
      </c>
      <c r="I1415" s="141">
        <v>34</v>
      </c>
    </row>
    <row r="1416" spans="1:9" x14ac:dyDescent="0.35">
      <c r="A1416" s="141">
        <v>2018</v>
      </c>
      <c r="B1416" s="140" t="s">
        <v>76</v>
      </c>
      <c r="C1416" s="140" t="s">
        <v>77</v>
      </c>
      <c r="D1416" s="140" t="s">
        <v>184</v>
      </c>
      <c r="E1416" s="140" t="s">
        <v>188</v>
      </c>
      <c r="F1416" s="140" t="s">
        <v>162</v>
      </c>
      <c r="G1416" s="140" t="s">
        <v>200</v>
      </c>
      <c r="H1416" s="140" t="s">
        <v>199</v>
      </c>
      <c r="I1416" s="141">
        <v>47</v>
      </c>
    </row>
    <row r="1417" spans="1:9" x14ac:dyDescent="0.35">
      <c r="A1417" s="141">
        <v>2018</v>
      </c>
      <c r="B1417" s="140" t="s">
        <v>76</v>
      </c>
      <c r="C1417" s="140" t="s">
        <v>77</v>
      </c>
      <c r="D1417" s="140" t="s">
        <v>184</v>
      </c>
      <c r="E1417" s="140" t="s">
        <v>188</v>
      </c>
      <c r="F1417" s="140" t="s">
        <v>162</v>
      </c>
      <c r="G1417" s="140" t="s">
        <v>200</v>
      </c>
      <c r="H1417" s="140" t="s">
        <v>258</v>
      </c>
      <c r="I1417" s="141">
        <v>4</v>
      </c>
    </row>
    <row r="1418" spans="1:9" x14ac:dyDescent="0.35">
      <c r="A1418" s="141">
        <v>2018</v>
      </c>
      <c r="B1418" s="140" t="s">
        <v>78</v>
      </c>
      <c r="C1418" s="140" t="s">
        <v>79</v>
      </c>
      <c r="D1418" s="140" t="s">
        <v>184</v>
      </c>
      <c r="E1418" s="140" t="s">
        <v>186</v>
      </c>
      <c r="F1418" s="140" t="s">
        <v>162</v>
      </c>
      <c r="G1418" s="140" t="s">
        <v>154</v>
      </c>
      <c r="H1418" s="140" t="s">
        <v>199</v>
      </c>
      <c r="I1418" s="141">
        <v>304</v>
      </c>
    </row>
    <row r="1419" spans="1:9" x14ac:dyDescent="0.35">
      <c r="A1419" s="141">
        <v>2018</v>
      </c>
      <c r="B1419" s="140" t="s">
        <v>78</v>
      </c>
      <c r="C1419" s="140" t="s">
        <v>79</v>
      </c>
      <c r="D1419" s="140" t="s">
        <v>184</v>
      </c>
      <c r="E1419" s="140" t="s">
        <v>186</v>
      </c>
      <c r="F1419" s="140" t="s">
        <v>162</v>
      </c>
      <c r="G1419" s="140" t="s">
        <v>154</v>
      </c>
      <c r="H1419" s="140" t="s">
        <v>258</v>
      </c>
      <c r="I1419" s="141">
        <v>15</v>
      </c>
    </row>
    <row r="1420" spans="1:9" x14ac:dyDescent="0.35">
      <c r="A1420" s="141">
        <v>2018</v>
      </c>
      <c r="B1420" s="140" t="s">
        <v>78</v>
      </c>
      <c r="C1420" s="140" t="s">
        <v>79</v>
      </c>
      <c r="D1420" s="140" t="s">
        <v>184</v>
      </c>
      <c r="E1420" s="140" t="s">
        <v>186</v>
      </c>
      <c r="F1420" s="140" t="s">
        <v>162</v>
      </c>
      <c r="G1420" s="140" t="s">
        <v>200</v>
      </c>
      <c r="H1420" s="140" t="s">
        <v>199</v>
      </c>
      <c r="I1420" s="141">
        <v>93</v>
      </c>
    </row>
    <row r="1421" spans="1:9" x14ac:dyDescent="0.35">
      <c r="A1421" s="141">
        <v>2018</v>
      </c>
      <c r="B1421" s="140" t="s">
        <v>78</v>
      </c>
      <c r="C1421" s="140" t="s">
        <v>79</v>
      </c>
      <c r="D1421" s="140" t="s">
        <v>184</v>
      </c>
      <c r="E1421" s="140" t="s">
        <v>186</v>
      </c>
      <c r="F1421" s="140" t="s">
        <v>162</v>
      </c>
      <c r="G1421" s="140" t="s">
        <v>200</v>
      </c>
      <c r="H1421" s="140" t="s">
        <v>258</v>
      </c>
      <c r="I1421" s="141">
        <v>4</v>
      </c>
    </row>
    <row r="1422" spans="1:9" x14ac:dyDescent="0.35">
      <c r="A1422" s="141">
        <v>2018</v>
      </c>
      <c r="B1422" s="140" t="s">
        <v>80</v>
      </c>
      <c r="C1422" s="140" t="s">
        <v>81</v>
      </c>
      <c r="D1422" s="140" t="s">
        <v>185</v>
      </c>
      <c r="E1422" s="140" t="s">
        <v>186</v>
      </c>
      <c r="F1422" s="140" t="s">
        <v>162</v>
      </c>
      <c r="G1422" s="140" t="s">
        <v>154</v>
      </c>
      <c r="H1422" s="140" t="s">
        <v>199</v>
      </c>
      <c r="I1422" s="141">
        <v>525</v>
      </c>
    </row>
    <row r="1423" spans="1:9" x14ac:dyDescent="0.35">
      <c r="A1423" s="141">
        <v>2018</v>
      </c>
      <c r="B1423" s="140" t="s">
        <v>80</v>
      </c>
      <c r="C1423" s="140" t="s">
        <v>81</v>
      </c>
      <c r="D1423" s="140" t="s">
        <v>185</v>
      </c>
      <c r="E1423" s="140" t="s">
        <v>186</v>
      </c>
      <c r="F1423" s="140" t="s">
        <v>162</v>
      </c>
      <c r="G1423" s="140" t="s">
        <v>154</v>
      </c>
      <c r="H1423" s="140" t="s">
        <v>258</v>
      </c>
      <c r="I1423" s="141">
        <v>15</v>
      </c>
    </row>
    <row r="1424" spans="1:9" x14ac:dyDescent="0.35">
      <c r="A1424" s="141">
        <v>2018</v>
      </c>
      <c r="B1424" s="140" t="s">
        <v>80</v>
      </c>
      <c r="C1424" s="140" t="s">
        <v>81</v>
      </c>
      <c r="D1424" s="140" t="s">
        <v>185</v>
      </c>
      <c r="E1424" s="140" t="s">
        <v>186</v>
      </c>
      <c r="F1424" s="140" t="s">
        <v>162</v>
      </c>
      <c r="G1424" s="140" t="s">
        <v>200</v>
      </c>
      <c r="H1424" s="140" t="s">
        <v>199</v>
      </c>
      <c r="I1424" s="141">
        <v>162</v>
      </c>
    </row>
    <row r="1425" spans="1:9" x14ac:dyDescent="0.35">
      <c r="A1425" s="141">
        <v>2018</v>
      </c>
      <c r="B1425" s="140" t="s">
        <v>80</v>
      </c>
      <c r="C1425" s="140" t="s">
        <v>81</v>
      </c>
      <c r="D1425" s="140" t="s">
        <v>185</v>
      </c>
      <c r="E1425" s="140" t="s">
        <v>186</v>
      </c>
      <c r="F1425" s="140" t="s">
        <v>162</v>
      </c>
      <c r="G1425" s="140" t="s">
        <v>200</v>
      </c>
      <c r="H1425" s="140" t="s">
        <v>258</v>
      </c>
      <c r="I1425" s="141">
        <v>10</v>
      </c>
    </row>
    <row r="1426" spans="1:9" x14ac:dyDescent="0.35">
      <c r="A1426" s="141">
        <v>2018</v>
      </c>
      <c r="B1426" s="140" t="s">
        <v>82</v>
      </c>
      <c r="C1426" s="140" t="s">
        <v>83</v>
      </c>
      <c r="D1426" s="140" t="s">
        <v>184</v>
      </c>
      <c r="E1426" s="140" t="s">
        <v>187</v>
      </c>
      <c r="F1426" s="140" t="s">
        <v>162</v>
      </c>
      <c r="G1426" s="140" t="s">
        <v>154</v>
      </c>
      <c r="H1426" s="140" t="s">
        <v>199</v>
      </c>
      <c r="I1426" s="141">
        <v>0</v>
      </c>
    </row>
    <row r="1427" spans="1:9" x14ac:dyDescent="0.35">
      <c r="A1427" s="141">
        <v>2018</v>
      </c>
      <c r="B1427" s="140" t="s">
        <v>82</v>
      </c>
      <c r="C1427" s="140" t="s">
        <v>83</v>
      </c>
      <c r="D1427" s="140" t="s">
        <v>184</v>
      </c>
      <c r="E1427" s="140" t="s">
        <v>187</v>
      </c>
      <c r="F1427" s="140" t="s">
        <v>162</v>
      </c>
      <c r="G1427" s="140" t="s">
        <v>154</v>
      </c>
      <c r="H1427" s="140" t="s">
        <v>258</v>
      </c>
      <c r="I1427" s="141">
        <v>0</v>
      </c>
    </row>
    <row r="1428" spans="1:9" x14ac:dyDescent="0.35">
      <c r="A1428" s="141">
        <v>2018</v>
      </c>
      <c r="B1428" s="140" t="s">
        <v>82</v>
      </c>
      <c r="C1428" s="140" t="s">
        <v>83</v>
      </c>
      <c r="D1428" s="140" t="s">
        <v>184</v>
      </c>
      <c r="E1428" s="140" t="s">
        <v>187</v>
      </c>
      <c r="F1428" s="140" t="s">
        <v>162</v>
      </c>
      <c r="G1428" s="140" t="s">
        <v>200</v>
      </c>
      <c r="H1428" s="140" t="s">
        <v>199</v>
      </c>
      <c r="I1428" s="141">
        <v>0</v>
      </c>
    </row>
    <row r="1429" spans="1:9" x14ac:dyDescent="0.35">
      <c r="A1429" s="141">
        <v>2018</v>
      </c>
      <c r="B1429" s="140" t="s">
        <v>82</v>
      </c>
      <c r="C1429" s="140" t="s">
        <v>83</v>
      </c>
      <c r="D1429" s="140" t="s">
        <v>184</v>
      </c>
      <c r="E1429" s="140" t="s">
        <v>187</v>
      </c>
      <c r="F1429" s="140" t="s">
        <v>162</v>
      </c>
      <c r="G1429" s="140" t="s">
        <v>200</v>
      </c>
      <c r="H1429" s="140" t="s">
        <v>258</v>
      </c>
      <c r="I1429" s="141">
        <v>0</v>
      </c>
    </row>
    <row r="1430" spans="1:9" x14ac:dyDescent="0.35">
      <c r="A1430" s="141">
        <v>2018</v>
      </c>
      <c r="B1430" s="140" t="s">
        <v>84</v>
      </c>
      <c r="C1430" s="140" t="s">
        <v>85</v>
      </c>
      <c r="D1430" s="140" t="s">
        <v>185</v>
      </c>
      <c r="E1430" s="140" t="s">
        <v>186</v>
      </c>
      <c r="F1430" s="140" t="s">
        <v>162</v>
      </c>
      <c r="G1430" s="140" t="s">
        <v>154</v>
      </c>
      <c r="H1430" s="140" t="s">
        <v>199</v>
      </c>
      <c r="I1430" s="141">
        <v>923</v>
      </c>
    </row>
    <row r="1431" spans="1:9" x14ac:dyDescent="0.35">
      <c r="A1431" s="141">
        <v>2018</v>
      </c>
      <c r="B1431" s="140" t="s">
        <v>84</v>
      </c>
      <c r="C1431" s="140" t="s">
        <v>85</v>
      </c>
      <c r="D1431" s="140" t="s">
        <v>185</v>
      </c>
      <c r="E1431" s="140" t="s">
        <v>186</v>
      </c>
      <c r="F1431" s="140" t="s">
        <v>162</v>
      </c>
      <c r="G1431" s="140" t="s">
        <v>154</v>
      </c>
      <c r="H1431" s="140" t="s">
        <v>258</v>
      </c>
      <c r="I1431" s="141">
        <v>89</v>
      </c>
    </row>
    <row r="1432" spans="1:9" x14ac:dyDescent="0.35">
      <c r="A1432" s="141">
        <v>2018</v>
      </c>
      <c r="B1432" s="140" t="s">
        <v>84</v>
      </c>
      <c r="C1432" s="140" t="s">
        <v>85</v>
      </c>
      <c r="D1432" s="140" t="s">
        <v>185</v>
      </c>
      <c r="E1432" s="140" t="s">
        <v>186</v>
      </c>
      <c r="F1432" s="140" t="s">
        <v>162</v>
      </c>
      <c r="G1432" s="140" t="s">
        <v>200</v>
      </c>
      <c r="H1432" s="140" t="s">
        <v>199</v>
      </c>
      <c r="I1432" s="141">
        <v>340</v>
      </c>
    </row>
    <row r="1433" spans="1:9" x14ac:dyDescent="0.35">
      <c r="A1433" s="141">
        <v>2018</v>
      </c>
      <c r="B1433" s="140" t="s">
        <v>84</v>
      </c>
      <c r="C1433" s="140" t="s">
        <v>85</v>
      </c>
      <c r="D1433" s="140" t="s">
        <v>185</v>
      </c>
      <c r="E1433" s="140" t="s">
        <v>186</v>
      </c>
      <c r="F1433" s="140" t="s">
        <v>162</v>
      </c>
      <c r="G1433" s="140" t="s">
        <v>200</v>
      </c>
      <c r="H1433" s="140" t="s">
        <v>258</v>
      </c>
      <c r="I1433" s="141">
        <v>42</v>
      </c>
    </row>
    <row r="1434" spans="1:9" x14ac:dyDescent="0.35">
      <c r="A1434" s="141">
        <v>2018</v>
      </c>
      <c r="B1434" s="140" t="s">
        <v>86</v>
      </c>
      <c r="C1434" s="140" t="s">
        <v>87</v>
      </c>
      <c r="D1434" s="140" t="s">
        <v>184</v>
      </c>
      <c r="E1434" s="140" t="s">
        <v>187</v>
      </c>
      <c r="F1434" s="140" t="s">
        <v>162</v>
      </c>
      <c r="G1434" s="140" t="s">
        <v>154</v>
      </c>
      <c r="H1434" s="140" t="s">
        <v>199</v>
      </c>
      <c r="I1434" s="141">
        <v>244</v>
      </c>
    </row>
    <row r="1435" spans="1:9" x14ac:dyDescent="0.35">
      <c r="A1435" s="141">
        <v>2018</v>
      </c>
      <c r="B1435" s="140" t="s">
        <v>86</v>
      </c>
      <c r="C1435" s="140" t="s">
        <v>87</v>
      </c>
      <c r="D1435" s="140" t="s">
        <v>184</v>
      </c>
      <c r="E1435" s="140" t="s">
        <v>187</v>
      </c>
      <c r="F1435" s="140" t="s">
        <v>162</v>
      </c>
      <c r="G1435" s="140" t="s">
        <v>154</v>
      </c>
      <c r="H1435" s="140" t="s">
        <v>258</v>
      </c>
      <c r="I1435" s="141">
        <v>30</v>
      </c>
    </row>
    <row r="1436" spans="1:9" x14ac:dyDescent="0.35">
      <c r="A1436" s="141">
        <v>2018</v>
      </c>
      <c r="B1436" s="140" t="s">
        <v>86</v>
      </c>
      <c r="C1436" s="140" t="s">
        <v>87</v>
      </c>
      <c r="D1436" s="140" t="s">
        <v>184</v>
      </c>
      <c r="E1436" s="140" t="s">
        <v>187</v>
      </c>
      <c r="F1436" s="140" t="s">
        <v>162</v>
      </c>
      <c r="G1436" s="140" t="s">
        <v>200</v>
      </c>
      <c r="H1436" s="140" t="s">
        <v>199</v>
      </c>
      <c r="I1436" s="141">
        <v>32</v>
      </c>
    </row>
    <row r="1437" spans="1:9" x14ac:dyDescent="0.35">
      <c r="A1437" s="141">
        <v>2018</v>
      </c>
      <c r="B1437" s="140" t="s">
        <v>86</v>
      </c>
      <c r="C1437" s="140" t="s">
        <v>87</v>
      </c>
      <c r="D1437" s="140" t="s">
        <v>184</v>
      </c>
      <c r="E1437" s="140" t="s">
        <v>187</v>
      </c>
      <c r="F1437" s="140" t="s">
        <v>162</v>
      </c>
      <c r="G1437" s="140" t="s">
        <v>200</v>
      </c>
      <c r="H1437" s="140" t="s">
        <v>258</v>
      </c>
      <c r="I1437" s="141">
        <v>1</v>
      </c>
    </row>
    <row r="1438" spans="1:9" x14ac:dyDescent="0.35">
      <c r="A1438" s="141">
        <v>2018</v>
      </c>
      <c r="B1438" s="140" t="s">
        <v>88</v>
      </c>
      <c r="C1438" s="140" t="s">
        <v>89</v>
      </c>
      <c r="D1438" s="140" t="s">
        <v>185</v>
      </c>
      <c r="E1438" s="140" t="s">
        <v>186</v>
      </c>
      <c r="F1438" s="140" t="s">
        <v>162</v>
      </c>
      <c r="G1438" s="140" t="s">
        <v>154</v>
      </c>
      <c r="H1438" s="140" t="s">
        <v>199</v>
      </c>
      <c r="I1438" s="141">
        <v>0</v>
      </c>
    </row>
    <row r="1439" spans="1:9" x14ac:dyDescent="0.35">
      <c r="A1439" s="141">
        <v>2018</v>
      </c>
      <c r="B1439" s="140" t="s">
        <v>88</v>
      </c>
      <c r="C1439" s="140" t="s">
        <v>89</v>
      </c>
      <c r="D1439" s="140" t="s">
        <v>185</v>
      </c>
      <c r="E1439" s="140" t="s">
        <v>186</v>
      </c>
      <c r="F1439" s="140" t="s">
        <v>162</v>
      </c>
      <c r="G1439" s="140" t="s">
        <v>154</v>
      </c>
      <c r="H1439" s="140" t="s">
        <v>258</v>
      </c>
      <c r="I1439" s="141">
        <v>0</v>
      </c>
    </row>
    <row r="1440" spans="1:9" x14ac:dyDescent="0.35">
      <c r="A1440" s="141">
        <v>2018</v>
      </c>
      <c r="B1440" s="140" t="s">
        <v>88</v>
      </c>
      <c r="C1440" s="140" t="s">
        <v>89</v>
      </c>
      <c r="D1440" s="140" t="s">
        <v>185</v>
      </c>
      <c r="E1440" s="140" t="s">
        <v>186</v>
      </c>
      <c r="F1440" s="140" t="s">
        <v>162</v>
      </c>
      <c r="G1440" s="140" t="s">
        <v>200</v>
      </c>
      <c r="H1440" s="140" t="s">
        <v>199</v>
      </c>
      <c r="I1440" s="141">
        <v>0</v>
      </c>
    </row>
    <row r="1441" spans="1:9" x14ac:dyDescent="0.35">
      <c r="A1441" s="141">
        <v>2018</v>
      </c>
      <c r="B1441" s="140" t="s">
        <v>88</v>
      </c>
      <c r="C1441" s="140" t="s">
        <v>89</v>
      </c>
      <c r="D1441" s="140" t="s">
        <v>185</v>
      </c>
      <c r="E1441" s="140" t="s">
        <v>186</v>
      </c>
      <c r="F1441" s="140" t="s">
        <v>162</v>
      </c>
      <c r="G1441" s="140" t="s">
        <v>200</v>
      </c>
      <c r="H1441" s="140" t="s">
        <v>258</v>
      </c>
      <c r="I1441" s="141">
        <v>0</v>
      </c>
    </row>
    <row r="1442" spans="1:9" x14ac:dyDescent="0.35">
      <c r="A1442" s="141">
        <v>2019</v>
      </c>
      <c r="B1442" s="140" t="s">
        <v>0</v>
      </c>
      <c r="C1442" s="140" t="s">
        <v>1</v>
      </c>
      <c r="D1442" s="140" t="s">
        <v>184</v>
      </c>
      <c r="E1442" s="140" t="s">
        <v>186</v>
      </c>
      <c r="F1442" s="140" t="s">
        <v>162</v>
      </c>
      <c r="G1442" s="140" t="s">
        <v>154</v>
      </c>
      <c r="H1442" s="140" t="s">
        <v>199</v>
      </c>
      <c r="I1442" s="141">
        <v>368</v>
      </c>
    </row>
    <row r="1443" spans="1:9" x14ac:dyDescent="0.35">
      <c r="A1443" s="141">
        <v>2019</v>
      </c>
      <c r="B1443" s="140" t="s">
        <v>0</v>
      </c>
      <c r="C1443" s="140" t="s">
        <v>1</v>
      </c>
      <c r="D1443" s="140" t="s">
        <v>184</v>
      </c>
      <c r="E1443" s="140" t="s">
        <v>186</v>
      </c>
      <c r="F1443" s="140" t="s">
        <v>162</v>
      </c>
      <c r="G1443" s="140" t="s">
        <v>154</v>
      </c>
      <c r="H1443" s="140" t="s">
        <v>258</v>
      </c>
      <c r="I1443" s="141">
        <v>16</v>
      </c>
    </row>
    <row r="1444" spans="1:9" x14ac:dyDescent="0.35">
      <c r="A1444" s="141">
        <v>2019</v>
      </c>
      <c r="B1444" s="140" t="s">
        <v>0</v>
      </c>
      <c r="C1444" s="140" t="s">
        <v>1</v>
      </c>
      <c r="D1444" s="140" t="s">
        <v>184</v>
      </c>
      <c r="E1444" s="140" t="s">
        <v>186</v>
      </c>
      <c r="F1444" s="140" t="s">
        <v>162</v>
      </c>
      <c r="G1444" s="140" t="s">
        <v>200</v>
      </c>
      <c r="H1444" s="140" t="s">
        <v>199</v>
      </c>
      <c r="I1444" s="141">
        <v>76</v>
      </c>
    </row>
    <row r="1445" spans="1:9" x14ac:dyDescent="0.35">
      <c r="A1445" s="141">
        <v>2019</v>
      </c>
      <c r="B1445" s="140" t="s">
        <v>0</v>
      </c>
      <c r="C1445" s="140" t="s">
        <v>1</v>
      </c>
      <c r="D1445" s="140" t="s">
        <v>184</v>
      </c>
      <c r="E1445" s="140" t="s">
        <v>186</v>
      </c>
      <c r="F1445" s="140" t="s">
        <v>162</v>
      </c>
      <c r="G1445" s="140" t="s">
        <v>200</v>
      </c>
      <c r="H1445" s="140" t="s">
        <v>258</v>
      </c>
      <c r="I1445" s="141">
        <v>2</v>
      </c>
    </row>
    <row r="1446" spans="1:9" x14ac:dyDescent="0.35">
      <c r="A1446" s="141">
        <v>2019</v>
      </c>
      <c r="B1446" s="140" t="s">
        <v>2</v>
      </c>
      <c r="C1446" s="140" t="s">
        <v>3</v>
      </c>
      <c r="D1446" s="140" t="s">
        <v>184</v>
      </c>
      <c r="E1446" s="140" t="s">
        <v>187</v>
      </c>
      <c r="F1446" s="140" t="s">
        <v>162</v>
      </c>
      <c r="G1446" s="140" t="s">
        <v>154</v>
      </c>
      <c r="H1446" s="140" t="s">
        <v>199</v>
      </c>
      <c r="I1446" s="141">
        <v>344</v>
      </c>
    </row>
    <row r="1447" spans="1:9" x14ac:dyDescent="0.35">
      <c r="A1447" s="141">
        <v>2019</v>
      </c>
      <c r="B1447" s="140" t="s">
        <v>2</v>
      </c>
      <c r="C1447" s="140" t="s">
        <v>3</v>
      </c>
      <c r="D1447" s="140" t="s">
        <v>184</v>
      </c>
      <c r="E1447" s="140" t="s">
        <v>187</v>
      </c>
      <c r="F1447" s="140" t="s">
        <v>162</v>
      </c>
      <c r="G1447" s="140" t="s">
        <v>154</v>
      </c>
      <c r="H1447" s="140" t="s">
        <v>258</v>
      </c>
      <c r="I1447" s="141">
        <v>10</v>
      </c>
    </row>
    <row r="1448" spans="1:9" x14ac:dyDescent="0.35">
      <c r="A1448" s="141">
        <v>2019</v>
      </c>
      <c r="B1448" s="140" t="s">
        <v>2</v>
      </c>
      <c r="C1448" s="140" t="s">
        <v>3</v>
      </c>
      <c r="D1448" s="140" t="s">
        <v>184</v>
      </c>
      <c r="E1448" s="140" t="s">
        <v>187</v>
      </c>
      <c r="F1448" s="140" t="s">
        <v>162</v>
      </c>
      <c r="G1448" s="140" t="s">
        <v>200</v>
      </c>
      <c r="H1448" s="140" t="s">
        <v>199</v>
      </c>
      <c r="I1448" s="141">
        <v>146</v>
      </c>
    </row>
    <row r="1449" spans="1:9" x14ac:dyDescent="0.35">
      <c r="A1449" s="141">
        <v>2019</v>
      </c>
      <c r="B1449" s="140" t="s">
        <v>2</v>
      </c>
      <c r="C1449" s="140" t="s">
        <v>3</v>
      </c>
      <c r="D1449" s="140" t="s">
        <v>184</v>
      </c>
      <c r="E1449" s="140" t="s">
        <v>187</v>
      </c>
      <c r="F1449" s="140" t="s">
        <v>162</v>
      </c>
      <c r="G1449" s="140" t="s">
        <v>200</v>
      </c>
      <c r="H1449" s="140" t="s">
        <v>258</v>
      </c>
      <c r="I1449" s="141">
        <v>3</v>
      </c>
    </row>
    <row r="1450" spans="1:9" x14ac:dyDescent="0.35">
      <c r="A1450" s="141">
        <v>2019</v>
      </c>
      <c r="B1450" s="140" t="s">
        <v>4</v>
      </c>
      <c r="C1450" s="140" t="s">
        <v>5</v>
      </c>
      <c r="D1450" s="140" t="s">
        <v>184</v>
      </c>
      <c r="E1450" s="140" t="s">
        <v>186</v>
      </c>
      <c r="F1450" s="140" t="s">
        <v>162</v>
      </c>
      <c r="G1450" s="140" t="s">
        <v>154</v>
      </c>
      <c r="H1450" s="140" t="s">
        <v>199</v>
      </c>
      <c r="I1450" s="141">
        <v>0</v>
      </c>
    </row>
    <row r="1451" spans="1:9" x14ac:dyDescent="0.35">
      <c r="A1451" s="141">
        <v>2019</v>
      </c>
      <c r="B1451" s="140" t="s">
        <v>4</v>
      </c>
      <c r="C1451" s="140" t="s">
        <v>5</v>
      </c>
      <c r="D1451" s="140" t="s">
        <v>184</v>
      </c>
      <c r="E1451" s="140" t="s">
        <v>186</v>
      </c>
      <c r="F1451" s="140" t="s">
        <v>162</v>
      </c>
      <c r="G1451" s="140" t="s">
        <v>154</v>
      </c>
      <c r="H1451" s="140" t="s">
        <v>258</v>
      </c>
      <c r="I1451" s="141">
        <v>0</v>
      </c>
    </row>
    <row r="1452" spans="1:9" x14ac:dyDescent="0.35">
      <c r="A1452" s="141">
        <v>2019</v>
      </c>
      <c r="B1452" s="140" t="s">
        <v>4</v>
      </c>
      <c r="C1452" s="140" t="s">
        <v>5</v>
      </c>
      <c r="D1452" s="140" t="s">
        <v>184</v>
      </c>
      <c r="E1452" s="140" t="s">
        <v>186</v>
      </c>
      <c r="F1452" s="140" t="s">
        <v>162</v>
      </c>
      <c r="G1452" s="140" t="s">
        <v>200</v>
      </c>
      <c r="H1452" s="140" t="s">
        <v>199</v>
      </c>
      <c r="I1452" s="141">
        <v>0</v>
      </c>
    </row>
    <row r="1453" spans="1:9" x14ac:dyDescent="0.35">
      <c r="A1453" s="141">
        <v>2019</v>
      </c>
      <c r="B1453" s="140" t="s">
        <v>4</v>
      </c>
      <c r="C1453" s="140" t="s">
        <v>5</v>
      </c>
      <c r="D1453" s="140" t="s">
        <v>184</v>
      </c>
      <c r="E1453" s="140" t="s">
        <v>186</v>
      </c>
      <c r="F1453" s="140" t="s">
        <v>162</v>
      </c>
      <c r="G1453" s="140" t="s">
        <v>200</v>
      </c>
      <c r="H1453" s="140" t="s">
        <v>258</v>
      </c>
      <c r="I1453" s="141">
        <v>0</v>
      </c>
    </row>
    <row r="1454" spans="1:9" x14ac:dyDescent="0.35">
      <c r="A1454" s="141">
        <v>2019</v>
      </c>
      <c r="B1454" s="140" t="s">
        <v>6</v>
      </c>
      <c r="C1454" s="140" t="s">
        <v>7</v>
      </c>
      <c r="D1454" s="140" t="s">
        <v>184</v>
      </c>
      <c r="E1454" s="140" t="s">
        <v>187</v>
      </c>
      <c r="F1454" s="140" t="s">
        <v>162</v>
      </c>
      <c r="G1454" s="140" t="s">
        <v>154</v>
      </c>
      <c r="H1454" s="140" t="s">
        <v>199</v>
      </c>
      <c r="I1454" s="141">
        <v>99</v>
      </c>
    </row>
    <row r="1455" spans="1:9" x14ac:dyDescent="0.35">
      <c r="A1455" s="141">
        <v>2019</v>
      </c>
      <c r="B1455" s="140" t="s">
        <v>6</v>
      </c>
      <c r="C1455" s="140" t="s">
        <v>7</v>
      </c>
      <c r="D1455" s="140" t="s">
        <v>184</v>
      </c>
      <c r="E1455" s="140" t="s">
        <v>187</v>
      </c>
      <c r="F1455" s="140" t="s">
        <v>162</v>
      </c>
      <c r="G1455" s="140" t="s">
        <v>154</v>
      </c>
      <c r="H1455" s="140" t="s">
        <v>258</v>
      </c>
      <c r="I1455" s="141">
        <v>4</v>
      </c>
    </row>
    <row r="1456" spans="1:9" x14ac:dyDescent="0.35">
      <c r="A1456" s="141">
        <v>2019</v>
      </c>
      <c r="B1456" s="140" t="s">
        <v>6</v>
      </c>
      <c r="C1456" s="140" t="s">
        <v>7</v>
      </c>
      <c r="D1456" s="140" t="s">
        <v>184</v>
      </c>
      <c r="E1456" s="140" t="s">
        <v>187</v>
      </c>
      <c r="F1456" s="140" t="s">
        <v>162</v>
      </c>
      <c r="G1456" s="140" t="s">
        <v>200</v>
      </c>
      <c r="H1456" s="140" t="s">
        <v>199</v>
      </c>
      <c r="I1456" s="141">
        <v>40</v>
      </c>
    </row>
    <row r="1457" spans="1:9" x14ac:dyDescent="0.35">
      <c r="A1457" s="141">
        <v>2019</v>
      </c>
      <c r="B1457" s="140" t="s">
        <v>6</v>
      </c>
      <c r="C1457" s="140" t="s">
        <v>7</v>
      </c>
      <c r="D1457" s="140" t="s">
        <v>184</v>
      </c>
      <c r="E1457" s="140" t="s">
        <v>187</v>
      </c>
      <c r="F1457" s="140" t="s">
        <v>162</v>
      </c>
      <c r="G1457" s="140" t="s">
        <v>200</v>
      </c>
      <c r="H1457" s="140" t="s">
        <v>258</v>
      </c>
      <c r="I1457" s="141">
        <v>4</v>
      </c>
    </row>
    <row r="1458" spans="1:9" x14ac:dyDescent="0.35">
      <c r="A1458" s="141">
        <v>2019</v>
      </c>
      <c r="B1458" s="140" t="s">
        <v>8</v>
      </c>
      <c r="C1458" s="140" t="s">
        <v>9</v>
      </c>
      <c r="D1458" s="140" t="s">
        <v>184</v>
      </c>
      <c r="E1458" s="140" t="s">
        <v>188</v>
      </c>
      <c r="F1458" s="140" t="s">
        <v>162</v>
      </c>
      <c r="G1458" s="140" t="s">
        <v>154</v>
      </c>
      <c r="H1458" s="140" t="s">
        <v>199</v>
      </c>
      <c r="I1458" s="141">
        <v>327</v>
      </c>
    </row>
    <row r="1459" spans="1:9" x14ac:dyDescent="0.35">
      <c r="A1459" s="141">
        <v>2019</v>
      </c>
      <c r="B1459" s="140" t="s">
        <v>8</v>
      </c>
      <c r="C1459" s="140" t="s">
        <v>9</v>
      </c>
      <c r="D1459" s="140" t="s">
        <v>184</v>
      </c>
      <c r="E1459" s="140" t="s">
        <v>188</v>
      </c>
      <c r="F1459" s="140" t="s">
        <v>162</v>
      </c>
      <c r="G1459" s="140" t="s">
        <v>154</v>
      </c>
      <c r="H1459" s="140" t="s">
        <v>258</v>
      </c>
      <c r="I1459" s="141">
        <v>13</v>
      </c>
    </row>
    <row r="1460" spans="1:9" x14ac:dyDescent="0.35">
      <c r="A1460" s="141">
        <v>2019</v>
      </c>
      <c r="B1460" s="140" t="s">
        <v>8</v>
      </c>
      <c r="C1460" s="140" t="s">
        <v>9</v>
      </c>
      <c r="D1460" s="140" t="s">
        <v>184</v>
      </c>
      <c r="E1460" s="140" t="s">
        <v>188</v>
      </c>
      <c r="F1460" s="140" t="s">
        <v>162</v>
      </c>
      <c r="G1460" s="140" t="s">
        <v>200</v>
      </c>
      <c r="H1460" s="140" t="s">
        <v>199</v>
      </c>
      <c r="I1460" s="141">
        <v>150</v>
      </c>
    </row>
    <row r="1461" spans="1:9" x14ac:dyDescent="0.35">
      <c r="A1461" s="141">
        <v>2019</v>
      </c>
      <c r="B1461" s="140" t="s">
        <v>8</v>
      </c>
      <c r="C1461" s="140" t="s">
        <v>9</v>
      </c>
      <c r="D1461" s="140" t="s">
        <v>184</v>
      </c>
      <c r="E1461" s="140" t="s">
        <v>188</v>
      </c>
      <c r="F1461" s="140" t="s">
        <v>162</v>
      </c>
      <c r="G1461" s="140" t="s">
        <v>200</v>
      </c>
      <c r="H1461" s="140" t="s">
        <v>258</v>
      </c>
      <c r="I1461" s="141">
        <v>6</v>
      </c>
    </row>
    <row r="1462" spans="1:9" x14ac:dyDescent="0.35">
      <c r="A1462" s="141">
        <v>2019</v>
      </c>
      <c r="B1462" s="140" t="s">
        <v>10</v>
      </c>
      <c r="C1462" s="140" t="s">
        <v>11</v>
      </c>
      <c r="D1462" s="140" t="s">
        <v>184</v>
      </c>
      <c r="E1462" s="140" t="s">
        <v>187</v>
      </c>
      <c r="F1462" s="140" t="s">
        <v>162</v>
      </c>
      <c r="G1462" s="140" t="s">
        <v>154</v>
      </c>
      <c r="H1462" s="140" t="s">
        <v>199</v>
      </c>
      <c r="I1462" s="141">
        <v>459</v>
      </c>
    </row>
    <row r="1463" spans="1:9" x14ac:dyDescent="0.35">
      <c r="A1463" s="141">
        <v>2019</v>
      </c>
      <c r="B1463" s="140" t="s">
        <v>10</v>
      </c>
      <c r="C1463" s="140" t="s">
        <v>11</v>
      </c>
      <c r="D1463" s="140" t="s">
        <v>184</v>
      </c>
      <c r="E1463" s="140" t="s">
        <v>187</v>
      </c>
      <c r="F1463" s="140" t="s">
        <v>162</v>
      </c>
      <c r="G1463" s="140" t="s">
        <v>154</v>
      </c>
      <c r="H1463" s="140" t="s">
        <v>258</v>
      </c>
      <c r="I1463" s="141">
        <v>29</v>
      </c>
    </row>
    <row r="1464" spans="1:9" x14ac:dyDescent="0.35">
      <c r="A1464" s="141">
        <v>2019</v>
      </c>
      <c r="B1464" s="140" t="s">
        <v>10</v>
      </c>
      <c r="C1464" s="140" t="s">
        <v>11</v>
      </c>
      <c r="D1464" s="140" t="s">
        <v>184</v>
      </c>
      <c r="E1464" s="140" t="s">
        <v>187</v>
      </c>
      <c r="F1464" s="140" t="s">
        <v>162</v>
      </c>
      <c r="G1464" s="140" t="s">
        <v>200</v>
      </c>
      <c r="H1464" s="140" t="s">
        <v>199</v>
      </c>
      <c r="I1464" s="141">
        <v>141</v>
      </c>
    </row>
    <row r="1465" spans="1:9" x14ac:dyDescent="0.35">
      <c r="A1465" s="141">
        <v>2019</v>
      </c>
      <c r="B1465" s="140" t="s">
        <v>10</v>
      </c>
      <c r="C1465" s="140" t="s">
        <v>11</v>
      </c>
      <c r="D1465" s="140" t="s">
        <v>184</v>
      </c>
      <c r="E1465" s="140" t="s">
        <v>187</v>
      </c>
      <c r="F1465" s="140" t="s">
        <v>162</v>
      </c>
      <c r="G1465" s="140" t="s">
        <v>200</v>
      </c>
      <c r="H1465" s="140" t="s">
        <v>258</v>
      </c>
      <c r="I1465" s="141">
        <v>7</v>
      </c>
    </row>
    <row r="1466" spans="1:9" x14ac:dyDescent="0.35">
      <c r="A1466" s="141">
        <v>2019</v>
      </c>
      <c r="B1466" s="140" t="s">
        <v>12</v>
      </c>
      <c r="C1466" s="140" t="s">
        <v>13</v>
      </c>
      <c r="D1466" s="140" t="s">
        <v>184</v>
      </c>
      <c r="E1466" s="140" t="s">
        <v>186</v>
      </c>
      <c r="F1466" s="140" t="s">
        <v>162</v>
      </c>
      <c r="G1466" s="140" t="s">
        <v>154</v>
      </c>
      <c r="H1466" s="140" t="s">
        <v>199</v>
      </c>
      <c r="I1466" s="141">
        <v>284</v>
      </c>
    </row>
    <row r="1467" spans="1:9" x14ac:dyDescent="0.35">
      <c r="A1467" s="141">
        <v>2019</v>
      </c>
      <c r="B1467" s="140" t="s">
        <v>12</v>
      </c>
      <c r="C1467" s="140" t="s">
        <v>13</v>
      </c>
      <c r="D1467" s="140" t="s">
        <v>184</v>
      </c>
      <c r="E1467" s="140" t="s">
        <v>186</v>
      </c>
      <c r="F1467" s="140" t="s">
        <v>162</v>
      </c>
      <c r="G1467" s="140" t="s">
        <v>154</v>
      </c>
      <c r="H1467" s="140" t="s">
        <v>258</v>
      </c>
      <c r="I1467" s="141">
        <v>3</v>
      </c>
    </row>
    <row r="1468" spans="1:9" x14ac:dyDescent="0.35">
      <c r="A1468" s="141">
        <v>2019</v>
      </c>
      <c r="B1468" s="140" t="s">
        <v>12</v>
      </c>
      <c r="C1468" s="140" t="s">
        <v>13</v>
      </c>
      <c r="D1468" s="140" t="s">
        <v>184</v>
      </c>
      <c r="E1468" s="140" t="s">
        <v>186</v>
      </c>
      <c r="F1468" s="140" t="s">
        <v>162</v>
      </c>
      <c r="G1468" s="140" t="s">
        <v>200</v>
      </c>
      <c r="H1468" s="140" t="s">
        <v>199</v>
      </c>
      <c r="I1468" s="141">
        <v>81</v>
      </c>
    </row>
    <row r="1469" spans="1:9" x14ac:dyDescent="0.35">
      <c r="A1469" s="141">
        <v>2019</v>
      </c>
      <c r="B1469" s="140" t="s">
        <v>12</v>
      </c>
      <c r="C1469" s="140" t="s">
        <v>13</v>
      </c>
      <c r="D1469" s="140" t="s">
        <v>184</v>
      </c>
      <c r="E1469" s="140" t="s">
        <v>186</v>
      </c>
      <c r="F1469" s="140" t="s">
        <v>162</v>
      </c>
      <c r="G1469" s="140" t="s">
        <v>200</v>
      </c>
      <c r="H1469" s="140" t="s">
        <v>258</v>
      </c>
      <c r="I1469" s="141">
        <v>8</v>
      </c>
    </row>
    <row r="1470" spans="1:9" x14ac:dyDescent="0.35">
      <c r="A1470" s="141">
        <v>2019</v>
      </c>
      <c r="B1470" s="140" t="s">
        <v>14</v>
      </c>
      <c r="C1470" s="140" t="s">
        <v>15</v>
      </c>
      <c r="D1470" s="140" t="s">
        <v>184</v>
      </c>
      <c r="E1470" s="140" t="s">
        <v>188</v>
      </c>
      <c r="F1470" s="140" t="s">
        <v>162</v>
      </c>
      <c r="G1470" s="140" t="s">
        <v>154</v>
      </c>
      <c r="H1470" s="140" t="s">
        <v>199</v>
      </c>
      <c r="I1470" s="141">
        <v>267</v>
      </c>
    </row>
    <row r="1471" spans="1:9" x14ac:dyDescent="0.35">
      <c r="A1471" s="141">
        <v>2019</v>
      </c>
      <c r="B1471" s="140" t="s">
        <v>14</v>
      </c>
      <c r="C1471" s="140" t="s">
        <v>15</v>
      </c>
      <c r="D1471" s="140" t="s">
        <v>184</v>
      </c>
      <c r="E1471" s="140" t="s">
        <v>188</v>
      </c>
      <c r="F1471" s="140" t="s">
        <v>162</v>
      </c>
      <c r="G1471" s="140" t="s">
        <v>154</v>
      </c>
      <c r="H1471" s="140" t="s">
        <v>258</v>
      </c>
      <c r="I1471" s="141">
        <v>8</v>
      </c>
    </row>
    <row r="1472" spans="1:9" x14ac:dyDescent="0.35">
      <c r="A1472" s="141">
        <v>2019</v>
      </c>
      <c r="B1472" s="140" t="s">
        <v>14</v>
      </c>
      <c r="C1472" s="140" t="s">
        <v>15</v>
      </c>
      <c r="D1472" s="140" t="s">
        <v>184</v>
      </c>
      <c r="E1472" s="140" t="s">
        <v>188</v>
      </c>
      <c r="F1472" s="140" t="s">
        <v>162</v>
      </c>
      <c r="G1472" s="140" t="s">
        <v>200</v>
      </c>
      <c r="H1472" s="140" t="s">
        <v>199</v>
      </c>
      <c r="I1472" s="141">
        <v>59</v>
      </c>
    </row>
    <row r="1473" spans="1:9" x14ac:dyDescent="0.35">
      <c r="A1473" s="141">
        <v>2019</v>
      </c>
      <c r="B1473" s="140" t="s">
        <v>14</v>
      </c>
      <c r="C1473" s="140" t="s">
        <v>15</v>
      </c>
      <c r="D1473" s="140" t="s">
        <v>184</v>
      </c>
      <c r="E1473" s="140" t="s">
        <v>188</v>
      </c>
      <c r="F1473" s="140" t="s">
        <v>162</v>
      </c>
      <c r="G1473" s="140" t="s">
        <v>200</v>
      </c>
      <c r="H1473" s="140" t="s">
        <v>258</v>
      </c>
      <c r="I1473" s="141">
        <v>2</v>
      </c>
    </row>
    <row r="1474" spans="1:9" x14ac:dyDescent="0.35">
      <c r="A1474" s="141">
        <v>2019</v>
      </c>
      <c r="B1474" s="140" t="s">
        <v>16</v>
      </c>
      <c r="C1474" s="140" t="s">
        <v>17</v>
      </c>
      <c r="D1474" s="140" t="s">
        <v>184</v>
      </c>
      <c r="E1474" s="140" t="s">
        <v>188</v>
      </c>
      <c r="F1474" s="140" t="s">
        <v>162</v>
      </c>
      <c r="G1474" s="140" t="s">
        <v>154</v>
      </c>
      <c r="H1474" s="140" t="s">
        <v>199</v>
      </c>
      <c r="I1474" s="141">
        <v>155</v>
      </c>
    </row>
    <row r="1475" spans="1:9" x14ac:dyDescent="0.35">
      <c r="A1475" s="141">
        <v>2019</v>
      </c>
      <c r="B1475" s="140" t="s">
        <v>16</v>
      </c>
      <c r="C1475" s="140" t="s">
        <v>17</v>
      </c>
      <c r="D1475" s="140" t="s">
        <v>184</v>
      </c>
      <c r="E1475" s="140" t="s">
        <v>188</v>
      </c>
      <c r="F1475" s="140" t="s">
        <v>162</v>
      </c>
      <c r="G1475" s="140" t="s">
        <v>154</v>
      </c>
      <c r="H1475" s="140" t="s">
        <v>258</v>
      </c>
      <c r="I1475" s="141">
        <v>18</v>
      </c>
    </row>
    <row r="1476" spans="1:9" x14ac:dyDescent="0.35">
      <c r="A1476" s="141">
        <v>2019</v>
      </c>
      <c r="B1476" s="140" t="s">
        <v>16</v>
      </c>
      <c r="C1476" s="140" t="s">
        <v>17</v>
      </c>
      <c r="D1476" s="140" t="s">
        <v>184</v>
      </c>
      <c r="E1476" s="140" t="s">
        <v>188</v>
      </c>
      <c r="F1476" s="140" t="s">
        <v>162</v>
      </c>
      <c r="G1476" s="140" t="s">
        <v>200</v>
      </c>
      <c r="H1476" s="140" t="s">
        <v>199</v>
      </c>
      <c r="I1476" s="141">
        <v>40</v>
      </c>
    </row>
    <row r="1477" spans="1:9" x14ac:dyDescent="0.35">
      <c r="A1477" s="141">
        <v>2019</v>
      </c>
      <c r="B1477" s="140" t="s">
        <v>16</v>
      </c>
      <c r="C1477" s="140" t="s">
        <v>17</v>
      </c>
      <c r="D1477" s="140" t="s">
        <v>184</v>
      </c>
      <c r="E1477" s="140" t="s">
        <v>188</v>
      </c>
      <c r="F1477" s="140" t="s">
        <v>162</v>
      </c>
      <c r="G1477" s="140" t="s">
        <v>200</v>
      </c>
      <c r="H1477" s="140" t="s">
        <v>258</v>
      </c>
      <c r="I1477" s="141">
        <v>0</v>
      </c>
    </row>
    <row r="1478" spans="1:9" x14ac:dyDescent="0.35">
      <c r="A1478" s="141">
        <v>2019</v>
      </c>
      <c r="B1478" s="140" t="s">
        <v>18</v>
      </c>
      <c r="C1478" s="140" t="s">
        <v>19</v>
      </c>
      <c r="D1478" s="140" t="s">
        <v>184</v>
      </c>
      <c r="E1478" s="140" t="s">
        <v>187</v>
      </c>
      <c r="F1478" s="140" t="s">
        <v>162</v>
      </c>
      <c r="G1478" s="140" t="s">
        <v>154</v>
      </c>
      <c r="H1478" s="140" t="s">
        <v>199</v>
      </c>
      <c r="I1478" s="141">
        <v>322</v>
      </c>
    </row>
    <row r="1479" spans="1:9" x14ac:dyDescent="0.35">
      <c r="A1479" s="141">
        <v>2019</v>
      </c>
      <c r="B1479" s="140" t="s">
        <v>18</v>
      </c>
      <c r="C1479" s="140" t="s">
        <v>19</v>
      </c>
      <c r="D1479" s="140" t="s">
        <v>184</v>
      </c>
      <c r="E1479" s="140" t="s">
        <v>187</v>
      </c>
      <c r="F1479" s="140" t="s">
        <v>162</v>
      </c>
      <c r="G1479" s="140" t="s">
        <v>154</v>
      </c>
      <c r="H1479" s="140" t="s">
        <v>258</v>
      </c>
      <c r="I1479" s="141">
        <v>26</v>
      </c>
    </row>
    <row r="1480" spans="1:9" x14ac:dyDescent="0.35">
      <c r="A1480" s="141">
        <v>2019</v>
      </c>
      <c r="B1480" s="140" t="s">
        <v>18</v>
      </c>
      <c r="C1480" s="140" t="s">
        <v>19</v>
      </c>
      <c r="D1480" s="140" t="s">
        <v>184</v>
      </c>
      <c r="E1480" s="140" t="s">
        <v>187</v>
      </c>
      <c r="F1480" s="140" t="s">
        <v>162</v>
      </c>
      <c r="G1480" s="140" t="s">
        <v>200</v>
      </c>
      <c r="H1480" s="140" t="s">
        <v>199</v>
      </c>
      <c r="I1480" s="141">
        <v>118</v>
      </c>
    </row>
    <row r="1481" spans="1:9" x14ac:dyDescent="0.35">
      <c r="A1481" s="141">
        <v>2019</v>
      </c>
      <c r="B1481" s="140" t="s">
        <v>18</v>
      </c>
      <c r="C1481" s="140" t="s">
        <v>19</v>
      </c>
      <c r="D1481" s="140" t="s">
        <v>184</v>
      </c>
      <c r="E1481" s="140" t="s">
        <v>187</v>
      </c>
      <c r="F1481" s="140" t="s">
        <v>162</v>
      </c>
      <c r="G1481" s="140" t="s">
        <v>200</v>
      </c>
      <c r="H1481" s="140" t="s">
        <v>258</v>
      </c>
      <c r="I1481" s="141">
        <v>13</v>
      </c>
    </row>
    <row r="1482" spans="1:9" x14ac:dyDescent="0.35">
      <c r="A1482" s="141">
        <v>2019</v>
      </c>
      <c r="B1482" s="140" t="s">
        <v>20</v>
      </c>
      <c r="C1482" s="140" t="s">
        <v>21</v>
      </c>
      <c r="D1482" s="140" t="s">
        <v>184</v>
      </c>
      <c r="E1482" s="140" t="s">
        <v>188</v>
      </c>
      <c r="F1482" s="140" t="s">
        <v>162</v>
      </c>
      <c r="G1482" s="140" t="s">
        <v>154</v>
      </c>
      <c r="H1482" s="140" t="s">
        <v>199</v>
      </c>
      <c r="I1482" s="141">
        <v>1444</v>
      </c>
    </row>
    <row r="1483" spans="1:9" x14ac:dyDescent="0.35">
      <c r="A1483" s="141">
        <v>2019</v>
      </c>
      <c r="B1483" s="140" t="s">
        <v>20</v>
      </c>
      <c r="C1483" s="140" t="s">
        <v>21</v>
      </c>
      <c r="D1483" s="140" t="s">
        <v>184</v>
      </c>
      <c r="E1483" s="140" t="s">
        <v>188</v>
      </c>
      <c r="F1483" s="140" t="s">
        <v>162</v>
      </c>
      <c r="G1483" s="140" t="s">
        <v>154</v>
      </c>
      <c r="H1483" s="140" t="s">
        <v>258</v>
      </c>
      <c r="I1483" s="141">
        <v>14</v>
      </c>
    </row>
    <row r="1484" spans="1:9" x14ac:dyDescent="0.35">
      <c r="A1484" s="141">
        <v>2019</v>
      </c>
      <c r="B1484" s="140" t="s">
        <v>20</v>
      </c>
      <c r="C1484" s="140" t="s">
        <v>21</v>
      </c>
      <c r="D1484" s="140" t="s">
        <v>184</v>
      </c>
      <c r="E1484" s="140" t="s">
        <v>188</v>
      </c>
      <c r="F1484" s="140" t="s">
        <v>162</v>
      </c>
      <c r="G1484" s="140" t="s">
        <v>200</v>
      </c>
      <c r="H1484" s="140" t="s">
        <v>199</v>
      </c>
      <c r="I1484" s="141">
        <v>261</v>
      </c>
    </row>
    <row r="1485" spans="1:9" x14ac:dyDescent="0.35">
      <c r="A1485" s="141">
        <v>2019</v>
      </c>
      <c r="B1485" s="140" t="s">
        <v>20</v>
      </c>
      <c r="C1485" s="140" t="s">
        <v>21</v>
      </c>
      <c r="D1485" s="140" t="s">
        <v>184</v>
      </c>
      <c r="E1485" s="140" t="s">
        <v>188</v>
      </c>
      <c r="F1485" s="140" t="s">
        <v>162</v>
      </c>
      <c r="G1485" s="140" t="s">
        <v>200</v>
      </c>
      <c r="H1485" s="140" t="s">
        <v>258</v>
      </c>
      <c r="I1485" s="141">
        <v>4</v>
      </c>
    </row>
    <row r="1486" spans="1:9" x14ac:dyDescent="0.35">
      <c r="A1486" s="141">
        <v>2019</v>
      </c>
      <c r="B1486" s="140" t="s">
        <v>189</v>
      </c>
      <c r="C1486" s="140" t="s">
        <v>201</v>
      </c>
      <c r="D1486" s="140" t="s">
        <v>184</v>
      </c>
      <c r="E1486" s="140" t="s">
        <v>187</v>
      </c>
      <c r="F1486" s="140" t="s">
        <v>162</v>
      </c>
      <c r="G1486" s="140" t="s">
        <v>154</v>
      </c>
      <c r="H1486" s="140" t="s">
        <v>199</v>
      </c>
      <c r="I1486" s="141">
        <v>743</v>
      </c>
    </row>
    <row r="1487" spans="1:9" x14ac:dyDescent="0.35">
      <c r="A1487" s="141">
        <v>2019</v>
      </c>
      <c r="B1487" s="140" t="s">
        <v>189</v>
      </c>
      <c r="C1487" s="140" t="s">
        <v>201</v>
      </c>
      <c r="D1487" s="140" t="s">
        <v>184</v>
      </c>
      <c r="E1487" s="140" t="s">
        <v>187</v>
      </c>
      <c r="F1487" s="140" t="s">
        <v>162</v>
      </c>
      <c r="G1487" s="140" t="s">
        <v>154</v>
      </c>
      <c r="H1487" s="140" t="s">
        <v>258</v>
      </c>
      <c r="I1487" s="141">
        <v>26</v>
      </c>
    </row>
    <row r="1488" spans="1:9" x14ac:dyDescent="0.35">
      <c r="A1488" s="141">
        <v>2019</v>
      </c>
      <c r="B1488" s="140" t="s">
        <v>189</v>
      </c>
      <c r="C1488" s="140" t="s">
        <v>201</v>
      </c>
      <c r="D1488" s="140" t="s">
        <v>184</v>
      </c>
      <c r="E1488" s="140" t="s">
        <v>187</v>
      </c>
      <c r="F1488" s="140" t="s">
        <v>162</v>
      </c>
      <c r="G1488" s="140" t="s">
        <v>200</v>
      </c>
      <c r="H1488" s="140" t="s">
        <v>199</v>
      </c>
      <c r="I1488" s="141">
        <v>248</v>
      </c>
    </row>
    <row r="1489" spans="1:9" x14ac:dyDescent="0.35">
      <c r="A1489" s="141">
        <v>2019</v>
      </c>
      <c r="B1489" s="140" t="s">
        <v>189</v>
      </c>
      <c r="C1489" s="140" t="s">
        <v>201</v>
      </c>
      <c r="D1489" s="140" t="s">
        <v>184</v>
      </c>
      <c r="E1489" s="140" t="s">
        <v>187</v>
      </c>
      <c r="F1489" s="140" t="s">
        <v>162</v>
      </c>
      <c r="G1489" s="140" t="s">
        <v>200</v>
      </c>
      <c r="H1489" s="140" t="s">
        <v>258</v>
      </c>
      <c r="I1489" s="141">
        <v>10</v>
      </c>
    </row>
    <row r="1490" spans="1:9" x14ac:dyDescent="0.35">
      <c r="A1490" s="141">
        <v>2019</v>
      </c>
      <c r="B1490" s="140" t="s">
        <v>24</v>
      </c>
      <c r="C1490" s="140" t="s">
        <v>25</v>
      </c>
      <c r="D1490" s="140" t="s">
        <v>184</v>
      </c>
      <c r="E1490" s="140" t="s">
        <v>188</v>
      </c>
      <c r="F1490" s="140" t="s">
        <v>162</v>
      </c>
      <c r="G1490" s="140" t="s">
        <v>154</v>
      </c>
      <c r="H1490" s="140" t="s">
        <v>199</v>
      </c>
      <c r="I1490" s="141">
        <v>136</v>
      </c>
    </row>
    <row r="1491" spans="1:9" x14ac:dyDescent="0.35">
      <c r="A1491" s="141">
        <v>2019</v>
      </c>
      <c r="B1491" s="140" t="s">
        <v>24</v>
      </c>
      <c r="C1491" s="140" t="s">
        <v>25</v>
      </c>
      <c r="D1491" s="140" t="s">
        <v>184</v>
      </c>
      <c r="E1491" s="140" t="s">
        <v>188</v>
      </c>
      <c r="F1491" s="140" t="s">
        <v>162</v>
      </c>
      <c r="G1491" s="140" t="s">
        <v>154</v>
      </c>
      <c r="H1491" s="140" t="s">
        <v>258</v>
      </c>
      <c r="I1491" s="141">
        <v>291</v>
      </c>
    </row>
    <row r="1492" spans="1:9" x14ac:dyDescent="0.35">
      <c r="A1492" s="141">
        <v>2019</v>
      </c>
      <c r="B1492" s="140" t="s">
        <v>24</v>
      </c>
      <c r="C1492" s="140" t="s">
        <v>25</v>
      </c>
      <c r="D1492" s="140" t="s">
        <v>184</v>
      </c>
      <c r="E1492" s="140" t="s">
        <v>188</v>
      </c>
      <c r="F1492" s="140" t="s">
        <v>162</v>
      </c>
      <c r="G1492" s="140" t="s">
        <v>200</v>
      </c>
      <c r="H1492" s="140" t="s">
        <v>199</v>
      </c>
      <c r="I1492" s="141">
        <v>46</v>
      </c>
    </row>
    <row r="1493" spans="1:9" x14ac:dyDescent="0.35">
      <c r="A1493" s="141">
        <v>2019</v>
      </c>
      <c r="B1493" s="140" t="s">
        <v>24</v>
      </c>
      <c r="C1493" s="140" t="s">
        <v>25</v>
      </c>
      <c r="D1493" s="140" t="s">
        <v>184</v>
      </c>
      <c r="E1493" s="140" t="s">
        <v>188</v>
      </c>
      <c r="F1493" s="140" t="s">
        <v>162</v>
      </c>
      <c r="G1493" s="140" t="s">
        <v>200</v>
      </c>
      <c r="H1493" s="140" t="s">
        <v>258</v>
      </c>
      <c r="I1493" s="141">
        <v>37</v>
      </c>
    </row>
    <row r="1494" spans="1:9" x14ac:dyDescent="0.35">
      <c r="A1494" s="141">
        <v>2019</v>
      </c>
      <c r="B1494" s="140" t="s">
        <v>26</v>
      </c>
      <c r="C1494" s="140" t="s">
        <v>27</v>
      </c>
      <c r="D1494" s="140" t="s">
        <v>184</v>
      </c>
      <c r="E1494" s="140" t="s">
        <v>187</v>
      </c>
      <c r="F1494" s="140" t="s">
        <v>162</v>
      </c>
      <c r="G1494" s="140" t="s">
        <v>154</v>
      </c>
      <c r="H1494" s="140" t="s">
        <v>199</v>
      </c>
      <c r="I1494" s="141">
        <v>379</v>
      </c>
    </row>
    <row r="1495" spans="1:9" x14ac:dyDescent="0.35">
      <c r="A1495" s="141">
        <v>2019</v>
      </c>
      <c r="B1495" s="140" t="s">
        <v>26</v>
      </c>
      <c r="C1495" s="140" t="s">
        <v>27</v>
      </c>
      <c r="D1495" s="140" t="s">
        <v>184</v>
      </c>
      <c r="E1495" s="140" t="s">
        <v>187</v>
      </c>
      <c r="F1495" s="140" t="s">
        <v>162</v>
      </c>
      <c r="G1495" s="140" t="s">
        <v>154</v>
      </c>
      <c r="H1495" s="140" t="s">
        <v>258</v>
      </c>
      <c r="I1495" s="141">
        <v>18</v>
      </c>
    </row>
    <row r="1496" spans="1:9" x14ac:dyDescent="0.35">
      <c r="A1496" s="141">
        <v>2019</v>
      </c>
      <c r="B1496" s="140" t="s">
        <v>26</v>
      </c>
      <c r="C1496" s="140" t="s">
        <v>27</v>
      </c>
      <c r="D1496" s="140" t="s">
        <v>184</v>
      </c>
      <c r="E1496" s="140" t="s">
        <v>187</v>
      </c>
      <c r="F1496" s="140" t="s">
        <v>162</v>
      </c>
      <c r="G1496" s="140" t="s">
        <v>200</v>
      </c>
      <c r="H1496" s="140" t="s">
        <v>199</v>
      </c>
      <c r="I1496" s="141">
        <v>123</v>
      </c>
    </row>
    <row r="1497" spans="1:9" x14ac:dyDescent="0.35">
      <c r="A1497" s="141">
        <v>2019</v>
      </c>
      <c r="B1497" s="140" t="s">
        <v>26</v>
      </c>
      <c r="C1497" s="140" t="s">
        <v>27</v>
      </c>
      <c r="D1497" s="140" t="s">
        <v>184</v>
      </c>
      <c r="E1497" s="140" t="s">
        <v>187</v>
      </c>
      <c r="F1497" s="140" t="s">
        <v>162</v>
      </c>
      <c r="G1497" s="140" t="s">
        <v>200</v>
      </c>
      <c r="H1497" s="140" t="s">
        <v>258</v>
      </c>
      <c r="I1497" s="141">
        <v>3</v>
      </c>
    </row>
    <row r="1498" spans="1:9" x14ac:dyDescent="0.35">
      <c r="A1498" s="141">
        <v>2019</v>
      </c>
      <c r="B1498" s="140" t="s">
        <v>28</v>
      </c>
      <c r="C1498" s="140" t="s">
        <v>29</v>
      </c>
      <c r="D1498" s="140" t="s">
        <v>184</v>
      </c>
      <c r="E1498" s="140" t="s">
        <v>187</v>
      </c>
      <c r="F1498" s="140" t="s">
        <v>162</v>
      </c>
      <c r="G1498" s="140" t="s">
        <v>154</v>
      </c>
      <c r="H1498" s="140" t="s">
        <v>199</v>
      </c>
      <c r="I1498" s="141">
        <v>177</v>
      </c>
    </row>
    <row r="1499" spans="1:9" x14ac:dyDescent="0.35">
      <c r="A1499" s="141">
        <v>2019</v>
      </c>
      <c r="B1499" s="140" t="s">
        <v>28</v>
      </c>
      <c r="C1499" s="140" t="s">
        <v>29</v>
      </c>
      <c r="D1499" s="140" t="s">
        <v>184</v>
      </c>
      <c r="E1499" s="140" t="s">
        <v>187</v>
      </c>
      <c r="F1499" s="140" t="s">
        <v>162</v>
      </c>
      <c r="G1499" s="140" t="s">
        <v>154</v>
      </c>
      <c r="H1499" s="140" t="s">
        <v>258</v>
      </c>
      <c r="I1499" s="141">
        <v>22</v>
      </c>
    </row>
    <row r="1500" spans="1:9" x14ac:dyDescent="0.35">
      <c r="A1500" s="141">
        <v>2019</v>
      </c>
      <c r="B1500" s="140" t="s">
        <v>28</v>
      </c>
      <c r="C1500" s="140" t="s">
        <v>29</v>
      </c>
      <c r="D1500" s="140" t="s">
        <v>184</v>
      </c>
      <c r="E1500" s="140" t="s">
        <v>187</v>
      </c>
      <c r="F1500" s="140" t="s">
        <v>162</v>
      </c>
      <c r="G1500" s="140" t="s">
        <v>200</v>
      </c>
      <c r="H1500" s="140" t="s">
        <v>199</v>
      </c>
      <c r="I1500" s="141">
        <v>100</v>
      </c>
    </row>
    <row r="1501" spans="1:9" x14ac:dyDescent="0.35">
      <c r="A1501" s="141">
        <v>2019</v>
      </c>
      <c r="B1501" s="140" t="s">
        <v>28</v>
      </c>
      <c r="C1501" s="140" t="s">
        <v>29</v>
      </c>
      <c r="D1501" s="140" t="s">
        <v>184</v>
      </c>
      <c r="E1501" s="140" t="s">
        <v>187</v>
      </c>
      <c r="F1501" s="140" t="s">
        <v>162</v>
      </c>
      <c r="G1501" s="140" t="s">
        <v>200</v>
      </c>
      <c r="H1501" s="140" t="s">
        <v>258</v>
      </c>
      <c r="I1501" s="141">
        <v>6</v>
      </c>
    </row>
    <row r="1502" spans="1:9" x14ac:dyDescent="0.35">
      <c r="A1502" s="141">
        <v>2019</v>
      </c>
      <c r="B1502" s="140" t="s">
        <v>30</v>
      </c>
      <c r="C1502" s="140" t="s">
        <v>31</v>
      </c>
      <c r="D1502" s="140" t="s">
        <v>184</v>
      </c>
      <c r="E1502" s="140" t="s">
        <v>187</v>
      </c>
      <c r="F1502" s="140" t="s">
        <v>162</v>
      </c>
      <c r="G1502" s="140" t="s">
        <v>154</v>
      </c>
      <c r="H1502" s="140" t="s">
        <v>199</v>
      </c>
      <c r="I1502" s="141">
        <v>17</v>
      </c>
    </row>
    <row r="1503" spans="1:9" x14ac:dyDescent="0.35">
      <c r="A1503" s="141">
        <v>2019</v>
      </c>
      <c r="B1503" s="140" t="s">
        <v>30</v>
      </c>
      <c r="C1503" s="140" t="s">
        <v>31</v>
      </c>
      <c r="D1503" s="140" t="s">
        <v>184</v>
      </c>
      <c r="E1503" s="140" t="s">
        <v>187</v>
      </c>
      <c r="F1503" s="140" t="s">
        <v>162</v>
      </c>
      <c r="G1503" s="140" t="s">
        <v>154</v>
      </c>
      <c r="H1503" s="140" t="s">
        <v>258</v>
      </c>
      <c r="I1503" s="141">
        <v>4</v>
      </c>
    </row>
    <row r="1504" spans="1:9" x14ac:dyDescent="0.35">
      <c r="A1504" s="141">
        <v>2019</v>
      </c>
      <c r="B1504" s="140" t="s">
        <v>30</v>
      </c>
      <c r="C1504" s="140" t="s">
        <v>31</v>
      </c>
      <c r="D1504" s="140" t="s">
        <v>184</v>
      </c>
      <c r="E1504" s="140" t="s">
        <v>187</v>
      </c>
      <c r="F1504" s="140" t="s">
        <v>162</v>
      </c>
      <c r="G1504" s="140" t="s">
        <v>200</v>
      </c>
      <c r="H1504" s="140" t="s">
        <v>199</v>
      </c>
      <c r="I1504" s="141">
        <v>8</v>
      </c>
    </row>
    <row r="1505" spans="1:9" x14ac:dyDescent="0.35">
      <c r="A1505" s="141">
        <v>2019</v>
      </c>
      <c r="B1505" s="140" t="s">
        <v>30</v>
      </c>
      <c r="C1505" s="140" t="s">
        <v>31</v>
      </c>
      <c r="D1505" s="140" t="s">
        <v>184</v>
      </c>
      <c r="E1505" s="140" t="s">
        <v>187</v>
      </c>
      <c r="F1505" s="140" t="s">
        <v>162</v>
      </c>
      <c r="G1505" s="140" t="s">
        <v>200</v>
      </c>
      <c r="H1505" s="140" t="s">
        <v>258</v>
      </c>
      <c r="I1505" s="141">
        <v>2</v>
      </c>
    </row>
    <row r="1506" spans="1:9" x14ac:dyDescent="0.35">
      <c r="A1506" s="141">
        <v>2019</v>
      </c>
      <c r="B1506" s="140" t="s">
        <v>32</v>
      </c>
      <c r="C1506" s="140" t="s">
        <v>33</v>
      </c>
      <c r="D1506" s="140" t="s">
        <v>185</v>
      </c>
      <c r="E1506" s="140" t="s">
        <v>186</v>
      </c>
      <c r="F1506" s="140" t="s">
        <v>162</v>
      </c>
      <c r="G1506" s="140" t="s">
        <v>154</v>
      </c>
      <c r="H1506" s="140" t="s">
        <v>199</v>
      </c>
      <c r="I1506" s="141">
        <v>3127</v>
      </c>
    </row>
    <row r="1507" spans="1:9" x14ac:dyDescent="0.35">
      <c r="A1507" s="141">
        <v>2019</v>
      </c>
      <c r="B1507" s="140" t="s">
        <v>32</v>
      </c>
      <c r="C1507" s="140" t="s">
        <v>33</v>
      </c>
      <c r="D1507" s="140" t="s">
        <v>185</v>
      </c>
      <c r="E1507" s="140" t="s">
        <v>186</v>
      </c>
      <c r="F1507" s="140" t="s">
        <v>162</v>
      </c>
      <c r="G1507" s="140" t="s">
        <v>154</v>
      </c>
      <c r="H1507" s="140" t="s">
        <v>258</v>
      </c>
      <c r="I1507" s="141">
        <v>374</v>
      </c>
    </row>
    <row r="1508" spans="1:9" x14ac:dyDescent="0.35">
      <c r="A1508" s="141">
        <v>2019</v>
      </c>
      <c r="B1508" s="140" t="s">
        <v>32</v>
      </c>
      <c r="C1508" s="140" t="s">
        <v>33</v>
      </c>
      <c r="D1508" s="140" t="s">
        <v>185</v>
      </c>
      <c r="E1508" s="140" t="s">
        <v>186</v>
      </c>
      <c r="F1508" s="140" t="s">
        <v>162</v>
      </c>
      <c r="G1508" s="140" t="s">
        <v>200</v>
      </c>
      <c r="H1508" s="140" t="s">
        <v>199</v>
      </c>
      <c r="I1508" s="141">
        <v>710</v>
      </c>
    </row>
    <row r="1509" spans="1:9" x14ac:dyDescent="0.35">
      <c r="A1509" s="141">
        <v>2019</v>
      </c>
      <c r="B1509" s="140" t="s">
        <v>32</v>
      </c>
      <c r="C1509" s="140" t="s">
        <v>33</v>
      </c>
      <c r="D1509" s="140" t="s">
        <v>185</v>
      </c>
      <c r="E1509" s="140" t="s">
        <v>186</v>
      </c>
      <c r="F1509" s="140" t="s">
        <v>162</v>
      </c>
      <c r="G1509" s="140" t="s">
        <v>200</v>
      </c>
      <c r="H1509" s="140" t="s">
        <v>258</v>
      </c>
      <c r="I1509" s="141">
        <v>105</v>
      </c>
    </row>
    <row r="1510" spans="1:9" x14ac:dyDescent="0.35">
      <c r="A1510" s="141">
        <v>2019</v>
      </c>
      <c r="B1510" s="140" t="s">
        <v>34</v>
      </c>
      <c r="C1510" s="140" t="s">
        <v>35</v>
      </c>
      <c r="D1510" s="140" t="s">
        <v>185</v>
      </c>
      <c r="E1510" s="140" t="s">
        <v>186</v>
      </c>
      <c r="F1510" s="140" t="s">
        <v>162</v>
      </c>
      <c r="G1510" s="140" t="s">
        <v>154</v>
      </c>
      <c r="H1510" s="140" t="s">
        <v>199</v>
      </c>
      <c r="I1510" s="141">
        <v>793</v>
      </c>
    </row>
    <row r="1511" spans="1:9" x14ac:dyDescent="0.35">
      <c r="A1511" s="141">
        <v>2019</v>
      </c>
      <c r="B1511" s="140" t="s">
        <v>34</v>
      </c>
      <c r="C1511" s="140" t="s">
        <v>35</v>
      </c>
      <c r="D1511" s="140" t="s">
        <v>185</v>
      </c>
      <c r="E1511" s="140" t="s">
        <v>186</v>
      </c>
      <c r="F1511" s="140" t="s">
        <v>162</v>
      </c>
      <c r="G1511" s="140" t="s">
        <v>154</v>
      </c>
      <c r="H1511" s="140" t="s">
        <v>258</v>
      </c>
      <c r="I1511" s="141">
        <v>54</v>
      </c>
    </row>
    <row r="1512" spans="1:9" x14ac:dyDescent="0.35">
      <c r="A1512" s="141">
        <v>2019</v>
      </c>
      <c r="B1512" s="140" t="s">
        <v>34</v>
      </c>
      <c r="C1512" s="140" t="s">
        <v>35</v>
      </c>
      <c r="D1512" s="140" t="s">
        <v>185</v>
      </c>
      <c r="E1512" s="140" t="s">
        <v>186</v>
      </c>
      <c r="F1512" s="140" t="s">
        <v>162</v>
      </c>
      <c r="G1512" s="140" t="s">
        <v>200</v>
      </c>
      <c r="H1512" s="140" t="s">
        <v>199</v>
      </c>
      <c r="I1512" s="141">
        <v>289</v>
      </c>
    </row>
    <row r="1513" spans="1:9" x14ac:dyDescent="0.35">
      <c r="A1513" s="141">
        <v>2019</v>
      </c>
      <c r="B1513" s="140" t="s">
        <v>34</v>
      </c>
      <c r="C1513" s="140" t="s">
        <v>35</v>
      </c>
      <c r="D1513" s="140" t="s">
        <v>185</v>
      </c>
      <c r="E1513" s="140" t="s">
        <v>186</v>
      </c>
      <c r="F1513" s="140" t="s">
        <v>162</v>
      </c>
      <c r="G1513" s="140" t="s">
        <v>200</v>
      </c>
      <c r="H1513" s="140" t="s">
        <v>258</v>
      </c>
      <c r="I1513" s="141">
        <v>28</v>
      </c>
    </row>
    <row r="1514" spans="1:9" x14ac:dyDescent="0.35">
      <c r="A1514" s="141">
        <v>2019</v>
      </c>
      <c r="B1514" s="140" t="s">
        <v>190</v>
      </c>
      <c r="C1514" s="140" t="s">
        <v>202</v>
      </c>
      <c r="D1514" s="140" t="s">
        <v>184</v>
      </c>
      <c r="E1514" s="140" t="s">
        <v>187</v>
      </c>
      <c r="F1514" s="140" t="s">
        <v>162</v>
      </c>
      <c r="G1514" s="140" t="s">
        <v>154</v>
      </c>
      <c r="H1514" s="140" t="s">
        <v>199</v>
      </c>
      <c r="I1514" s="141">
        <v>319</v>
      </c>
    </row>
    <row r="1515" spans="1:9" x14ac:dyDescent="0.35">
      <c r="A1515" s="141">
        <v>2019</v>
      </c>
      <c r="B1515" s="140" t="s">
        <v>190</v>
      </c>
      <c r="C1515" s="140" t="s">
        <v>202</v>
      </c>
      <c r="D1515" s="140" t="s">
        <v>184</v>
      </c>
      <c r="E1515" s="140" t="s">
        <v>187</v>
      </c>
      <c r="F1515" s="140" t="s">
        <v>162</v>
      </c>
      <c r="G1515" s="140" t="s">
        <v>154</v>
      </c>
      <c r="H1515" s="140" t="s">
        <v>258</v>
      </c>
      <c r="I1515" s="141">
        <v>18</v>
      </c>
    </row>
    <row r="1516" spans="1:9" x14ac:dyDescent="0.35">
      <c r="A1516" s="141">
        <v>2019</v>
      </c>
      <c r="B1516" s="140" t="s">
        <v>190</v>
      </c>
      <c r="C1516" s="140" t="s">
        <v>202</v>
      </c>
      <c r="D1516" s="140" t="s">
        <v>184</v>
      </c>
      <c r="E1516" s="140" t="s">
        <v>187</v>
      </c>
      <c r="F1516" s="140" t="s">
        <v>162</v>
      </c>
      <c r="G1516" s="140" t="s">
        <v>200</v>
      </c>
      <c r="H1516" s="140" t="s">
        <v>199</v>
      </c>
      <c r="I1516" s="141">
        <v>126</v>
      </c>
    </row>
    <row r="1517" spans="1:9" x14ac:dyDescent="0.35">
      <c r="A1517" s="141">
        <v>2019</v>
      </c>
      <c r="B1517" s="140" t="s">
        <v>190</v>
      </c>
      <c r="C1517" s="140" t="s">
        <v>202</v>
      </c>
      <c r="D1517" s="140" t="s">
        <v>184</v>
      </c>
      <c r="E1517" s="140" t="s">
        <v>187</v>
      </c>
      <c r="F1517" s="140" t="s">
        <v>162</v>
      </c>
      <c r="G1517" s="140" t="s">
        <v>200</v>
      </c>
      <c r="H1517" s="140" t="s">
        <v>258</v>
      </c>
      <c r="I1517" s="141">
        <v>7</v>
      </c>
    </row>
    <row r="1518" spans="1:9" x14ac:dyDescent="0.35">
      <c r="A1518" s="141">
        <v>2019</v>
      </c>
      <c r="B1518" s="140" t="s">
        <v>38</v>
      </c>
      <c r="C1518" s="140" t="s">
        <v>39</v>
      </c>
      <c r="D1518" s="140" t="s">
        <v>184</v>
      </c>
      <c r="E1518" s="140" t="s">
        <v>187</v>
      </c>
      <c r="F1518" s="140" t="s">
        <v>162</v>
      </c>
      <c r="G1518" s="140" t="s">
        <v>154</v>
      </c>
      <c r="H1518" s="140" t="s">
        <v>199</v>
      </c>
      <c r="I1518" s="141">
        <v>337</v>
      </c>
    </row>
    <row r="1519" spans="1:9" x14ac:dyDescent="0.35">
      <c r="A1519" s="141">
        <v>2019</v>
      </c>
      <c r="B1519" s="140" t="s">
        <v>38</v>
      </c>
      <c r="C1519" s="140" t="s">
        <v>39</v>
      </c>
      <c r="D1519" s="140" t="s">
        <v>184</v>
      </c>
      <c r="E1519" s="140" t="s">
        <v>187</v>
      </c>
      <c r="F1519" s="140" t="s">
        <v>162</v>
      </c>
      <c r="G1519" s="140" t="s">
        <v>154</v>
      </c>
      <c r="H1519" s="140" t="s">
        <v>258</v>
      </c>
      <c r="I1519" s="141">
        <v>8</v>
      </c>
    </row>
    <row r="1520" spans="1:9" x14ac:dyDescent="0.35">
      <c r="A1520" s="141">
        <v>2019</v>
      </c>
      <c r="B1520" s="140" t="s">
        <v>38</v>
      </c>
      <c r="C1520" s="140" t="s">
        <v>39</v>
      </c>
      <c r="D1520" s="140" t="s">
        <v>184</v>
      </c>
      <c r="E1520" s="140" t="s">
        <v>187</v>
      </c>
      <c r="F1520" s="140" t="s">
        <v>162</v>
      </c>
      <c r="G1520" s="140" t="s">
        <v>200</v>
      </c>
      <c r="H1520" s="140" t="s">
        <v>199</v>
      </c>
      <c r="I1520" s="141">
        <v>78</v>
      </c>
    </row>
    <row r="1521" spans="1:9" x14ac:dyDescent="0.35">
      <c r="A1521" s="141">
        <v>2019</v>
      </c>
      <c r="B1521" s="140" t="s">
        <v>38</v>
      </c>
      <c r="C1521" s="140" t="s">
        <v>39</v>
      </c>
      <c r="D1521" s="140" t="s">
        <v>184</v>
      </c>
      <c r="E1521" s="140" t="s">
        <v>187</v>
      </c>
      <c r="F1521" s="140" t="s">
        <v>162</v>
      </c>
      <c r="G1521" s="140" t="s">
        <v>200</v>
      </c>
      <c r="H1521" s="140" t="s">
        <v>258</v>
      </c>
      <c r="I1521" s="141">
        <v>0</v>
      </c>
    </row>
    <row r="1522" spans="1:9" x14ac:dyDescent="0.35">
      <c r="A1522" s="141">
        <v>2019</v>
      </c>
      <c r="B1522" s="140" t="s">
        <v>40</v>
      </c>
      <c r="C1522" s="140" t="s">
        <v>41</v>
      </c>
      <c r="D1522" s="140" t="s">
        <v>184</v>
      </c>
      <c r="E1522" s="140" t="s">
        <v>186</v>
      </c>
      <c r="F1522" s="140" t="s">
        <v>162</v>
      </c>
      <c r="G1522" s="140" t="s">
        <v>154</v>
      </c>
      <c r="H1522" s="140" t="s">
        <v>199</v>
      </c>
      <c r="I1522" s="141">
        <v>626</v>
      </c>
    </row>
    <row r="1523" spans="1:9" x14ac:dyDescent="0.35">
      <c r="A1523" s="141">
        <v>2019</v>
      </c>
      <c r="B1523" s="140" t="s">
        <v>40</v>
      </c>
      <c r="C1523" s="140" t="s">
        <v>41</v>
      </c>
      <c r="D1523" s="140" t="s">
        <v>184</v>
      </c>
      <c r="E1523" s="140" t="s">
        <v>186</v>
      </c>
      <c r="F1523" s="140" t="s">
        <v>162</v>
      </c>
      <c r="G1523" s="140" t="s">
        <v>154</v>
      </c>
      <c r="H1523" s="140" t="s">
        <v>258</v>
      </c>
      <c r="I1523" s="141">
        <v>25</v>
      </c>
    </row>
    <row r="1524" spans="1:9" x14ac:dyDescent="0.35">
      <c r="A1524" s="141">
        <v>2019</v>
      </c>
      <c r="B1524" s="140" t="s">
        <v>40</v>
      </c>
      <c r="C1524" s="140" t="s">
        <v>41</v>
      </c>
      <c r="D1524" s="140" t="s">
        <v>184</v>
      </c>
      <c r="E1524" s="140" t="s">
        <v>186</v>
      </c>
      <c r="F1524" s="140" t="s">
        <v>162</v>
      </c>
      <c r="G1524" s="140" t="s">
        <v>200</v>
      </c>
      <c r="H1524" s="140" t="s">
        <v>199</v>
      </c>
      <c r="I1524" s="141">
        <v>174</v>
      </c>
    </row>
    <row r="1525" spans="1:9" x14ac:dyDescent="0.35">
      <c r="A1525" s="141">
        <v>2019</v>
      </c>
      <c r="B1525" s="140" t="s">
        <v>40</v>
      </c>
      <c r="C1525" s="140" t="s">
        <v>41</v>
      </c>
      <c r="D1525" s="140" t="s">
        <v>184</v>
      </c>
      <c r="E1525" s="140" t="s">
        <v>186</v>
      </c>
      <c r="F1525" s="140" t="s">
        <v>162</v>
      </c>
      <c r="G1525" s="140" t="s">
        <v>200</v>
      </c>
      <c r="H1525" s="140" t="s">
        <v>258</v>
      </c>
      <c r="I1525" s="141">
        <v>4</v>
      </c>
    </row>
    <row r="1526" spans="1:9" x14ac:dyDescent="0.35">
      <c r="A1526" s="141">
        <v>2019</v>
      </c>
      <c r="B1526" s="140" t="s">
        <v>42</v>
      </c>
      <c r="C1526" s="140" t="s">
        <v>43</v>
      </c>
      <c r="D1526" s="140" t="s">
        <v>184</v>
      </c>
      <c r="E1526" s="140" t="s">
        <v>187</v>
      </c>
      <c r="F1526" s="140" t="s">
        <v>162</v>
      </c>
      <c r="G1526" s="140" t="s">
        <v>154</v>
      </c>
      <c r="H1526" s="140" t="s">
        <v>199</v>
      </c>
      <c r="I1526" s="141">
        <v>739</v>
      </c>
    </row>
    <row r="1527" spans="1:9" x14ac:dyDescent="0.35">
      <c r="A1527" s="141">
        <v>2019</v>
      </c>
      <c r="B1527" s="140" t="s">
        <v>42</v>
      </c>
      <c r="C1527" s="140" t="s">
        <v>43</v>
      </c>
      <c r="D1527" s="140" t="s">
        <v>184</v>
      </c>
      <c r="E1527" s="140" t="s">
        <v>187</v>
      </c>
      <c r="F1527" s="140" t="s">
        <v>162</v>
      </c>
      <c r="G1527" s="140" t="s">
        <v>154</v>
      </c>
      <c r="H1527" s="140" t="s">
        <v>258</v>
      </c>
      <c r="I1527" s="141">
        <v>25</v>
      </c>
    </row>
    <row r="1528" spans="1:9" x14ac:dyDescent="0.35">
      <c r="A1528" s="141">
        <v>2019</v>
      </c>
      <c r="B1528" s="140" t="s">
        <v>42</v>
      </c>
      <c r="C1528" s="140" t="s">
        <v>43</v>
      </c>
      <c r="D1528" s="140" t="s">
        <v>184</v>
      </c>
      <c r="E1528" s="140" t="s">
        <v>187</v>
      </c>
      <c r="F1528" s="140" t="s">
        <v>162</v>
      </c>
      <c r="G1528" s="140" t="s">
        <v>200</v>
      </c>
      <c r="H1528" s="140" t="s">
        <v>199</v>
      </c>
      <c r="I1528" s="141">
        <v>233</v>
      </c>
    </row>
    <row r="1529" spans="1:9" x14ac:dyDescent="0.35">
      <c r="A1529" s="141">
        <v>2019</v>
      </c>
      <c r="B1529" s="140" t="s">
        <v>42</v>
      </c>
      <c r="C1529" s="140" t="s">
        <v>43</v>
      </c>
      <c r="D1529" s="140" t="s">
        <v>184</v>
      </c>
      <c r="E1529" s="140" t="s">
        <v>187</v>
      </c>
      <c r="F1529" s="140" t="s">
        <v>162</v>
      </c>
      <c r="G1529" s="140" t="s">
        <v>200</v>
      </c>
      <c r="H1529" s="140" t="s">
        <v>258</v>
      </c>
      <c r="I1529" s="141">
        <v>6</v>
      </c>
    </row>
    <row r="1530" spans="1:9" x14ac:dyDescent="0.35">
      <c r="A1530" s="141">
        <v>2019</v>
      </c>
      <c r="B1530" s="140" t="s">
        <v>203</v>
      </c>
      <c r="C1530" s="140" t="s">
        <v>47</v>
      </c>
      <c r="D1530" s="140" t="s">
        <v>184</v>
      </c>
      <c r="E1530" s="140" t="s">
        <v>188</v>
      </c>
      <c r="F1530" s="140" t="s">
        <v>162</v>
      </c>
      <c r="G1530" s="140" t="s">
        <v>154</v>
      </c>
      <c r="H1530" s="140" t="s">
        <v>199</v>
      </c>
      <c r="I1530" s="141">
        <v>0</v>
      </c>
    </row>
    <row r="1531" spans="1:9" x14ac:dyDescent="0.35">
      <c r="A1531" s="141">
        <v>2019</v>
      </c>
      <c r="B1531" s="140" t="s">
        <v>203</v>
      </c>
      <c r="C1531" s="140" t="s">
        <v>47</v>
      </c>
      <c r="D1531" s="140" t="s">
        <v>184</v>
      </c>
      <c r="E1531" s="140" t="s">
        <v>188</v>
      </c>
      <c r="F1531" s="140" t="s">
        <v>162</v>
      </c>
      <c r="G1531" s="140" t="s">
        <v>154</v>
      </c>
      <c r="H1531" s="140" t="s">
        <v>258</v>
      </c>
      <c r="I1531" s="141">
        <v>0</v>
      </c>
    </row>
    <row r="1532" spans="1:9" x14ac:dyDescent="0.35">
      <c r="A1532" s="141">
        <v>2019</v>
      </c>
      <c r="B1532" s="140" t="s">
        <v>203</v>
      </c>
      <c r="C1532" s="140" t="s">
        <v>47</v>
      </c>
      <c r="D1532" s="140" t="s">
        <v>184</v>
      </c>
      <c r="E1532" s="140" t="s">
        <v>188</v>
      </c>
      <c r="F1532" s="140" t="s">
        <v>162</v>
      </c>
      <c r="G1532" s="140" t="s">
        <v>200</v>
      </c>
      <c r="H1532" s="140" t="s">
        <v>199</v>
      </c>
      <c r="I1532" s="141">
        <v>0</v>
      </c>
    </row>
    <row r="1533" spans="1:9" x14ac:dyDescent="0.35">
      <c r="A1533" s="141">
        <v>2019</v>
      </c>
      <c r="B1533" s="140" t="s">
        <v>203</v>
      </c>
      <c r="C1533" s="140" t="s">
        <v>47</v>
      </c>
      <c r="D1533" s="140" t="s">
        <v>184</v>
      </c>
      <c r="E1533" s="140" t="s">
        <v>188</v>
      </c>
      <c r="F1533" s="140" t="s">
        <v>162</v>
      </c>
      <c r="G1533" s="140" t="s">
        <v>200</v>
      </c>
      <c r="H1533" s="140" t="s">
        <v>258</v>
      </c>
      <c r="I1533" s="141">
        <v>0</v>
      </c>
    </row>
    <row r="1534" spans="1:9" x14ac:dyDescent="0.35">
      <c r="A1534" s="141">
        <v>2019</v>
      </c>
      <c r="B1534" s="140" t="s">
        <v>48</v>
      </c>
      <c r="C1534" s="140" t="s">
        <v>49</v>
      </c>
      <c r="D1534" s="140" t="s">
        <v>184</v>
      </c>
      <c r="E1534" s="140" t="s">
        <v>187</v>
      </c>
      <c r="F1534" s="140" t="s">
        <v>162</v>
      </c>
      <c r="G1534" s="140" t="s">
        <v>154</v>
      </c>
      <c r="H1534" s="140" t="s">
        <v>199</v>
      </c>
      <c r="I1534" s="141">
        <v>651</v>
      </c>
    </row>
    <row r="1535" spans="1:9" x14ac:dyDescent="0.35">
      <c r="A1535" s="141">
        <v>2019</v>
      </c>
      <c r="B1535" s="140" t="s">
        <v>48</v>
      </c>
      <c r="C1535" s="140" t="s">
        <v>49</v>
      </c>
      <c r="D1535" s="140" t="s">
        <v>184</v>
      </c>
      <c r="E1535" s="140" t="s">
        <v>187</v>
      </c>
      <c r="F1535" s="140" t="s">
        <v>162</v>
      </c>
      <c r="G1535" s="140" t="s">
        <v>154</v>
      </c>
      <c r="H1535" s="140" t="s">
        <v>258</v>
      </c>
      <c r="I1535" s="141">
        <v>64</v>
      </c>
    </row>
    <row r="1536" spans="1:9" x14ac:dyDescent="0.35">
      <c r="A1536" s="141">
        <v>2019</v>
      </c>
      <c r="B1536" s="140" t="s">
        <v>48</v>
      </c>
      <c r="C1536" s="140" t="s">
        <v>49</v>
      </c>
      <c r="D1536" s="140" t="s">
        <v>184</v>
      </c>
      <c r="E1536" s="140" t="s">
        <v>187</v>
      </c>
      <c r="F1536" s="140" t="s">
        <v>162</v>
      </c>
      <c r="G1536" s="140" t="s">
        <v>200</v>
      </c>
      <c r="H1536" s="140" t="s">
        <v>199</v>
      </c>
      <c r="I1536" s="141">
        <v>191</v>
      </c>
    </row>
    <row r="1537" spans="1:9" x14ac:dyDescent="0.35">
      <c r="A1537" s="141">
        <v>2019</v>
      </c>
      <c r="B1537" s="140" t="s">
        <v>48</v>
      </c>
      <c r="C1537" s="140" t="s">
        <v>49</v>
      </c>
      <c r="D1537" s="140" t="s">
        <v>184</v>
      </c>
      <c r="E1537" s="140" t="s">
        <v>187</v>
      </c>
      <c r="F1537" s="140" t="s">
        <v>162</v>
      </c>
      <c r="G1537" s="140" t="s">
        <v>200</v>
      </c>
      <c r="H1537" s="140" t="s">
        <v>258</v>
      </c>
      <c r="I1537" s="141">
        <v>20</v>
      </c>
    </row>
    <row r="1538" spans="1:9" x14ac:dyDescent="0.35">
      <c r="A1538" s="141">
        <v>2019</v>
      </c>
      <c r="B1538" s="140" t="s">
        <v>50</v>
      </c>
      <c r="C1538" s="140" t="s">
        <v>51</v>
      </c>
      <c r="D1538" s="140" t="s">
        <v>184</v>
      </c>
      <c r="E1538" s="140" t="s">
        <v>186</v>
      </c>
      <c r="F1538" s="140" t="s">
        <v>162</v>
      </c>
      <c r="G1538" s="140" t="s">
        <v>154</v>
      </c>
      <c r="H1538" s="140" t="s">
        <v>199</v>
      </c>
      <c r="I1538" s="141">
        <v>937</v>
      </c>
    </row>
    <row r="1539" spans="1:9" x14ac:dyDescent="0.35">
      <c r="A1539" s="141">
        <v>2019</v>
      </c>
      <c r="B1539" s="140" t="s">
        <v>50</v>
      </c>
      <c r="C1539" s="140" t="s">
        <v>51</v>
      </c>
      <c r="D1539" s="140" t="s">
        <v>184</v>
      </c>
      <c r="E1539" s="140" t="s">
        <v>186</v>
      </c>
      <c r="F1539" s="140" t="s">
        <v>162</v>
      </c>
      <c r="G1539" s="140" t="s">
        <v>154</v>
      </c>
      <c r="H1539" s="140" t="s">
        <v>258</v>
      </c>
      <c r="I1539" s="141">
        <v>22</v>
      </c>
    </row>
    <row r="1540" spans="1:9" x14ac:dyDescent="0.35">
      <c r="A1540" s="141">
        <v>2019</v>
      </c>
      <c r="B1540" s="140" t="s">
        <v>50</v>
      </c>
      <c r="C1540" s="140" t="s">
        <v>51</v>
      </c>
      <c r="D1540" s="140" t="s">
        <v>184</v>
      </c>
      <c r="E1540" s="140" t="s">
        <v>186</v>
      </c>
      <c r="F1540" s="140" t="s">
        <v>162</v>
      </c>
      <c r="G1540" s="140" t="s">
        <v>200</v>
      </c>
      <c r="H1540" s="140" t="s">
        <v>199</v>
      </c>
      <c r="I1540" s="141">
        <v>200</v>
      </c>
    </row>
    <row r="1541" spans="1:9" x14ac:dyDescent="0.35">
      <c r="A1541" s="141">
        <v>2019</v>
      </c>
      <c r="B1541" s="140" t="s">
        <v>50</v>
      </c>
      <c r="C1541" s="140" t="s">
        <v>51</v>
      </c>
      <c r="D1541" s="140" t="s">
        <v>184</v>
      </c>
      <c r="E1541" s="140" t="s">
        <v>186</v>
      </c>
      <c r="F1541" s="140" t="s">
        <v>162</v>
      </c>
      <c r="G1541" s="140" t="s">
        <v>200</v>
      </c>
      <c r="H1541" s="140" t="s">
        <v>258</v>
      </c>
      <c r="I1541" s="141">
        <v>11</v>
      </c>
    </row>
    <row r="1542" spans="1:9" x14ac:dyDescent="0.35">
      <c r="A1542" s="141">
        <v>2019</v>
      </c>
      <c r="B1542" s="140" t="s">
        <v>52</v>
      </c>
      <c r="C1542" s="140" t="s">
        <v>53</v>
      </c>
      <c r="D1542" s="140" t="s">
        <v>184</v>
      </c>
      <c r="E1542" s="140" t="s">
        <v>187</v>
      </c>
      <c r="F1542" s="140" t="s">
        <v>162</v>
      </c>
      <c r="G1542" s="140" t="s">
        <v>154</v>
      </c>
      <c r="H1542" s="140" t="s">
        <v>199</v>
      </c>
      <c r="I1542" s="141">
        <v>440</v>
      </c>
    </row>
    <row r="1543" spans="1:9" x14ac:dyDescent="0.35">
      <c r="A1543" s="141">
        <v>2019</v>
      </c>
      <c r="B1543" s="140" t="s">
        <v>52</v>
      </c>
      <c r="C1543" s="140" t="s">
        <v>53</v>
      </c>
      <c r="D1543" s="140" t="s">
        <v>184</v>
      </c>
      <c r="E1543" s="140" t="s">
        <v>187</v>
      </c>
      <c r="F1543" s="140" t="s">
        <v>162</v>
      </c>
      <c r="G1543" s="140" t="s">
        <v>154</v>
      </c>
      <c r="H1543" s="140" t="s">
        <v>258</v>
      </c>
      <c r="I1543" s="141">
        <v>17</v>
      </c>
    </row>
    <row r="1544" spans="1:9" x14ac:dyDescent="0.35">
      <c r="A1544" s="141">
        <v>2019</v>
      </c>
      <c r="B1544" s="140" t="s">
        <v>52</v>
      </c>
      <c r="C1544" s="140" t="s">
        <v>53</v>
      </c>
      <c r="D1544" s="140" t="s">
        <v>184</v>
      </c>
      <c r="E1544" s="140" t="s">
        <v>187</v>
      </c>
      <c r="F1544" s="140" t="s">
        <v>162</v>
      </c>
      <c r="G1544" s="140" t="s">
        <v>200</v>
      </c>
      <c r="H1544" s="140" t="s">
        <v>199</v>
      </c>
      <c r="I1544" s="141">
        <v>110</v>
      </c>
    </row>
    <row r="1545" spans="1:9" x14ac:dyDescent="0.35">
      <c r="A1545" s="141">
        <v>2019</v>
      </c>
      <c r="B1545" s="140" t="s">
        <v>52</v>
      </c>
      <c r="C1545" s="140" t="s">
        <v>53</v>
      </c>
      <c r="D1545" s="140" t="s">
        <v>184</v>
      </c>
      <c r="E1545" s="140" t="s">
        <v>187</v>
      </c>
      <c r="F1545" s="140" t="s">
        <v>162</v>
      </c>
      <c r="G1545" s="140" t="s">
        <v>200</v>
      </c>
      <c r="H1545" s="140" t="s">
        <v>258</v>
      </c>
      <c r="I1545" s="141">
        <v>12</v>
      </c>
    </row>
    <row r="1546" spans="1:9" x14ac:dyDescent="0.35">
      <c r="A1546" s="141">
        <v>2019</v>
      </c>
      <c r="B1546" s="140" t="s">
        <v>54</v>
      </c>
      <c r="C1546" s="140" t="s">
        <v>55</v>
      </c>
      <c r="D1546" s="140" t="s">
        <v>184</v>
      </c>
      <c r="E1546" s="140" t="s">
        <v>188</v>
      </c>
      <c r="F1546" s="140" t="s">
        <v>162</v>
      </c>
      <c r="G1546" s="140" t="s">
        <v>154</v>
      </c>
      <c r="H1546" s="140" t="s">
        <v>199</v>
      </c>
      <c r="I1546" s="141">
        <v>463</v>
      </c>
    </row>
    <row r="1547" spans="1:9" x14ac:dyDescent="0.35">
      <c r="A1547" s="141">
        <v>2019</v>
      </c>
      <c r="B1547" s="140" t="s">
        <v>54</v>
      </c>
      <c r="C1547" s="140" t="s">
        <v>55</v>
      </c>
      <c r="D1547" s="140" t="s">
        <v>184</v>
      </c>
      <c r="E1547" s="140" t="s">
        <v>188</v>
      </c>
      <c r="F1547" s="140" t="s">
        <v>162</v>
      </c>
      <c r="G1547" s="140" t="s">
        <v>154</v>
      </c>
      <c r="H1547" s="140" t="s">
        <v>258</v>
      </c>
      <c r="I1547" s="141">
        <v>12</v>
      </c>
    </row>
    <row r="1548" spans="1:9" x14ac:dyDescent="0.35">
      <c r="A1548" s="141">
        <v>2019</v>
      </c>
      <c r="B1548" s="140" t="s">
        <v>54</v>
      </c>
      <c r="C1548" s="140" t="s">
        <v>55</v>
      </c>
      <c r="D1548" s="140" t="s">
        <v>184</v>
      </c>
      <c r="E1548" s="140" t="s">
        <v>188</v>
      </c>
      <c r="F1548" s="140" t="s">
        <v>162</v>
      </c>
      <c r="G1548" s="140" t="s">
        <v>200</v>
      </c>
      <c r="H1548" s="140" t="s">
        <v>199</v>
      </c>
      <c r="I1548" s="141">
        <v>59</v>
      </c>
    </row>
    <row r="1549" spans="1:9" x14ac:dyDescent="0.35">
      <c r="A1549" s="141">
        <v>2019</v>
      </c>
      <c r="B1549" s="140" t="s">
        <v>54</v>
      </c>
      <c r="C1549" s="140" t="s">
        <v>55</v>
      </c>
      <c r="D1549" s="140" t="s">
        <v>184</v>
      </c>
      <c r="E1549" s="140" t="s">
        <v>188</v>
      </c>
      <c r="F1549" s="140" t="s">
        <v>162</v>
      </c>
      <c r="G1549" s="140" t="s">
        <v>200</v>
      </c>
      <c r="H1549" s="140" t="s">
        <v>258</v>
      </c>
      <c r="I1549" s="141">
        <v>0</v>
      </c>
    </row>
    <row r="1550" spans="1:9" x14ac:dyDescent="0.35">
      <c r="A1550" s="141">
        <v>2019</v>
      </c>
      <c r="B1550" s="140" t="s">
        <v>56</v>
      </c>
      <c r="C1550" s="140" t="s">
        <v>57</v>
      </c>
      <c r="D1550" s="140" t="s">
        <v>185</v>
      </c>
      <c r="E1550" s="140" t="s">
        <v>186</v>
      </c>
      <c r="F1550" s="140" t="s">
        <v>162</v>
      </c>
      <c r="G1550" s="140" t="s">
        <v>154</v>
      </c>
      <c r="H1550" s="140" t="s">
        <v>199</v>
      </c>
      <c r="I1550" s="141">
        <v>311</v>
      </c>
    </row>
    <row r="1551" spans="1:9" x14ac:dyDescent="0.35">
      <c r="A1551" s="141">
        <v>2019</v>
      </c>
      <c r="B1551" s="140" t="s">
        <v>56</v>
      </c>
      <c r="C1551" s="140" t="s">
        <v>57</v>
      </c>
      <c r="D1551" s="140" t="s">
        <v>185</v>
      </c>
      <c r="E1551" s="140" t="s">
        <v>186</v>
      </c>
      <c r="F1551" s="140" t="s">
        <v>162</v>
      </c>
      <c r="G1551" s="140" t="s">
        <v>154</v>
      </c>
      <c r="H1551" s="140" t="s">
        <v>258</v>
      </c>
      <c r="I1551" s="141">
        <v>11</v>
      </c>
    </row>
    <row r="1552" spans="1:9" x14ac:dyDescent="0.35">
      <c r="A1552" s="141">
        <v>2019</v>
      </c>
      <c r="B1552" s="140" t="s">
        <v>56</v>
      </c>
      <c r="C1552" s="140" t="s">
        <v>57</v>
      </c>
      <c r="D1552" s="140" t="s">
        <v>185</v>
      </c>
      <c r="E1552" s="140" t="s">
        <v>186</v>
      </c>
      <c r="F1552" s="140" t="s">
        <v>162</v>
      </c>
      <c r="G1552" s="140" t="s">
        <v>200</v>
      </c>
      <c r="H1552" s="140" t="s">
        <v>199</v>
      </c>
      <c r="I1552" s="141">
        <v>208</v>
      </c>
    </row>
    <row r="1553" spans="1:9" x14ac:dyDescent="0.35">
      <c r="A1553" s="141">
        <v>2019</v>
      </c>
      <c r="B1553" s="140" t="s">
        <v>56</v>
      </c>
      <c r="C1553" s="140" t="s">
        <v>57</v>
      </c>
      <c r="D1553" s="140" t="s">
        <v>185</v>
      </c>
      <c r="E1553" s="140" t="s">
        <v>186</v>
      </c>
      <c r="F1553" s="140" t="s">
        <v>162</v>
      </c>
      <c r="G1553" s="140" t="s">
        <v>200</v>
      </c>
      <c r="H1553" s="140" t="s">
        <v>258</v>
      </c>
      <c r="I1553" s="141">
        <v>6</v>
      </c>
    </row>
    <row r="1554" spans="1:9" x14ac:dyDescent="0.35">
      <c r="A1554" s="141">
        <v>2019</v>
      </c>
      <c r="B1554" s="140" t="s">
        <v>58</v>
      </c>
      <c r="C1554" s="140" t="s">
        <v>59</v>
      </c>
      <c r="D1554" s="140" t="s">
        <v>184</v>
      </c>
      <c r="E1554" s="140" t="s">
        <v>188</v>
      </c>
      <c r="F1554" s="140" t="s">
        <v>162</v>
      </c>
      <c r="G1554" s="140" t="s">
        <v>154</v>
      </c>
      <c r="H1554" s="140" t="s">
        <v>199</v>
      </c>
      <c r="I1554" s="141">
        <v>192</v>
      </c>
    </row>
    <row r="1555" spans="1:9" x14ac:dyDescent="0.35">
      <c r="A1555" s="141">
        <v>2019</v>
      </c>
      <c r="B1555" s="140" t="s">
        <v>58</v>
      </c>
      <c r="C1555" s="140" t="s">
        <v>59</v>
      </c>
      <c r="D1555" s="140" t="s">
        <v>184</v>
      </c>
      <c r="E1555" s="140" t="s">
        <v>188</v>
      </c>
      <c r="F1555" s="140" t="s">
        <v>162</v>
      </c>
      <c r="G1555" s="140" t="s">
        <v>154</v>
      </c>
      <c r="H1555" s="140" t="s">
        <v>258</v>
      </c>
      <c r="I1555" s="141">
        <v>3</v>
      </c>
    </row>
    <row r="1556" spans="1:9" x14ac:dyDescent="0.35">
      <c r="A1556" s="141">
        <v>2019</v>
      </c>
      <c r="B1556" s="140" t="s">
        <v>58</v>
      </c>
      <c r="C1556" s="140" t="s">
        <v>59</v>
      </c>
      <c r="D1556" s="140" t="s">
        <v>184</v>
      </c>
      <c r="E1556" s="140" t="s">
        <v>188</v>
      </c>
      <c r="F1556" s="140" t="s">
        <v>162</v>
      </c>
      <c r="G1556" s="140" t="s">
        <v>200</v>
      </c>
      <c r="H1556" s="140" t="s">
        <v>199</v>
      </c>
      <c r="I1556" s="141">
        <v>27</v>
      </c>
    </row>
    <row r="1557" spans="1:9" x14ac:dyDescent="0.35">
      <c r="A1557" s="141">
        <v>2019</v>
      </c>
      <c r="B1557" s="140" t="s">
        <v>58</v>
      </c>
      <c r="C1557" s="140" t="s">
        <v>59</v>
      </c>
      <c r="D1557" s="140" t="s">
        <v>184</v>
      </c>
      <c r="E1557" s="140" t="s">
        <v>188</v>
      </c>
      <c r="F1557" s="140" t="s">
        <v>162</v>
      </c>
      <c r="G1557" s="140" t="s">
        <v>200</v>
      </c>
      <c r="H1557" s="140" t="s">
        <v>258</v>
      </c>
      <c r="I1557" s="141">
        <v>0</v>
      </c>
    </row>
    <row r="1558" spans="1:9" x14ac:dyDescent="0.35">
      <c r="A1558" s="141">
        <v>2019</v>
      </c>
      <c r="B1558" s="140" t="s">
        <v>92</v>
      </c>
      <c r="C1558" s="140" t="s">
        <v>93</v>
      </c>
      <c r="D1558" s="140" t="s">
        <v>184</v>
      </c>
      <c r="E1558" s="140" t="s">
        <v>186</v>
      </c>
      <c r="F1558" s="140" t="s">
        <v>162</v>
      </c>
      <c r="G1558" s="140" t="s">
        <v>154</v>
      </c>
      <c r="H1558" s="140" t="s">
        <v>199</v>
      </c>
      <c r="I1558" s="141">
        <v>0</v>
      </c>
    </row>
    <row r="1559" spans="1:9" x14ac:dyDescent="0.35">
      <c r="A1559" s="141">
        <v>2019</v>
      </c>
      <c r="B1559" s="140" t="s">
        <v>92</v>
      </c>
      <c r="C1559" s="140" t="s">
        <v>93</v>
      </c>
      <c r="D1559" s="140" t="s">
        <v>184</v>
      </c>
      <c r="E1559" s="140" t="s">
        <v>186</v>
      </c>
      <c r="F1559" s="140" t="s">
        <v>162</v>
      </c>
      <c r="G1559" s="140" t="s">
        <v>154</v>
      </c>
      <c r="H1559" s="140" t="s">
        <v>258</v>
      </c>
      <c r="I1559" s="141">
        <v>0</v>
      </c>
    </row>
    <row r="1560" spans="1:9" x14ac:dyDescent="0.35">
      <c r="A1560" s="141">
        <v>2019</v>
      </c>
      <c r="B1560" s="140" t="s">
        <v>92</v>
      </c>
      <c r="C1560" s="140" t="s">
        <v>93</v>
      </c>
      <c r="D1560" s="140" t="s">
        <v>184</v>
      </c>
      <c r="E1560" s="140" t="s">
        <v>186</v>
      </c>
      <c r="F1560" s="140" t="s">
        <v>162</v>
      </c>
      <c r="G1560" s="140" t="s">
        <v>200</v>
      </c>
      <c r="H1560" s="140" t="s">
        <v>199</v>
      </c>
      <c r="I1560" s="141">
        <v>61</v>
      </c>
    </row>
    <row r="1561" spans="1:9" x14ac:dyDescent="0.35">
      <c r="A1561" s="141">
        <v>2019</v>
      </c>
      <c r="B1561" s="140" t="s">
        <v>92</v>
      </c>
      <c r="C1561" s="140" t="s">
        <v>93</v>
      </c>
      <c r="D1561" s="140" t="s">
        <v>184</v>
      </c>
      <c r="E1561" s="140" t="s">
        <v>186</v>
      </c>
      <c r="F1561" s="140" t="s">
        <v>162</v>
      </c>
      <c r="G1561" s="140" t="s">
        <v>200</v>
      </c>
      <c r="H1561" s="140" t="s">
        <v>258</v>
      </c>
      <c r="I1561" s="141">
        <v>1</v>
      </c>
    </row>
    <row r="1562" spans="1:9" x14ac:dyDescent="0.35">
      <c r="A1562" s="141">
        <v>2019</v>
      </c>
      <c r="B1562" s="140" t="s">
        <v>60</v>
      </c>
      <c r="C1562" s="140" t="s">
        <v>61</v>
      </c>
      <c r="D1562" s="140" t="s">
        <v>184</v>
      </c>
      <c r="E1562" s="140" t="s">
        <v>188</v>
      </c>
      <c r="F1562" s="140" t="s">
        <v>162</v>
      </c>
      <c r="G1562" s="140" t="s">
        <v>154</v>
      </c>
      <c r="H1562" s="140" t="s">
        <v>199</v>
      </c>
      <c r="I1562" s="141">
        <v>368</v>
      </c>
    </row>
    <row r="1563" spans="1:9" x14ac:dyDescent="0.35">
      <c r="A1563" s="141">
        <v>2019</v>
      </c>
      <c r="B1563" s="140" t="s">
        <v>60</v>
      </c>
      <c r="C1563" s="140" t="s">
        <v>61</v>
      </c>
      <c r="D1563" s="140" t="s">
        <v>184</v>
      </c>
      <c r="E1563" s="140" t="s">
        <v>188</v>
      </c>
      <c r="F1563" s="140" t="s">
        <v>162</v>
      </c>
      <c r="G1563" s="140" t="s">
        <v>154</v>
      </c>
      <c r="H1563" s="140" t="s">
        <v>258</v>
      </c>
      <c r="I1563" s="141">
        <v>7</v>
      </c>
    </row>
    <row r="1564" spans="1:9" x14ac:dyDescent="0.35">
      <c r="A1564" s="141">
        <v>2019</v>
      </c>
      <c r="B1564" s="140" t="s">
        <v>60</v>
      </c>
      <c r="C1564" s="140" t="s">
        <v>61</v>
      </c>
      <c r="D1564" s="140" t="s">
        <v>184</v>
      </c>
      <c r="E1564" s="140" t="s">
        <v>188</v>
      </c>
      <c r="F1564" s="140" t="s">
        <v>162</v>
      </c>
      <c r="G1564" s="140" t="s">
        <v>200</v>
      </c>
      <c r="H1564" s="140" t="s">
        <v>199</v>
      </c>
      <c r="I1564" s="141">
        <v>92</v>
      </c>
    </row>
    <row r="1565" spans="1:9" x14ac:dyDescent="0.35">
      <c r="A1565" s="141">
        <v>2019</v>
      </c>
      <c r="B1565" s="140" t="s">
        <v>60</v>
      </c>
      <c r="C1565" s="140" t="s">
        <v>61</v>
      </c>
      <c r="D1565" s="140" t="s">
        <v>184</v>
      </c>
      <c r="E1565" s="140" t="s">
        <v>188</v>
      </c>
      <c r="F1565" s="140" t="s">
        <v>162</v>
      </c>
      <c r="G1565" s="140" t="s">
        <v>200</v>
      </c>
      <c r="H1565" s="140" t="s">
        <v>258</v>
      </c>
      <c r="I1565" s="141">
        <v>3</v>
      </c>
    </row>
    <row r="1566" spans="1:9" x14ac:dyDescent="0.35">
      <c r="A1566" s="141">
        <v>2019</v>
      </c>
      <c r="B1566" s="140" t="s">
        <v>62</v>
      </c>
      <c r="C1566" s="140" t="s">
        <v>63</v>
      </c>
      <c r="D1566" s="140" t="s">
        <v>184</v>
      </c>
      <c r="E1566" s="140" t="s">
        <v>187</v>
      </c>
      <c r="F1566" s="140" t="s">
        <v>162</v>
      </c>
      <c r="G1566" s="140" t="s">
        <v>154</v>
      </c>
      <c r="H1566" s="140" t="s">
        <v>199</v>
      </c>
      <c r="I1566" s="141">
        <v>70</v>
      </c>
    </row>
    <row r="1567" spans="1:9" x14ac:dyDescent="0.35">
      <c r="A1567" s="141">
        <v>2019</v>
      </c>
      <c r="B1567" s="140" t="s">
        <v>62</v>
      </c>
      <c r="C1567" s="140" t="s">
        <v>63</v>
      </c>
      <c r="D1567" s="140" t="s">
        <v>184</v>
      </c>
      <c r="E1567" s="140" t="s">
        <v>187</v>
      </c>
      <c r="F1567" s="140" t="s">
        <v>162</v>
      </c>
      <c r="G1567" s="140" t="s">
        <v>154</v>
      </c>
      <c r="H1567" s="140" t="s">
        <v>258</v>
      </c>
      <c r="I1567" s="141">
        <v>4</v>
      </c>
    </row>
    <row r="1568" spans="1:9" x14ac:dyDescent="0.35">
      <c r="A1568" s="141">
        <v>2019</v>
      </c>
      <c r="B1568" s="140" t="s">
        <v>62</v>
      </c>
      <c r="C1568" s="140" t="s">
        <v>63</v>
      </c>
      <c r="D1568" s="140" t="s">
        <v>184</v>
      </c>
      <c r="E1568" s="140" t="s">
        <v>187</v>
      </c>
      <c r="F1568" s="140" t="s">
        <v>162</v>
      </c>
      <c r="G1568" s="140" t="s">
        <v>200</v>
      </c>
      <c r="H1568" s="140" t="s">
        <v>199</v>
      </c>
      <c r="I1568" s="141">
        <v>21</v>
      </c>
    </row>
    <row r="1569" spans="1:9" x14ac:dyDescent="0.35">
      <c r="A1569" s="141">
        <v>2019</v>
      </c>
      <c r="B1569" s="140" t="s">
        <v>62</v>
      </c>
      <c r="C1569" s="140" t="s">
        <v>63</v>
      </c>
      <c r="D1569" s="140" t="s">
        <v>184</v>
      </c>
      <c r="E1569" s="140" t="s">
        <v>187</v>
      </c>
      <c r="F1569" s="140" t="s">
        <v>162</v>
      </c>
      <c r="G1569" s="140" t="s">
        <v>200</v>
      </c>
      <c r="H1569" s="140" t="s">
        <v>258</v>
      </c>
      <c r="I1569" s="141">
        <v>1</v>
      </c>
    </row>
    <row r="1570" spans="1:9" x14ac:dyDescent="0.35">
      <c r="A1570" s="141">
        <v>2019</v>
      </c>
      <c r="B1570" s="140" t="s">
        <v>64</v>
      </c>
      <c r="C1570" s="140" t="s">
        <v>65</v>
      </c>
      <c r="D1570" s="140" t="s">
        <v>184</v>
      </c>
      <c r="E1570" s="140" t="s">
        <v>188</v>
      </c>
      <c r="F1570" s="140" t="s">
        <v>162</v>
      </c>
      <c r="G1570" s="140" t="s">
        <v>154</v>
      </c>
      <c r="H1570" s="140" t="s">
        <v>199</v>
      </c>
      <c r="I1570" s="141">
        <v>252</v>
      </c>
    </row>
    <row r="1571" spans="1:9" x14ac:dyDescent="0.35">
      <c r="A1571" s="141">
        <v>2019</v>
      </c>
      <c r="B1571" s="140" t="s">
        <v>64</v>
      </c>
      <c r="C1571" s="140" t="s">
        <v>65</v>
      </c>
      <c r="D1571" s="140" t="s">
        <v>184</v>
      </c>
      <c r="E1571" s="140" t="s">
        <v>188</v>
      </c>
      <c r="F1571" s="140" t="s">
        <v>162</v>
      </c>
      <c r="G1571" s="140" t="s">
        <v>154</v>
      </c>
      <c r="H1571" s="140" t="s">
        <v>258</v>
      </c>
      <c r="I1571" s="141">
        <v>1</v>
      </c>
    </row>
    <row r="1572" spans="1:9" x14ac:dyDescent="0.35">
      <c r="A1572" s="141">
        <v>2019</v>
      </c>
      <c r="B1572" s="140" t="s">
        <v>64</v>
      </c>
      <c r="C1572" s="140" t="s">
        <v>65</v>
      </c>
      <c r="D1572" s="140" t="s">
        <v>184</v>
      </c>
      <c r="E1572" s="140" t="s">
        <v>188</v>
      </c>
      <c r="F1572" s="140" t="s">
        <v>162</v>
      </c>
      <c r="G1572" s="140" t="s">
        <v>200</v>
      </c>
      <c r="H1572" s="140" t="s">
        <v>199</v>
      </c>
      <c r="I1572" s="141">
        <v>38</v>
      </c>
    </row>
    <row r="1573" spans="1:9" x14ac:dyDescent="0.35">
      <c r="A1573" s="141">
        <v>2019</v>
      </c>
      <c r="B1573" s="140" t="s">
        <v>64</v>
      </c>
      <c r="C1573" s="140" t="s">
        <v>65</v>
      </c>
      <c r="D1573" s="140" t="s">
        <v>184</v>
      </c>
      <c r="E1573" s="140" t="s">
        <v>188</v>
      </c>
      <c r="F1573" s="140" t="s">
        <v>162</v>
      </c>
      <c r="G1573" s="140" t="s">
        <v>200</v>
      </c>
      <c r="H1573" s="140" t="s">
        <v>258</v>
      </c>
      <c r="I1573" s="141">
        <v>0</v>
      </c>
    </row>
    <row r="1574" spans="1:9" x14ac:dyDescent="0.35">
      <c r="A1574" s="141">
        <v>2019</v>
      </c>
      <c r="B1574" s="140" t="s">
        <v>66</v>
      </c>
      <c r="C1574" s="140" t="s">
        <v>67</v>
      </c>
      <c r="D1574" s="140" t="s">
        <v>184</v>
      </c>
      <c r="E1574" s="140" t="s">
        <v>186</v>
      </c>
      <c r="F1574" s="140" t="s">
        <v>162</v>
      </c>
      <c r="G1574" s="140" t="s">
        <v>154</v>
      </c>
      <c r="H1574" s="140" t="s">
        <v>199</v>
      </c>
      <c r="I1574" s="141">
        <v>562</v>
      </c>
    </row>
    <row r="1575" spans="1:9" x14ac:dyDescent="0.35">
      <c r="A1575" s="141">
        <v>2019</v>
      </c>
      <c r="B1575" s="140" t="s">
        <v>66</v>
      </c>
      <c r="C1575" s="140" t="s">
        <v>67</v>
      </c>
      <c r="D1575" s="140" t="s">
        <v>184</v>
      </c>
      <c r="E1575" s="140" t="s">
        <v>186</v>
      </c>
      <c r="F1575" s="140" t="s">
        <v>162</v>
      </c>
      <c r="G1575" s="140" t="s">
        <v>154</v>
      </c>
      <c r="H1575" s="140" t="s">
        <v>258</v>
      </c>
      <c r="I1575" s="141">
        <v>23</v>
      </c>
    </row>
    <row r="1576" spans="1:9" x14ac:dyDescent="0.35">
      <c r="A1576" s="141">
        <v>2019</v>
      </c>
      <c r="B1576" s="140" t="s">
        <v>66</v>
      </c>
      <c r="C1576" s="140" t="s">
        <v>67</v>
      </c>
      <c r="D1576" s="140" t="s">
        <v>184</v>
      </c>
      <c r="E1576" s="140" t="s">
        <v>186</v>
      </c>
      <c r="F1576" s="140" t="s">
        <v>162</v>
      </c>
      <c r="G1576" s="140" t="s">
        <v>200</v>
      </c>
      <c r="H1576" s="140" t="s">
        <v>199</v>
      </c>
      <c r="I1576" s="141">
        <v>139</v>
      </c>
    </row>
    <row r="1577" spans="1:9" x14ac:dyDescent="0.35">
      <c r="A1577" s="141">
        <v>2019</v>
      </c>
      <c r="B1577" s="140" t="s">
        <v>66</v>
      </c>
      <c r="C1577" s="140" t="s">
        <v>67</v>
      </c>
      <c r="D1577" s="140" t="s">
        <v>184</v>
      </c>
      <c r="E1577" s="140" t="s">
        <v>186</v>
      </c>
      <c r="F1577" s="140" t="s">
        <v>162</v>
      </c>
      <c r="G1577" s="140" t="s">
        <v>200</v>
      </c>
      <c r="H1577" s="140" t="s">
        <v>258</v>
      </c>
      <c r="I1577" s="141">
        <v>3</v>
      </c>
    </row>
    <row r="1578" spans="1:9" x14ac:dyDescent="0.35">
      <c r="A1578" s="141">
        <v>2019</v>
      </c>
      <c r="B1578" s="140" t="s">
        <v>68</v>
      </c>
      <c r="C1578" s="140" t="s">
        <v>69</v>
      </c>
      <c r="D1578" s="140" t="s">
        <v>184</v>
      </c>
      <c r="E1578" s="140" t="s">
        <v>188</v>
      </c>
      <c r="F1578" s="140" t="s">
        <v>162</v>
      </c>
      <c r="G1578" s="140" t="s">
        <v>154</v>
      </c>
      <c r="H1578" s="140" t="s">
        <v>199</v>
      </c>
      <c r="I1578" s="141">
        <v>205</v>
      </c>
    </row>
    <row r="1579" spans="1:9" x14ac:dyDescent="0.35">
      <c r="A1579" s="141">
        <v>2019</v>
      </c>
      <c r="B1579" s="140" t="s">
        <v>68</v>
      </c>
      <c r="C1579" s="140" t="s">
        <v>69</v>
      </c>
      <c r="D1579" s="140" t="s">
        <v>184</v>
      </c>
      <c r="E1579" s="140" t="s">
        <v>188</v>
      </c>
      <c r="F1579" s="140" t="s">
        <v>162</v>
      </c>
      <c r="G1579" s="140" t="s">
        <v>154</v>
      </c>
      <c r="H1579" s="140" t="s">
        <v>258</v>
      </c>
      <c r="I1579" s="141">
        <v>10</v>
      </c>
    </row>
    <row r="1580" spans="1:9" x14ac:dyDescent="0.35">
      <c r="A1580" s="141">
        <v>2019</v>
      </c>
      <c r="B1580" s="140" t="s">
        <v>68</v>
      </c>
      <c r="C1580" s="140" t="s">
        <v>69</v>
      </c>
      <c r="D1580" s="140" t="s">
        <v>184</v>
      </c>
      <c r="E1580" s="140" t="s">
        <v>188</v>
      </c>
      <c r="F1580" s="140" t="s">
        <v>162</v>
      </c>
      <c r="G1580" s="140" t="s">
        <v>200</v>
      </c>
      <c r="H1580" s="140" t="s">
        <v>199</v>
      </c>
      <c r="I1580" s="141">
        <v>36</v>
      </c>
    </row>
    <row r="1581" spans="1:9" x14ac:dyDescent="0.35">
      <c r="A1581" s="141">
        <v>2019</v>
      </c>
      <c r="B1581" s="140" t="s">
        <v>68</v>
      </c>
      <c r="C1581" s="140" t="s">
        <v>69</v>
      </c>
      <c r="D1581" s="140" t="s">
        <v>184</v>
      </c>
      <c r="E1581" s="140" t="s">
        <v>188</v>
      </c>
      <c r="F1581" s="140" t="s">
        <v>162</v>
      </c>
      <c r="G1581" s="140" t="s">
        <v>200</v>
      </c>
      <c r="H1581" s="140" t="s">
        <v>258</v>
      </c>
      <c r="I1581" s="141">
        <v>0</v>
      </c>
    </row>
    <row r="1582" spans="1:9" x14ac:dyDescent="0.35">
      <c r="A1582" s="141">
        <v>2019</v>
      </c>
      <c r="B1582" s="140" t="s">
        <v>70</v>
      </c>
      <c r="C1582" s="140" t="s">
        <v>71</v>
      </c>
      <c r="D1582" s="140" t="s">
        <v>184</v>
      </c>
      <c r="E1582" s="140" t="s">
        <v>188</v>
      </c>
      <c r="F1582" s="140" t="s">
        <v>162</v>
      </c>
      <c r="G1582" s="140" t="s">
        <v>154</v>
      </c>
      <c r="H1582" s="140" t="s">
        <v>199</v>
      </c>
      <c r="I1582" s="141">
        <v>318</v>
      </c>
    </row>
    <row r="1583" spans="1:9" x14ac:dyDescent="0.35">
      <c r="A1583" s="141">
        <v>2019</v>
      </c>
      <c r="B1583" s="140" t="s">
        <v>70</v>
      </c>
      <c r="C1583" s="140" t="s">
        <v>71</v>
      </c>
      <c r="D1583" s="140" t="s">
        <v>184</v>
      </c>
      <c r="E1583" s="140" t="s">
        <v>188</v>
      </c>
      <c r="F1583" s="140" t="s">
        <v>162</v>
      </c>
      <c r="G1583" s="140" t="s">
        <v>154</v>
      </c>
      <c r="H1583" s="140" t="s">
        <v>258</v>
      </c>
      <c r="I1583" s="141">
        <v>4</v>
      </c>
    </row>
    <row r="1584" spans="1:9" x14ac:dyDescent="0.35">
      <c r="A1584" s="141">
        <v>2019</v>
      </c>
      <c r="B1584" s="140" t="s">
        <v>70</v>
      </c>
      <c r="C1584" s="140" t="s">
        <v>71</v>
      </c>
      <c r="D1584" s="140" t="s">
        <v>184</v>
      </c>
      <c r="E1584" s="140" t="s">
        <v>188</v>
      </c>
      <c r="F1584" s="140" t="s">
        <v>162</v>
      </c>
      <c r="G1584" s="140" t="s">
        <v>200</v>
      </c>
      <c r="H1584" s="140" t="s">
        <v>199</v>
      </c>
      <c r="I1584" s="141">
        <v>66</v>
      </c>
    </row>
    <row r="1585" spans="1:9" x14ac:dyDescent="0.35">
      <c r="A1585" s="141">
        <v>2019</v>
      </c>
      <c r="B1585" s="140" t="s">
        <v>70</v>
      </c>
      <c r="C1585" s="140" t="s">
        <v>71</v>
      </c>
      <c r="D1585" s="140" t="s">
        <v>184</v>
      </c>
      <c r="E1585" s="140" t="s">
        <v>188</v>
      </c>
      <c r="F1585" s="140" t="s">
        <v>162</v>
      </c>
      <c r="G1585" s="140" t="s">
        <v>200</v>
      </c>
      <c r="H1585" s="140" t="s">
        <v>258</v>
      </c>
      <c r="I1585" s="141">
        <v>3</v>
      </c>
    </row>
    <row r="1586" spans="1:9" x14ac:dyDescent="0.35">
      <c r="A1586" s="141">
        <v>2019</v>
      </c>
      <c r="B1586" s="140" t="s">
        <v>72</v>
      </c>
      <c r="C1586" s="140" t="s">
        <v>73</v>
      </c>
      <c r="D1586" s="140" t="s">
        <v>185</v>
      </c>
      <c r="E1586" s="140" t="s">
        <v>186</v>
      </c>
      <c r="F1586" s="140" t="s">
        <v>162</v>
      </c>
      <c r="G1586" s="140" t="s">
        <v>154</v>
      </c>
      <c r="H1586" s="140" t="s">
        <v>199</v>
      </c>
      <c r="I1586" s="141">
        <v>361</v>
      </c>
    </row>
    <row r="1587" spans="1:9" x14ac:dyDescent="0.35">
      <c r="A1587" s="141">
        <v>2019</v>
      </c>
      <c r="B1587" s="140" t="s">
        <v>72</v>
      </c>
      <c r="C1587" s="140" t="s">
        <v>73</v>
      </c>
      <c r="D1587" s="140" t="s">
        <v>185</v>
      </c>
      <c r="E1587" s="140" t="s">
        <v>186</v>
      </c>
      <c r="F1587" s="140" t="s">
        <v>162</v>
      </c>
      <c r="G1587" s="140" t="s">
        <v>154</v>
      </c>
      <c r="H1587" s="140" t="s">
        <v>258</v>
      </c>
      <c r="I1587" s="141">
        <v>15</v>
      </c>
    </row>
    <row r="1588" spans="1:9" x14ac:dyDescent="0.35">
      <c r="A1588" s="141">
        <v>2019</v>
      </c>
      <c r="B1588" s="140" t="s">
        <v>72</v>
      </c>
      <c r="C1588" s="140" t="s">
        <v>73</v>
      </c>
      <c r="D1588" s="140" t="s">
        <v>185</v>
      </c>
      <c r="E1588" s="140" t="s">
        <v>186</v>
      </c>
      <c r="F1588" s="140" t="s">
        <v>162</v>
      </c>
      <c r="G1588" s="140" t="s">
        <v>200</v>
      </c>
      <c r="H1588" s="140" t="s">
        <v>199</v>
      </c>
      <c r="I1588" s="141">
        <v>197</v>
      </c>
    </row>
    <row r="1589" spans="1:9" x14ac:dyDescent="0.35">
      <c r="A1589" s="141">
        <v>2019</v>
      </c>
      <c r="B1589" s="140" t="s">
        <v>72</v>
      </c>
      <c r="C1589" s="140" t="s">
        <v>73</v>
      </c>
      <c r="D1589" s="140" t="s">
        <v>185</v>
      </c>
      <c r="E1589" s="140" t="s">
        <v>186</v>
      </c>
      <c r="F1589" s="140" t="s">
        <v>162</v>
      </c>
      <c r="G1589" s="140" t="s">
        <v>200</v>
      </c>
      <c r="H1589" s="140" t="s">
        <v>258</v>
      </c>
      <c r="I1589" s="141">
        <v>10</v>
      </c>
    </row>
    <row r="1590" spans="1:9" x14ac:dyDescent="0.35">
      <c r="A1590" s="141">
        <v>2019</v>
      </c>
      <c r="B1590" s="140" t="s">
        <v>74</v>
      </c>
      <c r="C1590" s="140" t="s">
        <v>75</v>
      </c>
      <c r="D1590" s="140" t="s">
        <v>184</v>
      </c>
      <c r="E1590" s="140" t="s">
        <v>187</v>
      </c>
      <c r="F1590" s="140" t="s">
        <v>162</v>
      </c>
      <c r="G1590" s="140" t="s">
        <v>154</v>
      </c>
      <c r="H1590" s="140" t="s">
        <v>199</v>
      </c>
      <c r="I1590" s="141">
        <v>271</v>
      </c>
    </row>
    <row r="1591" spans="1:9" x14ac:dyDescent="0.35">
      <c r="A1591" s="141">
        <v>2019</v>
      </c>
      <c r="B1591" s="140" t="s">
        <v>74</v>
      </c>
      <c r="C1591" s="140" t="s">
        <v>75</v>
      </c>
      <c r="D1591" s="140" t="s">
        <v>184</v>
      </c>
      <c r="E1591" s="140" t="s">
        <v>187</v>
      </c>
      <c r="F1591" s="140" t="s">
        <v>162</v>
      </c>
      <c r="G1591" s="140" t="s">
        <v>154</v>
      </c>
      <c r="H1591" s="140" t="s">
        <v>258</v>
      </c>
      <c r="I1591" s="141">
        <v>21</v>
      </c>
    </row>
    <row r="1592" spans="1:9" x14ac:dyDescent="0.35">
      <c r="A1592" s="141">
        <v>2019</v>
      </c>
      <c r="B1592" s="140" t="s">
        <v>74</v>
      </c>
      <c r="C1592" s="140" t="s">
        <v>75</v>
      </c>
      <c r="D1592" s="140" t="s">
        <v>184</v>
      </c>
      <c r="E1592" s="140" t="s">
        <v>187</v>
      </c>
      <c r="F1592" s="140" t="s">
        <v>162</v>
      </c>
      <c r="G1592" s="140" t="s">
        <v>200</v>
      </c>
      <c r="H1592" s="140" t="s">
        <v>199</v>
      </c>
      <c r="I1592" s="141">
        <v>116</v>
      </c>
    </row>
    <row r="1593" spans="1:9" x14ac:dyDescent="0.35">
      <c r="A1593" s="141">
        <v>2019</v>
      </c>
      <c r="B1593" s="140" t="s">
        <v>74</v>
      </c>
      <c r="C1593" s="140" t="s">
        <v>75</v>
      </c>
      <c r="D1593" s="140" t="s">
        <v>184</v>
      </c>
      <c r="E1593" s="140" t="s">
        <v>187</v>
      </c>
      <c r="F1593" s="140" t="s">
        <v>162</v>
      </c>
      <c r="G1593" s="140" t="s">
        <v>200</v>
      </c>
      <c r="H1593" s="140" t="s">
        <v>258</v>
      </c>
      <c r="I1593" s="141">
        <v>5</v>
      </c>
    </row>
    <row r="1594" spans="1:9" x14ac:dyDescent="0.35">
      <c r="A1594" s="141">
        <v>2019</v>
      </c>
      <c r="B1594" s="140" t="s">
        <v>76</v>
      </c>
      <c r="C1594" s="140" t="s">
        <v>77</v>
      </c>
      <c r="D1594" s="140" t="s">
        <v>184</v>
      </c>
      <c r="E1594" s="140" t="s">
        <v>188</v>
      </c>
      <c r="F1594" s="140" t="s">
        <v>162</v>
      </c>
      <c r="G1594" s="140" t="s">
        <v>154</v>
      </c>
      <c r="H1594" s="140" t="s">
        <v>199</v>
      </c>
      <c r="I1594" s="141">
        <v>276</v>
      </c>
    </row>
    <row r="1595" spans="1:9" x14ac:dyDescent="0.35">
      <c r="A1595" s="141">
        <v>2019</v>
      </c>
      <c r="B1595" s="140" t="s">
        <v>76</v>
      </c>
      <c r="C1595" s="140" t="s">
        <v>77</v>
      </c>
      <c r="D1595" s="140" t="s">
        <v>184</v>
      </c>
      <c r="E1595" s="140" t="s">
        <v>188</v>
      </c>
      <c r="F1595" s="140" t="s">
        <v>162</v>
      </c>
      <c r="G1595" s="140" t="s">
        <v>154</v>
      </c>
      <c r="H1595" s="140" t="s">
        <v>258</v>
      </c>
      <c r="I1595" s="141">
        <v>32</v>
      </c>
    </row>
    <row r="1596" spans="1:9" x14ac:dyDescent="0.35">
      <c r="A1596" s="141">
        <v>2019</v>
      </c>
      <c r="B1596" s="140" t="s">
        <v>76</v>
      </c>
      <c r="C1596" s="140" t="s">
        <v>77</v>
      </c>
      <c r="D1596" s="140" t="s">
        <v>184</v>
      </c>
      <c r="E1596" s="140" t="s">
        <v>188</v>
      </c>
      <c r="F1596" s="140" t="s">
        <v>162</v>
      </c>
      <c r="G1596" s="140" t="s">
        <v>200</v>
      </c>
      <c r="H1596" s="140" t="s">
        <v>199</v>
      </c>
      <c r="I1596" s="141">
        <v>62</v>
      </c>
    </row>
    <row r="1597" spans="1:9" x14ac:dyDescent="0.35">
      <c r="A1597" s="141">
        <v>2019</v>
      </c>
      <c r="B1597" s="140" t="s">
        <v>76</v>
      </c>
      <c r="C1597" s="140" t="s">
        <v>77</v>
      </c>
      <c r="D1597" s="140" t="s">
        <v>184</v>
      </c>
      <c r="E1597" s="140" t="s">
        <v>188</v>
      </c>
      <c r="F1597" s="140" t="s">
        <v>162</v>
      </c>
      <c r="G1597" s="140" t="s">
        <v>200</v>
      </c>
      <c r="H1597" s="140" t="s">
        <v>258</v>
      </c>
      <c r="I1597" s="141">
        <v>5</v>
      </c>
    </row>
    <row r="1598" spans="1:9" x14ac:dyDescent="0.35">
      <c r="A1598" s="141">
        <v>2019</v>
      </c>
      <c r="B1598" s="140" t="s">
        <v>78</v>
      </c>
      <c r="C1598" s="140" t="s">
        <v>79</v>
      </c>
      <c r="D1598" s="140" t="s">
        <v>184</v>
      </c>
      <c r="E1598" s="140" t="s">
        <v>186</v>
      </c>
      <c r="F1598" s="140" t="s">
        <v>162</v>
      </c>
      <c r="G1598" s="140" t="s">
        <v>154</v>
      </c>
      <c r="H1598" s="140" t="s">
        <v>199</v>
      </c>
      <c r="I1598" s="141">
        <v>472</v>
      </c>
    </row>
    <row r="1599" spans="1:9" x14ac:dyDescent="0.35">
      <c r="A1599" s="141">
        <v>2019</v>
      </c>
      <c r="B1599" s="140" t="s">
        <v>78</v>
      </c>
      <c r="C1599" s="140" t="s">
        <v>79</v>
      </c>
      <c r="D1599" s="140" t="s">
        <v>184</v>
      </c>
      <c r="E1599" s="140" t="s">
        <v>186</v>
      </c>
      <c r="F1599" s="140" t="s">
        <v>162</v>
      </c>
      <c r="G1599" s="140" t="s">
        <v>154</v>
      </c>
      <c r="H1599" s="140" t="s">
        <v>258</v>
      </c>
      <c r="I1599" s="141">
        <v>19</v>
      </c>
    </row>
    <row r="1600" spans="1:9" x14ac:dyDescent="0.35">
      <c r="A1600" s="141">
        <v>2019</v>
      </c>
      <c r="B1600" s="140" t="s">
        <v>78</v>
      </c>
      <c r="C1600" s="140" t="s">
        <v>79</v>
      </c>
      <c r="D1600" s="140" t="s">
        <v>184</v>
      </c>
      <c r="E1600" s="140" t="s">
        <v>186</v>
      </c>
      <c r="F1600" s="140" t="s">
        <v>162</v>
      </c>
      <c r="G1600" s="140" t="s">
        <v>200</v>
      </c>
      <c r="H1600" s="140" t="s">
        <v>199</v>
      </c>
      <c r="I1600" s="141">
        <v>113</v>
      </c>
    </row>
    <row r="1601" spans="1:9" x14ac:dyDescent="0.35">
      <c r="A1601" s="141">
        <v>2019</v>
      </c>
      <c r="B1601" s="140" t="s">
        <v>78</v>
      </c>
      <c r="C1601" s="140" t="s">
        <v>79</v>
      </c>
      <c r="D1601" s="140" t="s">
        <v>184</v>
      </c>
      <c r="E1601" s="140" t="s">
        <v>186</v>
      </c>
      <c r="F1601" s="140" t="s">
        <v>162</v>
      </c>
      <c r="G1601" s="140" t="s">
        <v>200</v>
      </c>
      <c r="H1601" s="140" t="s">
        <v>258</v>
      </c>
      <c r="I1601" s="141">
        <v>4</v>
      </c>
    </row>
    <row r="1602" spans="1:9" x14ac:dyDescent="0.35">
      <c r="A1602" s="141">
        <v>2019</v>
      </c>
      <c r="B1602" s="140" t="s">
        <v>80</v>
      </c>
      <c r="C1602" s="140" t="s">
        <v>81</v>
      </c>
      <c r="D1602" s="140" t="s">
        <v>185</v>
      </c>
      <c r="E1602" s="140" t="s">
        <v>186</v>
      </c>
      <c r="F1602" s="140" t="s">
        <v>162</v>
      </c>
      <c r="G1602" s="140" t="s">
        <v>154</v>
      </c>
      <c r="H1602" s="140" t="s">
        <v>199</v>
      </c>
      <c r="I1602" s="141">
        <v>334</v>
      </c>
    </row>
    <row r="1603" spans="1:9" x14ac:dyDescent="0.35">
      <c r="A1603" s="141">
        <v>2019</v>
      </c>
      <c r="B1603" s="140" t="s">
        <v>80</v>
      </c>
      <c r="C1603" s="140" t="s">
        <v>81</v>
      </c>
      <c r="D1603" s="140" t="s">
        <v>185</v>
      </c>
      <c r="E1603" s="140" t="s">
        <v>186</v>
      </c>
      <c r="F1603" s="140" t="s">
        <v>162</v>
      </c>
      <c r="G1603" s="140" t="s">
        <v>154</v>
      </c>
      <c r="H1603" s="140" t="s">
        <v>258</v>
      </c>
      <c r="I1603" s="141">
        <v>132</v>
      </c>
    </row>
    <row r="1604" spans="1:9" x14ac:dyDescent="0.35">
      <c r="A1604" s="141">
        <v>2019</v>
      </c>
      <c r="B1604" s="140" t="s">
        <v>80</v>
      </c>
      <c r="C1604" s="140" t="s">
        <v>81</v>
      </c>
      <c r="D1604" s="140" t="s">
        <v>185</v>
      </c>
      <c r="E1604" s="140" t="s">
        <v>186</v>
      </c>
      <c r="F1604" s="140" t="s">
        <v>162</v>
      </c>
      <c r="G1604" s="140" t="s">
        <v>200</v>
      </c>
      <c r="H1604" s="140" t="s">
        <v>199</v>
      </c>
      <c r="I1604" s="141">
        <v>134</v>
      </c>
    </row>
    <row r="1605" spans="1:9" x14ac:dyDescent="0.35">
      <c r="A1605" s="141">
        <v>2019</v>
      </c>
      <c r="B1605" s="140" t="s">
        <v>80</v>
      </c>
      <c r="C1605" s="140" t="s">
        <v>81</v>
      </c>
      <c r="D1605" s="140" t="s">
        <v>185</v>
      </c>
      <c r="E1605" s="140" t="s">
        <v>186</v>
      </c>
      <c r="F1605" s="140" t="s">
        <v>162</v>
      </c>
      <c r="G1605" s="140" t="s">
        <v>200</v>
      </c>
      <c r="H1605" s="140" t="s">
        <v>258</v>
      </c>
      <c r="I1605" s="141">
        <v>42</v>
      </c>
    </row>
    <row r="1606" spans="1:9" x14ac:dyDescent="0.35">
      <c r="A1606" s="141">
        <v>2019</v>
      </c>
      <c r="B1606" s="140" t="s">
        <v>82</v>
      </c>
      <c r="C1606" s="140" t="s">
        <v>83</v>
      </c>
      <c r="D1606" s="140" t="s">
        <v>184</v>
      </c>
      <c r="E1606" s="140" t="s">
        <v>187</v>
      </c>
      <c r="F1606" s="140" t="s">
        <v>162</v>
      </c>
      <c r="G1606" s="140" t="s">
        <v>154</v>
      </c>
      <c r="H1606" s="140" t="s">
        <v>199</v>
      </c>
      <c r="I1606" s="141">
        <v>0</v>
      </c>
    </row>
    <row r="1607" spans="1:9" x14ac:dyDescent="0.35">
      <c r="A1607" s="141">
        <v>2019</v>
      </c>
      <c r="B1607" s="140" t="s">
        <v>82</v>
      </c>
      <c r="C1607" s="140" t="s">
        <v>83</v>
      </c>
      <c r="D1607" s="140" t="s">
        <v>184</v>
      </c>
      <c r="E1607" s="140" t="s">
        <v>187</v>
      </c>
      <c r="F1607" s="140" t="s">
        <v>162</v>
      </c>
      <c r="G1607" s="140" t="s">
        <v>154</v>
      </c>
      <c r="H1607" s="140" t="s">
        <v>258</v>
      </c>
      <c r="I1607" s="141">
        <v>0</v>
      </c>
    </row>
    <row r="1608" spans="1:9" x14ac:dyDescent="0.35">
      <c r="A1608" s="141">
        <v>2019</v>
      </c>
      <c r="B1608" s="140" t="s">
        <v>82</v>
      </c>
      <c r="C1608" s="140" t="s">
        <v>83</v>
      </c>
      <c r="D1608" s="140" t="s">
        <v>184</v>
      </c>
      <c r="E1608" s="140" t="s">
        <v>187</v>
      </c>
      <c r="F1608" s="140" t="s">
        <v>162</v>
      </c>
      <c r="G1608" s="140" t="s">
        <v>200</v>
      </c>
      <c r="H1608" s="140" t="s">
        <v>199</v>
      </c>
      <c r="I1608" s="141">
        <v>0</v>
      </c>
    </row>
    <row r="1609" spans="1:9" x14ac:dyDescent="0.35">
      <c r="A1609" s="141">
        <v>2019</v>
      </c>
      <c r="B1609" s="140" t="s">
        <v>82</v>
      </c>
      <c r="C1609" s="140" t="s">
        <v>83</v>
      </c>
      <c r="D1609" s="140" t="s">
        <v>184</v>
      </c>
      <c r="E1609" s="140" t="s">
        <v>187</v>
      </c>
      <c r="F1609" s="140" t="s">
        <v>162</v>
      </c>
      <c r="G1609" s="140" t="s">
        <v>200</v>
      </c>
      <c r="H1609" s="140" t="s">
        <v>258</v>
      </c>
      <c r="I1609" s="141">
        <v>0</v>
      </c>
    </row>
    <row r="1610" spans="1:9" x14ac:dyDescent="0.35">
      <c r="A1610" s="141">
        <v>2019</v>
      </c>
      <c r="B1610" s="140" t="s">
        <v>84</v>
      </c>
      <c r="C1610" s="140" t="s">
        <v>85</v>
      </c>
      <c r="D1610" s="140" t="s">
        <v>185</v>
      </c>
      <c r="E1610" s="140" t="s">
        <v>186</v>
      </c>
      <c r="F1610" s="140" t="s">
        <v>162</v>
      </c>
      <c r="G1610" s="140" t="s">
        <v>154</v>
      </c>
      <c r="H1610" s="140" t="s">
        <v>199</v>
      </c>
      <c r="I1610" s="141">
        <v>959</v>
      </c>
    </row>
    <row r="1611" spans="1:9" x14ac:dyDescent="0.35">
      <c r="A1611" s="141">
        <v>2019</v>
      </c>
      <c r="B1611" s="140" t="s">
        <v>84</v>
      </c>
      <c r="C1611" s="140" t="s">
        <v>85</v>
      </c>
      <c r="D1611" s="140" t="s">
        <v>185</v>
      </c>
      <c r="E1611" s="140" t="s">
        <v>186</v>
      </c>
      <c r="F1611" s="140" t="s">
        <v>162</v>
      </c>
      <c r="G1611" s="140" t="s">
        <v>154</v>
      </c>
      <c r="H1611" s="140" t="s">
        <v>258</v>
      </c>
      <c r="I1611" s="141">
        <v>89</v>
      </c>
    </row>
    <row r="1612" spans="1:9" x14ac:dyDescent="0.35">
      <c r="A1612" s="141">
        <v>2019</v>
      </c>
      <c r="B1612" s="140" t="s">
        <v>84</v>
      </c>
      <c r="C1612" s="140" t="s">
        <v>85</v>
      </c>
      <c r="D1612" s="140" t="s">
        <v>185</v>
      </c>
      <c r="E1612" s="140" t="s">
        <v>186</v>
      </c>
      <c r="F1612" s="140" t="s">
        <v>162</v>
      </c>
      <c r="G1612" s="140" t="s">
        <v>200</v>
      </c>
      <c r="H1612" s="140" t="s">
        <v>199</v>
      </c>
      <c r="I1612" s="141">
        <v>346</v>
      </c>
    </row>
    <row r="1613" spans="1:9" x14ac:dyDescent="0.35">
      <c r="A1613" s="141">
        <v>2019</v>
      </c>
      <c r="B1613" s="140" t="s">
        <v>84</v>
      </c>
      <c r="C1613" s="140" t="s">
        <v>85</v>
      </c>
      <c r="D1613" s="140" t="s">
        <v>185</v>
      </c>
      <c r="E1613" s="140" t="s">
        <v>186</v>
      </c>
      <c r="F1613" s="140" t="s">
        <v>162</v>
      </c>
      <c r="G1613" s="140" t="s">
        <v>200</v>
      </c>
      <c r="H1613" s="140" t="s">
        <v>258</v>
      </c>
      <c r="I1613" s="141">
        <v>48</v>
      </c>
    </row>
    <row r="1614" spans="1:9" x14ac:dyDescent="0.35">
      <c r="A1614" s="141">
        <v>2019</v>
      </c>
      <c r="B1614" s="140" t="s">
        <v>86</v>
      </c>
      <c r="C1614" s="140" t="s">
        <v>87</v>
      </c>
      <c r="D1614" s="140" t="s">
        <v>184</v>
      </c>
      <c r="E1614" s="140" t="s">
        <v>187</v>
      </c>
      <c r="F1614" s="140" t="s">
        <v>162</v>
      </c>
      <c r="G1614" s="140" t="s">
        <v>154</v>
      </c>
      <c r="H1614" s="140" t="s">
        <v>199</v>
      </c>
      <c r="I1614" s="141">
        <v>251</v>
      </c>
    </row>
    <row r="1615" spans="1:9" x14ac:dyDescent="0.35">
      <c r="A1615" s="141">
        <v>2019</v>
      </c>
      <c r="B1615" s="140" t="s">
        <v>86</v>
      </c>
      <c r="C1615" s="140" t="s">
        <v>87</v>
      </c>
      <c r="D1615" s="140" t="s">
        <v>184</v>
      </c>
      <c r="E1615" s="140" t="s">
        <v>187</v>
      </c>
      <c r="F1615" s="140" t="s">
        <v>162</v>
      </c>
      <c r="G1615" s="140" t="s">
        <v>154</v>
      </c>
      <c r="H1615" s="140" t="s">
        <v>258</v>
      </c>
      <c r="I1615" s="141">
        <v>40</v>
      </c>
    </row>
    <row r="1616" spans="1:9" x14ac:dyDescent="0.35">
      <c r="A1616" s="141">
        <v>2019</v>
      </c>
      <c r="B1616" s="140" t="s">
        <v>86</v>
      </c>
      <c r="C1616" s="140" t="s">
        <v>87</v>
      </c>
      <c r="D1616" s="140" t="s">
        <v>184</v>
      </c>
      <c r="E1616" s="140" t="s">
        <v>187</v>
      </c>
      <c r="F1616" s="140" t="s">
        <v>162</v>
      </c>
      <c r="G1616" s="140" t="s">
        <v>200</v>
      </c>
      <c r="H1616" s="140" t="s">
        <v>199</v>
      </c>
      <c r="I1616" s="141">
        <v>14</v>
      </c>
    </row>
    <row r="1617" spans="1:9" x14ac:dyDescent="0.35">
      <c r="A1617" s="141">
        <v>2019</v>
      </c>
      <c r="B1617" s="140" t="s">
        <v>86</v>
      </c>
      <c r="C1617" s="140" t="s">
        <v>87</v>
      </c>
      <c r="D1617" s="140" t="s">
        <v>184</v>
      </c>
      <c r="E1617" s="140" t="s">
        <v>187</v>
      </c>
      <c r="F1617" s="140" t="s">
        <v>162</v>
      </c>
      <c r="G1617" s="140" t="s">
        <v>200</v>
      </c>
      <c r="H1617" s="140" t="s">
        <v>258</v>
      </c>
      <c r="I1617" s="141">
        <v>0</v>
      </c>
    </row>
    <row r="1618" spans="1:9" x14ac:dyDescent="0.35">
      <c r="A1618" s="141">
        <v>2019</v>
      </c>
      <c r="B1618" s="140" t="s">
        <v>88</v>
      </c>
      <c r="C1618" s="140" t="s">
        <v>89</v>
      </c>
      <c r="D1618" s="140" t="s">
        <v>185</v>
      </c>
      <c r="E1618" s="140" t="s">
        <v>186</v>
      </c>
      <c r="F1618" s="140" t="s">
        <v>162</v>
      </c>
      <c r="G1618" s="140" t="s">
        <v>154</v>
      </c>
      <c r="H1618" s="140" t="s">
        <v>199</v>
      </c>
      <c r="I1618" s="141">
        <v>52</v>
      </c>
    </row>
    <row r="1619" spans="1:9" x14ac:dyDescent="0.35">
      <c r="A1619" s="141">
        <v>2019</v>
      </c>
      <c r="B1619" s="140" t="s">
        <v>88</v>
      </c>
      <c r="C1619" s="140" t="s">
        <v>89</v>
      </c>
      <c r="D1619" s="140" t="s">
        <v>185</v>
      </c>
      <c r="E1619" s="140" t="s">
        <v>186</v>
      </c>
      <c r="F1619" s="140" t="s">
        <v>162</v>
      </c>
      <c r="G1619" s="140" t="s">
        <v>154</v>
      </c>
      <c r="H1619" s="140" t="s">
        <v>258</v>
      </c>
      <c r="I1619" s="141">
        <v>21</v>
      </c>
    </row>
    <row r="1620" spans="1:9" x14ac:dyDescent="0.35">
      <c r="A1620" s="141">
        <v>2019</v>
      </c>
      <c r="B1620" s="140" t="s">
        <v>88</v>
      </c>
      <c r="C1620" s="140" t="s">
        <v>89</v>
      </c>
      <c r="D1620" s="140" t="s">
        <v>185</v>
      </c>
      <c r="E1620" s="140" t="s">
        <v>186</v>
      </c>
      <c r="F1620" s="140" t="s">
        <v>162</v>
      </c>
      <c r="G1620" s="140" t="s">
        <v>200</v>
      </c>
      <c r="H1620" s="140" t="s">
        <v>199</v>
      </c>
      <c r="I1620" s="141">
        <v>57</v>
      </c>
    </row>
    <row r="1621" spans="1:9" x14ac:dyDescent="0.35">
      <c r="A1621" s="141">
        <v>2019</v>
      </c>
      <c r="B1621" s="140" t="s">
        <v>88</v>
      </c>
      <c r="C1621" s="140" t="s">
        <v>89</v>
      </c>
      <c r="D1621" s="140" t="s">
        <v>185</v>
      </c>
      <c r="E1621" s="140" t="s">
        <v>186</v>
      </c>
      <c r="F1621" s="140" t="s">
        <v>162</v>
      </c>
      <c r="G1621" s="140" t="s">
        <v>200</v>
      </c>
      <c r="H1621" s="140" t="s">
        <v>258</v>
      </c>
      <c r="I1621" s="141">
        <v>17</v>
      </c>
    </row>
    <row r="1622" spans="1:9" x14ac:dyDescent="0.35">
      <c r="A1622" s="141">
        <v>2020</v>
      </c>
      <c r="B1622" s="140" t="s">
        <v>0</v>
      </c>
      <c r="C1622" s="140" t="s">
        <v>1</v>
      </c>
      <c r="D1622" s="140" t="s">
        <v>184</v>
      </c>
      <c r="E1622" s="140" t="s">
        <v>186</v>
      </c>
      <c r="F1622" s="140" t="s">
        <v>162</v>
      </c>
      <c r="G1622" s="140" t="s">
        <v>154</v>
      </c>
      <c r="H1622" s="140" t="s">
        <v>199</v>
      </c>
      <c r="I1622" s="141">
        <v>360</v>
      </c>
    </row>
    <row r="1623" spans="1:9" x14ac:dyDescent="0.35">
      <c r="A1623" s="141">
        <v>2020</v>
      </c>
      <c r="B1623" s="140" t="s">
        <v>0</v>
      </c>
      <c r="C1623" s="140" t="s">
        <v>1</v>
      </c>
      <c r="D1623" s="140" t="s">
        <v>184</v>
      </c>
      <c r="E1623" s="140" t="s">
        <v>186</v>
      </c>
      <c r="F1623" s="140" t="s">
        <v>162</v>
      </c>
      <c r="G1623" s="140" t="s">
        <v>154</v>
      </c>
      <c r="H1623" s="140" t="s">
        <v>258</v>
      </c>
      <c r="I1623" s="141">
        <v>18</v>
      </c>
    </row>
    <row r="1624" spans="1:9" x14ac:dyDescent="0.35">
      <c r="A1624" s="141">
        <v>2020</v>
      </c>
      <c r="B1624" s="140" t="s">
        <v>0</v>
      </c>
      <c r="C1624" s="140" t="s">
        <v>1</v>
      </c>
      <c r="D1624" s="140" t="s">
        <v>184</v>
      </c>
      <c r="E1624" s="140" t="s">
        <v>186</v>
      </c>
      <c r="F1624" s="140" t="s">
        <v>162</v>
      </c>
      <c r="G1624" s="140" t="s">
        <v>200</v>
      </c>
      <c r="H1624" s="140" t="s">
        <v>199</v>
      </c>
      <c r="I1624" s="141">
        <v>73</v>
      </c>
    </row>
    <row r="1625" spans="1:9" x14ac:dyDescent="0.35">
      <c r="A1625" s="141">
        <v>2020</v>
      </c>
      <c r="B1625" s="140" t="s">
        <v>0</v>
      </c>
      <c r="C1625" s="140" t="s">
        <v>1</v>
      </c>
      <c r="D1625" s="140" t="s">
        <v>184</v>
      </c>
      <c r="E1625" s="140" t="s">
        <v>186</v>
      </c>
      <c r="F1625" s="140" t="s">
        <v>162</v>
      </c>
      <c r="G1625" s="140" t="s">
        <v>200</v>
      </c>
      <c r="H1625" s="140" t="s">
        <v>258</v>
      </c>
      <c r="I1625" s="141">
        <v>8</v>
      </c>
    </row>
    <row r="1626" spans="1:9" x14ac:dyDescent="0.35">
      <c r="A1626" s="141">
        <v>2020</v>
      </c>
      <c r="B1626" s="140" t="s">
        <v>2</v>
      </c>
      <c r="C1626" s="140" t="s">
        <v>3</v>
      </c>
      <c r="D1626" s="140" t="s">
        <v>184</v>
      </c>
      <c r="E1626" s="140" t="s">
        <v>187</v>
      </c>
      <c r="F1626" s="140" t="s">
        <v>162</v>
      </c>
      <c r="G1626" s="140" t="s">
        <v>154</v>
      </c>
      <c r="H1626" s="140" t="s">
        <v>199</v>
      </c>
      <c r="I1626" s="141">
        <v>356</v>
      </c>
    </row>
    <row r="1627" spans="1:9" x14ac:dyDescent="0.35">
      <c r="A1627" s="141">
        <v>2020</v>
      </c>
      <c r="B1627" s="140" t="s">
        <v>2</v>
      </c>
      <c r="C1627" s="140" t="s">
        <v>3</v>
      </c>
      <c r="D1627" s="140" t="s">
        <v>184</v>
      </c>
      <c r="E1627" s="140" t="s">
        <v>187</v>
      </c>
      <c r="F1627" s="140" t="s">
        <v>162</v>
      </c>
      <c r="G1627" s="140" t="s">
        <v>154</v>
      </c>
      <c r="H1627" s="140" t="s">
        <v>258</v>
      </c>
      <c r="I1627" s="141">
        <v>10</v>
      </c>
    </row>
    <row r="1628" spans="1:9" x14ac:dyDescent="0.35">
      <c r="A1628" s="141">
        <v>2020</v>
      </c>
      <c r="B1628" s="140" t="s">
        <v>2</v>
      </c>
      <c r="C1628" s="140" t="s">
        <v>3</v>
      </c>
      <c r="D1628" s="140" t="s">
        <v>184</v>
      </c>
      <c r="E1628" s="140" t="s">
        <v>187</v>
      </c>
      <c r="F1628" s="140" t="s">
        <v>162</v>
      </c>
      <c r="G1628" s="140" t="s">
        <v>200</v>
      </c>
      <c r="H1628" s="140" t="s">
        <v>199</v>
      </c>
      <c r="I1628" s="141">
        <v>154</v>
      </c>
    </row>
    <row r="1629" spans="1:9" x14ac:dyDescent="0.35">
      <c r="A1629" s="141">
        <v>2020</v>
      </c>
      <c r="B1629" s="140" t="s">
        <v>2</v>
      </c>
      <c r="C1629" s="140" t="s">
        <v>3</v>
      </c>
      <c r="D1629" s="140" t="s">
        <v>184</v>
      </c>
      <c r="E1629" s="140" t="s">
        <v>187</v>
      </c>
      <c r="F1629" s="140" t="s">
        <v>162</v>
      </c>
      <c r="G1629" s="140" t="s">
        <v>200</v>
      </c>
      <c r="H1629" s="140" t="s">
        <v>258</v>
      </c>
      <c r="I1629" s="141">
        <v>4</v>
      </c>
    </row>
    <row r="1630" spans="1:9" x14ac:dyDescent="0.35">
      <c r="A1630" s="141">
        <v>2020</v>
      </c>
      <c r="B1630" s="140" t="s">
        <v>4</v>
      </c>
      <c r="C1630" s="140" t="s">
        <v>5</v>
      </c>
      <c r="D1630" s="140" t="s">
        <v>184</v>
      </c>
      <c r="E1630" s="140" t="s">
        <v>186</v>
      </c>
      <c r="F1630" s="140" t="s">
        <v>162</v>
      </c>
      <c r="G1630" s="140" t="s">
        <v>154</v>
      </c>
      <c r="H1630" s="140" t="s">
        <v>199</v>
      </c>
      <c r="I1630" s="141">
        <v>0</v>
      </c>
    </row>
    <row r="1631" spans="1:9" x14ac:dyDescent="0.35">
      <c r="A1631" s="141">
        <v>2020</v>
      </c>
      <c r="B1631" s="140" t="s">
        <v>4</v>
      </c>
      <c r="C1631" s="140" t="s">
        <v>5</v>
      </c>
      <c r="D1631" s="140" t="s">
        <v>184</v>
      </c>
      <c r="E1631" s="140" t="s">
        <v>186</v>
      </c>
      <c r="F1631" s="140" t="s">
        <v>162</v>
      </c>
      <c r="G1631" s="140" t="s">
        <v>154</v>
      </c>
      <c r="H1631" s="140" t="s">
        <v>258</v>
      </c>
      <c r="I1631" s="141">
        <v>0</v>
      </c>
    </row>
    <row r="1632" spans="1:9" x14ac:dyDescent="0.35">
      <c r="A1632" s="141">
        <v>2020</v>
      </c>
      <c r="B1632" s="140" t="s">
        <v>4</v>
      </c>
      <c r="C1632" s="140" t="s">
        <v>5</v>
      </c>
      <c r="D1632" s="140" t="s">
        <v>184</v>
      </c>
      <c r="E1632" s="140" t="s">
        <v>186</v>
      </c>
      <c r="F1632" s="140" t="s">
        <v>162</v>
      </c>
      <c r="G1632" s="140" t="s">
        <v>200</v>
      </c>
      <c r="H1632" s="140" t="s">
        <v>199</v>
      </c>
      <c r="I1632" s="141">
        <v>0</v>
      </c>
    </row>
    <row r="1633" spans="1:9" x14ac:dyDescent="0.35">
      <c r="A1633" s="141">
        <v>2020</v>
      </c>
      <c r="B1633" s="140" t="s">
        <v>4</v>
      </c>
      <c r="C1633" s="140" t="s">
        <v>5</v>
      </c>
      <c r="D1633" s="140" t="s">
        <v>184</v>
      </c>
      <c r="E1633" s="140" t="s">
        <v>186</v>
      </c>
      <c r="F1633" s="140" t="s">
        <v>162</v>
      </c>
      <c r="G1633" s="140" t="s">
        <v>200</v>
      </c>
      <c r="H1633" s="140" t="s">
        <v>258</v>
      </c>
      <c r="I1633" s="141">
        <v>0</v>
      </c>
    </row>
    <row r="1634" spans="1:9" x14ac:dyDescent="0.35">
      <c r="A1634" s="141">
        <v>2020</v>
      </c>
      <c r="B1634" s="140" t="s">
        <v>6</v>
      </c>
      <c r="C1634" s="140" t="s">
        <v>7</v>
      </c>
      <c r="D1634" s="140" t="s">
        <v>184</v>
      </c>
      <c r="E1634" s="140" t="s">
        <v>187</v>
      </c>
      <c r="F1634" s="140" t="s">
        <v>162</v>
      </c>
      <c r="G1634" s="140" t="s">
        <v>154</v>
      </c>
      <c r="H1634" s="140" t="s">
        <v>199</v>
      </c>
      <c r="I1634" s="141">
        <v>124</v>
      </c>
    </row>
    <row r="1635" spans="1:9" x14ac:dyDescent="0.35">
      <c r="A1635" s="141">
        <v>2020</v>
      </c>
      <c r="B1635" s="140" t="s">
        <v>6</v>
      </c>
      <c r="C1635" s="140" t="s">
        <v>7</v>
      </c>
      <c r="D1635" s="140" t="s">
        <v>184</v>
      </c>
      <c r="E1635" s="140" t="s">
        <v>187</v>
      </c>
      <c r="F1635" s="140" t="s">
        <v>162</v>
      </c>
      <c r="G1635" s="140" t="s">
        <v>154</v>
      </c>
      <c r="H1635" s="140" t="s">
        <v>258</v>
      </c>
      <c r="I1635" s="141">
        <v>3</v>
      </c>
    </row>
    <row r="1636" spans="1:9" x14ac:dyDescent="0.35">
      <c r="A1636" s="141">
        <v>2020</v>
      </c>
      <c r="B1636" s="140" t="s">
        <v>6</v>
      </c>
      <c r="C1636" s="140" t="s">
        <v>7</v>
      </c>
      <c r="D1636" s="140" t="s">
        <v>184</v>
      </c>
      <c r="E1636" s="140" t="s">
        <v>187</v>
      </c>
      <c r="F1636" s="140" t="s">
        <v>162</v>
      </c>
      <c r="G1636" s="140" t="s">
        <v>200</v>
      </c>
      <c r="H1636" s="140" t="s">
        <v>199</v>
      </c>
      <c r="I1636" s="141">
        <v>57</v>
      </c>
    </row>
    <row r="1637" spans="1:9" x14ac:dyDescent="0.35">
      <c r="A1637" s="141">
        <v>2020</v>
      </c>
      <c r="B1637" s="140" t="s">
        <v>6</v>
      </c>
      <c r="C1637" s="140" t="s">
        <v>7</v>
      </c>
      <c r="D1637" s="140" t="s">
        <v>184</v>
      </c>
      <c r="E1637" s="140" t="s">
        <v>187</v>
      </c>
      <c r="F1637" s="140" t="s">
        <v>162</v>
      </c>
      <c r="G1637" s="140" t="s">
        <v>200</v>
      </c>
      <c r="H1637" s="140" t="s">
        <v>258</v>
      </c>
      <c r="I1637" s="141">
        <v>6</v>
      </c>
    </row>
    <row r="1638" spans="1:9" x14ac:dyDescent="0.35">
      <c r="A1638" s="141">
        <v>2020</v>
      </c>
      <c r="B1638" s="140" t="s">
        <v>8</v>
      </c>
      <c r="C1638" s="140" t="s">
        <v>9</v>
      </c>
      <c r="D1638" s="140" t="s">
        <v>184</v>
      </c>
      <c r="E1638" s="140" t="s">
        <v>188</v>
      </c>
      <c r="F1638" s="140" t="s">
        <v>162</v>
      </c>
      <c r="G1638" s="140" t="s">
        <v>154</v>
      </c>
      <c r="H1638" s="140" t="s">
        <v>199</v>
      </c>
      <c r="I1638" s="141">
        <v>308</v>
      </c>
    </row>
    <row r="1639" spans="1:9" x14ac:dyDescent="0.35">
      <c r="A1639" s="141">
        <v>2020</v>
      </c>
      <c r="B1639" s="140" t="s">
        <v>8</v>
      </c>
      <c r="C1639" s="140" t="s">
        <v>9</v>
      </c>
      <c r="D1639" s="140" t="s">
        <v>184</v>
      </c>
      <c r="E1639" s="140" t="s">
        <v>188</v>
      </c>
      <c r="F1639" s="140" t="s">
        <v>162</v>
      </c>
      <c r="G1639" s="140" t="s">
        <v>154</v>
      </c>
      <c r="H1639" s="140" t="s">
        <v>258</v>
      </c>
      <c r="I1639" s="141">
        <v>13</v>
      </c>
    </row>
    <row r="1640" spans="1:9" x14ac:dyDescent="0.35">
      <c r="A1640" s="141">
        <v>2020</v>
      </c>
      <c r="B1640" s="140" t="s">
        <v>8</v>
      </c>
      <c r="C1640" s="140" t="s">
        <v>9</v>
      </c>
      <c r="D1640" s="140" t="s">
        <v>184</v>
      </c>
      <c r="E1640" s="140" t="s">
        <v>188</v>
      </c>
      <c r="F1640" s="140" t="s">
        <v>162</v>
      </c>
      <c r="G1640" s="140" t="s">
        <v>200</v>
      </c>
      <c r="H1640" s="140" t="s">
        <v>199</v>
      </c>
      <c r="I1640" s="141">
        <v>151</v>
      </c>
    </row>
    <row r="1641" spans="1:9" x14ac:dyDescent="0.35">
      <c r="A1641" s="141">
        <v>2020</v>
      </c>
      <c r="B1641" s="140" t="s">
        <v>8</v>
      </c>
      <c r="C1641" s="140" t="s">
        <v>9</v>
      </c>
      <c r="D1641" s="140" t="s">
        <v>184</v>
      </c>
      <c r="E1641" s="140" t="s">
        <v>188</v>
      </c>
      <c r="F1641" s="140" t="s">
        <v>162</v>
      </c>
      <c r="G1641" s="140" t="s">
        <v>200</v>
      </c>
      <c r="H1641" s="140" t="s">
        <v>258</v>
      </c>
      <c r="I1641" s="141">
        <v>6</v>
      </c>
    </row>
    <row r="1642" spans="1:9" x14ac:dyDescent="0.35">
      <c r="A1642" s="141">
        <v>2020</v>
      </c>
      <c r="B1642" s="140" t="s">
        <v>10</v>
      </c>
      <c r="C1642" s="140" t="s">
        <v>11</v>
      </c>
      <c r="D1642" s="140" t="s">
        <v>184</v>
      </c>
      <c r="E1642" s="140" t="s">
        <v>187</v>
      </c>
      <c r="F1642" s="140" t="s">
        <v>162</v>
      </c>
      <c r="G1642" s="140" t="s">
        <v>154</v>
      </c>
      <c r="H1642" s="140" t="s">
        <v>199</v>
      </c>
      <c r="I1642" s="141">
        <v>486</v>
      </c>
    </row>
    <row r="1643" spans="1:9" x14ac:dyDescent="0.35">
      <c r="A1643" s="141">
        <v>2020</v>
      </c>
      <c r="B1643" s="140" t="s">
        <v>10</v>
      </c>
      <c r="C1643" s="140" t="s">
        <v>11</v>
      </c>
      <c r="D1643" s="140" t="s">
        <v>184</v>
      </c>
      <c r="E1643" s="140" t="s">
        <v>187</v>
      </c>
      <c r="F1643" s="140" t="s">
        <v>162</v>
      </c>
      <c r="G1643" s="140" t="s">
        <v>154</v>
      </c>
      <c r="H1643" s="140" t="s">
        <v>258</v>
      </c>
      <c r="I1643" s="141">
        <v>29</v>
      </c>
    </row>
    <row r="1644" spans="1:9" x14ac:dyDescent="0.35">
      <c r="A1644" s="141">
        <v>2020</v>
      </c>
      <c r="B1644" s="140" t="s">
        <v>10</v>
      </c>
      <c r="C1644" s="140" t="s">
        <v>11</v>
      </c>
      <c r="D1644" s="140" t="s">
        <v>184</v>
      </c>
      <c r="E1644" s="140" t="s">
        <v>187</v>
      </c>
      <c r="F1644" s="140" t="s">
        <v>162</v>
      </c>
      <c r="G1644" s="140" t="s">
        <v>200</v>
      </c>
      <c r="H1644" s="140" t="s">
        <v>199</v>
      </c>
      <c r="I1644" s="141">
        <v>149</v>
      </c>
    </row>
    <row r="1645" spans="1:9" x14ac:dyDescent="0.35">
      <c r="A1645" s="141">
        <v>2020</v>
      </c>
      <c r="B1645" s="140" t="s">
        <v>10</v>
      </c>
      <c r="C1645" s="140" t="s">
        <v>11</v>
      </c>
      <c r="D1645" s="140" t="s">
        <v>184</v>
      </c>
      <c r="E1645" s="140" t="s">
        <v>187</v>
      </c>
      <c r="F1645" s="140" t="s">
        <v>162</v>
      </c>
      <c r="G1645" s="140" t="s">
        <v>200</v>
      </c>
      <c r="H1645" s="140" t="s">
        <v>258</v>
      </c>
      <c r="I1645" s="141">
        <v>8</v>
      </c>
    </row>
    <row r="1646" spans="1:9" x14ac:dyDescent="0.35">
      <c r="A1646" s="141">
        <v>2020</v>
      </c>
      <c r="B1646" s="140" t="s">
        <v>12</v>
      </c>
      <c r="C1646" s="140" t="s">
        <v>13</v>
      </c>
      <c r="D1646" s="140" t="s">
        <v>184</v>
      </c>
      <c r="E1646" s="140" t="s">
        <v>186</v>
      </c>
      <c r="F1646" s="140" t="s">
        <v>162</v>
      </c>
      <c r="G1646" s="140" t="s">
        <v>154</v>
      </c>
      <c r="H1646" s="140" t="s">
        <v>199</v>
      </c>
      <c r="I1646" s="141">
        <v>301</v>
      </c>
    </row>
    <row r="1647" spans="1:9" x14ac:dyDescent="0.35">
      <c r="A1647" s="141">
        <v>2020</v>
      </c>
      <c r="B1647" s="140" t="s">
        <v>12</v>
      </c>
      <c r="C1647" s="140" t="s">
        <v>13</v>
      </c>
      <c r="D1647" s="140" t="s">
        <v>184</v>
      </c>
      <c r="E1647" s="140" t="s">
        <v>186</v>
      </c>
      <c r="F1647" s="140" t="s">
        <v>162</v>
      </c>
      <c r="G1647" s="140" t="s">
        <v>154</v>
      </c>
      <c r="H1647" s="140" t="s">
        <v>258</v>
      </c>
      <c r="I1647" s="141">
        <v>4</v>
      </c>
    </row>
    <row r="1648" spans="1:9" x14ac:dyDescent="0.35">
      <c r="A1648" s="141">
        <v>2020</v>
      </c>
      <c r="B1648" s="140" t="s">
        <v>12</v>
      </c>
      <c r="C1648" s="140" t="s">
        <v>13</v>
      </c>
      <c r="D1648" s="140" t="s">
        <v>184</v>
      </c>
      <c r="E1648" s="140" t="s">
        <v>186</v>
      </c>
      <c r="F1648" s="140" t="s">
        <v>162</v>
      </c>
      <c r="G1648" s="140" t="s">
        <v>200</v>
      </c>
      <c r="H1648" s="140" t="s">
        <v>199</v>
      </c>
      <c r="I1648" s="141">
        <v>87</v>
      </c>
    </row>
    <row r="1649" spans="1:9" x14ac:dyDescent="0.35">
      <c r="A1649" s="141">
        <v>2020</v>
      </c>
      <c r="B1649" s="140" t="s">
        <v>12</v>
      </c>
      <c r="C1649" s="140" t="s">
        <v>13</v>
      </c>
      <c r="D1649" s="140" t="s">
        <v>184</v>
      </c>
      <c r="E1649" s="140" t="s">
        <v>186</v>
      </c>
      <c r="F1649" s="140" t="s">
        <v>162</v>
      </c>
      <c r="G1649" s="140" t="s">
        <v>200</v>
      </c>
      <c r="H1649" s="140" t="s">
        <v>258</v>
      </c>
      <c r="I1649" s="141">
        <v>8</v>
      </c>
    </row>
    <row r="1650" spans="1:9" x14ac:dyDescent="0.35">
      <c r="A1650" s="141">
        <v>2020</v>
      </c>
      <c r="B1650" s="140" t="s">
        <v>14</v>
      </c>
      <c r="C1650" s="140" t="s">
        <v>15</v>
      </c>
      <c r="D1650" s="140" t="s">
        <v>184</v>
      </c>
      <c r="E1650" s="140" t="s">
        <v>188</v>
      </c>
      <c r="F1650" s="140" t="s">
        <v>162</v>
      </c>
      <c r="G1650" s="140" t="s">
        <v>154</v>
      </c>
      <c r="H1650" s="140" t="s">
        <v>199</v>
      </c>
      <c r="I1650" s="141">
        <v>130</v>
      </c>
    </row>
    <row r="1651" spans="1:9" x14ac:dyDescent="0.35">
      <c r="A1651" s="141">
        <v>2020</v>
      </c>
      <c r="B1651" s="140" t="s">
        <v>14</v>
      </c>
      <c r="C1651" s="140" t="s">
        <v>15</v>
      </c>
      <c r="D1651" s="140" t="s">
        <v>184</v>
      </c>
      <c r="E1651" s="140" t="s">
        <v>188</v>
      </c>
      <c r="F1651" s="140" t="s">
        <v>162</v>
      </c>
      <c r="G1651" s="140" t="s">
        <v>154</v>
      </c>
      <c r="H1651" s="140" t="s">
        <v>258</v>
      </c>
      <c r="I1651" s="141">
        <v>3</v>
      </c>
    </row>
    <row r="1652" spans="1:9" x14ac:dyDescent="0.35">
      <c r="A1652" s="141">
        <v>2020</v>
      </c>
      <c r="B1652" s="140" t="s">
        <v>14</v>
      </c>
      <c r="C1652" s="140" t="s">
        <v>15</v>
      </c>
      <c r="D1652" s="140" t="s">
        <v>184</v>
      </c>
      <c r="E1652" s="140" t="s">
        <v>188</v>
      </c>
      <c r="F1652" s="140" t="s">
        <v>162</v>
      </c>
      <c r="G1652" s="140" t="s">
        <v>200</v>
      </c>
      <c r="H1652" s="140" t="s">
        <v>199</v>
      </c>
      <c r="I1652" s="141">
        <v>32</v>
      </c>
    </row>
    <row r="1653" spans="1:9" x14ac:dyDescent="0.35">
      <c r="A1653" s="141">
        <v>2020</v>
      </c>
      <c r="B1653" s="140" t="s">
        <v>14</v>
      </c>
      <c r="C1653" s="140" t="s">
        <v>15</v>
      </c>
      <c r="D1653" s="140" t="s">
        <v>184</v>
      </c>
      <c r="E1653" s="140" t="s">
        <v>188</v>
      </c>
      <c r="F1653" s="140" t="s">
        <v>162</v>
      </c>
      <c r="G1653" s="140" t="s">
        <v>200</v>
      </c>
      <c r="H1653" s="140" t="s">
        <v>258</v>
      </c>
      <c r="I1653" s="141">
        <v>0</v>
      </c>
    </row>
    <row r="1654" spans="1:9" x14ac:dyDescent="0.35">
      <c r="A1654" s="141">
        <v>2020</v>
      </c>
      <c r="B1654" s="140" t="s">
        <v>16</v>
      </c>
      <c r="C1654" s="140" t="s">
        <v>17</v>
      </c>
      <c r="D1654" s="140" t="s">
        <v>184</v>
      </c>
      <c r="E1654" s="140" t="s">
        <v>188</v>
      </c>
      <c r="F1654" s="140" t="s">
        <v>162</v>
      </c>
      <c r="G1654" s="140" t="s">
        <v>154</v>
      </c>
      <c r="H1654" s="140" t="s">
        <v>199</v>
      </c>
      <c r="I1654" s="141">
        <v>198</v>
      </c>
    </row>
    <row r="1655" spans="1:9" x14ac:dyDescent="0.35">
      <c r="A1655" s="141">
        <v>2020</v>
      </c>
      <c r="B1655" s="140" t="s">
        <v>16</v>
      </c>
      <c r="C1655" s="140" t="s">
        <v>17</v>
      </c>
      <c r="D1655" s="140" t="s">
        <v>184</v>
      </c>
      <c r="E1655" s="140" t="s">
        <v>188</v>
      </c>
      <c r="F1655" s="140" t="s">
        <v>162</v>
      </c>
      <c r="G1655" s="140" t="s">
        <v>154</v>
      </c>
      <c r="H1655" s="140" t="s">
        <v>258</v>
      </c>
      <c r="I1655" s="141">
        <v>2</v>
      </c>
    </row>
    <row r="1656" spans="1:9" x14ac:dyDescent="0.35">
      <c r="A1656" s="141">
        <v>2020</v>
      </c>
      <c r="B1656" s="140" t="s">
        <v>16</v>
      </c>
      <c r="C1656" s="140" t="s">
        <v>17</v>
      </c>
      <c r="D1656" s="140" t="s">
        <v>184</v>
      </c>
      <c r="E1656" s="140" t="s">
        <v>188</v>
      </c>
      <c r="F1656" s="140" t="s">
        <v>162</v>
      </c>
      <c r="G1656" s="140" t="s">
        <v>200</v>
      </c>
      <c r="H1656" s="140" t="s">
        <v>199</v>
      </c>
      <c r="I1656" s="141">
        <v>52</v>
      </c>
    </row>
    <row r="1657" spans="1:9" x14ac:dyDescent="0.35">
      <c r="A1657" s="141">
        <v>2020</v>
      </c>
      <c r="B1657" s="140" t="s">
        <v>16</v>
      </c>
      <c r="C1657" s="140" t="s">
        <v>17</v>
      </c>
      <c r="D1657" s="140" t="s">
        <v>184</v>
      </c>
      <c r="E1657" s="140" t="s">
        <v>188</v>
      </c>
      <c r="F1657" s="140" t="s">
        <v>162</v>
      </c>
      <c r="G1657" s="140" t="s">
        <v>200</v>
      </c>
      <c r="H1657" s="140" t="s">
        <v>258</v>
      </c>
      <c r="I1657" s="141">
        <v>1</v>
      </c>
    </row>
    <row r="1658" spans="1:9" x14ac:dyDescent="0.35">
      <c r="A1658" s="141">
        <v>2020</v>
      </c>
      <c r="B1658" s="140" t="s">
        <v>18</v>
      </c>
      <c r="C1658" s="140" t="s">
        <v>19</v>
      </c>
      <c r="D1658" s="140" t="s">
        <v>184</v>
      </c>
      <c r="E1658" s="140" t="s">
        <v>187</v>
      </c>
      <c r="F1658" s="140" t="s">
        <v>162</v>
      </c>
      <c r="G1658" s="140" t="s">
        <v>154</v>
      </c>
      <c r="H1658" s="140" t="s">
        <v>199</v>
      </c>
      <c r="I1658" s="141">
        <v>345</v>
      </c>
    </row>
    <row r="1659" spans="1:9" x14ac:dyDescent="0.35">
      <c r="A1659" s="141">
        <v>2020</v>
      </c>
      <c r="B1659" s="140" t="s">
        <v>18</v>
      </c>
      <c r="C1659" s="140" t="s">
        <v>19</v>
      </c>
      <c r="D1659" s="140" t="s">
        <v>184</v>
      </c>
      <c r="E1659" s="140" t="s">
        <v>187</v>
      </c>
      <c r="F1659" s="140" t="s">
        <v>162</v>
      </c>
      <c r="G1659" s="140" t="s">
        <v>154</v>
      </c>
      <c r="H1659" s="140" t="s">
        <v>258</v>
      </c>
      <c r="I1659" s="141">
        <v>25</v>
      </c>
    </row>
    <row r="1660" spans="1:9" x14ac:dyDescent="0.35">
      <c r="A1660" s="141">
        <v>2020</v>
      </c>
      <c r="B1660" s="140" t="s">
        <v>18</v>
      </c>
      <c r="C1660" s="140" t="s">
        <v>19</v>
      </c>
      <c r="D1660" s="140" t="s">
        <v>184</v>
      </c>
      <c r="E1660" s="140" t="s">
        <v>187</v>
      </c>
      <c r="F1660" s="140" t="s">
        <v>162</v>
      </c>
      <c r="G1660" s="140" t="s">
        <v>200</v>
      </c>
      <c r="H1660" s="140" t="s">
        <v>199</v>
      </c>
      <c r="I1660" s="141">
        <v>133</v>
      </c>
    </row>
    <row r="1661" spans="1:9" x14ac:dyDescent="0.35">
      <c r="A1661" s="141">
        <v>2020</v>
      </c>
      <c r="B1661" s="140" t="s">
        <v>18</v>
      </c>
      <c r="C1661" s="140" t="s">
        <v>19</v>
      </c>
      <c r="D1661" s="140" t="s">
        <v>184</v>
      </c>
      <c r="E1661" s="140" t="s">
        <v>187</v>
      </c>
      <c r="F1661" s="140" t="s">
        <v>162</v>
      </c>
      <c r="G1661" s="140" t="s">
        <v>200</v>
      </c>
      <c r="H1661" s="140" t="s">
        <v>258</v>
      </c>
      <c r="I1661" s="141">
        <v>11</v>
      </c>
    </row>
    <row r="1662" spans="1:9" x14ac:dyDescent="0.35">
      <c r="A1662" s="141">
        <v>2020</v>
      </c>
      <c r="B1662" s="140" t="s">
        <v>20</v>
      </c>
      <c r="C1662" s="140" t="s">
        <v>21</v>
      </c>
      <c r="D1662" s="140" t="s">
        <v>184</v>
      </c>
      <c r="E1662" s="140" t="s">
        <v>188</v>
      </c>
      <c r="F1662" s="140" t="s">
        <v>162</v>
      </c>
      <c r="G1662" s="140" t="s">
        <v>154</v>
      </c>
      <c r="H1662" s="140" t="s">
        <v>199</v>
      </c>
      <c r="I1662" s="141">
        <v>1506</v>
      </c>
    </row>
    <row r="1663" spans="1:9" x14ac:dyDescent="0.35">
      <c r="A1663" s="141">
        <v>2020</v>
      </c>
      <c r="B1663" s="140" t="s">
        <v>20</v>
      </c>
      <c r="C1663" s="140" t="s">
        <v>21</v>
      </c>
      <c r="D1663" s="140" t="s">
        <v>184</v>
      </c>
      <c r="E1663" s="140" t="s">
        <v>188</v>
      </c>
      <c r="F1663" s="140" t="s">
        <v>162</v>
      </c>
      <c r="G1663" s="140" t="s">
        <v>154</v>
      </c>
      <c r="H1663" s="140" t="s">
        <v>258</v>
      </c>
      <c r="I1663" s="141">
        <v>16</v>
      </c>
    </row>
    <row r="1664" spans="1:9" x14ac:dyDescent="0.35">
      <c r="A1664" s="141">
        <v>2020</v>
      </c>
      <c r="B1664" s="140" t="s">
        <v>20</v>
      </c>
      <c r="C1664" s="140" t="s">
        <v>21</v>
      </c>
      <c r="D1664" s="140" t="s">
        <v>184</v>
      </c>
      <c r="E1664" s="140" t="s">
        <v>188</v>
      </c>
      <c r="F1664" s="140" t="s">
        <v>162</v>
      </c>
      <c r="G1664" s="140" t="s">
        <v>200</v>
      </c>
      <c r="H1664" s="140" t="s">
        <v>199</v>
      </c>
      <c r="I1664" s="141">
        <v>294</v>
      </c>
    </row>
    <row r="1665" spans="1:9" x14ac:dyDescent="0.35">
      <c r="A1665" s="141">
        <v>2020</v>
      </c>
      <c r="B1665" s="140" t="s">
        <v>20</v>
      </c>
      <c r="C1665" s="140" t="s">
        <v>21</v>
      </c>
      <c r="D1665" s="140" t="s">
        <v>184</v>
      </c>
      <c r="E1665" s="140" t="s">
        <v>188</v>
      </c>
      <c r="F1665" s="140" t="s">
        <v>162</v>
      </c>
      <c r="G1665" s="140" t="s">
        <v>200</v>
      </c>
      <c r="H1665" s="140" t="s">
        <v>258</v>
      </c>
      <c r="I1665" s="141">
        <v>6</v>
      </c>
    </row>
    <row r="1666" spans="1:9" x14ac:dyDescent="0.35">
      <c r="A1666" s="141">
        <v>2020</v>
      </c>
      <c r="B1666" s="140" t="s">
        <v>189</v>
      </c>
      <c r="C1666" s="140" t="s">
        <v>201</v>
      </c>
      <c r="D1666" s="140" t="s">
        <v>184</v>
      </c>
      <c r="E1666" s="140" t="s">
        <v>187</v>
      </c>
      <c r="F1666" s="140" t="s">
        <v>162</v>
      </c>
      <c r="G1666" s="140" t="s">
        <v>154</v>
      </c>
      <c r="H1666" s="140" t="s">
        <v>199</v>
      </c>
      <c r="I1666" s="141">
        <v>708</v>
      </c>
    </row>
    <row r="1667" spans="1:9" x14ac:dyDescent="0.35">
      <c r="A1667" s="141">
        <v>2020</v>
      </c>
      <c r="B1667" s="140" t="s">
        <v>189</v>
      </c>
      <c r="C1667" s="140" t="s">
        <v>201</v>
      </c>
      <c r="D1667" s="140" t="s">
        <v>184</v>
      </c>
      <c r="E1667" s="140" t="s">
        <v>187</v>
      </c>
      <c r="F1667" s="140" t="s">
        <v>162</v>
      </c>
      <c r="G1667" s="140" t="s">
        <v>154</v>
      </c>
      <c r="H1667" s="140" t="s">
        <v>258</v>
      </c>
      <c r="I1667" s="141">
        <v>27</v>
      </c>
    </row>
    <row r="1668" spans="1:9" x14ac:dyDescent="0.35">
      <c r="A1668" s="141">
        <v>2020</v>
      </c>
      <c r="B1668" s="140" t="s">
        <v>189</v>
      </c>
      <c r="C1668" s="140" t="s">
        <v>201</v>
      </c>
      <c r="D1668" s="140" t="s">
        <v>184</v>
      </c>
      <c r="E1668" s="140" t="s">
        <v>187</v>
      </c>
      <c r="F1668" s="140" t="s">
        <v>162</v>
      </c>
      <c r="G1668" s="140" t="s">
        <v>200</v>
      </c>
      <c r="H1668" s="140" t="s">
        <v>199</v>
      </c>
      <c r="I1668" s="141">
        <v>266</v>
      </c>
    </row>
    <row r="1669" spans="1:9" x14ac:dyDescent="0.35">
      <c r="A1669" s="141">
        <v>2020</v>
      </c>
      <c r="B1669" s="140" t="s">
        <v>189</v>
      </c>
      <c r="C1669" s="140" t="s">
        <v>201</v>
      </c>
      <c r="D1669" s="140" t="s">
        <v>184</v>
      </c>
      <c r="E1669" s="140" t="s">
        <v>187</v>
      </c>
      <c r="F1669" s="140" t="s">
        <v>162</v>
      </c>
      <c r="G1669" s="140" t="s">
        <v>200</v>
      </c>
      <c r="H1669" s="140" t="s">
        <v>258</v>
      </c>
      <c r="I1669" s="141">
        <v>10</v>
      </c>
    </row>
    <row r="1670" spans="1:9" x14ac:dyDescent="0.35">
      <c r="A1670" s="141">
        <v>2020</v>
      </c>
      <c r="B1670" s="140" t="s">
        <v>24</v>
      </c>
      <c r="C1670" s="140" t="s">
        <v>25</v>
      </c>
      <c r="D1670" s="140" t="s">
        <v>184</v>
      </c>
      <c r="E1670" s="140" t="s">
        <v>188</v>
      </c>
      <c r="F1670" s="140" t="s">
        <v>162</v>
      </c>
      <c r="G1670" s="140" t="s">
        <v>154</v>
      </c>
      <c r="H1670" s="140" t="s">
        <v>199</v>
      </c>
      <c r="I1670" s="141">
        <v>149</v>
      </c>
    </row>
    <row r="1671" spans="1:9" x14ac:dyDescent="0.35">
      <c r="A1671" s="141">
        <v>2020</v>
      </c>
      <c r="B1671" s="140" t="s">
        <v>24</v>
      </c>
      <c r="C1671" s="140" t="s">
        <v>25</v>
      </c>
      <c r="D1671" s="140" t="s">
        <v>184</v>
      </c>
      <c r="E1671" s="140" t="s">
        <v>188</v>
      </c>
      <c r="F1671" s="140" t="s">
        <v>162</v>
      </c>
      <c r="G1671" s="140" t="s">
        <v>154</v>
      </c>
      <c r="H1671" s="140" t="s">
        <v>258</v>
      </c>
      <c r="I1671" s="141">
        <v>262</v>
      </c>
    </row>
    <row r="1672" spans="1:9" x14ac:dyDescent="0.35">
      <c r="A1672" s="141">
        <v>2020</v>
      </c>
      <c r="B1672" s="140" t="s">
        <v>24</v>
      </c>
      <c r="C1672" s="140" t="s">
        <v>25</v>
      </c>
      <c r="D1672" s="140" t="s">
        <v>184</v>
      </c>
      <c r="E1672" s="140" t="s">
        <v>188</v>
      </c>
      <c r="F1672" s="140" t="s">
        <v>162</v>
      </c>
      <c r="G1672" s="140" t="s">
        <v>200</v>
      </c>
      <c r="H1672" s="140" t="s">
        <v>199</v>
      </c>
      <c r="I1672" s="141">
        <v>53</v>
      </c>
    </row>
    <row r="1673" spans="1:9" x14ac:dyDescent="0.35">
      <c r="A1673" s="141">
        <v>2020</v>
      </c>
      <c r="B1673" s="140" t="s">
        <v>24</v>
      </c>
      <c r="C1673" s="140" t="s">
        <v>25</v>
      </c>
      <c r="D1673" s="140" t="s">
        <v>184</v>
      </c>
      <c r="E1673" s="140" t="s">
        <v>188</v>
      </c>
      <c r="F1673" s="140" t="s">
        <v>162</v>
      </c>
      <c r="G1673" s="140" t="s">
        <v>200</v>
      </c>
      <c r="H1673" s="140" t="s">
        <v>258</v>
      </c>
      <c r="I1673" s="141">
        <v>35</v>
      </c>
    </row>
    <row r="1674" spans="1:9" x14ac:dyDescent="0.35">
      <c r="A1674" s="141">
        <v>2020</v>
      </c>
      <c r="B1674" s="140" t="s">
        <v>26</v>
      </c>
      <c r="C1674" s="140" t="s">
        <v>27</v>
      </c>
      <c r="D1674" s="140" t="s">
        <v>184</v>
      </c>
      <c r="E1674" s="140" t="s">
        <v>187</v>
      </c>
      <c r="F1674" s="140" t="s">
        <v>162</v>
      </c>
      <c r="G1674" s="140" t="s">
        <v>154</v>
      </c>
      <c r="H1674" s="140" t="s">
        <v>199</v>
      </c>
      <c r="I1674" s="141">
        <v>386</v>
      </c>
    </row>
    <row r="1675" spans="1:9" x14ac:dyDescent="0.35">
      <c r="A1675" s="141">
        <v>2020</v>
      </c>
      <c r="B1675" s="140" t="s">
        <v>26</v>
      </c>
      <c r="C1675" s="140" t="s">
        <v>27</v>
      </c>
      <c r="D1675" s="140" t="s">
        <v>184</v>
      </c>
      <c r="E1675" s="140" t="s">
        <v>187</v>
      </c>
      <c r="F1675" s="140" t="s">
        <v>162</v>
      </c>
      <c r="G1675" s="140" t="s">
        <v>154</v>
      </c>
      <c r="H1675" s="140" t="s">
        <v>258</v>
      </c>
      <c r="I1675" s="141">
        <v>16</v>
      </c>
    </row>
    <row r="1676" spans="1:9" x14ac:dyDescent="0.35">
      <c r="A1676" s="141">
        <v>2020</v>
      </c>
      <c r="B1676" s="140" t="s">
        <v>26</v>
      </c>
      <c r="C1676" s="140" t="s">
        <v>27</v>
      </c>
      <c r="D1676" s="140" t="s">
        <v>184</v>
      </c>
      <c r="E1676" s="140" t="s">
        <v>187</v>
      </c>
      <c r="F1676" s="140" t="s">
        <v>162</v>
      </c>
      <c r="G1676" s="140" t="s">
        <v>200</v>
      </c>
      <c r="H1676" s="140" t="s">
        <v>199</v>
      </c>
      <c r="I1676" s="141">
        <v>117</v>
      </c>
    </row>
    <row r="1677" spans="1:9" x14ac:dyDescent="0.35">
      <c r="A1677" s="141">
        <v>2020</v>
      </c>
      <c r="B1677" s="140" t="s">
        <v>26</v>
      </c>
      <c r="C1677" s="140" t="s">
        <v>27</v>
      </c>
      <c r="D1677" s="140" t="s">
        <v>184</v>
      </c>
      <c r="E1677" s="140" t="s">
        <v>187</v>
      </c>
      <c r="F1677" s="140" t="s">
        <v>162</v>
      </c>
      <c r="G1677" s="140" t="s">
        <v>200</v>
      </c>
      <c r="H1677" s="140" t="s">
        <v>258</v>
      </c>
      <c r="I1677" s="141">
        <v>2</v>
      </c>
    </row>
    <row r="1678" spans="1:9" x14ac:dyDescent="0.35">
      <c r="A1678" s="141">
        <v>2020</v>
      </c>
      <c r="B1678" s="140" t="s">
        <v>28</v>
      </c>
      <c r="C1678" s="140" t="s">
        <v>29</v>
      </c>
      <c r="D1678" s="140" t="s">
        <v>184</v>
      </c>
      <c r="E1678" s="140" t="s">
        <v>187</v>
      </c>
      <c r="F1678" s="140" t="s">
        <v>162</v>
      </c>
      <c r="G1678" s="140" t="s">
        <v>154</v>
      </c>
      <c r="H1678" s="140" t="s">
        <v>199</v>
      </c>
      <c r="I1678" s="141">
        <v>228</v>
      </c>
    </row>
    <row r="1679" spans="1:9" x14ac:dyDescent="0.35">
      <c r="A1679" s="141">
        <v>2020</v>
      </c>
      <c r="B1679" s="140" t="s">
        <v>28</v>
      </c>
      <c r="C1679" s="140" t="s">
        <v>29</v>
      </c>
      <c r="D1679" s="140" t="s">
        <v>184</v>
      </c>
      <c r="E1679" s="140" t="s">
        <v>187</v>
      </c>
      <c r="F1679" s="140" t="s">
        <v>162</v>
      </c>
      <c r="G1679" s="140" t="s">
        <v>154</v>
      </c>
      <c r="H1679" s="140" t="s">
        <v>258</v>
      </c>
      <c r="I1679" s="141">
        <v>20</v>
      </c>
    </row>
    <row r="1680" spans="1:9" x14ac:dyDescent="0.35">
      <c r="A1680" s="141">
        <v>2020</v>
      </c>
      <c r="B1680" s="140" t="s">
        <v>28</v>
      </c>
      <c r="C1680" s="140" t="s">
        <v>29</v>
      </c>
      <c r="D1680" s="140" t="s">
        <v>184</v>
      </c>
      <c r="E1680" s="140" t="s">
        <v>187</v>
      </c>
      <c r="F1680" s="140" t="s">
        <v>162</v>
      </c>
      <c r="G1680" s="140" t="s">
        <v>200</v>
      </c>
      <c r="H1680" s="140" t="s">
        <v>199</v>
      </c>
      <c r="I1680" s="141">
        <v>137</v>
      </c>
    </row>
    <row r="1681" spans="1:9" x14ac:dyDescent="0.35">
      <c r="A1681" s="141">
        <v>2020</v>
      </c>
      <c r="B1681" s="140" t="s">
        <v>28</v>
      </c>
      <c r="C1681" s="140" t="s">
        <v>29</v>
      </c>
      <c r="D1681" s="140" t="s">
        <v>184</v>
      </c>
      <c r="E1681" s="140" t="s">
        <v>187</v>
      </c>
      <c r="F1681" s="140" t="s">
        <v>162</v>
      </c>
      <c r="G1681" s="140" t="s">
        <v>200</v>
      </c>
      <c r="H1681" s="140" t="s">
        <v>258</v>
      </c>
      <c r="I1681" s="141">
        <v>8</v>
      </c>
    </row>
    <row r="1682" spans="1:9" x14ac:dyDescent="0.35">
      <c r="A1682" s="141">
        <v>2020</v>
      </c>
      <c r="B1682" s="140" t="s">
        <v>30</v>
      </c>
      <c r="C1682" s="140" t="s">
        <v>31</v>
      </c>
      <c r="D1682" s="140" t="s">
        <v>184</v>
      </c>
      <c r="E1682" s="140" t="s">
        <v>187</v>
      </c>
      <c r="F1682" s="140" t="s">
        <v>162</v>
      </c>
      <c r="G1682" s="140" t="s">
        <v>154</v>
      </c>
      <c r="H1682" s="140" t="s">
        <v>199</v>
      </c>
      <c r="I1682" s="141">
        <v>15</v>
      </c>
    </row>
    <row r="1683" spans="1:9" x14ac:dyDescent="0.35">
      <c r="A1683" s="141">
        <v>2020</v>
      </c>
      <c r="B1683" s="140" t="s">
        <v>30</v>
      </c>
      <c r="C1683" s="140" t="s">
        <v>31</v>
      </c>
      <c r="D1683" s="140" t="s">
        <v>184</v>
      </c>
      <c r="E1683" s="140" t="s">
        <v>187</v>
      </c>
      <c r="F1683" s="140" t="s">
        <v>162</v>
      </c>
      <c r="G1683" s="140" t="s">
        <v>154</v>
      </c>
      <c r="H1683" s="140" t="s">
        <v>258</v>
      </c>
      <c r="I1683" s="141">
        <v>5</v>
      </c>
    </row>
    <row r="1684" spans="1:9" x14ac:dyDescent="0.35">
      <c r="A1684" s="141">
        <v>2020</v>
      </c>
      <c r="B1684" s="140" t="s">
        <v>30</v>
      </c>
      <c r="C1684" s="140" t="s">
        <v>31</v>
      </c>
      <c r="D1684" s="140" t="s">
        <v>184</v>
      </c>
      <c r="E1684" s="140" t="s">
        <v>187</v>
      </c>
      <c r="F1684" s="140" t="s">
        <v>162</v>
      </c>
      <c r="G1684" s="140" t="s">
        <v>200</v>
      </c>
      <c r="H1684" s="140" t="s">
        <v>199</v>
      </c>
      <c r="I1684" s="141">
        <v>12</v>
      </c>
    </row>
    <row r="1685" spans="1:9" x14ac:dyDescent="0.35">
      <c r="A1685" s="141">
        <v>2020</v>
      </c>
      <c r="B1685" s="140" t="s">
        <v>30</v>
      </c>
      <c r="C1685" s="140" t="s">
        <v>31</v>
      </c>
      <c r="D1685" s="140" t="s">
        <v>184</v>
      </c>
      <c r="E1685" s="140" t="s">
        <v>187</v>
      </c>
      <c r="F1685" s="140" t="s">
        <v>162</v>
      </c>
      <c r="G1685" s="140" t="s">
        <v>200</v>
      </c>
      <c r="H1685" s="140" t="s">
        <v>258</v>
      </c>
      <c r="I1685" s="141">
        <v>2</v>
      </c>
    </row>
    <row r="1686" spans="1:9" x14ac:dyDescent="0.35">
      <c r="A1686" s="141">
        <v>2020</v>
      </c>
      <c r="B1686" s="140" t="s">
        <v>32</v>
      </c>
      <c r="C1686" s="140" t="s">
        <v>33</v>
      </c>
      <c r="D1686" s="140" t="s">
        <v>185</v>
      </c>
      <c r="E1686" s="140" t="s">
        <v>186</v>
      </c>
      <c r="F1686" s="140" t="s">
        <v>162</v>
      </c>
      <c r="G1686" s="140" t="s">
        <v>154</v>
      </c>
      <c r="H1686" s="140" t="s">
        <v>199</v>
      </c>
      <c r="I1686" s="141">
        <v>3271</v>
      </c>
    </row>
    <row r="1687" spans="1:9" x14ac:dyDescent="0.35">
      <c r="A1687" s="141">
        <v>2020</v>
      </c>
      <c r="B1687" s="140" t="s">
        <v>32</v>
      </c>
      <c r="C1687" s="140" t="s">
        <v>33</v>
      </c>
      <c r="D1687" s="140" t="s">
        <v>185</v>
      </c>
      <c r="E1687" s="140" t="s">
        <v>186</v>
      </c>
      <c r="F1687" s="140" t="s">
        <v>162</v>
      </c>
      <c r="G1687" s="140" t="s">
        <v>154</v>
      </c>
      <c r="H1687" s="140" t="s">
        <v>258</v>
      </c>
      <c r="I1687" s="141">
        <v>369</v>
      </c>
    </row>
    <row r="1688" spans="1:9" x14ac:dyDescent="0.35">
      <c r="A1688" s="141">
        <v>2020</v>
      </c>
      <c r="B1688" s="140" t="s">
        <v>32</v>
      </c>
      <c r="C1688" s="140" t="s">
        <v>33</v>
      </c>
      <c r="D1688" s="140" t="s">
        <v>185</v>
      </c>
      <c r="E1688" s="140" t="s">
        <v>186</v>
      </c>
      <c r="F1688" s="140" t="s">
        <v>162</v>
      </c>
      <c r="G1688" s="140" t="s">
        <v>200</v>
      </c>
      <c r="H1688" s="140" t="s">
        <v>199</v>
      </c>
      <c r="I1688" s="141">
        <v>772</v>
      </c>
    </row>
    <row r="1689" spans="1:9" x14ac:dyDescent="0.35">
      <c r="A1689" s="141">
        <v>2020</v>
      </c>
      <c r="B1689" s="140" t="s">
        <v>32</v>
      </c>
      <c r="C1689" s="140" t="s">
        <v>33</v>
      </c>
      <c r="D1689" s="140" t="s">
        <v>185</v>
      </c>
      <c r="E1689" s="140" t="s">
        <v>186</v>
      </c>
      <c r="F1689" s="140" t="s">
        <v>162</v>
      </c>
      <c r="G1689" s="140" t="s">
        <v>200</v>
      </c>
      <c r="H1689" s="140" t="s">
        <v>258</v>
      </c>
      <c r="I1689" s="141">
        <v>100</v>
      </c>
    </row>
    <row r="1690" spans="1:9" x14ac:dyDescent="0.35">
      <c r="A1690" s="141">
        <v>2020</v>
      </c>
      <c r="B1690" s="140" t="s">
        <v>34</v>
      </c>
      <c r="C1690" s="140" t="s">
        <v>35</v>
      </c>
      <c r="D1690" s="140" t="s">
        <v>185</v>
      </c>
      <c r="E1690" s="140" t="s">
        <v>186</v>
      </c>
      <c r="F1690" s="140" t="s">
        <v>162</v>
      </c>
      <c r="G1690" s="140" t="s">
        <v>154</v>
      </c>
      <c r="H1690" s="140" t="s">
        <v>199</v>
      </c>
      <c r="I1690" s="141">
        <v>791</v>
      </c>
    </row>
    <row r="1691" spans="1:9" x14ac:dyDescent="0.35">
      <c r="A1691" s="141">
        <v>2020</v>
      </c>
      <c r="B1691" s="140" t="s">
        <v>34</v>
      </c>
      <c r="C1691" s="140" t="s">
        <v>35</v>
      </c>
      <c r="D1691" s="140" t="s">
        <v>185</v>
      </c>
      <c r="E1691" s="140" t="s">
        <v>186</v>
      </c>
      <c r="F1691" s="140" t="s">
        <v>162</v>
      </c>
      <c r="G1691" s="140" t="s">
        <v>154</v>
      </c>
      <c r="H1691" s="140" t="s">
        <v>258</v>
      </c>
      <c r="I1691" s="141">
        <v>66</v>
      </c>
    </row>
    <row r="1692" spans="1:9" x14ac:dyDescent="0.35">
      <c r="A1692" s="141">
        <v>2020</v>
      </c>
      <c r="B1692" s="140" t="s">
        <v>34</v>
      </c>
      <c r="C1692" s="140" t="s">
        <v>35</v>
      </c>
      <c r="D1692" s="140" t="s">
        <v>185</v>
      </c>
      <c r="E1692" s="140" t="s">
        <v>186</v>
      </c>
      <c r="F1692" s="140" t="s">
        <v>162</v>
      </c>
      <c r="G1692" s="140" t="s">
        <v>200</v>
      </c>
      <c r="H1692" s="140" t="s">
        <v>199</v>
      </c>
      <c r="I1692" s="141">
        <v>203</v>
      </c>
    </row>
    <row r="1693" spans="1:9" x14ac:dyDescent="0.35">
      <c r="A1693" s="141">
        <v>2020</v>
      </c>
      <c r="B1693" s="140" t="s">
        <v>34</v>
      </c>
      <c r="C1693" s="140" t="s">
        <v>35</v>
      </c>
      <c r="D1693" s="140" t="s">
        <v>185</v>
      </c>
      <c r="E1693" s="140" t="s">
        <v>186</v>
      </c>
      <c r="F1693" s="140" t="s">
        <v>162</v>
      </c>
      <c r="G1693" s="140" t="s">
        <v>200</v>
      </c>
      <c r="H1693" s="140" t="s">
        <v>258</v>
      </c>
      <c r="I1693" s="141">
        <v>19</v>
      </c>
    </row>
    <row r="1694" spans="1:9" x14ac:dyDescent="0.35">
      <c r="A1694" s="141">
        <v>2020</v>
      </c>
      <c r="B1694" s="140" t="s">
        <v>190</v>
      </c>
      <c r="C1694" s="140" t="s">
        <v>202</v>
      </c>
      <c r="D1694" s="140" t="s">
        <v>184</v>
      </c>
      <c r="E1694" s="140" t="s">
        <v>187</v>
      </c>
      <c r="F1694" s="140" t="s">
        <v>162</v>
      </c>
      <c r="G1694" s="140" t="s">
        <v>154</v>
      </c>
      <c r="H1694" s="140" t="s">
        <v>199</v>
      </c>
      <c r="I1694" s="141">
        <v>432</v>
      </c>
    </row>
    <row r="1695" spans="1:9" x14ac:dyDescent="0.35">
      <c r="A1695" s="141">
        <v>2020</v>
      </c>
      <c r="B1695" s="140" t="s">
        <v>190</v>
      </c>
      <c r="C1695" s="140" t="s">
        <v>202</v>
      </c>
      <c r="D1695" s="140" t="s">
        <v>184</v>
      </c>
      <c r="E1695" s="140" t="s">
        <v>187</v>
      </c>
      <c r="F1695" s="140" t="s">
        <v>162</v>
      </c>
      <c r="G1695" s="140" t="s">
        <v>154</v>
      </c>
      <c r="H1695" s="140" t="s">
        <v>258</v>
      </c>
      <c r="I1695" s="141">
        <v>24</v>
      </c>
    </row>
    <row r="1696" spans="1:9" x14ac:dyDescent="0.35">
      <c r="A1696" s="141">
        <v>2020</v>
      </c>
      <c r="B1696" s="140" t="s">
        <v>190</v>
      </c>
      <c r="C1696" s="140" t="s">
        <v>202</v>
      </c>
      <c r="D1696" s="140" t="s">
        <v>184</v>
      </c>
      <c r="E1696" s="140" t="s">
        <v>187</v>
      </c>
      <c r="F1696" s="140" t="s">
        <v>162</v>
      </c>
      <c r="G1696" s="140" t="s">
        <v>200</v>
      </c>
      <c r="H1696" s="140" t="s">
        <v>199</v>
      </c>
      <c r="I1696" s="141">
        <v>181</v>
      </c>
    </row>
    <row r="1697" spans="1:9" x14ac:dyDescent="0.35">
      <c r="A1697" s="141">
        <v>2020</v>
      </c>
      <c r="B1697" s="140" t="s">
        <v>190</v>
      </c>
      <c r="C1697" s="140" t="s">
        <v>202</v>
      </c>
      <c r="D1697" s="140" t="s">
        <v>184</v>
      </c>
      <c r="E1697" s="140" t="s">
        <v>187</v>
      </c>
      <c r="F1697" s="140" t="s">
        <v>162</v>
      </c>
      <c r="G1697" s="140" t="s">
        <v>200</v>
      </c>
      <c r="H1697" s="140" t="s">
        <v>258</v>
      </c>
      <c r="I1697" s="141">
        <v>8</v>
      </c>
    </row>
    <row r="1698" spans="1:9" x14ac:dyDescent="0.35">
      <c r="A1698" s="141">
        <v>2020</v>
      </c>
      <c r="B1698" s="140" t="s">
        <v>38</v>
      </c>
      <c r="C1698" s="140" t="s">
        <v>39</v>
      </c>
      <c r="D1698" s="140" t="s">
        <v>184</v>
      </c>
      <c r="E1698" s="140" t="s">
        <v>187</v>
      </c>
      <c r="F1698" s="140" t="s">
        <v>162</v>
      </c>
      <c r="G1698" s="140" t="s">
        <v>154</v>
      </c>
      <c r="H1698" s="140" t="s">
        <v>199</v>
      </c>
      <c r="I1698" s="141">
        <v>345</v>
      </c>
    </row>
    <row r="1699" spans="1:9" x14ac:dyDescent="0.35">
      <c r="A1699" s="141">
        <v>2020</v>
      </c>
      <c r="B1699" s="140" t="s">
        <v>38</v>
      </c>
      <c r="C1699" s="140" t="s">
        <v>39</v>
      </c>
      <c r="D1699" s="140" t="s">
        <v>184</v>
      </c>
      <c r="E1699" s="140" t="s">
        <v>187</v>
      </c>
      <c r="F1699" s="140" t="s">
        <v>162</v>
      </c>
      <c r="G1699" s="140" t="s">
        <v>154</v>
      </c>
      <c r="H1699" s="140" t="s">
        <v>258</v>
      </c>
      <c r="I1699" s="141">
        <v>7</v>
      </c>
    </row>
    <row r="1700" spans="1:9" x14ac:dyDescent="0.35">
      <c r="A1700" s="141">
        <v>2020</v>
      </c>
      <c r="B1700" s="140" t="s">
        <v>38</v>
      </c>
      <c r="C1700" s="140" t="s">
        <v>39</v>
      </c>
      <c r="D1700" s="140" t="s">
        <v>184</v>
      </c>
      <c r="E1700" s="140" t="s">
        <v>187</v>
      </c>
      <c r="F1700" s="140" t="s">
        <v>162</v>
      </c>
      <c r="G1700" s="140" t="s">
        <v>200</v>
      </c>
      <c r="H1700" s="140" t="s">
        <v>199</v>
      </c>
      <c r="I1700" s="141">
        <v>85</v>
      </c>
    </row>
    <row r="1701" spans="1:9" x14ac:dyDescent="0.35">
      <c r="A1701" s="141">
        <v>2020</v>
      </c>
      <c r="B1701" s="140" t="s">
        <v>38</v>
      </c>
      <c r="C1701" s="140" t="s">
        <v>39</v>
      </c>
      <c r="D1701" s="140" t="s">
        <v>184</v>
      </c>
      <c r="E1701" s="140" t="s">
        <v>187</v>
      </c>
      <c r="F1701" s="140" t="s">
        <v>162</v>
      </c>
      <c r="G1701" s="140" t="s">
        <v>200</v>
      </c>
      <c r="H1701" s="140" t="s">
        <v>258</v>
      </c>
      <c r="I1701" s="141">
        <v>0</v>
      </c>
    </row>
    <row r="1702" spans="1:9" x14ac:dyDescent="0.35">
      <c r="A1702" s="141">
        <v>2020</v>
      </c>
      <c r="B1702" s="140" t="s">
        <v>40</v>
      </c>
      <c r="C1702" s="140" t="s">
        <v>41</v>
      </c>
      <c r="D1702" s="140" t="s">
        <v>184</v>
      </c>
      <c r="E1702" s="140" t="s">
        <v>186</v>
      </c>
      <c r="F1702" s="140" t="s">
        <v>162</v>
      </c>
      <c r="G1702" s="140" t="s">
        <v>154</v>
      </c>
      <c r="H1702" s="140" t="s">
        <v>199</v>
      </c>
      <c r="I1702" s="141">
        <v>651</v>
      </c>
    </row>
    <row r="1703" spans="1:9" x14ac:dyDescent="0.35">
      <c r="A1703" s="141">
        <v>2020</v>
      </c>
      <c r="B1703" s="140" t="s">
        <v>40</v>
      </c>
      <c r="C1703" s="140" t="s">
        <v>41</v>
      </c>
      <c r="D1703" s="140" t="s">
        <v>184</v>
      </c>
      <c r="E1703" s="140" t="s">
        <v>186</v>
      </c>
      <c r="F1703" s="140" t="s">
        <v>162</v>
      </c>
      <c r="G1703" s="140" t="s">
        <v>154</v>
      </c>
      <c r="H1703" s="140" t="s">
        <v>258</v>
      </c>
      <c r="I1703" s="141">
        <v>29</v>
      </c>
    </row>
    <row r="1704" spans="1:9" x14ac:dyDescent="0.35">
      <c r="A1704" s="141">
        <v>2020</v>
      </c>
      <c r="B1704" s="140" t="s">
        <v>40</v>
      </c>
      <c r="C1704" s="140" t="s">
        <v>41</v>
      </c>
      <c r="D1704" s="140" t="s">
        <v>184</v>
      </c>
      <c r="E1704" s="140" t="s">
        <v>186</v>
      </c>
      <c r="F1704" s="140" t="s">
        <v>162</v>
      </c>
      <c r="G1704" s="140" t="s">
        <v>200</v>
      </c>
      <c r="H1704" s="140" t="s">
        <v>199</v>
      </c>
      <c r="I1704" s="141">
        <v>181</v>
      </c>
    </row>
    <row r="1705" spans="1:9" x14ac:dyDescent="0.35">
      <c r="A1705" s="141">
        <v>2020</v>
      </c>
      <c r="B1705" s="140" t="s">
        <v>40</v>
      </c>
      <c r="C1705" s="140" t="s">
        <v>41</v>
      </c>
      <c r="D1705" s="140" t="s">
        <v>184</v>
      </c>
      <c r="E1705" s="140" t="s">
        <v>186</v>
      </c>
      <c r="F1705" s="140" t="s">
        <v>162</v>
      </c>
      <c r="G1705" s="140" t="s">
        <v>200</v>
      </c>
      <c r="H1705" s="140" t="s">
        <v>258</v>
      </c>
      <c r="I1705" s="141">
        <v>4</v>
      </c>
    </row>
    <row r="1706" spans="1:9" x14ac:dyDescent="0.35">
      <c r="A1706" s="141">
        <v>2020</v>
      </c>
      <c r="B1706" s="140" t="s">
        <v>42</v>
      </c>
      <c r="C1706" s="140" t="s">
        <v>43</v>
      </c>
      <c r="D1706" s="140" t="s">
        <v>184</v>
      </c>
      <c r="E1706" s="140" t="s">
        <v>187</v>
      </c>
      <c r="F1706" s="140" t="s">
        <v>162</v>
      </c>
      <c r="G1706" s="140" t="s">
        <v>154</v>
      </c>
      <c r="H1706" s="140" t="s">
        <v>199</v>
      </c>
      <c r="I1706" s="141">
        <v>719</v>
      </c>
    </row>
    <row r="1707" spans="1:9" x14ac:dyDescent="0.35">
      <c r="A1707" s="141">
        <v>2020</v>
      </c>
      <c r="B1707" s="140" t="s">
        <v>42</v>
      </c>
      <c r="C1707" s="140" t="s">
        <v>43</v>
      </c>
      <c r="D1707" s="140" t="s">
        <v>184</v>
      </c>
      <c r="E1707" s="140" t="s">
        <v>187</v>
      </c>
      <c r="F1707" s="140" t="s">
        <v>162</v>
      </c>
      <c r="G1707" s="140" t="s">
        <v>154</v>
      </c>
      <c r="H1707" s="140" t="s">
        <v>258</v>
      </c>
      <c r="I1707" s="141">
        <v>28</v>
      </c>
    </row>
    <row r="1708" spans="1:9" x14ac:dyDescent="0.35">
      <c r="A1708" s="141">
        <v>2020</v>
      </c>
      <c r="B1708" s="140" t="s">
        <v>42</v>
      </c>
      <c r="C1708" s="140" t="s">
        <v>43</v>
      </c>
      <c r="D1708" s="140" t="s">
        <v>184</v>
      </c>
      <c r="E1708" s="140" t="s">
        <v>187</v>
      </c>
      <c r="F1708" s="140" t="s">
        <v>162</v>
      </c>
      <c r="G1708" s="140" t="s">
        <v>200</v>
      </c>
      <c r="H1708" s="140" t="s">
        <v>199</v>
      </c>
      <c r="I1708" s="141">
        <v>230</v>
      </c>
    </row>
    <row r="1709" spans="1:9" x14ac:dyDescent="0.35">
      <c r="A1709" s="141">
        <v>2020</v>
      </c>
      <c r="B1709" s="140" t="s">
        <v>42</v>
      </c>
      <c r="C1709" s="140" t="s">
        <v>43</v>
      </c>
      <c r="D1709" s="140" t="s">
        <v>184</v>
      </c>
      <c r="E1709" s="140" t="s">
        <v>187</v>
      </c>
      <c r="F1709" s="140" t="s">
        <v>162</v>
      </c>
      <c r="G1709" s="140" t="s">
        <v>200</v>
      </c>
      <c r="H1709" s="140" t="s">
        <v>258</v>
      </c>
      <c r="I1709" s="141">
        <v>5</v>
      </c>
    </row>
    <row r="1710" spans="1:9" x14ac:dyDescent="0.35">
      <c r="A1710" s="141">
        <v>2020</v>
      </c>
      <c r="B1710" s="140" t="s">
        <v>203</v>
      </c>
      <c r="C1710" s="140" t="s">
        <v>47</v>
      </c>
      <c r="D1710" s="140" t="s">
        <v>184</v>
      </c>
      <c r="E1710" s="140" t="s">
        <v>188</v>
      </c>
      <c r="F1710" s="140" t="s">
        <v>162</v>
      </c>
      <c r="G1710" s="140" t="s">
        <v>154</v>
      </c>
      <c r="H1710" s="140" t="s">
        <v>199</v>
      </c>
      <c r="I1710" s="141">
        <v>0</v>
      </c>
    </row>
    <row r="1711" spans="1:9" x14ac:dyDescent="0.35">
      <c r="A1711" s="141">
        <v>2020</v>
      </c>
      <c r="B1711" s="140" t="s">
        <v>203</v>
      </c>
      <c r="C1711" s="140" t="s">
        <v>47</v>
      </c>
      <c r="D1711" s="140" t="s">
        <v>184</v>
      </c>
      <c r="E1711" s="140" t="s">
        <v>188</v>
      </c>
      <c r="F1711" s="140" t="s">
        <v>162</v>
      </c>
      <c r="G1711" s="140" t="s">
        <v>154</v>
      </c>
      <c r="H1711" s="140" t="s">
        <v>258</v>
      </c>
      <c r="I1711" s="141">
        <v>0</v>
      </c>
    </row>
    <row r="1712" spans="1:9" x14ac:dyDescent="0.35">
      <c r="A1712" s="141">
        <v>2020</v>
      </c>
      <c r="B1712" s="140" t="s">
        <v>203</v>
      </c>
      <c r="C1712" s="140" t="s">
        <v>47</v>
      </c>
      <c r="D1712" s="140" t="s">
        <v>184</v>
      </c>
      <c r="E1712" s="140" t="s">
        <v>188</v>
      </c>
      <c r="F1712" s="140" t="s">
        <v>162</v>
      </c>
      <c r="G1712" s="140" t="s">
        <v>200</v>
      </c>
      <c r="H1712" s="140" t="s">
        <v>199</v>
      </c>
      <c r="I1712" s="141">
        <v>0</v>
      </c>
    </row>
    <row r="1713" spans="1:9" x14ac:dyDescent="0.35">
      <c r="A1713" s="141">
        <v>2020</v>
      </c>
      <c r="B1713" s="140" t="s">
        <v>203</v>
      </c>
      <c r="C1713" s="140" t="s">
        <v>47</v>
      </c>
      <c r="D1713" s="140" t="s">
        <v>184</v>
      </c>
      <c r="E1713" s="140" t="s">
        <v>188</v>
      </c>
      <c r="F1713" s="140" t="s">
        <v>162</v>
      </c>
      <c r="G1713" s="140" t="s">
        <v>200</v>
      </c>
      <c r="H1713" s="140" t="s">
        <v>258</v>
      </c>
      <c r="I1713" s="141">
        <v>0</v>
      </c>
    </row>
    <row r="1714" spans="1:9" x14ac:dyDescent="0.35">
      <c r="A1714" s="141">
        <v>2020</v>
      </c>
      <c r="B1714" s="140" t="s">
        <v>48</v>
      </c>
      <c r="C1714" s="140" t="s">
        <v>49</v>
      </c>
      <c r="D1714" s="140" t="s">
        <v>184</v>
      </c>
      <c r="E1714" s="140" t="s">
        <v>187</v>
      </c>
      <c r="F1714" s="140" t="s">
        <v>162</v>
      </c>
      <c r="G1714" s="140" t="s">
        <v>154</v>
      </c>
      <c r="H1714" s="140" t="s">
        <v>199</v>
      </c>
      <c r="I1714" s="141">
        <v>636</v>
      </c>
    </row>
    <row r="1715" spans="1:9" x14ac:dyDescent="0.35">
      <c r="A1715" s="141">
        <v>2020</v>
      </c>
      <c r="B1715" s="140" t="s">
        <v>48</v>
      </c>
      <c r="C1715" s="140" t="s">
        <v>49</v>
      </c>
      <c r="D1715" s="140" t="s">
        <v>184</v>
      </c>
      <c r="E1715" s="140" t="s">
        <v>187</v>
      </c>
      <c r="F1715" s="140" t="s">
        <v>162</v>
      </c>
      <c r="G1715" s="140" t="s">
        <v>154</v>
      </c>
      <c r="H1715" s="140" t="s">
        <v>258</v>
      </c>
      <c r="I1715" s="141">
        <v>63</v>
      </c>
    </row>
    <row r="1716" spans="1:9" x14ac:dyDescent="0.35">
      <c r="A1716" s="141">
        <v>2020</v>
      </c>
      <c r="B1716" s="140" t="s">
        <v>48</v>
      </c>
      <c r="C1716" s="140" t="s">
        <v>49</v>
      </c>
      <c r="D1716" s="140" t="s">
        <v>184</v>
      </c>
      <c r="E1716" s="140" t="s">
        <v>187</v>
      </c>
      <c r="F1716" s="140" t="s">
        <v>162</v>
      </c>
      <c r="G1716" s="140" t="s">
        <v>200</v>
      </c>
      <c r="H1716" s="140" t="s">
        <v>199</v>
      </c>
      <c r="I1716" s="141">
        <v>210</v>
      </c>
    </row>
    <row r="1717" spans="1:9" x14ac:dyDescent="0.35">
      <c r="A1717" s="141">
        <v>2020</v>
      </c>
      <c r="B1717" s="140" t="s">
        <v>48</v>
      </c>
      <c r="C1717" s="140" t="s">
        <v>49</v>
      </c>
      <c r="D1717" s="140" t="s">
        <v>184</v>
      </c>
      <c r="E1717" s="140" t="s">
        <v>187</v>
      </c>
      <c r="F1717" s="140" t="s">
        <v>162</v>
      </c>
      <c r="G1717" s="140" t="s">
        <v>200</v>
      </c>
      <c r="H1717" s="140" t="s">
        <v>258</v>
      </c>
      <c r="I1717" s="141">
        <v>22</v>
      </c>
    </row>
    <row r="1718" spans="1:9" x14ac:dyDescent="0.35">
      <c r="A1718" s="141">
        <v>2020</v>
      </c>
      <c r="B1718" s="140" t="s">
        <v>50</v>
      </c>
      <c r="C1718" s="140" t="s">
        <v>51</v>
      </c>
      <c r="D1718" s="140" t="s">
        <v>184</v>
      </c>
      <c r="E1718" s="140" t="s">
        <v>186</v>
      </c>
      <c r="F1718" s="140" t="s">
        <v>162</v>
      </c>
      <c r="G1718" s="140" t="s">
        <v>154</v>
      </c>
      <c r="H1718" s="140" t="s">
        <v>199</v>
      </c>
      <c r="I1718" s="141">
        <v>935</v>
      </c>
    </row>
    <row r="1719" spans="1:9" x14ac:dyDescent="0.35">
      <c r="A1719" s="141">
        <v>2020</v>
      </c>
      <c r="B1719" s="140" t="s">
        <v>50</v>
      </c>
      <c r="C1719" s="140" t="s">
        <v>51</v>
      </c>
      <c r="D1719" s="140" t="s">
        <v>184</v>
      </c>
      <c r="E1719" s="140" t="s">
        <v>186</v>
      </c>
      <c r="F1719" s="140" t="s">
        <v>162</v>
      </c>
      <c r="G1719" s="140" t="s">
        <v>154</v>
      </c>
      <c r="H1719" s="140" t="s">
        <v>258</v>
      </c>
      <c r="I1719" s="141">
        <v>23</v>
      </c>
    </row>
    <row r="1720" spans="1:9" x14ac:dyDescent="0.35">
      <c r="A1720" s="141">
        <v>2020</v>
      </c>
      <c r="B1720" s="140" t="s">
        <v>50</v>
      </c>
      <c r="C1720" s="140" t="s">
        <v>51</v>
      </c>
      <c r="D1720" s="140" t="s">
        <v>184</v>
      </c>
      <c r="E1720" s="140" t="s">
        <v>186</v>
      </c>
      <c r="F1720" s="140" t="s">
        <v>162</v>
      </c>
      <c r="G1720" s="140" t="s">
        <v>200</v>
      </c>
      <c r="H1720" s="140" t="s">
        <v>199</v>
      </c>
      <c r="I1720" s="141">
        <v>195</v>
      </c>
    </row>
    <row r="1721" spans="1:9" x14ac:dyDescent="0.35">
      <c r="A1721" s="141">
        <v>2020</v>
      </c>
      <c r="B1721" s="140" t="s">
        <v>50</v>
      </c>
      <c r="C1721" s="140" t="s">
        <v>51</v>
      </c>
      <c r="D1721" s="140" t="s">
        <v>184</v>
      </c>
      <c r="E1721" s="140" t="s">
        <v>186</v>
      </c>
      <c r="F1721" s="140" t="s">
        <v>162</v>
      </c>
      <c r="G1721" s="140" t="s">
        <v>200</v>
      </c>
      <c r="H1721" s="140" t="s">
        <v>258</v>
      </c>
      <c r="I1721" s="141">
        <v>11</v>
      </c>
    </row>
    <row r="1722" spans="1:9" x14ac:dyDescent="0.35">
      <c r="A1722" s="141">
        <v>2020</v>
      </c>
      <c r="B1722" s="140" t="s">
        <v>52</v>
      </c>
      <c r="C1722" s="140" t="s">
        <v>53</v>
      </c>
      <c r="D1722" s="140" t="s">
        <v>184</v>
      </c>
      <c r="E1722" s="140" t="s">
        <v>187</v>
      </c>
      <c r="F1722" s="140" t="s">
        <v>162</v>
      </c>
      <c r="G1722" s="140" t="s">
        <v>154</v>
      </c>
      <c r="H1722" s="140" t="s">
        <v>199</v>
      </c>
      <c r="I1722" s="141">
        <v>448</v>
      </c>
    </row>
    <row r="1723" spans="1:9" x14ac:dyDescent="0.35">
      <c r="A1723" s="141">
        <v>2020</v>
      </c>
      <c r="B1723" s="140" t="s">
        <v>52</v>
      </c>
      <c r="C1723" s="140" t="s">
        <v>53</v>
      </c>
      <c r="D1723" s="140" t="s">
        <v>184</v>
      </c>
      <c r="E1723" s="140" t="s">
        <v>187</v>
      </c>
      <c r="F1723" s="140" t="s">
        <v>162</v>
      </c>
      <c r="G1723" s="140" t="s">
        <v>154</v>
      </c>
      <c r="H1723" s="140" t="s">
        <v>258</v>
      </c>
      <c r="I1723" s="141">
        <v>18</v>
      </c>
    </row>
    <row r="1724" spans="1:9" x14ac:dyDescent="0.35">
      <c r="A1724" s="141">
        <v>2020</v>
      </c>
      <c r="B1724" s="140" t="s">
        <v>52</v>
      </c>
      <c r="C1724" s="140" t="s">
        <v>53</v>
      </c>
      <c r="D1724" s="140" t="s">
        <v>184</v>
      </c>
      <c r="E1724" s="140" t="s">
        <v>187</v>
      </c>
      <c r="F1724" s="140" t="s">
        <v>162</v>
      </c>
      <c r="G1724" s="140" t="s">
        <v>200</v>
      </c>
      <c r="H1724" s="140" t="s">
        <v>199</v>
      </c>
      <c r="I1724" s="141">
        <v>106</v>
      </c>
    </row>
    <row r="1725" spans="1:9" x14ac:dyDescent="0.35">
      <c r="A1725" s="141">
        <v>2020</v>
      </c>
      <c r="B1725" s="140" t="s">
        <v>52</v>
      </c>
      <c r="C1725" s="140" t="s">
        <v>53</v>
      </c>
      <c r="D1725" s="140" t="s">
        <v>184</v>
      </c>
      <c r="E1725" s="140" t="s">
        <v>187</v>
      </c>
      <c r="F1725" s="140" t="s">
        <v>162</v>
      </c>
      <c r="G1725" s="140" t="s">
        <v>200</v>
      </c>
      <c r="H1725" s="140" t="s">
        <v>258</v>
      </c>
      <c r="I1725" s="141">
        <v>15</v>
      </c>
    </row>
    <row r="1726" spans="1:9" x14ac:dyDescent="0.35">
      <c r="A1726" s="141">
        <v>2020</v>
      </c>
      <c r="B1726" s="140" t="s">
        <v>54</v>
      </c>
      <c r="C1726" s="140" t="s">
        <v>55</v>
      </c>
      <c r="D1726" s="140" t="s">
        <v>184</v>
      </c>
      <c r="E1726" s="140" t="s">
        <v>188</v>
      </c>
      <c r="F1726" s="140" t="s">
        <v>162</v>
      </c>
      <c r="G1726" s="140" t="s">
        <v>154</v>
      </c>
      <c r="H1726" s="140" t="s">
        <v>199</v>
      </c>
      <c r="I1726" s="141">
        <v>482</v>
      </c>
    </row>
    <row r="1727" spans="1:9" x14ac:dyDescent="0.35">
      <c r="A1727" s="141">
        <v>2020</v>
      </c>
      <c r="B1727" s="140" t="s">
        <v>54</v>
      </c>
      <c r="C1727" s="140" t="s">
        <v>55</v>
      </c>
      <c r="D1727" s="140" t="s">
        <v>184</v>
      </c>
      <c r="E1727" s="140" t="s">
        <v>188</v>
      </c>
      <c r="F1727" s="140" t="s">
        <v>162</v>
      </c>
      <c r="G1727" s="140" t="s">
        <v>154</v>
      </c>
      <c r="H1727" s="140" t="s">
        <v>258</v>
      </c>
      <c r="I1727" s="141">
        <v>12</v>
      </c>
    </row>
    <row r="1728" spans="1:9" x14ac:dyDescent="0.35">
      <c r="A1728" s="141">
        <v>2020</v>
      </c>
      <c r="B1728" s="140" t="s">
        <v>54</v>
      </c>
      <c r="C1728" s="140" t="s">
        <v>55</v>
      </c>
      <c r="D1728" s="140" t="s">
        <v>184</v>
      </c>
      <c r="E1728" s="140" t="s">
        <v>188</v>
      </c>
      <c r="F1728" s="140" t="s">
        <v>162</v>
      </c>
      <c r="G1728" s="140" t="s">
        <v>200</v>
      </c>
      <c r="H1728" s="140" t="s">
        <v>199</v>
      </c>
      <c r="I1728" s="141">
        <v>63</v>
      </c>
    </row>
    <row r="1729" spans="1:9" x14ac:dyDescent="0.35">
      <c r="A1729" s="141">
        <v>2020</v>
      </c>
      <c r="B1729" s="140" t="s">
        <v>54</v>
      </c>
      <c r="C1729" s="140" t="s">
        <v>55</v>
      </c>
      <c r="D1729" s="140" t="s">
        <v>184</v>
      </c>
      <c r="E1729" s="140" t="s">
        <v>188</v>
      </c>
      <c r="F1729" s="140" t="s">
        <v>162</v>
      </c>
      <c r="G1729" s="140" t="s">
        <v>200</v>
      </c>
      <c r="H1729" s="140" t="s">
        <v>258</v>
      </c>
      <c r="I1729" s="141">
        <v>0</v>
      </c>
    </row>
    <row r="1730" spans="1:9" x14ac:dyDescent="0.35">
      <c r="A1730" s="141">
        <v>2020</v>
      </c>
      <c r="B1730" s="140" t="s">
        <v>56</v>
      </c>
      <c r="C1730" s="140" t="s">
        <v>57</v>
      </c>
      <c r="D1730" s="140" t="s">
        <v>185</v>
      </c>
      <c r="E1730" s="140" t="s">
        <v>186</v>
      </c>
      <c r="F1730" s="140" t="s">
        <v>162</v>
      </c>
      <c r="G1730" s="140" t="s">
        <v>154</v>
      </c>
      <c r="H1730" s="140" t="s">
        <v>199</v>
      </c>
      <c r="I1730" s="141">
        <v>402</v>
      </c>
    </row>
    <row r="1731" spans="1:9" x14ac:dyDescent="0.35">
      <c r="A1731" s="141">
        <v>2020</v>
      </c>
      <c r="B1731" s="140" t="s">
        <v>56</v>
      </c>
      <c r="C1731" s="140" t="s">
        <v>57</v>
      </c>
      <c r="D1731" s="140" t="s">
        <v>185</v>
      </c>
      <c r="E1731" s="140" t="s">
        <v>186</v>
      </c>
      <c r="F1731" s="140" t="s">
        <v>162</v>
      </c>
      <c r="G1731" s="140" t="s">
        <v>154</v>
      </c>
      <c r="H1731" s="140" t="s">
        <v>258</v>
      </c>
      <c r="I1731" s="141">
        <v>14</v>
      </c>
    </row>
    <row r="1732" spans="1:9" x14ac:dyDescent="0.35">
      <c r="A1732" s="141">
        <v>2020</v>
      </c>
      <c r="B1732" s="140" t="s">
        <v>56</v>
      </c>
      <c r="C1732" s="140" t="s">
        <v>57</v>
      </c>
      <c r="D1732" s="140" t="s">
        <v>185</v>
      </c>
      <c r="E1732" s="140" t="s">
        <v>186</v>
      </c>
      <c r="F1732" s="140" t="s">
        <v>162</v>
      </c>
      <c r="G1732" s="140" t="s">
        <v>200</v>
      </c>
      <c r="H1732" s="140" t="s">
        <v>199</v>
      </c>
      <c r="I1732" s="141">
        <v>186</v>
      </c>
    </row>
    <row r="1733" spans="1:9" x14ac:dyDescent="0.35">
      <c r="A1733" s="141">
        <v>2020</v>
      </c>
      <c r="B1733" s="140" t="s">
        <v>56</v>
      </c>
      <c r="C1733" s="140" t="s">
        <v>57</v>
      </c>
      <c r="D1733" s="140" t="s">
        <v>185</v>
      </c>
      <c r="E1733" s="140" t="s">
        <v>186</v>
      </c>
      <c r="F1733" s="140" t="s">
        <v>162</v>
      </c>
      <c r="G1733" s="140" t="s">
        <v>200</v>
      </c>
      <c r="H1733" s="140" t="s">
        <v>258</v>
      </c>
      <c r="I1733" s="141">
        <v>6</v>
      </c>
    </row>
    <row r="1734" spans="1:9" x14ac:dyDescent="0.35">
      <c r="A1734" s="141">
        <v>2020</v>
      </c>
      <c r="B1734" s="140" t="s">
        <v>58</v>
      </c>
      <c r="C1734" s="140" t="s">
        <v>59</v>
      </c>
      <c r="D1734" s="140" t="s">
        <v>184</v>
      </c>
      <c r="E1734" s="140" t="s">
        <v>188</v>
      </c>
      <c r="F1734" s="140" t="s">
        <v>162</v>
      </c>
      <c r="G1734" s="140" t="s">
        <v>154</v>
      </c>
      <c r="H1734" s="140" t="s">
        <v>199</v>
      </c>
      <c r="I1734" s="141">
        <v>393</v>
      </c>
    </row>
    <row r="1735" spans="1:9" x14ac:dyDescent="0.35">
      <c r="A1735" s="141">
        <v>2020</v>
      </c>
      <c r="B1735" s="140" t="s">
        <v>58</v>
      </c>
      <c r="C1735" s="140" t="s">
        <v>59</v>
      </c>
      <c r="D1735" s="140" t="s">
        <v>184</v>
      </c>
      <c r="E1735" s="140" t="s">
        <v>188</v>
      </c>
      <c r="F1735" s="140" t="s">
        <v>162</v>
      </c>
      <c r="G1735" s="140" t="s">
        <v>154</v>
      </c>
      <c r="H1735" s="140" t="s">
        <v>258</v>
      </c>
      <c r="I1735" s="141">
        <v>17</v>
      </c>
    </row>
    <row r="1736" spans="1:9" x14ac:dyDescent="0.35">
      <c r="A1736" s="141">
        <v>2020</v>
      </c>
      <c r="B1736" s="140" t="s">
        <v>58</v>
      </c>
      <c r="C1736" s="140" t="s">
        <v>59</v>
      </c>
      <c r="D1736" s="140" t="s">
        <v>184</v>
      </c>
      <c r="E1736" s="140" t="s">
        <v>188</v>
      </c>
      <c r="F1736" s="140" t="s">
        <v>162</v>
      </c>
      <c r="G1736" s="140" t="s">
        <v>200</v>
      </c>
      <c r="H1736" s="140" t="s">
        <v>199</v>
      </c>
      <c r="I1736" s="141">
        <v>57</v>
      </c>
    </row>
    <row r="1737" spans="1:9" x14ac:dyDescent="0.35">
      <c r="A1737" s="141">
        <v>2020</v>
      </c>
      <c r="B1737" s="140" t="s">
        <v>58</v>
      </c>
      <c r="C1737" s="140" t="s">
        <v>59</v>
      </c>
      <c r="D1737" s="140" t="s">
        <v>184</v>
      </c>
      <c r="E1737" s="140" t="s">
        <v>188</v>
      </c>
      <c r="F1737" s="140" t="s">
        <v>162</v>
      </c>
      <c r="G1737" s="140" t="s">
        <v>200</v>
      </c>
      <c r="H1737" s="140" t="s">
        <v>258</v>
      </c>
      <c r="I1737" s="141">
        <v>3</v>
      </c>
    </row>
    <row r="1738" spans="1:9" x14ac:dyDescent="0.35">
      <c r="A1738" s="141">
        <v>2020</v>
      </c>
      <c r="B1738" s="140" t="s">
        <v>92</v>
      </c>
      <c r="C1738" s="140" t="s">
        <v>93</v>
      </c>
      <c r="D1738" s="140" t="s">
        <v>184</v>
      </c>
      <c r="E1738" s="140" t="s">
        <v>186</v>
      </c>
      <c r="F1738" s="140" t="s">
        <v>162</v>
      </c>
      <c r="G1738" s="140" t="s">
        <v>154</v>
      </c>
      <c r="H1738" s="140" t="s">
        <v>199</v>
      </c>
      <c r="I1738" s="141">
        <v>0</v>
      </c>
    </row>
    <row r="1739" spans="1:9" x14ac:dyDescent="0.35">
      <c r="A1739" s="141">
        <v>2020</v>
      </c>
      <c r="B1739" s="140" t="s">
        <v>92</v>
      </c>
      <c r="C1739" s="140" t="s">
        <v>93</v>
      </c>
      <c r="D1739" s="140" t="s">
        <v>184</v>
      </c>
      <c r="E1739" s="140" t="s">
        <v>186</v>
      </c>
      <c r="F1739" s="140" t="s">
        <v>162</v>
      </c>
      <c r="G1739" s="140" t="s">
        <v>154</v>
      </c>
      <c r="H1739" s="140" t="s">
        <v>258</v>
      </c>
      <c r="I1739" s="141">
        <v>0</v>
      </c>
    </row>
    <row r="1740" spans="1:9" x14ac:dyDescent="0.35">
      <c r="A1740" s="141">
        <v>2020</v>
      </c>
      <c r="B1740" s="140" t="s">
        <v>92</v>
      </c>
      <c r="C1740" s="140" t="s">
        <v>93</v>
      </c>
      <c r="D1740" s="140" t="s">
        <v>184</v>
      </c>
      <c r="E1740" s="140" t="s">
        <v>186</v>
      </c>
      <c r="F1740" s="140" t="s">
        <v>162</v>
      </c>
      <c r="G1740" s="140" t="s">
        <v>200</v>
      </c>
      <c r="H1740" s="140" t="s">
        <v>199</v>
      </c>
      <c r="I1740" s="141">
        <v>63</v>
      </c>
    </row>
    <row r="1741" spans="1:9" x14ac:dyDescent="0.35">
      <c r="A1741" s="141">
        <v>2020</v>
      </c>
      <c r="B1741" s="140" t="s">
        <v>92</v>
      </c>
      <c r="C1741" s="140" t="s">
        <v>93</v>
      </c>
      <c r="D1741" s="140" t="s">
        <v>184</v>
      </c>
      <c r="E1741" s="140" t="s">
        <v>186</v>
      </c>
      <c r="F1741" s="140" t="s">
        <v>162</v>
      </c>
      <c r="G1741" s="140" t="s">
        <v>200</v>
      </c>
      <c r="H1741" s="140" t="s">
        <v>258</v>
      </c>
      <c r="I1741" s="141">
        <v>1</v>
      </c>
    </row>
    <row r="1742" spans="1:9" x14ac:dyDescent="0.35">
      <c r="A1742" s="141">
        <v>2020</v>
      </c>
      <c r="B1742" s="140" t="s">
        <v>60</v>
      </c>
      <c r="C1742" s="140" t="s">
        <v>61</v>
      </c>
      <c r="D1742" s="140" t="s">
        <v>184</v>
      </c>
      <c r="E1742" s="140" t="s">
        <v>188</v>
      </c>
      <c r="F1742" s="140" t="s">
        <v>162</v>
      </c>
      <c r="G1742" s="140" t="s">
        <v>154</v>
      </c>
      <c r="H1742" s="140" t="s">
        <v>199</v>
      </c>
      <c r="I1742" s="141">
        <v>372</v>
      </c>
    </row>
    <row r="1743" spans="1:9" x14ac:dyDescent="0.35">
      <c r="A1743" s="141">
        <v>2020</v>
      </c>
      <c r="B1743" s="140" t="s">
        <v>60</v>
      </c>
      <c r="C1743" s="140" t="s">
        <v>61</v>
      </c>
      <c r="D1743" s="140" t="s">
        <v>184</v>
      </c>
      <c r="E1743" s="140" t="s">
        <v>188</v>
      </c>
      <c r="F1743" s="140" t="s">
        <v>162</v>
      </c>
      <c r="G1743" s="140" t="s">
        <v>154</v>
      </c>
      <c r="H1743" s="140" t="s">
        <v>258</v>
      </c>
      <c r="I1743" s="141">
        <v>7</v>
      </c>
    </row>
    <row r="1744" spans="1:9" x14ac:dyDescent="0.35">
      <c r="A1744" s="141">
        <v>2020</v>
      </c>
      <c r="B1744" s="140" t="s">
        <v>60</v>
      </c>
      <c r="C1744" s="140" t="s">
        <v>61</v>
      </c>
      <c r="D1744" s="140" t="s">
        <v>184</v>
      </c>
      <c r="E1744" s="140" t="s">
        <v>188</v>
      </c>
      <c r="F1744" s="140" t="s">
        <v>162</v>
      </c>
      <c r="G1744" s="140" t="s">
        <v>200</v>
      </c>
      <c r="H1744" s="140" t="s">
        <v>199</v>
      </c>
      <c r="I1744" s="141">
        <v>95</v>
      </c>
    </row>
    <row r="1745" spans="1:9" x14ac:dyDescent="0.35">
      <c r="A1745" s="141">
        <v>2020</v>
      </c>
      <c r="B1745" s="140" t="s">
        <v>60</v>
      </c>
      <c r="C1745" s="140" t="s">
        <v>61</v>
      </c>
      <c r="D1745" s="140" t="s">
        <v>184</v>
      </c>
      <c r="E1745" s="140" t="s">
        <v>188</v>
      </c>
      <c r="F1745" s="140" t="s">
        <v>162</v>
      </c>
      <c r="G1745" s="140" t="s">
        <v>200</v>
      </c>
      <c r="H1745" s="140" t="s">
        <v>258</v>
      </c>
      <c r="I1745" s="141">
        <v>3</v>
      </c>
    </row>
    <row r="1746" spans="1:9" x14ac:dyDescent="0.35">
      <c r="A1746" s="141">
        <v>2020</v>
      </c>
      <c r="B1746" s="140" t="s">
        <v>62</v>
      </c>
      <c r="C1746" s="140" t="s">
        <v>63</v>
      </c>
      <c r="D1746" s="140" t="s">
        <v>184</v>
      </c>
      <c r="E1746" s="140" t="s">
        <v>187</v>
      </c>
      <c r="F1746" s="140" t="s">
        <v>162</v>
      </c>
      <c r="G1746" s="140" t="s">
        <v>154</v>
      </c>
      <c r="H1746" s="140" t="s">
        <v>199</v>
      </c>
      <c r="I1746" s="141">
        <v>74</v>
      </c>
    </row>
    <row r="1747" spans="1:9" x14ac:dyDescent="0.35">
      <c r="A1747" s="141">
        <v>2020</v>
      </c>
      <c r="B1747" s="140" t="s">
        <v>62</v>
      </c>
      <c r="C1747" s="140" t="s">
        <v>63</v>
      </c>
      <c r="D1747" s="140" t="s">
        <v>184</v>
      </c>
      <c r="E1747" s="140" t="s">
        <v>187</v>
      </c>
      <c r="F1747" s="140" t="s">
        <v>162</v>
      </c>
      <c r="G1747" s="140" t="s">
        <v>154</v>
      </c>
      <c r="H1747" s="140" t="s">
        <v>258</v>
      </c>
      <c r="I1747" s="141">
        <v>3</v>
      </c>
    </row>
    <row r="1748" spans="1:9" x14ac:dyDescent="0.35">
      <c r="A1748" s="141">
        <v>2020</v>
      </c>
      <c r="B1748" s="140" t="s">
        <v>62</v>
      </c>
      <c r="C1748" s="140" t="s">
        <v>63</v>
      </c>
      <c r="D1748" s="140" t="s">
        <v>184</v>
      </c>
      <c r="E1748" s="140" t="s">
        <v>187</v>
      </c>
      <c r="F1748" s="140" t="s">
        <v>162</v>
      </c>
      <c r="G1748" s="140" t="s">
        <v>200</v>
      </c>
      <c r="H1748" s="140" t="s">
        <v>199</v>
      </c>
      <c r="I1748" s="141">
        <v>26</v>
      </c>
    </row>
    <row r="1749" spans="1:9" x14ac:dyDescent="0.35">
      <c r="A1749" s="141">
        <v>2020</v>
      </c>
      <c r="B1749" s="140" t="s">
        <v>62</v>
      </c>
      <c r="C1749" s="140" t="s">
        <v>63</v>
      </c>
      <c r="D1749" s="140" t="s">
        <v>184</v>
      </c>
      <c r="E1749" s="140" t="s">
        <v>187</v>
      </c>
      <c r="F1749" s="140" t="s">
        <v>162</v>
      </c>
      <c r="G1749" s="140" t="s">
        <v>200</v>
      </c>
      <c r="H1749" s="140" t="s">
        <v>258</v>
      </c>
      <c r="I1749" s="141">
        <v>1</v>
      </c>
    </row>
    <row r="1750" spans="1:9" x14ac:dyDescent="0.35">
      <c r="A1750" s="141">
        <v>2020</v>
      </c>
      <c r="B1750" s="140" t="s">
        <v>64</v>
      </c>
      <c r="C1750" s="140" t="s">
        <v>65</v>
      </c>
      <c r="D1750" s="140" t="s">
        <v>184</v>
      </c>
      <c r="E1750" s="140" t="s">
        <v>188</v>
      </c>
      <c r="F1750" s="140" t="s">
        <v>162</v>
      </c>
      <c r="G1750" s="140" t="s">
        <v>154</v>
      </c>
      <c r="H1750" s="140" t="s">
        <v>199</v>
      </c>
      <c r="I1750" s="141">
        <v>229</v>
      </c>
    </row>
    <row r="1751" spans="1:9" x14ac:dyDescent="0.35">
      <c r="A1751" s="141">
        <v>2020</v>
      </c>
      <c r="B1751" s="140" t="s">
        <v>64</v>
      </c>
      <c r="C1751" s="140" t="s">
        <v>65</v>
      </c>
      <c r="D1751" s="140" t="s">
        <v>184</v>
      </c>
      <c r="E1751" s="140" t="s">
        <v>188</v>
      </c>
      <c r="F1751" s="140" t="s">
        <v>162</v>
      </c>
      <c r="G1751" s="140" t="s">
        <v>154</v>
      </c>
      <c r="H1751" s="140" t="s">
        <v>258</v>
      </c>
      <c r="I1751" s="141">
        <v>1</v>
      </c>
    </row>
    <row r="1752" spans="1:9" x14ac:dyDescent="0.35">
      <c r="A1752" s="141">
        <v>2020</v>
      </c>
      <c r="B1752" s="140" t="s">
        <v>64</v>
      </c>
      <c r="C1752" s="140" t="s">
        <v>65</v>
      </c>
      <c r="D1752" s="140" t="s">
        <v>184</v>
      </c>
      <c r="E1752" s="140" t="s">
        <v>188</v>
      </c>
      <c r="F1752" s="140" t="s">
        <v>162</v>
      </c>
      <c r="G1752" s="140" t="s">
        <v>200</v>
      </c>
      <c r="H1752" s="140" t="s">
        <v>199</v>
      </c>
      <c r="I1752" s="141">
        <v>33</v>
      </c>
    </row>
    <row r="1753" spans="1:9" x14ac:dyDescent="0.35">
      <c r="A1753" s="141">
        <v>2020</v>
      </c>
      <c r="B1753" s="140" t="s">
        <v>64</v>
      </c>
      <c r="C1753" s="140" t="s">
        <v>65</v>
      </c>
      <c r="D1753" s="140" t="s">
        <v>184</v>
      </c>
      <c r="E1753" s="140" t="s">
        <v>188</v>
      </c>
      <c r="F1753" s="140" t="s">
        <v>162</v>
      </c>
      <c r="G1753" s="140" t="s">
        <v>200</v>
      </c>
      <c r="H1753" s="140" t="s">
        <v>258</v>
      </c>
      <c r="I1753" s="141">
        <v>0</v>
      </c>
    </row>
    <row r="1754" spans="1:9" x14ac:dyDescent="0.35">
      <c r="A1754" s="141">
        <v>2020</v>
      </c>
      <c r="B1754" s="140" t="s">
        <v>66</v>
      </c>
      <c r="C1754" s="140" t="s">
        <v>67</v>
      </c>
      <c r="D1754" s="140" t="s">
        <v>184</v>
      </c>
      <c r="E1754" s="140" t="s">
        <v>186</v>
      </c>
      <c r="F1754" s="140" t="s">
        <v>162</v>
      </c>
      <c r="G1754" s="140" t="s">
        <v>154</v>
      </c>
      <c r="H1754" s="140" t="s">
        <v>199</v>
      </c>
      <c r="I1754" s="141">
        <v>544</v>
      </c>
    </row>
    <row r="1755" spans="1:9" x14ac:dyDescent="0.35">
      <c r="A1755" s="141">
        <v>2020</v>
      </c>
      <c r="B1755" s="140" t="s">
        <v>66</v>
      </c>
      <c r="C1755" s="140" t="s">
        <v>67</v>
      </c>
      <c r="D1755" s="140" t="s">
        <v>184</v>
      </c>
      <c r="E1755" s="140" t="s">
        <v>186</v>
      </c>
      <c r="F1755" s="140" t="s">
        <v>162</v>
      </c>
      <c r="G1755" s="140" t="s">
        <v>154</v>
      </c>
      <c r="H1755" s="140" t="s">
        <v>258</v>
      </c>
      <c r="I1755" s="141">
        <v>23</v>
      </c>
    </row>
    <row r="1756" spans="1:9" x14ac:dyDescent="0.35">
      <c r="A1756" s="141">
        <v>2020</v>
      </c>
      <c r="B1756" s="140" t="s">
        <v>66</v>
      </c>
      <c r="C1756" s="140" t="s">
        <v>67</v>
      </c>
      <c r="D1756" s="140" t="s">
        <v>184</v>
      </c>
      <c r="E1756" s="140" t="s">
        <v>186</v>
      </c>
      <c r="F1756" s="140" t="s">
        <v>162</v>
      </c>
      <c r="G1756" s="140" t="s">
        <v>200</v>
      </c>
      <c r="H1756" s="140" t="s">
        <v>199</v>
      </c>
      <c r="I1756" s="141">
        <v>124</v>
      </c>
    </row>
    <row r="1757" spans="1:9" x14ac:dyDescent="0.35">
      <c r="A1757" s="141">
        <v>2020</v>
      </c>
      <c r="B1757" s="140" t="s">
        <v>66</v>
      </c>
      <c r="C1757" s="140" t="s">
        <v>67</v>
      </c>
      <c r="D1757" s="140" t="s">
        <v>184</v>
      </c>
      <c r="E1757" s="140" t="s">
        <v>186</v>
      </c>
      <c r="F1757" s="140" t="s">
        <v>162</v>
      </c>
      <c r="G1757" s="140" t="s">
        <v>200</v>
      </c>
      <c r="H1757" s="140" t="s">
        <v>258</v>
      </c>
      <c r="I1757" s="141">
        <v>3</v>
      </c>
    </row>
    <row r="1758" spans="1:9" x14ac:dyDescent="0.35">
      <c r="A1758" s="141">
        <v>2020</v>
      </c>
      <c r="B1758" s="140" t="s">
        <v>68</v>
      </c>
      <c r="C1758" s="140" t="s">
        <v>69</v>
      </c>
      <c r="D1758" s="140" t="s">
        <v>184</v>
      </c>
      <c r="E1758" s="140" t="s">
        <v>188</v>
      </c>
      <c r="F1758" s="140" t="s">
        <v>162</v>
      </c>
      <c r="G1758" s="140" t="s">
        <v>154</v>
      </c>
      <c r="H1758" s="140" t="s">
        <v>199</v>
      </c>
      <c r="I1758" s="141">
        <v>209</v>
      </c>
    </row>
    <row r="1759" spans="1:9" x14ac:dyDescent="0.35">
      <c r="A1759" s="141">
        <v>2020</v>
      </c>
      <c r="B1759" s="140" t="s">
        <v>68</v>
      </c>
      <c r="C1759" s="140" t="s">
        <v>69</v>
      </c>
      <c r="D1759" s="140" t="s">
        <v>184</v>
      </c>
      <c r="E1759" s="140" t="s">
        <v>188</v>
      </c>
      <c r="F1759" s="140" t="s">
        <v>162</v>
      </c>
      <c r="G1759" s="140" t="s">
        <v>154</v>
      </c>
      <c r="H1759" s="140" t="s">
        <v>258</v>
      </c>
      <c r="I1759" s="141">
        <v>11</v>
      </c>
    </row>
    <row r="1760" spans="1:9" x14ac:dyDescent="0.35">
      <c r="A1760" s="141">
        <v>2020</v>
      </c>
      <c r="B1760" s="140" t="s">
        <v>68</v>
      </c>
      <c r="C1760" s="140" t="s">
        <v>69</v>
      </c>
      <c r="D1760" s="140" t="s">
        <v>184</v>
      </c>
      <c r="E1760" s="140" t="s">
        <v>188</v>
      </c>
      <c r="F1760" s="140" t="s">
        <v>162</v>
      </c>
      <c r="G1760" s="140" t="s">
        <v>200</v>
      </c>
      <c r="H1760" s="140" t="s">
        <v>199</v>
      </c>
      <c r="I1760" s="141">
        <v>41</v>
      </c>
    </row>
    <row r="1761" spans="1:9" x14ac:dyDescent="0.35">
      <c r="A1761" s="141">
        <v>2020</v>
      </c>
      <c r="B1761" s="140" t="s">
        <v>68</v>
      </c>
      <c r="C1761" s="140" t="s">
        <v>69</v>
      </c>
      <c r="D1761" s="140" t="s">
        <v>184</v>
      </c>
      <c r="E1761" s="140" t="s">
        <v>188</v>
      </c>
      <c r="F1761" s="140" t="s">
        <v>162</v>
      </c>
      <c r="G1761" s="140" t="s">
        <v>200</v>
      </c>
      <c r="H1761" s="140" t="s">
        <v>258</v>
      </c>
      <c r="I1761" s="141">
        <v>0</v>
      </c>
    </row>
    <row r="1762" spans="1:9" x14ac:dyDescent="0.35">
      <c r="A1762" s="141">
        <v>2020</v>
      </c>
      <c r="B1762" s="140" t="s">
        <v>70</v>
      </c>
      <c r="C1762" s="140" t="s">
        <v>71</v>
      </c>
      <c r="D1762" s="140" t="s">
        <v>184</v>
      </c>
      <c r="E1762" s="140" t="s">
        <v>188</v>
      </c>
      <c r="F1762" s="140" t="s">
        <v>162</v>
      </c>
      <c r="G1762" s="140" t="s">
        <v>154</v>
      </c>
      <c r="H1762" s="140" t="s">
        <v>199</v>
      </c>
      <c r="I1762" s="141">
        <v>309</v>
      </c>
    </row>
    <row r="1763" spans="1:9" x14ac:dyDescent="0.35">
      <c r="A1763" s="141">
        <v>2020</v>
      </c>
      <c r="B1763" s="140" t="s">
        <v>70</v>
      </c>
      <c r="C1763" s="140" t="s">
        <v>71</v>
      </c>
      <c r="D1763" s="140" t="s">
        <v>184</v>
      </c>
      <c r="E1763" s="140" t="s">
        <v>188</v>
      </c>
      <c r="F1763" s="140" t="s">
        <v>162</v>
      </c>
      <c r="G1763" s="140" t="s">
        <v>154</v>
      </c>
      <c r="H1763" s="140" t="s">
        <v>258</v>
      </c>
      <c r="I1763" s="141">
        <v>6</v>
      </c>
    </row>
    <row r="1764" spans="1:9" x14ac:dyDescent="0.35">
      <c r="A1764" s="141">
        <v>2020</v>
      </c>
      <c r="B1764" s="140" t="s">
        <v>70</v>
      </c>
      <c r="C1764" s="140" t="s">
        <v>71</v>
      </c>
      <c r="D1764" s="140" t="s">
        <v>184</v>
      </c>
      <c r="E1764" s="140" t="s">
        <v>188</v>
      </c>
      <c r="F1764" s="140" t="s">
        <v>162</v>
      </c>
      <c r="G1764" s="140" t="s">
        <v>200</v>
      </c>
      <c r="H1764" s="140" t="s">
        <v>199</v>
      </c>
      <c r="I1764" s="141">
        <v>70</v>
      </c>
    </row>
    <row r="1765" spans="1:9" x14ac:dyDescent="0.35">
      <c r="A1765" s="141">
        <v>2020</v>
      </c>
      <c r="B1765" s="140" t="s">
        <v>70</v>
      </c>
      <c r="C1765" s="140" t="s">
        <v>71</v>
      </c>
      <c r="D1765" s="140" t="s">
        <v>184</v>
      </c>
      <c r="E1765" s="140" t="s">
        <v>188</v>
      </c>
      <c r="F1765" s="140" t="s">
        <v>162</v>
      </c>
      <c r="G1765" s="140" t="s">
        <v>200</v>
      </c>
      <c r="H1765" s="140" t="s">
        <v>258</v>
      </c>
      <c r="I1765" s="141">
        <v>3</v>
      </c>
    </row>
    <row r="1766" spans="1:9" x14ac:dyDescent="0.35">
      <c r="A1766" s="141">
        <v>2020</v>
      </c>
      <c r="B1766" s="140" t="s">
        <v>72</v>
      </c>
      <c r="C1766" s="140" t="s">
        <v>73</v>
      </c>
      <c r="D1766" s="140" t="s">
        <v>185</v>
      </c>
      <c r="E1766" s="140" t="s">
        <v>186</v>
      </c>
      <c r="F1766" s="140" t="s">
        <v>162</v>
      </c>
      <c r="G1766" s="140" t="s">
        <v>154</v>
      </c>
      <c r="H1766" s="140" t="s">
        <v>199</v>
      </c>
      <c r="I1766" s="141">
        <v>352</v>
      </c>
    </row>
    <row r="1767" spans="1:9" x14ac:dyDescent="0.35">
      <c r="A1767" s="141">
        <v>2020</v>
      </c>
      <c r="B1767" s="140" t="s">
        <v>72</v>
      </c>
      <c r="C1767" s="140" t="s">
        <v>73</v>
      </c>
      <c r="D1767" s="140" t="s">
        <v>185</v>
      </c>
      <c r="E1767" s="140" t="s">
        <v>186</v>
      </c>
      <c r="F1767" s="140" t="s">
        <v>162</v>
      </c>
      <c r="G1767" s="140" t="s">
        <v>154</v>
      </c>
      <c r="H1767" s="140" t="s">
        <v>258</v>
      </c>
      <c r="I1767" s="141">
        <v>16</v>
      </c>
    </row>
    <row r="1768" spans="1:9" x14ac:dyDescent="0.35">
      <c r="A1768" s="141">
        <v>2020</v>
      </c>
      <c r="B1768" s="140" t="s">
        <v>72</v>
      </c>
      <c r="C1768" s="140" t="s">
        <v>73</v>
      </c>
      <c r="D1768" s="140" t="s">
        <v>185</v>
      </c>
      <c r="E1768" s="140" t="s">
        <v>186</v>
      </c>
      <c r="F1768" s="140" t="s">
        <v>162</v>
      </c>
      <c r="G1768" s="140" t="s">
        <v>200</v>
      </c>
      <c r="H1768" s="140" t="s">
        <v>199</v>
      </c>
      <c r="I1768" s="141">
        <v>209</v>
      </c>
    </row>
    <row r="1769" spans="1:9" x14ac:dyDescent="0.35">
      <c r="A1769" s="141">
        <v>2020</v>
      </c>
      <c r="B1769" s="140" t="s">
        <v>72</v>
      </c>
      <c r="C1769" s="140" t="s">
        <v>73</v>
      </c>
      <c r="D1769" s="140" t="s">
        <v>185</v>
      </c>
      <c r="E1769" s="140" t="s">
        <v>186</v>
      </c>
      <c r="F1769" s="140" t="s">
        <v>162</v>
      </c>
      <c r="G1769" s="140" t="s">
        <v>200</v>
      </c>
      <c r="H1769" s="140" t="s">
        <v>258</v>
      </c>
      <c r="I1769" s="141">
        <v>13</v>
      </c>
    </row>
    <row r="1770" spans="1:9" x14ac:dyDescent="0.35">
      <c r="A1770" s="141">
        <v>2020</v>
      </c>
      <c r="B1770" s="140" t="s">
        <v>74</v>
      </c>
      <c r="C1770" s="140" t="s">
        <v>75</v>
      </c>
      <c r="D1770" s="140" t="s">
        <v>184</v>
      </c>
      <c r="E1770" s="140" t="s">
        <v>187</v>
      </c>
      <c r="F1770" s="140" t="s">
        <v>162</v>
      </c>
      <c r="G1770" s="140" t="s">
        <v>154</v>
      </c>
      <c r="H1770" s="140" t="s">
        <v>199</v>
      </c>
      <c r="I1770" s="141">
        <v>277</v>
      </c>
    </row>
    <row r="1771" spans="1:9" x14ac:dyDescent="0.35">
      <c r="A1771" s="141">
        <v>2020</v>
      </c>
      <c r="B1771" s="140" t="s">
        <v>74</v>
      </c>
      <c r="C1771" s="140" t="s">
        <v>75</v>
      </c>
      <c r="D1771" s="140" t="s">
        <v>184</v>
      </c>
      <c r="E1771" s="140" t="s">
        <v>187</v>
      </c>
      <c r="F1771" s="140" t="s">
        <v>162</v>
      </c>
      <c r="G1771" s="140" t="s">
        <v>154</v>
      </c>
      <c r="H1771" s="140" t="s">
        <v>258</v>
      </c>
      <c r="I1771" s="141">
        <v>14</v>
      </c>
    </row>
    <row r="1772" spans="1:9" x14ac:dyDescent="0.35">
      <c r="A1772" s="141">
        <v>2020</v>
      </c>
      <c r="B1772" s="140" t="s">
        <v>74</v>
      </c>
      <c r="C1772" s="140" t="s">
        <v>75</v>
      </c>
      <c r="D1772" s="140" t="s">
        <v>184</v>
      </c>
      <c r="E1772" s="140" t="s">
        <v>187</v>
      </c>
      <c r="F1772" s="140" t="s">
        <v>162</v>
      </c>
      <c r="G1772" s="140" t="s">
        <v>200</v>
      </c>
      <c r="H1772" s="140" t="s">
        <v>199</v>
      </c>
      <c r="I1772" s="141">
        <v>107</v>
      </c>
    </row>
    <row r="1773" spans="1:9" x14ac:dyDescent="0.35">
      <c r="A1773" s="141">
        <v>2020</v>
      </c>
      <c r="B1773" s="140" t="s">
        <v>74</v>
      </c>
      <c r="C1773" s="140" t="s">
        <v>75</v>
      </c>
      <c r="D1773" s="140" t="s">
        <v>184</v>
      </c>
      <c r="E1773" s="140" t="s">
        <v>187</v>
      </c>
      <c r="F1773" s="140" t="s">
        <v>162</v>
      </c>
      <c r="G1773" s="140" t="s">
        <v>200</v>
      </c>
      <c r="H1773" s="140" t="s">
        <v>258</v>
      </c>
      <c r="I1773" s="141">
        <v>4</v>
      </c>
    </row>
    <row r="1774" spans="1:9" x14ac:dyDescent="0.35">
      <c r="A1774" s="141">
        <v>2020</v>
      </c>
      <c r="B1774" s="140" t="s">
        <v>76</v>
      </c>
      <c r="C1774" s="140" t="s">
        <v>77</v>
      </c>
      <c r="D1774" s="140" t="s">
        <v>184</v>
      </c>
      <c r="E1774" s="140" t="s">
        <v>188</v>
      </c>
      <c r="F1774" s="140" t="s">
        <v>162</v>
      </c>
      <c r="G1774" s="140" t="s">
        <v>154</v>
      </c>
      <c r="H1774" s="140" t="s">
        <v>199</v>
      </c>
      <c r="I1774" s="141">
        <v>260</v>
      </c>
    </row>
    <row r="1775" spans="1:9" x14ac:dyDescent="0.35">
      <c r="A1775" s="141">
        <v>2020</v>
      </c>
      <c r="B1775" s="140" t="s">
        <v>76</v>
      </c>
      <c r="C1775" s="140" t="s">
        <v>77</v>
      </c>
      <c r="D1775" s="140" t="s">
        <v>184</v>
      </c>
      <c r="E1775" s="140" t="s">
        <v>188</v>
      </c>
      <c r="F1775" s="140" t="s">
        <v>162</v>
      </c>
      <c r="G1775" s="140" t="s">
        <v>154</v>
      </c>
      <c r="H1775" s="140" t="s">
        <v>258</v>
      </c>
      <c r="I1775" s="141">
        <v>34</v>
      </c>
    </row>
    <row r="1776" spans="1:9" x14ac:dyDescent="0.35">
      <c r="A1776" s="141">
        <v>2020</v>
      </c>
      <c r="B1776" s="140" t="s">
        <v>76</v>
      </c>
      <c r="C1776" s="140" t="s">
        <v>77</v>
      </c>
      <c r="D1776" s="140" t="s">
        <v>184</v>
      </c>
      <c r="E1776" s="140" t="s">
        <v>188</v>
      </c>
      <c r="F1776" s="140" t="s">
        <v>162</v>
      </c>
      <c r="G1776" s="140" t="s">
        <v>200</v>
      </c>
      <c r="H1776" s="140" t="s">
        <v>199</v>
      </c>
      <c r="I1776" s="141">
        <v>66</v>
      </c>
    </row>
    <row r="1777" spans="1:9" x14ac:dyDescent="0.35">
      <c r="A1777" s="141">
        <v>2020</v>
      </c>
      <c r="B1777" s="140" t="s">
        <v>76</v>
      </c>
      <c r="C1777" s="140" t="s">
        <v>77</v>
      </c>
      <c r="D1777" s="140" t="s">
        <v>184</v>
      </c>
      <c r="E1777" s="140" t="s">
        <v>188</v>
      </c>
      <c r="F1777" s="140" t="s">
        <v>162</v>
      </c>
      <c r="G1777" s="140" t="s">
        <v>200</v>
      </c>
      <c r="H1777" s="140" t="s">
        <v>258</v>
      </c>
      <c r="I1777" s="141">
        <v>5</v>
      </c>
    </row>
    <row r="1778" spans="1:9" x14ac:dyDescent="0.35">
      <c r="A1778" s="141">
        <v>2020</v>
      </c>
      <c r="B1778" s="140" t="s">
        <v>78</v>
      </c>
      <c r="C1778" s="140" t="s">
        <v>79</v>
      </c>
      <c r="D1778" s="140" t="s">
        <v>184</v>
      </c>
      <c r="E1778" s="140" t="s">
        <v>186</v>
      </c>
      <c r="F1778" s="140" t="s">
        <v>162</v>
      </c>
      <c r="G1778" s="140" t="s">
        <v>154</v>
      </c>
      <c r="H1778" s="140" t="s">
        <v>199</v>
      </c>
      <c r="I1778" s="141">
        <v>475</v>
      </c>
    </row>
    <row r="1779" spans="1:9" x14ac:dyDescent="0.35">
      <c r="A1779" s="141">
        <v>2020</v>
      </c>
      <c r="B1779" s="140" t="s">
        <v>78</v>
      </c>
      <c r="C1779" s="140" t="s">
        <v>79</v>
      </c>
      <c r="D1779" s="140" t="s">
        <v>184</v>
      </c>
      <c r="E1779" s="140" t="s">
        <v>186</v>
      </c>
      <c r="F1779" s="140" t="s">
        <v>162</v>
      </c>
      <c r="G1779" s="140" t="s">
        <v>154</v>
      </c>
      <c r="H1779" s="140" t="s">
        <v>258</v>
      </c>
      <c r="I1779" s="141">
        <v>18</v>
      </c>
    </row>
    <row r="1780" spans="1:9" x14ac:dyDescent="0.35">
      <c r="A1780" s="141">
        <v>2020</v>
      </c>
      <c r="B1780" s="140" t="s">
        <v>78</v>
      </c>
      <c r="C1780" s="140" t="s">
        <v>79</v>
      </c>
      <c r="D1780" s="140" t="s">
        <v>184</v>
      </c>
      <c r="E1780" s="140" t="s">
        <v>186</v>
      </c>
      <c r="F1780" s="140" t="s">
        <v>162</v>
      </c>
      <c r="G1780" s="140" t="s">
        <v>200</v>
      </c>
      <c r="H1780" s="140" t="s">
        <v>199</v>
      </c>
      <c r="I1780" s="141">
        <v>147</v>
      </c>
    </row>
    <row r="1781" spans="1:9" x14ac:dyDescent="0.35">
      <c r="A1781" s="141">
        <v>2020</v>
      </c>
      <c r="B1781" s="140" t="s">
        <v>78</v>
      </c>
      <c r="C1781" s="140" t="s">
        <v>79</v>
      </c>
      <c r="D1781" s="140" t="s">
        <v>184</v>
      </c>
      <c r="E1781" s="140" t="s">
        <v>186</v>
      </c>
      <c r="F1781" s="140" t="s">
        <v>162</v>
      </c>
      <c r="G1781" s="140" t="s">
        <v>200</v>
      </c>
      <c r="H1781" s="140" t="s">
        <v>258</v>
      </c>
      <c r="I1781" s="141">
        <v>4</v>
      </c>
    </row>
    <row r="1782" spans="1:9" x14ac:dyDescent="0.35">
      <c r="A1782" s="141">
        <v>2020</v>
      </c>
      <c r="B1782" s="140" t="s">
        <v>80</v>
      </c>
      <c r="C1782" s="140" t="s">
        <v>81</v>
      </c>
      <c r="D1782" s="140" t="s">
        <v>185</v>
      </c>
      <c r="E1782" s="140" t="s">
        <v>186</v>
      </c>
      <c r="F1782" s="140" t="s">
        <v>162</v>
      </c>
      <c r="G1782" s="140" t="s">
        <v>154</v>
      </c>
      <c r="H1782" s="140" t="s">
        <v>199</v>
      </c>
      <c r="I1782" s="141">
        <v>311</v>
      </c>
    </row>
    <row r="1783" spans="1:9" x14ac:dyDescent="0.35">
      <c r="A1783" s="141">
        <v>2020</v>
      </c>
      <c r="B1783" s="140" t="s">
        <v>80</v>
      </c>
      <c r="C1783" s="140" t="s">
        <v>81</v>
      </c>
      <c r="D1783" s="140" t="s">
        <v>185</v>
      </c>
      <c r="E1783" s="140" t="s">
        <v>186</v>
      </c>
      <c r="F1783" s="140" t="s">
        <v>162</v>
      </c>
      <c r="G1783" s="140" t="s">
        <v>154</v>
      </c>
      <c r="H1783" s="140" t="s">
        <v>258</v>
      </c>
      <c r="I1783" s="141">
        <v>144</v>
      </c>
    </row>
    <row r="1784" spans="1:9" x14ac:dyDescent="0.35">
      <c r="A1784" s="141">
        <v>2020</v>
      </c>
      <c r="B1784" s="140" t="s">
        <v>80</v>
      </c>
      <c r="C1784" s="140" t="s">
        <v>81</v>
      </c>
      <c r="D1784" s="140" t="s">
        <v>185</v>
      </c>
      <c r="E1784" s="140" t="s">
        <v>186</v>
      </c>
      <c r="F1784" s="140" t="s">
        <v>162</v>
      </c>
      <c r="G1784" s="140" t="s">
        <v>200</v>
      </c>
      <c r="H1784" s="140" t="s">
        <v>199</v>
      </c>
      <c r="I1784" s="141">
        <v>139</v>
      </c>
    </row>
    <row r="1785" spans="1:9" x14ac:dyDescent="0.35">
      <c r="A1785" s="141">
        <v>2020</v>
      </c>
      <c r="B1785" s="140" t="s">
        <v>80</v>
      </c>
      <c r="C1785" s="140" t="s">
        <v>81</v>
      </c>
      <c r="D1785" s="140" t="s">
        <v>185</v>
      </c>
      <c r="E1785" s="140" t="s">
        <v>186</v>
      </c>
      <c r="F1785" s="140" t="s">
        <v>162</v>
      </c>
      <c r="G1785" s="140" t="s">
        <v>200</v>
      </c>
      <c r="H1785" s="140" t="s">
        <v>258</v>
      </c>
      <c r="I1785" s="141">
        <v>37</v>
      </c>
    </row>
    <row r="1786" spans="1:9" x14ac:dyDescent="0.35">
      <c r="A1786" s="141">
        <v>2020</v>
      </c>
      <c r="B1786" s="140" t="s">
        <v>82</v>
      </c>
      <c r="C1786" s="140" t="s">
        <v>83</v>
      </c>
      <c r="D1786" s="140" t="s">
        <v>184</v>
      </c>
      <c r="E1786" s="140" t="s">
        <v>187</v>
      </c>
      <c r="F1786" s="140" t="s">
        <v>162</v>
      </c>
      <c r="G1786" s="140" t="s">
        <v>154</v>
      </c>
      <c r="H1786" s="140" t="s">
        <v>199</v>
      </c>
      <c r="I1786" s="141">
        <v>0</v>
      </c>
    </row>
    <row r="1787" spans="1:9" x14ac:dyDescent="0.35">
      <c r="A1787" s="141">
        <v>2020</v>
      </c>
      <c r="B1787" s="140" t="s">
        <v>82</v>
      </c>
      <c r="C1787" s="140" t="s">
        <v>83</v>
      </c>
      <c r="D1787" s="140" t="s">
        <v>184</v>
      </c>
      <c r="E1787" s="140" t="s">
        <v>187</v>
      </c>
      <c r="F1787" s="140" t="s">
        <v>162</v>
      </c>
      <c r="G1787" s="140" t="s">
        <v>154</v>
      </c>
      <c r="H1787" s="140" t="s">
        <v>258</v>
      </c>
      <c r="I1787" s="141">
        <v>0</v>
      </c>
    </row>
    <row r="1788" spans="1:9" x14ac:dyDescent="0.35">
      <c r="A1788" s="141">
        <v>2020</v>
      </c>
      <c r="B1788" s="140" t="s">
        <v>82</v>
      </c>
      <c r="C1788" s="140" t="s">
        <v>83</v>
      </c>
      <c r="D1788" s="140" t="s">
        <v>184</v>
      </c>
      <c r="E1788" s="140" t="s">
        <v>187</v>
      </c>
      <c r="F1788" s="140" t="s">
        <v>162</v>
      </c>
      <c r="G1788" s="140" t="s">
        <v>200</v>
      </c>
      <c r="H1788" s="140" t="s">
        <v>199</v>
      </c>
      <c r="I1788" s="141">
        <v>0</v>
      </c>
    </row>
    <row r="1789" spans="1:9" x14ac:dyDescent="0.35">
      <c r="A1789" s="141">
        <v>2020</v>
      </c>
      <c r="B1789" s="140" t="s">
        <v>82</v>
      </c>
      <c r="C1789" s="140" t="s">
        <v>83</v>
      </c>
      <c r="D1789" s="140" t="s">
        <v>184</v>
      </c>
      <c r="E1789" s="140" t="s">
        <v>187</v>
      </c>
      <c r="F1789" s="140" t="s">
        <v>162</v>
      </c>
      <c r="G1789" s="140" t="s">
        <v>200</v>
      </c>
      <c r="H1789" s="140" t="s">
        <v>258</v>
      </c>
      <c r="I1789" s="141">
        <v>0</v>
      </c>
    </row>
    <row r="1790" spans="1:9" x14ac:dyDescent="0.35">
      <c r="A1790" s="141">
        <v>2020</v>
      </c>
      <c r="B1790" s="140" t="s">
        <v>84</v>
      </c>
      <c r="C1790" s="140" t="s">
        <v>85</v>
      </c>
      <c r="D1790" s="140" t="s">
        <v>185</v>
      </c>
      <c r="E1790" s="140" t="s">
        <v>186</v>
      </c>
      <c r="F1790" s="140" t="s">
        <v>162</v>
      </c>
      <c r="G1790" s="140" t="s">
        <v>154</v>
      </c>
      <c r="H1790" s="140" t="s">
        <v>199</v>
      </c>
      <c r="I1790" s="141">
        <v>976</v>
      </c>
    </row>
    <row r="1791" spans="1:9" x14ac:dyDescent="0.35">
      <c r="A1791" s="141">
        <v>2020</v>
      </c>
      <c r="B1791" s="140" t="s">
        <v>84</v>
      </c>
      <c r="C1791" s="140" t="s">
        <v>85</v>
      </c>
      <c r="D1791" s="140" t="s">
        <v>185</v>
      </c>
      <c r="E1791" s="140" t="s">
        <v>186</v>
      </c>
      <c r="F1791" s="140" t="s">
        <v>162</v>
      </c>
      <c r="G1791" s="140" t="s">
        <v>154</v>
      </c>
      <c r="H1791" s="140" t="s">
        <v>258</v>
      </c>
      <c r="I1791" s="141">
        <v>88</v>
      </c>
    </row>
    <row r="1792" spans="1:9" x14ac:dyDescent="0.35">
      <c r="A1792" s="141">
        <v>2020</v>
      </c>
      <c r="B1792" s="140" t="s">
        <v>84</v>
      </c>
      <c r="C1792" s="140" t="s">
        <v>85</v>
      </c>
      <c r="D1792" s="140" t="s">
        <v>185</v>
      </c>
      <c r="E1792" s="140" t="s">
        <v>186</v>
      </c>
      <c r="F1792" s="140" t="s">
        <v>162</v>
      </c>
      <c r="G1792" s="140" t="s">
        <v>200</v>
      </c>
      <c r="H1792" s="140" t="s">
        <v>199</v>
      </c>
      <c r="I1792" s="141">
        <v>336</v>
      </c>
    </row>
    <row r="1793" spans="1:9" x14ac:dyDescent="0.35">
      <c r="A1793" s="141">
        <v>2020</v>
      </c>
      <c r="B1793" s="140" t="s">
        <v>84</v>
      </c>
      <c r="C1793" s="140" t="s">
        <v>85</v>
      </c>
      <c r="D1793" s="140" t="s">
        <v>185</v>
      </c>
      <c r="E1793" s="140" t="s">
        <v>186</v>
      </c>
      <c r="F1793" s="140" t="s">
        <v>162</v>
      </c>
      <c r="G1793" s="140" t="s">
        <v>200</v>
      </c>
      <c r="H1793" s="140" t="s">
        <v>258</v>
      </c>
      <c r="I1793" s="141">
        <v>44</v>
      </c>
    </row>
    <row r="1794" spans="1:9" x14ac:dyDescent="0.35">
      <c r="A1794" s="141">
        <v>2020</v>
      </c>
      <c r="B1794" s="140" t="s">
        <v>86</v>
      </c>
      <c r="C1794" s="140" t="s">
        <v>87</v>
      </c>
      <c r="D1794" s="140" t="s">
        <v>184</v>
      </c>
      <c r="E1794" s="140" t="s">
        <v>187</v>
      </c>
      <c r="F1794" s="140" t="s">
        <v>162</v>
      </c>
      <c r="G1794" s="140" t="s">
        <v>154</v>
      </c>
      <c r="H1794" s="140" t="s">
        <v>199</v>
      </c>
      <c r="I1794" s="141">
        <v>249</v>
      </c>
    </row>
    <row r="1795" spans="1:9" x14ac:dyDescent="0.35">
      <c r="A1795" s="141">
        <v>2020</v>
      </c>
      <c r="B1795" s="140" t="s">
        <v>86</v>
      </c>
      <c r="C1795" s="140" t="s">
        <v>87</v>
      </c>
      <c r="D1795" s="140" t="s">
        <v>184</v>
      </c>
      <c r="E1795" s="140" t="s">
        <v>187</v>
      </c>
      <c r="F1795" s="140" t="s">
        <v>162</v>
      </c>
      <c r="G1795" s="140" t="s">
        <v>154</v>
      </c>
      <c r="H1795" s="140" t="s">
        <v>258</v>
      </c>
      <c r="I1795" s="141">
        <v>45</v>
      </c>
    </row>
    <row r="1796" spans="1:9" x14ac:dyDescent="0.35">
      <c r="A1796" s="141">
        <v>2020</v>
      </c>
      <c r="B1796" s="140" t="s">
        <v>86</v>
      </c>
      <c r="C1796" s="140" t="s">
        <v>87</v>
      </c>
      <c r="D1796" s="140" t="s">
        <v>184</v>
      </c>
      <c r="E1796" s="140" t="s">
        <v>187</v>
      </c>
      <c r="F1796" s="140" t="s">
        <v>162</v>
      </c>
      <c r="G1796" s="140" t="s">
        <v>200</v>
      </c>
      <c r="H1796" s="140" t="s">
        <v>199</v>
      </c>
      <c r="I1796" s="141">
        <v>23</v>
      </c>
    </row>
    <row r="1797" spans="1:9" x14ac:dyDescent="0.35">
      <c r="A1797" s="141">
        <v>2020</v>
      </c>
      <c r="B1797" s="140" t="s">
        <v>86</v>
      </c>
      <c r="C1797" s="140" t="s">
        <v>87</v>
      </c>
      <c r="D1797" s="140" t="s">
        <v>184</v>
      </c>
      <c r="E1797" s="140" t="s">
        <v>187</v>
      </c>
      <c r="F1797" s="140" t="s">
        <v>162</v>
      </c>
      <c r="G1797" s="140" t="s">
        <v>200</v>
      </c>
      <c r="H1797" s="140" t="s">
        <v>258</v>
      </c>
      <c r="I1797" s="141">
        <v>0</v>
      </c>
    </row>
    <row r="1798" spans="1:9" x14ac:dyDescent="0.35">
      <c r="A1798" s="141">
        <v>2020</v>
      </c>
      <c r="B1798" s="140" t="s">
        <v>88</v>
      </c>
      <c r="C1798" s="140" t="s">
        <v>89</v>
      </c>
      <c r="D1798" s="140" t="s">
        <v>185</v>
      </c>
      <c r="E1798" s="140" t="s">
        <v>186</v>
      </c>
      <c r="F1798" s="140" t="s">
        <v>162</v>
      </c>
      <c r="G1798" s="140" t="s">
        <v>154</v>
      </c>
      <c r="H1798" s="140" t="s">
        <v>199</v>
      </c>
      <c r="I1798" s="141">
        <v>127</v>
      </c>
    </row>
    <row r="1799" spans="1:9" x14ac:dyDescent="0.35">
      <c r="A1799" s="141">
        <v>2020</v>
      </c>
      <c r="B1799" s="140" t="s">
        <v>88</v>
      </c>
      <c r="C1799" s="140" t="s">
        <v>89</v>
      </c>
      <c r="D1799" s="140" t="s">
        <v>185</v>
      </c>
      <c r="E1799" s="140" t="s">
        <v>186</v>
      </c>
      <c r="F1799" s="140" t="s">
        <v>162</v>
      </c>
      <c r="G1799" s="140" t="s">
        <v>154</v>
      </c>
      <c r="H1799" s="140" t="s">
        <v>258</v>
      </c>
      <c r="I1799" s="141">
        <v>46</v>
      </c>
    </row>
    <row r="1800" spans="1:9" x14ac:dyDescent="0.35">
      <c r="A1800" s="141">
        <v>2020</v>
      </c>
      <c r="B1800" s="140" t="s">
        <v>88</v>
      </c>
      <c r="C1800" s="140" t="s">
        <v>89</v>
      </c>
      <c r="D1800" s="140" t="s">
        <v>185</v>
      </c>
      <c r="E1800" s="140" t="s">
        <v>186</v>
      </c>
      <c r="F1800" s="140" t="s">
        <v>162</v>
      </c>
      <c r="G1800" s="140" t="s">
        <v>200</v>
      </c>
      <c r="H1800" s="140" t="s">
        <v>199</v>
      </c>
      <c r="I1800" s="141">
        <v>82</v>
      </c>
    </row>
    <row r="1801" spans="1:9" x14ac:dyDescent="0.35">
      <c r="A1801" s="141">
        <v>2020</v>
      </c>
      <c r="B1801" s="140" t="s">
        <v>88</v>
      </c>
      <c r="C1801" s="140" t="s">
        <v>89</v>
      </c>
      <c r="D1801" s="140" t="s">
        <v>185</v>
      </c>
      <c r="E1801" s="140" t="s">
        <v>186</v>
      </c>
      <c r="F1801" s="140" t="s">
        <v>162</v>
      </c>
      <c r="G1801" s="140" t="s">
        <v>200</v>
      </c>
      <c r="H1801" s="140" t="s">
        <v>258</v>
      </c>
      <c r="I1801" s="141">
        <v>30</v>
      </c>
    </row>
    <row r="1802" spans="1:9" x14ac:dyDescent="0.35">
      <c r="A1802" s="141">
        <v>2021</v>
      </c>
      <c r="B1802" s="140" t="s">
        <v>0</v>
      </c>
      <c r="C1802" s="140" t="s">
        <v>1</v>
      </c>
      <c r="D1802" s="140" t="s">
        <v>184</v>
      </c>
      <c r="E1802" s="140" t="s">
        <v>186</v>
      </c>
      <c r="F1802" s="140" t="s">
        <v>162</v>
      </c>
      <c r="G1802" s="140" t="s">
        <v>154</v>
      </c>
      <c r="H1802" s="140" t="s">
        <v>199</v>
      </c>
      <c r="I1802" s="141">
        <v>355</v>
      </c>
    </row>
    <row r="1803" spans="1:9" x14ac:dyDescent="0.35">
      <c r="A1803" s="141">
        <v>2021</v>
      </c>
      <c r="B1803" s="140" t="s">
        <v>0</v>
      </c>
      <c r="C1803" s="140" t="s">
        <v>1</v>
      </c>
      <c r="D1803" s="140" t="s">
        <v>184</v>
      </c>
      <c r="E1803" s="140" t="s">
        <v>186</v>
      </c>
      <c r="F1803" s="140" t="s">
        <v>162</v>
      </c>
      <c r="G1803" s="140" t="s">
        <v>154</v>
      </c>
      <c r="H1803" s="140" t="s">
        <v>258</v>
      </c>
      <c r="I1803" s="141">
        <v>16</v>
      </c>
    </row>
    <row r="1804" spans="1:9" x14ac:dyDescent="0.35">
      <c r="A1804" s="141">
        <v>2021</v>
      </c>
      <c r="B1804" s="140" t="s">
        <v>0</v>
      </c>
      <c r="C1804" s="140" t="s">
        <v>1</v>
      </c>
      <c r="D1804" s="140" t="s">
        <v>184</v>
      </c>
      <c r="E1804" s="140" t="s">
        <v>186</v>
      </c>
      <c r="F1804" s="140" t="s">
        <v>162</v>
      </c>
      <c r="G1804" s="140" t="s">
        <v>200</v>
      </c>
      <c r="H1804" s="140" t="s">
        <v>199</v>
      </c>
      <c r="I1804" s="141">
        <v>70</v>
      </c>
    </row>
    <row r="1805" spans="1:9" x14ac:dyDescent="0.35">
      <c r="A1805" s="141">
        <v>2021</v>
      </c>
      <c r="B1805" s="140" t="s">
        <v>0</v>
      </c>
      <c r="C1805" s="140" t="s">
        <v>1</v>
      </c>
      <c r="D1805" s="140" t="s">
        <v>184</v>
      </c>
      <c r="E1805" s="140" t="s">
        <v>186</v>
      </c>
      <c r="F1805" s="140" t="s">
        <v>162</v>
      </c>
      <c r="G1805" s="140" t="s">
        <v>200</v>
      </c>
      <c r="H1805" s="140" t="s">
        <v>258</v>
      </c>
      <c r="I1805" s="141">
        <v>7</v>
      </c>
    </row>
    <row r="1806" spans="1:9" x14ac:dyDescent="0.35">
      <c r="A1806" s="141">
        <v>2021</v>
      </c>
      <c r="B1806" s="140" t="s">
        <v>2</v>
      </c>
      <c r="C1806" s="140" t="s">
        <v>3</v>
      </c>
      <c r="D1806" s="140" t="s">
        <v>184</v>
      </c>
      <c r="E1806" s="140" t="s">
        <v>187</v>
      </c>
      <c r="F1806" s="140" t="s">
        <v>162</v>
      </c>
      <c r="G1806" s="140" t="s">
        <v>154</v>
      </c>
      <c r="H1806" s="140" t="s">
        <v>199</v>
      </c>
      <c r="I1806" s="141">
        <v>362</v>
      </c>
    </row>
    <row r="1807" spans="1:9" x14ac:dyDescent="0.35">
      <c r="A1807" s="141">
        <v>2021</v>
      </c>
      <c r="B1807" s="140" t="s">
        <v>2</v>
      </c>
      <c r="C1807" s="140" t="s">
        <v>3</v>
      </c>
      <c r="D1807" s="140" t="s">
        <v>184</v>
      </c>
      <c r="E1807" s="140" t="s">
        <v>187</v>
      </c>
      <c r="F1807" s="140" t="s">
        <v>162</v>
      </c>
      <c r="G1807" s="140" t="s">
        <v>154</v>
      </c>
      <c r="H1807" s="140" t="s">
        <v>258</v>
      </c>
      <c r="I1807" s="141">
        <v>9</v>
      </c>
    </row>
    <row r="1808" spans="1:9" x14ac:dyDescent="0.35">
      <c r="A1808" s="141">
        <v>2021</v>
      </c>
      <c r="B1808" s="140" t="s">
        <v>2</v>
      </c>
      <c r="C1808" s="140" t="s">
        <v>3</v>
      </c>
      <c r="D1808" s="140" t="s">
        <v>184</v>
      </c>
      <c r="E1808" s="140" t="s">
        <v>187</v>
      </c>
      <c r="F1808" s="140" t="s">
        <v>162</v>
      </c>
      <c r="G1808" s="140" t="s">
        <v>200</v>
      </c>
      <c r="H1808" s="140" t="s">
        <v>199</v>
      </c>
      <c r="I1808" s="141">
        <v>155</v>
      </c>
    </row>
    <row r="1809" spans="1:9" x14ac:dyDescent="0.35">
      <c r="A1809" s="141">
        <v>2021</v>
      </c>
      <c r="B1809" s="140" t="s">
        <v>2</v>
      </c>
      <c r="C1809" s="140" t="s">
        <v>3</v>
      </c>
      <c r="D1809" s="140" t="s">
        <v>184</v>
      </c>
      <c r="E1809" s="140" t="s">
        <v>187</v>
      </c>
      <c r="F1809" s="140" t="s">
        <v>162</v>
      </c>
      <c r="G1809" s="140" t="s">
        <v>200</v>
      </c>
      <c r="H1809" s="140" t="s">
        <v>258</v>
      </c>
      <c r="I1809" s="141">
        <v>6</v>
      </c>
    </row>
    <row r="1810" spans="1:9" x14ac:dyDescent="0.35">
      <c r="A1810" s="141">
        <v>2021</v>
      </c>
      <c r="B1810" s="140" t="s">
        <v>4</v>
      </c>
      <c r="C1810" s="140" t="s">
        <v>5</v>
      </c>
      <c r="D1810" s="140" t="s">
        <v>184</v>
      </c>
      <c r="E1810" s="140" t="s">
        <v>186</v>
      </c>
      <c r="F1810" s="140" t="s">
        <v>162</v>
      </c>
      <c r="G1810" s="140" t="s">
        <v>154</v>
      </c>
      <c r="H1810" s="140" t="s">
        <v>199</v>
      </c>
      <c r="I1810" s="141">
        <v>0</v>
      </c>
    </row>
    <row r="1811" spans="1:9" x14ac:dyDescent="0.35">
      <c r="A1811" s="141">
        <v>2021</v>
      </c>
      <c r="B1811" s="140" t="s">
        <v>4</v>
      </c>
      <c r="C1811" s="140" t="s">
        <v>5</v>
      </c>
      <c r="D1811" s="140" t="s">
        <v>184</v>
      </c>
      <c r="E1811" s="140" t="s">
        <v>186</v>
      </c>
      <c r="F1811" s="140" t="s">
        <v>162</v>
      </c>
      <c r="G1811" s="140" t="s">
        <v>154</v>
      </c>
      <c r="H1811" s="140" t="s">
        <v>258</v>
      </c>
      <c r="I1811" s="141">
        <v>0</v>
      </c>
    </row>
    <row r="1812" spans="1:9" x14ac:dyDescent="0.35">
      <c r="A1812" s="141">
        <v>2021</v>
      </c>
      <c r="B1812" s="140" t="s">
        <v>4</v>
      </c>
      <c r="C1812" s="140" t="s">
        <v>5</v>
      </c>
      <c r="D1812" s="140" t="s">
        <v>184</v>
      </c>
      <c r="E1812" s="140" t="s">
        <v>186</v>
      </c>
      <c r="F1812" s="140" t="s">
        <v>162</v>
      </c>
      <c r="G1812" s="140" t="s">
        <v>200</v>
      </c>
      <c r="H1812" s="140" t="s">
        <v>199</v>
      </c>
      <c r="I1812" s="141">
        <v>0</v>
      </c>
    </row>
    <row r="1813" spans="1:9" x14ac:dyDescent="0.35">
      <c r="A1813" s="141">
        <v>2021</v>
      </c>
      <c r="B1813" s="140" t="s">
        <v>4</v>
      </c>
      <c r="C1813" s="140" t="s">
        <v>5</v>
      </c>
      <c r="D1813" s="140" t="s">
        <v>184</v>
      </c>
      <c r="E1813" s="140" t="s">
        <v>186</v>
      </c>
      <c r="F1813" s="140" t="s">
        <v>162</v>
      </c>
      <c r="G1813" s="140" t="s">
        <v>200</v>
      </c>
      <c r="H1813" s="140" t="s">
        <v>258</v>
      </c>
      <c r="I1813" s="141">
        <v>0</v>
      </c>
    </row>
    <row r="1814" spans="1:9" x14ac:dyDescent="0.35">
      <c r="A1814" s="141">
        <v>2021</v>
      </c>
      <c r="B1814" s="140" t="s">
        <v>6</v>
      </c>
      <c r="C1814" s="140" t="s">
        <v>7</v>
      </c>
      <c r="D1814" s="140" t="s">
        <v>184</v>
      </c>
      <c r="E1814" s="140" t="s">
        <v>187</v>
      </c>
      <c r="F1814" s="140" t="s">
        <v>162</v>
      </c>
      <c r="G1814" s="140" t="s">
        <v>154</v>
      </c>
      <c r="H1814" s="140" t="s">
        <v>199</v>
      </c>
      <c r="I1814" s="141">
        <v>164</v>
      </c>
    </row>
    <row r="1815" spans="1:9" x14ac:dyDescent="0.35">
      <c r="A1815" s="141">
        <v>2021</v>
      </c>
      <c r="B1815" s="140" t="s">
        <v>6</v>
      </c>
      <c r="C1815" s="140" t="s">
        <v>7</v>
      </c>
      <c r="D1815" s="140" t="s">
        <v>184</v>
      </c>
      <c r="E1815" s="140" t="s">
        <v>187</v>
      </c>
      <c r="F1815" s="140" t="s">
        <v>162</v>
      </c>
      <c r="G1815" s="140" t="s">
        <v>154</v>
      </c>
      <c r="H1815" s="140" t="s">
        <v>258</v>
      </c>
      <c r="I1815" s="141">
        <v>8</v>
      </c>
    </row>
    <row r="1816" spans="1:9" x14ac:dyDescent="0.35">
      <c r="A1816" s="141">
        <v>2021</v>
      </c>
      <c r="B1816" s="140" t="s">
        <v>6</v>
      </c>
      <c r="C1816" s="140" t="s">
        <v>7</v>
      </c>
      <c r="D1816" s="140" t="s">
        <v>184</v>
      </c>
      <c r="E1816" s="140" t="s">
        <v>187</v>
      </c>
      <c r="F1816" s="140" t="s">
        <v>162</v>
      </c>
      <c r="G1816" s="140" t="s">
        <v>200</v>
      </c>
      <c r="H1816" s="140" t="s">
        <v>199</v>
      </c>
      <c r="I1816" s="141">
        <v>71</v>
      </c>
    </row>
    <row r="1817" spans="1:9" x14ac:dyDescent="0.35">
      <c r="A1817" s="141">
        <v>2021</v>
      </c>
      <c r="B1817" s="140" t="s">
        <v>6</v>
      </c>
      <c r="C1817" s="140" t="s">
        <v>7</v>
      </c>
      <c r="D1817" s="140" t="s">
        <v>184</v>
      </c>
      <c r="E1817" s="140" t="s">
        <v>187</v>
      </c>
      <c r="F1817" s="140" t="s">
        <v>162</v>
      </c>
      <c r="G1817" s="140" t="s">
        <v>200</v>
      </c>
      <c r="H1817" s="140" t="s">
        <v>258</v>
      </c>
      <c r="I1817" s="141">
        <v>5</v>
      </c>
    </row>
    <row r="1818" spans="1:9" x14ac:dyDescent="0.35">
      <c r="A1818" s="141">
        <v>2021</v>
      </c>
      <c r="B1818" s="140" t="s">
        <v>8</v>
      </c>
      <c r="C1818" s="140" t="s">
        <v>9</v>
      </c>
      <c r="D1818" s="140" t="s">
        <v>184</v>
      </c>
      <c r="E1818" s="140" t="s">
        <v>188</v>
      </c>
      <c r="F1818" s="140" t="s">
        <v>162</v>
      </c>
      <c r="G1818" s="140" t="s">
        <v>154</v>
      </c>
      <c r="H1818" s="140" t="s">
        <v>199</v>
      </c>
      <c r="I1818" s="141">
        <v>423</v>
      </c>
    </row>
    <row r="1819" spans="1:9" x14ac:dyDescent="0.35">
      <c r="A1819" s="141">
        <v>2021</v>
      </c>
      <c r="B1819" s="140" t="s">
        <v>8</v>
      </c>
      <c r="C1819" s="140" t="s">
        <v>9</v>
      </c>
      <c r="D1819" s="140" t="s">
        <v>184</v>
      </c>
      <c r="E1819" s="140" t="s">
        <v>188</v>
      </c>
      <c r="F1819" s="140" t="s">
        <v>162</v>
      </c>
      <c r="G1819" s="140" t="s">
        <v>154</v>
      </c>
      <c r="H1819" s="140" t="s">
        <v>258</v>
      </c>
      <c r="I1819" s="141">
        <v>10</v>
      </c>
    </row>
    <row r="1820" spans="1:9" x14ac:dyDescent="0.35">
      <c r="A1820" s="141">
        <v>2021</v>
      </c>
      <c r="B1820" s="140" t="s">
        <v>8</v>
      </c>
      <c r="C1820" s="140" t="s">
        <v>9</v>
      </c>
      <c r="D1820" s="140" t="s">
        <v>184</v>
      </c>
      <c r="E1820" s="140" t="s">
        <v>188</v>
      </c>
      <c r="F1820" s="140" t="s">
        <v>162</v>
      </c>
      <c r="G1820" s="140" t="s">
        <v>200</v>
      </c>
      <c r="H1820" s="140" t="s">
        <v>199</v>
      </c>
      <c r="I1820" s="141">
        <v>168</v>
      </c>
    </row>
    <row r="1821" spans="1:9" x14ac:dyDescent="0.35">
      <c r="A1821" s="141">
        <v>2021</v>
      </c>
      <c r="B1821" s="140" t="s">
        <v>8</v>
      </c>
      <c r="C1821" s="140" t="s">
        <v>9</v>
      </c>
      <c r="D1821" s="140" t="s">
        <v>184</v>
      </c>
      <c r="E1821" s="140" t="s">
        <v>188</v>
      </c>
      <c r="F1821" s="140" t="s">
        <v>162</v>
      </c>
      <c r="G1821" s="140" t="s">
        <v>200</v>
      </c>
      <c r="H1821" s="140" t="s">
        <v>258</v>
      </c>
      <c r="I1821" s="141">
        <v>6</v>
      </c>
    </row>
    <row r="1822" spans="1:9" x14ac:dyDescent="0.35">
      <c r="A1822" s="141">
        <v>2021</v>
      </c>
      <c r="B1822" s="140" t="s">
        <v>10</v>
      </c>
      <c r="C1822" s="140" t="s">
        <v>11</v>
      </c>
      <c r="D1822" s="140" t="s">
        <v>184</v>
      </c>
      <c r="E1822" s="140" t="s">
        <v>187</v>
      </c>
      <c r="F1822" s="140" t="s">
        <v>162</v>
      </c>
      <c r="G1822" s="140" t="s">
        <v>154</v>
      </c>
      <c r="H1822" s="140" t="s">
        <v>199</v>
      </c>
      <c r="I1822" s="141">
        <v>510</v>
      </c>
    </row>
    <row r="1823" spans="1:9" x14ac:dyDescent="0.35">
      <c r="A1823" s="141">
        <v>2021</v>
      </c>
      <c r="B1823" s="140" t="s">
        <v>10</v>
      </c>
      <c r="C1823" s="140" t="s">
        <v>11</v>
      </c>
      <c r="D1823" s="140" t="s">
        <v>184</v>
      </c>
      <c r="E1823" s="140" t="s">
        <v>187</v>
      </c>
      <c r="F1823" s="140" t="s">
        <v>162</v>
      </c>
      <c r="G1823" s="140" t="s">
        <v>154</v>
      </c>
      <c r="H1823" s="140" t="s">
        <v>258</v>
      </c>
      <c r="I1823" s="141">
        <v>28</v>
      </c>
    </row>
    <row r="1824" spans="1:9" x14ac:dyDescent="0.35">
      <c r="A1824" s="141">
        <v>2021</v>
      </c>
      <c r="B1824" s="140" t="s">
        <v>10</v>
      </c>
      <c r="C1824" s="140" t="s">
        <v>11</v>
      </c>
      <c r="D1824" s="140" t="s">
        <v>184</v>
      </c>
      <c r="E1824" s="140" t="s">
        <v>187</v>
      </c>
      <c r="F1824" s="140" t="s">
        <v>162</v>
      </c>
      <c r="G1824" s="140" t="s">
        <v>200</v>
      </c>
      <c r="H1824" s="140" t="s">
        <v>199</v>
      </c>
      <c r="I1824" s="141">
        <v>135</v>
      </c>
    </row>
    <row r="1825" spans="1:9" x14ac:dyDescent="0.35">
      <c r="A1825" s="141">
        <v>2021</v>
      </c>
      <c r="B1825" s="140" t="s">
        <v>10</v>
      </c>
      <c r="C1825" s="140" t="s">
        <v>11</v>
      </c>
      <c r="D1825" s="140" t="s">
        <v>184</v>
      </c>
      <c r="E1825" s="140" t="s">
        <v>187</v>
      </c>
      <c r="F1825" s="140" t="s">
        <v>162</v>
      </c>
      <c r="G1825" s="140" t="s">
        <v>200</v>
      </c>
      <c r="H1825" s="140" t="s">
        <v>258</v>
      </c>
      <c r="I1825" s="141">
        <v>8</v>
      </c>
    </row>
    <row r="1826" spans="1:9" x14ac:dyDescent="0.35">
      <c r="A1826" s="141">
        <v>2021</v>
      </c>
      <c r="B1826" s="140" t="s">
        <v>12</v>
      </c>
      <c r="C1826" s="140" t="s">
        <v>13</v>
      </c>
      <c r="D1826" s="140" t="s">
        <v>184</v>
      </c>
      <c r="E1826" s="140" t="s">
        <v>186</v>
      </c>
      <c r="F1826" s="140" t="s">
        <v>162</v>
      </c>
      <c r="G1826" s="140" t="s">
        <v>154</v>
      </c>
      <c r="H1826" s="140" t="s">
        <v>199</v>
      </c>
      <c r="I1826" s="141">
        <v>298</v>
      </c>
    </row>
    <row r="1827" spans="1:9" x14ac:dyDescent="0.35">
      <c r="A1827" s="141">
        <v>2021</v>
      </c>
      <c r="B1827" s="140" t="s">
        <v>12</v>
      </c>
      <c r="C1827" s="140" t="s">
        <v>13</v>
      </c>
      <c r="D1827" s="140" t="s">
        <v>184</v>
      </c>
      <c r="E1827" s="140" t="s">
        <v>186</v>
      </c>
      <c r="F1827" s="140" t="s">
        <v>162</v>
      </c>
      <c r="G1827" s="140" t="s">
        <v>154</v>
      </c>
      <c r="H1827" s="140" t="s">
        <v>258</v>
      </c>
      <c r="I1827" s="141">
        <v>4</v>
      </c>
    </row>
    <row r="1828" spans="1:9" x14ac:dyDescent="0.35">
      <c r="A1828" s="141">
        <v>2021</v>
      </c>
      <c r="B1828" s="140" t="s">
        <v>12</v>
      </c>
      <c r="C1828" s="140" t="s">
        <v>13</v>
      </c>
      <c r="D1828" s="140" t="s">
        <v>184</v>
      </c>
      <c r="E1828" s="140" t="s">
        <v>186</v>
      </c>
      <c r="F1828" s="140" t="s">
        <v>162</v>
      </c>
      <c r="G1828" s="140" t="s">
        <v>200</v>
      </c>
      <c r="H1828" s="140" t="s">
        <v>199</v>
      </c>
      <c r="I1828" s="141">
        <v>94</v>
      </c>
    </row>
    <row r="1829" spans="1:9" x14ac:dyDescent="0.35">
      <c r="A1829" s="141">
        <v>2021</v>
      </c>
      <c r="B1829" s="140" t="s">
        <v>12</v>
      </c>
      <c r="C1829" s="140" t="s">
        <v>13</v>
      </c>
      <c r="D1829" s="140" t="s">
        <v>184</v>
      </c>
      <c r="E1829" s="140" t="s">
        <v>186</v>
      </c>
      <c r="F1829" s="140" t="s">
        <v>162</v>
      </c>
      <c r="G1829" s="140" t="s">
        <v>200</v>
      </c>
      <c r="H1829" s="140" t="s">
        <v>258</v>
      </c>
      <c r="I1829" s="141">
        <v>7</v>
      </c>
    </row>
    <row r="1830" spans="1:9" x14ac:dyDescent="0.35">
      <c r="A1830" s="141">
        <v>2021</v>
      </c>
      <c r="B1830" s="140" t="s">
        <v>14</v>
      </c>
      <c r="C1830" s="140" t="s">
        <v>15</v>
      </c>
      <c r="D1830" s="140" t="s">
        <v>184</v>
      </c>
      <c r="E1830" s="140" t="s">
        <v>188</v>
      </c>
      <c r="F1830" s="140" t="s">
        <v>162</v>
      </c>
      <c r="G1830" s="140" t="s">
        <v>154</v>
      </c>
      <c r="H1830" s="140" t="s">
        <v>199</v>
      </c>
      <c r="I1830" s="141">
        <v>255</v>
      </c>
    </row>
    <row r="1831" spans="1:9" x14ac:dyDescent="0.35">
      <c r="A1831" s="141">
        <v>2021</v>
      </c>
      <c r="B1831" s="140" t="s">
        <v>14</v>
      </c>
      <c r="C1831" s="140" t="s">
        <v>15</v>
      </c>
      <c r="D1831" s="140" t="s">
        <v>184</v>
      </c>
      <c r="E1831" s="140" t="s">
        <v>188</v>
      </c>
      <c r="F1831" s="140" t="s">
        <v>162</v>
      </c>
      <c r="G1831" s="140" t="s">
        <v>154</v>
      </c>
      <c r="H1831" s="140" t="s">
        <v>258</v>
      </c>
      <c r="I1831" s="141">
        <v>8</v>
      </c>
    </row>
    <row r="1832" spans="1:9" x14ac:dyDescent="0.35">
      <c r="A1832" s="141">
        <v>2021</v>
      </c>
      <c r="B1832" s="140" t="s">
        <v>14</v>
      </c>
      <c r="C1832" s="140" t="s">
        <v>15</v>
      </c>
      <c r="D1832" s="140" t="s">
        <v>184</v>
      </c>
      <c r="E1832" s="140" t="s">
        <v>188</v>
      </c>
      <c r="F1832" s="140" t="s">
        <v>162</v>
      </c>
      <c r="G1832" s="140" t="s">
        <v>200</v>
      </c>
      <c r="H1832" s="140" t="s">
        <v>199</v>
      </c>
      <c r="I1832" s="141">
        <v>38</v>
      </c>
    </row>
    <row r="1833" spans="1:9" x14ac:dyDescent="0.35">
      <c r="A1833" s="141">
        <v>2021</v>
      </c>
      <c r="B1833" s="140" t="s">
        <v>14</v>
      </c>
      <c r="C1833" s="140" t="s">
        <v>15</v>
      </c>
      <c r="D1833" s="140" t="s">
        <v>184</v>
      </c>
      <c r="E1833" s="140" t="s">
        <v>188</v>
      </c>
      <c r="F1833" s="140" t="s">
        <v>162</v>
      </c>
      <c r="G1833" s="140" t="s">
        <v>200</v>
      </c>
      <c r="H1833" s="140" t="s">
        <v>258</v>
      </c>
      <c r="I1833" s="141">
        <v>1</v>
      </c>
    </row>
    <row r="1834" spans="1:9" x14ac:dyDescent="0.35">
      <c r="A1834" s="141">
        <v>2021</v>
      </c>
      <c r="B1834" s="140" t="s">
        <v>16</v>
      </c>
      <c r="C1834" s="140" t="s">
        <v>17</v>
      </c>
      <c r="D1834" s="140" t="s">
        <v>184</v>
      </c>
      <c r="E1834" s="140" t="s">
        <v>188</v>
      </c>
      <c r="F1834" s="140" t="s">
        <v>162</v>
      </c>
      <c r="G1834" s="140" t="s">
        <v>154</v>
      </c>
      <c r="H1834" s="140" t="s">
        <v>199</v>
      </c>
      <c r="I1834" s="141">
        <v>267</v>
      </c>
    </row>
    <row r="1835" spans="1:9" x14ac:dyDescent="0.35">
      <c r="A1835" s="141">
        <v>2021</v>
      </c>
      <c r="B1835" s="140" t="s">
        <v>16</v>
      </c>
      <c r="C1835" s="140" t="s">
        <v>17</v>
      </c>
      <c r="D1835" s="140" t="s">
        <v>184</v>
      </c>
      <c r="E1835" s="140" t="s">
        <v>188</v>
      </c>
      <c r="F1835" s="140" t="s">
        <v>162</v>
      </c>
      <c r="G1835" s="140" t="s">
        <v>154</v>
      </c>
      <c r="H1835" s="140" t="s">
        <v>258</v>
      </c>
      <c r="I1835" s="141">
        <v>2</v>
      </c>
    </row>
    <row r="1836" spans="1:9" x14ac:dyDescent="0.35">
      <c r="A1836" s="141">
        <v>2021</v>
      </c>
      <c r="B1836" s="140" t="s">
        <v>16</v>
      </c>
      <c r="C1836" s="140" t="s">
        <v>17</v>
      </c>
      <c r="D1836" s="140" t="s">
        <v>184</v>
      </c>
      <c r="E1836" s="140" t="s">
        <v>188</v>
      </c>
      <c r="F1836" s="140" t="s">
        <v>162</v>
      </c>
      <c r="G1836" s="140" t="s">
        <v>200</v>
      </c>
      <c r="H1836" s="140" t="s">
        <v>199</v>
      </c>
      <c r="I1836" s="141">
        <v>57</v>
      </c>
    </row>
    <row r="1837" spans="1:9" x14ac:dyDescent="0.35">
      <c r="A1837" s="141">
        <v>2021</v>
      </c>
      <c r="B1837" s="140" t="s">
        <v>16</v>
      </c>
      <c r="C1837" s="140" t="s">
        <v>17</v>
      </c>
      <c r="D1837" s="140" t="s">
        <v>184</v>
      </c>
      <c r="E1837" s="140" t="s">
        <v>188</v>
      </c>
      <c r="F1837" s="140" t="s">
        <v>162</v>
      </c>
      <c r="G1837" s="140" t="s">
        <v>200</v>
      </c>
      <c r="H1837" s="140" t="s">
        <v>258</v>
      </c>
      <c r="I1837" s="141">
        <v>2</v>
      </c>
    </row>
    <row r="1838" spans="1:9" x14ac:dyDescent="0.35">
      <c r="A1838" s="141">
        <v>2021</v>
      </c>
      <c r="B1838" s="140" t="s">
        <v>18</v>
      </c>
      <c r="C1838" s="140" t="s">
        <v>19</v>
      </c>
      <c r="D1838" s="140" t="s">
        <v>184</v>
      </c>
      <c r="E1838" s="140" t="s">
        <v>187</v>
      </c>
      <c r="F1838" s="140" t="s">
        <v>162</v>
      </c>
      <c r="G1838" s="140" t="s">
        <v>154</v>
      </c>
      <c r="H1838" s="140" t="s">
        <v>199</v>
      </c>
      <c r="I1838" s="141">
        <v>392</v>
      </c>
    </row>
    <row r="1839" spans="1:9" x14ac:dyDescent="0.35">
      <c r="A1839" s="141">
        <v>2021</v>
      </c>
      <c r="B1839" s="140" t="s">
        <v>18</v>
      </c>
      <c r="C1839" s="140" t="s">
        <v>19</v>
      </c>
      <c r="D1839" s="140" t="s">
        <v>184</v>
      </c>
      <c r="E1839" s="140" t="s">
        <v>187</v>
      </c>
      <c r="F1839" s="140" t="s">
        <v>162</v>
      </c>
      <c r="G1839" s="140" t="s">
        <v>154</v>
      </c>
      <c r="H1839" s="140" t="s">
        <v>258</v>
      </c>
      <c r="I1839" s="141">
        <v>26</v>
      </c>
    </row>
    <row r="1840" spans="1:9" x14ac:dyDescent="0.35">
      <c r="A1840" s="141">
        <v>2021</v>
      </c>
      <c r="B1840" s="140" t="s">
        <v>18</v>
      </c>
      <c r="C1840" s="140" t="s">
        <v>19</v>
      </c>
      <c r="D1840" s="140" t="s">
        <v>184</v>
      </c>
      <c r="E1840" s="140" t="s">
        <v>187</v>
      </c>
      <c r="F1840" s="140" t="s">
        <v>162</v>
      </c>
      <c r="G1840" s="140" t="s">
        <v>200</v>
      </c>
      <c r="H1840" s="140" t="s">
        <v>199</v>
      </c>
      <c r="I1840" s="141">
        <v>145</v>
      </c>
    </row>
    <row r="1841" spans="1:9" x14ac:dyDescent="0.35">
      <c r="A1841" s="141">
        <v>2021</v>
      </c>
      <c r="B1841" s="140" t="s">
        <v>18</v>
      </c>
      <c r="C1841" s="140" t="s">
        <v>19</v>
      </c>
      <c r="D1841" s="140" t="s">
        <v>184</v>
      </c>
      <c r="E1841" s="140" t="s">
        <v>187</v>
      </c>
      <c r="F1841" s="140" t="s">
        <v>162</v>
      </c>
      <c r="G1841" s="140" t="s">
        <v>200</v>
      </c>
      <c r="H1841" s="140" t="s">
        <v>258</v>
      </c>
      <c r="I1841" s="141">
        <v>11</v>
      </c>
    </row>
    <row r="1842" spans="1:9" x14ac:dyDescent="0.35">
      <c r="A1842" s="141">
        <v>2021</v>
      </c>
      <c r="B1842" s="140" t="s">
        <v>20</v>
      </c>
      <c r="C1842" s="140" t="s">
        <v>21</v>
      </c>
      <c r="D1842" s="140" t="s">
        <v>184</v>
      </c>
      <c r="E1842" s="140" t="s">
        <v>188</v>
      </c>
      <c r="F1842" s="140" t="s">
        <v>162</v>
      </c>
      <c r="G1842" s="140" t="s">
        <v>154</v>
      </c>
      <c r="H1842" s="140" t="s">
        <v>199</v>
      </c>
      <c r="I1842" s="141">
        <v>1501</v>
      </c>
    </row>
    <row r="1843" spans="1:9" x14ac:dyDescent="0.35">
      <c r="A1843" s="141">
        <v>2021</v>
      </c>
      <c r="B1843" s="140" t="s">
        <v>20</v>
      </c>
      <c r="C1843" s="140" t="s">
        <v>21</v>
      </c>
      <c r="D1843" s="140" t="s">
        <v>184</v>
      </c>
      <c r="E1843" s="140" t="s">
        <v>188</v>
      </c>
      <c r="F1843" s="140" t="s">
        <v>162</v>
      </c>
      <c r="G1843" s="140" t="s">
        <v>154</v>
      </c>
      <c r="H1843" s="140" t="s">
        <v>258</v>
      </c>
      <c r="I1843" s="141">
        <v>14</v>
      </c>
    </row>
    <row r="1844" spans="1:9" x14ac:dyDescent="0.35">
      <c r="A1844" s="141">
        <v>2021</v>
      </c>
      <c r="B1844" s="140" t="s">
        <v>20</v>
      </c>
      <c r="C1844" s="140" t="s">
        <v>21</v>
      </c>
      <c r="D1844" s="140" t="s">
        <v>184</v>
      </c>
      <c r="E1844" s="140" t="s">
        <v>188</v>
      </c>
      <c r="F1844" s="140" t="s">
        <v>162</v>
      </c>
      <c r="G1844" s="140" t="s">
        <v>200</v>
      </c>
      <c r="H1844" s="140" t="s">
        <v>199</v>
      </c>
      <c r="I1844" s="141">
        <v>315</v>
      </c>
    </row>
    <row r="1845" spans="1:9" x14ac:dyDescent="0.35">
      <c r="A1845" s="141">
        <v>2021</v>
      </c>
      <c r="B1845" s="140" t="s">
        <v>20</v>
      </c>
      <c r="C1845" s="140" t="s">
        <v>21</v>
      </c>
      <c r="D1845" s="140" t="s">
        <v>184</v>
      </c>
      <c r="E1845" s="140" t="s">
        <v>188</v>
      </c>
      <c r="F1845" s="140" t="s">
        <v>162</v>
      </c>
      <c r="G1845" s="140" t="s">
        <v>200</v>
      </c>
      <c r="H1845" s="140" t="s">
        <v>258</v>
      </c>
      <c r="I1845" s="141">
        <v>7</v>
      </c>
    </row>
    <row r="1846" spans="1:9" x14ac:dyDescent="0.35">
      <c r="A1846" s="141">
        <v>2021</v>
      </c>
      <c r="B1846" s="140" t="s">
        <v>189</v>
      </c>
      <c r="C1846" s="140" t="s">
        <v>201</v>
      </c>
      <c r="D1846" s="140" t="s">
        <v>184</v>
      </c>
      <c r="E1846" s="140" t="s">
        <v>187</v>
      </c>
      <c r="F1846" s="140" t="s">
        <v>162</v>
      </c>
      <c r="G1846" s="140" t="s">
        <v>154</v>
      </c>
      <c r="H1846" s="140" t="s">
        <v>199</v>
      </c>
      <c r="I1846" s="141">
        <v>709</v>
      </c>
    </row>
    <row r="1847" spans="1:9" x14ac:dyDescent="0.35">
      <c r="A1847" s="141">
        <v>2021</v>
      </c>
      <c r="B1847" s="140" t="s">
        <v>189</v>
      </c>
      <c r="C1847" s="140" t="s">
        <v>201</v>
      </c>
      <c r="D1847" s="140" t="s">
        <v>184</v>
      </c>
      <c r="E1847" s="140" t="s">
        <v>187</v>
      </c>
      <c r="F1847" s="140" t="s">
        <v>162</v>
      </c>
      <c r="G1847" s="140" t="s">
        <v>154</v>
      </c>
      <c r="H1847" s="140" t="s">
        <v>258</v>
      </c>
      <c r="I1847" s="141">
        <v>28</v>
      </c>
    </row>
    <row r="1848" spans="1:9" x14ac:dyDescent="0.35">
      <c r="A1848" s="141">
        <v>2021</v>
      </c>
      <c r="B1848" s="140" t="s">
        <v>189</v>
      </c>
      <c r="C1848" s="140" t="s">
        <v>201</v>
      </c>
      <c r="D1848" s="140" t="s">
        <v>184</v>
      </c>
      <c r="E1848" s="140" t="s">
        <v>187</v>
      </c>
      <c r="F1848" s="140" t="s">
        <v>162</v>
      </c>
      <c r="G1848" s="140" t="s">
        <v>200</v>
      </c>
      <c r="H1848" s="140" t="s">
        <v>199</v>
      </c>
      <c r="I1848" s="141">
        <v>285</v>
      </c>
    </row>
    <row r="1849" spans="1:9" x14ac:dyDescent="0.35">
      <c r="A1849" s="141">
        <v>2021</v>
      </c>
      <c r="B1849" s="140" t="s">
        <v>189</v>
      </c>
      <c r="C1849" s="140" t="s">
        <v>201</v>
      </c>
      <c r="D1849" s="140" t="s">
        <v>184</v>
      </c>
      <c r="E1849" s="140" t="s">
        <v>187</v>
      </c>
      <c r="F1849" s="140" t="s">
        <v>162</v>
      </c>
      <c r="G1849" s="140" t="s">
        <v>200</v>
      </c>
      <c r="H1849" s="140" t="s">
        <v>258</v>
      </c>
      <c r="I1849" s="141">
        <v>10</v>
      </c>
    </row>
    <row r="1850" spans="1:9" x14ac:dyDescent="0.35">
      <c r="A1850" s="141">
        <v>2021</v>
      </c>
      <c r="B1850" s="140" t="s">
        <v>24</v>
      </c>
      <c r="C1850" s="140" t="s">
        <v>25</v>
      </c>
      <c r="D1850" s="140" t="s">
        <v>184</v>
      </c>
      <c r="E1850" s="140" t="s">
        <v>188</v>
      </c>
      <c r="F1850" s="140" t="s">
        <v>162</v>
      </c>
      <c r="G1850" s="140" t="s">
        <v>154</v>
      </c>
      <c r="H1850" s="140" t="s">
        <v>199</v>
      </c>
      <c r="I1850" s="141">
        <v>242</v>
      </c>
    </row>
    <row r="1851" spans="1:9" x14ac:dyDescent="0.35">
      <c r="A1851" s="141">
        <v>2021</v>
      </c>
      <c r="B1851" s="140" t="s">
        <v>24</v>
      </c>
      <c r="C1851" s="140" t="s">
        <v>25</v>
      </c>
      <c r="D1851" s="140" t="s">
        <v>184</v>
      </c>
      <c r="E1851" s="140" t="s">
        <v>188</v>
      </c>
      <c r="F1851" s="140" t="s">
        <v>162</v>
      </c>
      <c r="G1851" s="140" t="s">
        <v>154</v>
      </c>
      <c r="H1851" s="140" t="s">
        <v>258</v>
      </c>
      <c r="I1851" s="141">
        <v>198</v>
      </c>
    </row>
    <row r="1852" spans="1:9" x14ac:dyDescent="0.35">
      <c r="A1852" s="141">
        <v>2021</v>
      </c>
      <c r="B1852" s="140" t="s">
        <v>24</v>
      </c>
      <c r="C1852" s="140" t="s">
        <v>25</v>
      </c>
      <c r="D1852" s="140" t="s">
        <v>184</v>
      </c>
      <c r="E1852" s="140" t="s">
        <v>188</v>
      </c>
      <c r="F1852" s="140" t="s">
        <v>162</v>
      </c>
      <c r="G1852" s="140" t="s">
        <v>200</v>
      </c>
      <c r="H1852" s="140" t="s">
        <v>199</v>
      </c>
      <c r="I1852" s="141">
        <v>63</v>
      </c>
    </row>
    <row r="1853" spans="1:9" x14ac:dyDescent="0.35">
      <c r="A1853" s="141">
        <v>2021</v>
      </c>
      <c r="B1853" s="140" t="s">
        <v>24</v>
      </c>
      <c r="C1853" s="140" t="s">
        <v>25</v>
      </c>
      <c r="D1853" s="140" t="s">
        <v>184</v>
      </c>
      <c r="E1853" s="140" t="s">
        <v>188</v>
      </c>
      <c r="F1853" s="140" t="s">
        <v>162</v>
      </c>
      <c r="G1853" s="140" t="s">
        <v>200</v>
      </c>
      <c r="H1853" s="140" t="s">
        <v>258</v>
      </c>
      <c r="I1853" s="141">
        <v>28</v>
      </c>
    </row>
    <row r="1854" spans="1:9" x14ac:dyDescent="0.35">
      <c r="A1854" s="141">
        <v>2021</v>
      </c>
      <c r="B1854" s="140" t="s">
        <v>26</v>
      </c>
      <c r="C1854" s="140" t="s">
        <v>27</v>
      </c>
      <c r="D1854" s="140" t="s">
        <v>184</v>
      </c>
      <c r="E1854" s="140" t="s">
        <v>187</v>
      </c>
      <c r="F1854" s="140" t="s">
        <v>162</v>
      </c>
      <c r="G1854" s="140" t="s">
        <v>154</v>
      </c>
      <c r="H1854" s="140" t="s">
        <v>199</v>
      </c>
      <c r="I1854" s="141">
        <v>531</v>
      </c>
    </row>
    <row r="1855" spans="1:9" x14ac:dyDescent="0.35">
      <c r="A1855" s="141">
        <v>2021</v>
      </c>
      <c r="B1855" s="140" t="s">
        <v>26</v>
      </c>
      <c r="C1855" s="140" t="s">
        <v>27</v>
      </c>
      <c r="D1855" s="140" t="s">
        <v>184</v>
      </c>
      <c r="E1855" s="140" t="s">
        <v>187</v>
      </c>
      <c r="F1855" s="140" t="s">
        <v>162</v>
      </c>
      <c r="G1855" s="140" t="s">
        <v>154</v>
      </c>
      <c r="H1855" s="140" t="s">
        <v>258</v>
      </c>
      <c r="I1855" s="141">
        <v>22</v>
      </c>
    </row>
    <row r="1856" spans="1:9" x14ac:dyDescent="0.35">
      <c r="A1856" s="141">
        <v>2021</v>
      </c>
      <c r="B1856" s="140" t="s">
        <v>26</v>
      </c>
      <c r="C1856" s="140" t="s">
        <v>27</v>
      </c>
      <c r="D1856" s="140" t="s">
        <v>184</v>
      </c>
      <c r="E1856" s="140" t="s">
        <v>187</v>
      </c>
      <c r="F1856" s="140" t="s">
        <v>162</v>
      </c>
      <c r="G1856" s="140" t="s">
        <v>200</v>
      </c>
      <c r="H1856" s="140" t="s">
        <v>199</v>
      </c>
      <c r="I1856" s="141">
        <v>189</v>
      </c>
    </row>
    <row r="1857" spans="1:9" x14ac:dyDescent="0.35">
      <c r="A1857" s="141">
        <v>2021</v>
      </c>
      <c r="B1857" s="140" t="s">
        <v>26</v>
      </c>
      <c r="C1857" s="140" t="s">
        <v>27</v>
      </c>
      <c r="D1857" s="140" t="s">
        <v>184</v>
      </c>
      <c r="E1857" s="140" t="s">
        <v>187</v>
      </c>
      <c r="F1857" s="140" t="s">
        <v>162</v>
      </c>
      <c r="G1857" s="140" t="s">
        <v>200</v>
      </c>
      <c r="H1857" s="140" t="s">
        <v>258</v>
      </c>
      <c r="I1857" s="141">
        <v>2</v>
      </c>
    </row>
    <row r="1858" spans="1:9" x14ac:dyDescent="0.35">
      <c r="A1858" s="141">
        <v>2021</v>
      </c>
      <c r="B1858" s="140" t="s">
        <v>28</v>
      </c>
      <c r="C1858" s="140" t="s">
        <v>29</v>
      </c>
      <c r="D1858" s="140" t="s">
        <v>184</v>
      </c>
      <c r="E1858" s="140" t="s">
        <v>187</v>
      </c>
      <c r="F1858" s="140" t="s">
        <v>162</v>
      </c>
      <c r="G1858" s="140" t="s">
        <v>154</v>
      </c>
      <c r="H1858" s="140" t="s">
        <v>199</v>
      </c>
      <c r="I1858" s="141">
        <v>603</v>
      </c>
    </row>
    <row r="1859" spans="1:9" x14ac:dyDescent="0.35">
      <c r="A1859" s="141">
        <v>2021</v>
      </c>
      <c r="B1859" s="140" t="s">
        <v>28</v>
      </c>
      <c r="C1859" s="140" t="s">
        <v>29</v>
      </c>
      <c r="D1859" s="140" t="s">
        <v>184</v>
      </c>
      <c r="E1859" s="140" t="s">
        <v>187</v>
      </c>
      <c r="F1859" s="140" t="s">
        <v>162</v>
      </c>
      <c r="G1859" s="140" t="s">
        <v>154</v>
      </c>
      <c r="H1859" s="140" t="s">
        <v>258</v>
      </c>
      <c r="I1859" s="141">
        <v>27</v>
      </c>
    </row>
    <row r="1860" spans="1:9" x14ac:dyDescent="0.35">
      <c r="A1860" s="141">
        <v>2021</v>
      </c>
      <c r="B1860" s="140" t="s">
        <v>28</v>
      </c>
      <c r="C1860" s="140" t="s">
        <v>29</v>
      </c>
      <c r="D1860" s="140" t="s">
        <v>184</v>
      </c>
      <c r="E1860" s="140" t="s">
        <v>187</v>
      </c>
      <c r="F1860" s="140" t="s">
        <v>162</v>
      </c>
      <c r="G1860" s="140" t="s">
        <v>200</v>
      </c>
      <c r="H1860" s="140" t="s">
        <v>199</v>
      </c>
      <c r="I1860" s="141">
        <v>260</v>
      </c>
    </row>
    <row r="1861" spans="1:9" x14ac:dyDescent="0.35">
      <c r="A1861" s="141">
        <v>2021</v>
      </c>
      <c r="B1861" s="140" t="s">
        <v>28</v>
      </c>
      <c r="C1861" s="140" t="s">
        <v>29</v>
      </c>
      <c r="D1861" s="140" t="s">
        <v>184</v>
      </c>
      <c r="E1861" s="140" t="s">
        <v>187</v>
      </c>
      <c r="F1861" s="140" t="s">
        <v>162</v>
      </c>
      <c r="G1861" s="140" t="s">
        <v>200</v>
      </c>
      <c r="H1861" s="140" t="s">
        <v>258</v>
      </c>
      <c r="I1861" s="141">
        <v>11</v>
      </c>
    </row>
    <row r="1862" spans="1:9" x14ac:dyDescent="0.35">
      <c r="A1862" s="141">
        <v>2021</v>
      </c>
      <c r="B1862" s="140" t="s">
        <v>30</v>
      </c>
      <c r="C1862" s="140" t="s">
        <v>31</v>
      </c>
      <c r="D1862" s="140" t="s">
        <v>184</v>
      </c>
      <c r="E1862" s="140" t="s">
        <v>187</v>
      </c>
      <c r="F1862" s="140" t="s">
        <v>162</v>
      </c>
      <c r="G1862" s="140" t="s">
        <v>154</v>
      </c>
      <c r="H1862" s="140" t="s">
        <v>199</v>
      </c>
      <c r="I1862" s="141">
        <v>21</v>
      </c>
    </row>
    <row r="1863" spans="1:9" x14ac:dyDescent="0.35">
      <c r="A1863" s="141">
        <v>2021</v>
      </c>
      <c r="B1863" s="140" t="s">
        <v>30</v>
      </c>
      <c r="C1863" s="140" t="s">
        <v>31</v>
      </c>
      <c r="D1863" s="140" t="s">
        <v>184</v>
      </c>
      <c r="E1863" s="140" t="s">
        <v>187</v>
      </c>
      <c r="F1863" s="140" t="s">
        <v>162</v>
      </c>
      <c r="G1863" s="140" t="s">
        <v>154</v>
      </c>
      <c r="H1863" s="140" t="s">
        <v>258</v>
      </c>
      <c r="I1863" s="141">
        <v>8</v>
      </c>
    </row>
    <row r="1864" spans="1:9" x14ac:dyDescent="0.35">
      <c r="A1864" s="141">
        <v>2021</v>
      </c>
      <c r="B1864" s="140" t="s">
        <v>30</v>
      </c>
      <c r="C1864" s="140" t="s">
        <v>31</v>
      </c>
      <c r="D1864" s="140" t="s">
        <v>184</v>
      </c>
      <c r="E1864" s="140" t="s">
        <v>187</v>
      </c>
      <c r="F1864" s="140" t="s">
        <v>162</v>
      </c>
      <c r="G1864" s="140" t="s">
        <v>200</v>
      </c>
      <c r="H1864" s="140" t="s">
        <v>199</v>
      </c>
      <c r="I1864" s="141">
        <v>21</v>
      </c>
    </row>
    <row r="1865" spans="1:9" x14ac:dyDescent="0.35">
      <c r="A1865" s="141">
        <v>2021</v>
      </c>
      <c r="B1865" s="140" t="s">
        <v>30</v>
      </c>
      <c r="C1865" s="140" t="s">
        <v>31</v>
      </c>
      <c r="D1865" s="140" t="s">
        <v>184</v>
      </c>
      <c r="E1865" s="140" t="s">
        <v>187</v>
      </c>
      <c r="F1865" s="140" t="s">
        <v>162</v>
      </c>
      <c r="G1865" s="140" t="s">
        <v>200</v>
      </c>
      <c r="H1865" s="140" t="s">
        <v>258</v>
      </c>
      <c r="I1865" s="141">
        <v>3</v>
      </c>
    </row>
    <row r="1866" spans="1:9" x14ac:dyDescent="0.35">
      <c r="A1866" s="141">
        <v>2021</v>
      </c>
      <c r="B1866" s="140" t="s">
        <v>32</v>
      </c>
      <c r="C1866" s="140" t="s">
        <v>33</v>
      </c>
      <c r="D1866" s="140" t="s">
        <v>185</v>
      </c>
      <c r="E1866" s="140" t="s">
        <v>186</v>
      </c>
      <c r="F1866" s="140" t="s">
        <v>162</v>
      </c>
      <c r="G1866" s="140" t="s">
        <v>154</v>
      </c>
      <c r="H1866" s="140" t="s">
        <v>199</v>
      </c>
      <c r="I1866" s="141">
        <v>3353</v>
      </c>
    </row>
    <row r="1867" spans="1:9" x14ac:dyDescent="0.35">
      <c r="A1867" s="141">
        <v>2021</v>
      </c>
      <c r="B1867" s="140" t="s">
        <v>32</v>
      </c>
      <c r="C1867" s="140" t="s">
        <v>33</v>
      </c>
      <c r="D1867" s="140" t="s">
        <v>185</v>
      </c>
      <c r="E1867" s="140" t="s">
        <v>186</v>
      </c>
      <c r="F1867" s="140" t="s">
        <v>162</v>
      </c>
      <c r="G1867" s="140" t="s">
        <v>154</v>
      </c>
      <c r="H1867" s="140" t="s">
        <v>258</v>
      </c>
      <c r="I1867" s="141">
        <v>361</v>
      </c>
    </row>
    <row r="1868" spans="1:9" x14ac:dyDescent="0.35">
      <c r="A1868" s="141">
        <v>2021</v>
      </c>
      <c r="B1868" s="140" t="s">
        <v>32</v>
      </c>
      <c r="C1868" s="140" t="s">
        <v>33</v>
      </c>
      <c r="D1868" s="140" t="s">
        <v>185</v>
      </c>
      <c r="E1868" s="140" t="s">
        <v>186</v>
      </c>
      <c r="F1868" s="140" t="s">
        <v>162</v>
      </c>
      <c r="G1868" s="140" t="s">
        <v>200</v>
      </c>
      <c r="H1868" s="140" t="s">
        <v>199</v>
      </c>
      <c r="I1868" s="141">
        <v>792</v>
      </c>
    </row>
    <row r="1869" spans="1:9" x14ac:dyDescent="0.35">
      <c r="A1869" s="141">
        <v>2021</v>
      </c>
      <c r="B1869" s="140" t="s">
        <v>32</v>
      </c>
      <c r="C1869" s="140" t="s">
        <v>33</v>
      </c>
      <c r="D1869" s="140" t="s">
        <v>185</v>
      </c>
      <c r="E1869" s="140" t="s">
        <v>186</v>
      </c>
      <c r="F1869" s="140" t="s">
        <v>162</v>
      </c>
      <c r="G1869" s="140" t="s">
        <v>200</v>
      </c>
      <c r="H1869" s="140" t="s">
        <v>258</v>
      </c>
      <c r="I1869" s="141">
        <v>100</v>
      </c>
    </row>
    <row r="1870" spans="1:9" x14ac:dyDescent="0.35">
      <c r="A1870" s="141">
        <v>2021</v>
      </c>
      <c r="B1870" s="140" t="s">
        <v>34</v>
      </c>
      <c r="C1870" s="140" t="s">
        <v>35</v>
      </c>
      <c r="D1870" s="140" t="s">
        <v>185</v>
      </c>
      <c r="E1870" s="140" t="s">
        <v>186</v>
      </c>
      <c r="F1870" s="140" t="s">
        <v>162</v>
      </c>
      <c r="G1870" s="140" t="s">
        <v>154</v>
      </c>
      <c r="H1870" s="140" t="s">
        <v>199</v>
      </c>
      <c r="I1870" s="141">
        <v>838</v>
      </c>
    </row>
    <row r="1871" spans="1:9" x14ac:dyDescent="0.35">
      <c r="A1871" s="141">
        <v>2021</v>
      </c>
      <c r="B1871" s="140" t="s">
        <v>34</v>
      </c>
      <c r="C1871" s="140" t="s">
        <v>35</v>
      </c>
      <c r="D1871" s="140" t="s">
        <v>185</v>
      </c>
      <c r="E1871" s="140" t="s">
        <v>186</v>
      </c>
      <c r="F1871" s="140" t="s">
        <v>162</v>
      </c>
      <c r="G1871" s="140" t="s">
        <v>154</v>
      </c>
      <c r="H1871" s="140" t="s">
        <v>258</v>
      </c>
      <c r="I1871" s="141">
        <v>65</v>
      </c>
    </row>
    <row r="1872" spans="1:9" x14ac:dyDescent="0.35">
      <c r="A1872" s="141">
        <v>2021</v>
      </c>
      <c r="B1872" s="140" t="s">
        <v>34</v>
      </c>
      <c r="C1872" s="140" t="s">
        <v>35</v>
      </c>
      <c r="D1872" s="140" t="s">
        <v>185</v>
      </c>
      <c r="E1872" s="140" t="s">
        <v>186</v>
      </c>
      <c r="F1872" s="140" t="s">
        <v>162</v>
      </c>
      <c r="G1872" s="140" t="s">
        <v>200</v>
      </c>
      <c r="H1872" s="140" t="s">
        <v>199</v>
      </c>
      <c r="I1872" s="141">
        <v>188</v>
      </c>
    </row>
    <row r="1873" spans="1:9" x14ac:dyDescent="0.35">
      <c r="A1873" s="141">
        <v>2021</v>
      </c>
      <c r="B1873" s="140" t="s">
        <v>34</v>
      </c>
      <c r="C1873" s="140" t="s">
        <v>35</v>
      </c>
      <c r="D1873" s="140" t="s">
        <v>185</v>
      </c>
      <c r="E1873" s="140" t="s">
        <v>186</v>
      </c>
      <c r="F1873" s="140" t="s">
        <v>162</v>
      </c>
      <c r="G1873" s="140" t="s">
        <v>200</v>
      </c>
      <c r="H1873" s="140" t="s">
        <v>258</v>
      </c>
      <c r="I1873" s="141">
        <v>17</v>
      </c>
    </row>
    <row r="1874" spans="1:9" x14ac:dyDescent="0.35">
      <c r="A1874" s="141">
        <v>2021</v>
      </c>
      <c r="B1874" s="140" t="s">
        <v>190</v>
      </c>
      <c r="C1874" s="140" t="s">
        <v>202</v>
      </c>
      <c r="D1874" s="140" t="s">
        <v>184</v>
      </c>
      <c r="E1874" s="140" t="s">
        <v>187</v>
      </c>
      <c r="F1874" s="140" t="s">
        <v>162</v>
      </c>
      <c r="G1874" s="140" t="s">
        <v>154</v>
      </c>
      <c r="H1874" s="140" t="s">
        <v>199</v>
      </c>
      <c r="I1874" s="141">
        <v>424</v>
      </c>
    </row>
    <row r="1875" spans="1:9" x14ac:dyDescent="0.35">
      <c r="A1875" s="141">
        <v>2021</v>
      </c>
      <c r="B1875" s="140" t="s">
        <v>190</v>
      </c>
      <c r="C1875" s="140" t="s">
        <v>202</v>
      </c>
      <c r="D1875" s="140" t="s">
        <v>184</v>
      </c>
      <c r="E1875" s="140" t="s">
        <v>187</v>
      </c>
      <c r="F1875" s="140" t="s">
        <v>162</v>
      </c>
      <c r="G1875" s="140" t="s">
        <v>154</v>
      </c>
      <c r="H1875" s="140" t="s">
        <v>258</v>
      </c>
      <c r="I1875" s="141">
        <v>24</v>
      </c>
    </row>
    <row r="1876" spans="1:9" x14ac:dyDescent="0.35">
      <c r="A1876" s="141">
        <v>2021</v>
      </c>
      <c r="B1876" s="140" t="s">
        <v>190</v>
      </c>
      <c r="C1876" s="140" t="s">
        <v>202</v>
      </c>
      <c r="D1876" s="140" t="s">
        <v>184</v>
      </c>
      <c r="E1876" s="140" t="s">
        <v>187</v>
      </c>
      <c r="F1876" s="140" t="s">
        <v>162</v>
      </c>
      <c r="G1876" s="140" t="s">
        <v>200</v>
      </c>
      <c r="H1876" s="140" t="s">
        <v>199</v>
      </c>
      <c r="I1876" s="141">
        <v>193</v>
      </c>
    </row>
    <row r="1877" spans="1:9" x14ac:dyDescent="0.35">
      <c r="A1877" s="141">
        <v>2021</v>
      </c>
      <c r="B1877" s="140" t="s">
        <v>190</v>
      </c>
      <c r="C1877" s="140" t="s">
        <v>202</v>
      </c>
      <c r="D1877" s="140" t="s">
        <v>184</v>
      </c>
      <c r="E1877" s="140" t="s">
        <v>187</v>
      </c>
      <c r="F1877" s="140" t="s">
        <v>162</v>
      </c>
      <c r="G1877" s="140" t="s">
        <v>200</v>
      </c>
      <c r="H1877" s="140" t="s">
        <v>258</v>
      </c>
      <c r="I1877" s="141">
        <v>10</v>
      </c>
    </row>
    <row r="1878" spans="1:9" x14ac:dyDescent="0.35">
      <c r="A1878" s="141">
        <v>2021</v>
      </c>
      <c r="B1878" s="140" t="s">
        <v>38</v>
      </c>
      <c r="C1878" s="140" t="s">
        <v>39</v>
      </c>
      <c r="D1878" s="140" t="s">
        <v>184</v>
      </c>
      <c r="E1878" s="140" t="s">
        <v>187</v>
      </c>
      <c r="F1878" s="140" t="s">
        <v>162</v>
      </c>
      <c r="G1878" s="140" t="s">
        <v>154</v>
      </c>
      <c r="H1878" s="140" t="s">
        <v>199</v>
      </c>
      <c r="I1878" s="141">
        <v>371</v>
      </c>
    </row>
    <row r="1879" spans="1:9" x14ac:dyDescent="0.35">
      <c r="A1879" s="141">
        <v>2021</v>
      </c>
      <c r="B1879" s="140" t="s">
        <v>38</v>
      </c>
      <c r="C1879" s="140" t="s">
        <v>39</v>
      </c>
      <c r="D1879" s="140" t="s">
        <v>184</v>
      </c>
      <c r="E1879" s="140" t="s">
        <v>187</v>
      </c>
      <c r="F1879" s="140" t="s">
        <v>162</v>
      </c>
      <c r="G1879" s="140" t="s">
        <v>154</v>
      </c>
      <c r="H1879" s="140" t="s">
        <v>258</v>
      </c>
      <c r="I1879" s="141">
        <v>9</v>
      </c>
    </row>
    <row r="1880" spans="1:9" x14ac:dyDescent="0.35">
      <c r="A1880" s="141">
        <v>2021</v>
      </c>
      <c r="B1880" s="140" t="s">
        <v>38</v>
      </c>
      <c r="C1880" s="140" t="s">
        <v>39</v>
      </c>
      <c r="D1880" s="140" t="s">
        <v>184</v>
      </c>
      <c r="E1880" s="140" t="s">
        <v>187</v>
      </c>
      <c r="F1880" s="140" t="s">
        <v>162</v>
      </c>
      <c r="G1880" s="140" t="s">
        <v>200</v>
      </c>
      <c r="H1880" s="140" t="s">
        <v>199</v>
      </c>
      <c r="I1880" s="141">
        <v>91</v>
      </c>
    </row>
    <row r="1881" spans="1:9" x14ac:dyDescent="0.35">
      <c r="A1881" s="141">
        <v>2021</v>
      </c>
      <c r="B1881" s="140" t="s">
        <v>38</v>
      </c>
      <c r="C1881" s="140" t="s">
        <v>39</v>
      </c>
      <c r="D1881" s="140" t="s">
        <v>184</v>
      </c>
      <c r="E1881" s="140" t="s">
        <v>187</v>
      </c>
      <c r="F1881" s="140" t="s">
        <v>162</v>
      </c>
      <c r="G1881" s="140" t="s">
        <v>200</v>
      </c>
      <c r="H1881" s="140" t="s">
        <v>258</v>
      </c>
      <c r="I1881" s="141">
        <v>1</v>
      </c>
    </row>
    <row r="1882" spans="1:9" x14ac:dyDescent="0.35">
      <c r="A1882" s="141">
        <v>2021</v>
      </c>
      <c r="B1882" s="140" t="s">
        <v>40</v>
      </c>
      <c r="C1882" s="140" t="s">
        <v>41</v>
      </c>
      <c r="D1882" s="140" t="s">
        <v>184</v>
      </c>
      <c r="E1882" s="140" t="s">
        <v>186</v>
      </c>
      <c r="F1882" s="140" t="s">
        <v>162</v>
      </c>
      <c r="G1882" s="140" t="s">
        <v>154</v>
      </c>
      <c r="H1882" s="140" t="s">
        <v>199</v>
      </c>
      <c r="I1882" s="141">
        <v>642</v>
      </c>
    </row>
    <row r="1883" spans="1:9" x14ac:dyDescent="0.35">
      <c r="A1883" s="141">
        <v>2021</v>
      </c>
      <c r="B1883" s="140" t="s">
        <v>40</v>
      </c>
      <c r="C1883" s="140" t="s">
        <v>41</v>
      </c>
      <c r="D1883" s="140" t="s">
        <v>184</v>
      </c>
      <c r="E1883" s="140" t="s">
        <v>186</v>
      </c>
      <c r="F1883" s="140" t="s">
        <v>162</v>
      </c>
      <c r="G1883" s="140" t="s">
        <v>154</v>
      </c>
      <c r="H1883" s="140" t="s">
        <v>258</v>
      </c>
      <c r="I1883" s="141">
        <v>26</v>
      </c>
    </row>
    <row r="1884" spans="1:9" x14ac:dyDescent="0.35">
      <c r="A1884" s="141">
        <v>2021</v>
      </c>
      <c r="B1884" s="140" t="s">
        <v>40</v>
      </c>
      <c r="C1884" s="140" t="s">
        <v>41</v>
      </c>
      <c r="D1884" s="140" t="s">
        <v>184</v>
      </c>
      <c r="E1884" s="140" t="s">
        <v>186</v>
      </c>
      <c r="F1884" s="140" t="s">
        <v>162</v>
      </c>
      <c r="G1884" s="140" t="s">
        <v>200</v>
      </c>
      <c r="H1884" s="140" t="s">
        <v>199</v>
      </c>
      <c r="I1884" s="141">
        <v>193</v>
      </c>
    </row>
    <row r="1885" spans="1:9" x14ac:dyDescent="0.35">
      <c r="A1885" s="141">
        <v>2021</v>
      </c>
      <c r="B1885" s="140" t="s">
        <v>40</v>
      </c>
      <c r="C1885" s="140" t="s">
        <v>41</v>
      </c>
      <c r="D1885" s="140" t="s">
        <v>184</v>
      </c>
      <c r="E1885" s="140" t="s">
        <v>186</v>
      </c>
      <c r="F1885" s="140" t="s">
        <v>162</v>
      </c>
      <c r="G1885" s="140" t="s">
        <v>200</v>
      </c>
      <c r="H1885" s="140" t="s">
        <v>258</v>
      </c>
      <c r="I1885" s="141">
        <v>2</v>
      </c>
    </row>
    <row r="1886" spans="1:9" x14ac:dyDescent="0.35">
      <c r="A1886" s="141">
        <v>2021</v>
      </c>
      <c r="B1886" s="140" t="s">
        <v>42</v>
      </c>
      <c r="C1886" s="140" t="s">
        <v>43</v>
      </c>
      <c r="D1886" s="140" t="s">
        <v>184</v>
      </c>
      <c r="E1886" s="140" t="s">
        <v>187</v>
      </c>
      <c r="F1886" s="140" t="s">
        <v>162</v>
      </c>
      <c r="G1886" s="140" t="s">
        <v>154</v>
      </c>
      <c r="H1886" s="140" t="s">
        <v>199</v>
      </c>
      <c r="I1886" s="141">
        <v>701</v>
      </c>
    </row>
    <row r="1887" spans="1:9" x14ac:dyDescent="0.35">
      <c r="A1887" s="141">
        <v>2021</v>
      </c>
      <c r="B1887" s="140" t="s">
        <v>42</v>
      </c>
      <c r="C1887" s="140" t="s">
        <v>43</v>
      </c>
      <c r="D1887" s="140" t="s">
        <v>184</v>
      </c>
      <c r="E1887" s="140" t="s">
        <v>187</v>
      </c>
      <c r="F1887" s="140" t="s">
        <v>162</v>
      </c>
      <c r="G1887" s="140" t="s">
        <v>154</v>
      </c>
      <c r="H1887" s="140" t="s">
        <v>258</v>
      </c>
      <c r="I1887" s="141">
        <v>27</v>
      </c>
    </row>
    <row r="1888" spans="1:9" x14ac:dyDescent="0.35">
      <c r="A1888" s="141">
        <v>2021</v>
      </c>
      <c r="B1888" s="140" t="s">
        <v>42</v>
      </c>
      <c r="C1888" s="140" t="s">
        <v>43</v>
      </c>
      <c r="D1888" s="140" t="s">
        <v>184</v>
      </c>
      <c r="E1888" s="140" t="s">
        <v>187</v>
      </c>
      <c r="F1888" s="140" t="s">
        <v>162</v>
      </c>
      <c r="G1888" s="140" t="s">
        <v>200</v>
      </c>
      <c r="H1888" s="140" t="s">
        <v>199</v>
      </c>
      <c r="I1888" s="141">
        <v>232</v>
      </c>
    </row>
    <row r="1889" spans="1:9" x14ac:dyDescent="0.35">
      <c r="A1889" s="141">
        <v>2021</v>
      </c>
      <c r="B1889" s="140" t="s">
        <v>42</v>
      </c>
      <c r="C1889" s="140" t="s">
        <v>43</v>
      </c>
      <c r="D1889" s="140" t="s">
        <v>184</v>
      </c>
      <c r="E1889" s="140" t="s">
        <v>187</v>
      </c>
      <c r="F1889" s="140" t="s">
        <v>162</v>
      </c>
      <c r="G1889" s="140" t="s">
        <v>200</v>
      </c>
      <c r="H1889" s="140" t="s">
        <v>258</v>
      </c>
      <c r="I1889" s="141">
        <v>4</v>
      </c>
    </row>
    <row r="1890" spans="1:9" x14ac:dyDescent="0.35">
      <c r="A1890" s="141">
        <v>2021</v>
      </c>
      <c r="B1890" s="140" t="s">
        <v>203</v>
      </c>
      <c r="C1890" s="140" t="s">
        <v>47</v>
      </c>
      <c r="D1890" s="140" t="s">
        <v>184</v>
      </c>
      <c r="E1890" s="140" t="s">
        <v>188</v>
      </c>
      <c r="F1890" s="140" t="s">
        <v>162</v>
      </c>
      <c r="G1890" s="140" t="s">
        <v>154</v>
      </c>
      <c r="H1890" s="140" t="s">
        <v>199</v>
      </c>
      <c r="I1890" s="141">
        <v>0</v>
      </c>
    </row>
    <row r="1891" spans="1:9" x14ac:dyDescent="0.35">
      <c r="A1891" s="141">
        <v>2021</v>
      </c>
      <c r="B1891" s="140" t="s">
        <v>203</v>
      </c>
      <c r="C1891" s="140" t="s">
        <v>47</v>
      </c>
      <c r="D1891" s="140" t="s">
        <v>184</v>
      </c>
      <c r="E1891" s="140" t="s">
        <v>188</v>
      </c>
      <c r="F1891" s="140" t="s">
        <v>162</v>
      </c>
      <c r="G1891" s="140" t="s">
        <v>154</v>
      </c>
      <c r="H1891" s="140" t="s">
        <v>258</v>
      </c>
      <c r="I1891" s="141">
        <v>0</v>
      </c>
    </row>
    <row r="1892" spans="1:9" x14ac:dyDescent="0.35">
      <c r="A1892" s="141">
        <v>2021</v>
      </c>
      <c r="B1892" s="140" t="s">
        <v>203</v>
      </c>
      <c r="C1892" s="140" t="s">
        <v>47</v>
      </c>
      <c r="D1892" s="140" t="s">
        <v>184</v>
      </c>
      <c r="E1892" s="140" t="s">
        <v>188</v>
      </c>
      <c r="F1892" s="140" t="s">
        <v>162</v>
      </c>
      <c r="G1892" s="140" t="s">
        <v>200</v>
      </c>
      <c r="H1892" s="140" t="s">
        <v>199</v>
      </c>
      <c r="I1892" s="141">
        <v>0</v>
      </c>
    </row>
    <row r="1893" spans="1:9" x14ac:dyDescent="0.35">
      <c r="A1893" s="141">
        <v>2021</v>
      </c>
      <c r="B1893" s="140" t="s">
        <v>203</v>
      </c>
      <c r="C1893" s="140" t="s">
        <v>47</v>
      </c>
      <c r="D1893" s="140" t="s">
        <v>184</v>
      </c>
      <c r="E1893" s="140" t="s">
        <v>188</v>
      </c>
      <c r="F1893" s="140" t="s">
        <v>162</v>
      </c>
      <c r="G1893" s="140" t="s">
        <v>200</v>
      </c>
      <c r="H1893" s="140" t="s">
        <v>258</v>
      </c>
      <c r="I1893" s="141">
        <v>0</v>
      </c>
    </row>
    <row r="1894" spans="1:9" x14ac:dyDescent="0.35">
      <c r="A1894" s="141">
        <v>2021</v>
      </c>
      <c r="B1894" s="140" t="s">
        <v>48</v>
      </c>
      <c r="C1894" s="140" t="s">
        <v>49</v>
      </c>
      <c r="D1894" s="140" t="s">
        <v>184</v>
      </c>
      <c r="E1894" s="140" t="s">
        <v>187</v>
      </c>
      <c r="F1894" s="140" t="s">
        <v>162</v>
      </c>
      <c r="G1894" s="140" t="s">
        <v>154</v>
      </c>
      <c r="H1894" s="140" t="s">
        <v>199</v>
      </c>
      <c r="I1894" s="141">
        <v>768</v>
      </c>
    </row>
    <row r="1895" spans="1:9" x14ac:dyDescent="0.35">
      <c r="A1895" s="141">
        <v>2021</v>
      </c>
      <c r="B1895" s="140" t="s">
        <v>48</v>
      </c>
      <c r="C1895" s="140" t="s">
        <v>49</v>
      </c>
      <c r="D1895" s="140" t="s">
        <v>184</v>
      </c>
      <c r="E1895" s="140" t="s">
        <v>187</v>
      </c>
      <c r="F1895" s="140" t="s">
        <v>162</v>
      </c>
      <c r="G1895" s="140" t="s">
        <v>154</v>
      </c>
      <c r="H1895" s="140" t="s">
        <v>258</v>
      </c>
      <c r="I1895" s="141">
        <v>87</v>
      </c>
    </row>
    <row r="1896" spans="1:9" x14ac:dyDescent="0.35">
      <c r="A1896" s="141">
        <v>2021</v>
      </c>
      <c r="B1896" s="140" t="s">
        <v>48</v>
      </c>
      <c r="C1896" s="140" t="s">
        <v>49</v>
      </c>
      <c r="D1896" s="140" t="s">
        <v>184</v>
      </c>
      <c r="E1896" s="140" t="s">
        <v>187</v>
      </c>
      <c r="F1896" s="140" t="s">
        <v>162</v>
      </c>
      <c r="G1896" s="140" t="s">
        <v>200</v>
      </c>
      <c r="H1896" s="140" t="s">
        <v>199</v>
      </c>
      <c r="I1896" s="141">
        <v>302</v>
      </c>
    </row>
    <row r="1897" spans="1:9" x14ac:dyDescent="0.35">
      <c r="A1897" s="141">
        <v>2021</v>
      </c>
      <c r="B1897" s="140" t="s">
        <v>48</v>
      </c>
      <c r="C1897" s="140" t="s">
        <v>49</v>
      </c>
      <c r="D1897" s="140" t="s">
        <v>184</v>
      </c>
      <c r="E1897" s="140" t="s">
        <v>187</v>
      </c>
      <c r="F1897" s="140" t="s">
        <v>162</v>
      </c>
      <c r="G1897" s="140" t="s">
        <v>200</v>
      </c>
      <c r="H1897" s="140" t="s">
        <v>258</v>
      </c>
      <c r="I1897" s="141">
        <v>31</v>
      </c>
    </row>
    <row r="1898" spans="1:9" x14ac:dyDescent="0.35">
      <c r="A1898" s="141">
        <v>2021</v>
      </c>
      <c r="B1898" s="140" t="s">
        <v>50</v>
      </c>
      <c r="C1898" s="140" t="s">
        <v>51</v>
      </c>
      <c r="D1898" s="140" t="s">
        <v>184</v>
      </c>
      <c r="E1898" s="140" t="s">
        <v>186</v>
      </c>
      <c r="F1898" s="140" t="s">
        <v>162</v>
      </c>
      <c r="G1898" s="140" t="s">
        <v>154</v>
      </c>
      <c r="H1898" s="140" t="s">
        <v>199</v>
      </c>
      <c r="I1898" s="141">
        <v>933</v>
      </c>
    </row>
    <row r="1899" spans="1:9" x14ac:dyDescent="0.35">
      <c r="A1899" s="141">
        <v>2021</v>
      </c>
      <c r="B1899" s="140" t="s">
        <v>50</v>
      </c>
      <c r="C1899" s="140" t="s">
        <v>51</v>
      </c>
      <c r="D1899" s="140" t="s">
        <v>184</v>
      </c>
      <c r="E1899" s="140" t="s">
        <v>186</v>
      </c>
      <c r="F1899" s="140" t="s">
        <v>162</v>
      </c>
      <c r="G1899" s="140" t="s">
        <v>154</v>
      </c>
      <c r="H1899" s="140" t="s">
        <v>258</v>
      </c>
      <c r="I1899" s="141">
        <v>26</v>
      </c>
    </row>
    <row r="1900" spans="1:9" x14ac:dyDescent="0.35">
      <c r="A1900" s="141">
        <v>2021</v>
      </c>
      <c r="B1900" s="140" t="s">
        <v>50</v>
      </c>
      <c r="C1900" s="140" t="s">
        <v>51</v>
      </c>
      <c r="D1900" s="140" t="s">
        <v>184</v>
      </c>
      <c r="E1900" s="140" t="s">
        <v>186</v>
      </c>
      <c r="F1900" s="140" t="s">
        <v>162</v>
      </c>
      <c r="G1900" s="140" t="s">
        <v>200</v>
      </c>
      <c r="H1900" s="140" t="s">
        <v>199</v>
      </c>
      <c r="I1900" s="141">
        <v>196</v>
      </c>
    </row>
    <row r="1901" spans="1:9" x14ac:dyDescent="0.35">
      <c r="A1901" s="141">
        <v>2021</v>
      </c>
      <c r="B1901" s="140" t="s">
        <v>50</v>
      </c>
      <c r="C1901" s="140" t="s">
        <v>51</v>
      </c>
      <c r="D1901" s="140" t="s">
        <v>184</v>
      </c>
      <c r="E1901" s="140" t="s">
        <v>186</v>
      </c>
      <c r="F1901" s="140" t="s">
        <v>162</v>
      </c>
      <c r="G1901" s="140" t="s">
        <v>200</v>
      </c>
      <c r="H1901" s="140" t="s">
        <v>258</v>
      </c>
      <c r="I1901" s="141">
        <v>10</v>
      </c>
    </row>
    <row r="1902" spans="1:9" x14ac:dyDescent="0.35">
      <c r="A1902" s="141">
        <v>2021</v>
      </c>
      <c r="B1902" s="140" t="s">
        <v>52</v>
      </c>
      <c r="C1902" s="140" t="s">
        <v>53</v>
      </c>
      <c r="D1902" s="140" t="s">
        <v>184</v>
      </c>
      <c r="E1902" s="140" t="s">
        <v>187</v>
      </c>
      <c r="F1902" s="140" t="s">
        <v>162</v>
      </c>
      <c r="G1902" s="140" t="s">
        <v>154</v>
      </c>
      <c r="H1902" s="140" t="s">
        <v>199</v>
      </c>
      <c r="I1902" s="141">
        <v>442</v>
      </c>
    </row>
    <row r="1903" spans="1:9" x14ac:dyDescent="0.35">
      <c r="A1903" s="141">
        <v>2021</v>
      </c>
      <c r="B1903" s="140" t="s">
        <v>52</v>
      </c>
      <c r="C1903" s="140" t="s">
        <v>53</v>
      </c>
      <c r="D1903" s="140" t="s">
        <v>184</v>
      </c>
      <c r="E1903" s="140" t="s">
        <v>187</v>
      </c>
      <c r="F1903" s="140" t="s">
        <v>162</v>
      </c>
      <c r="G1903" s="140" t="s">
        <v>154</v>
      </c>
      <c r="H1903" s="140" t="s">
        <v>258</v>
      </c>
      <c r="I1903" s="141">
        <v>19</v>
      </c>
    </row>
    <row r="1904" spans="1:9" x14ac:dyDescent="0.35">
      <c r="A1904" s="141">
        <v>2021</v>
      </c>
      <c r="B1904" s="140" t="s">
        <v>52</v>
      </c>
      <c r="C1904" s="140" t="s">
        <v>53</v>
      </c>
      <c r="D1904" s="140" t="s">
        <v>184</v>
      </c>
      <c r="E1904" s="140" t="s">
        <v>187</v>
      </c>
      <c r="F1904" s="140" t="s">
        <v>162</v>
      </c>
      <c r="G1904" s="140" t="s">
        <v>200</v>
      </c>
      <c r="H1904" s="140" t="s">
        <v>199</v>
      </c>
      <c r="I1904" s="141">
        <v>111</v>
      </c>
    </row>
    <row r="1905" spans="1:9" x14ac:dyDescent="0.35">
      <c r="A1905" s="141">
        <v>2021</v>
      </c>
      <c r="B1905" s="140" t="s">
        <v>52</v>
      </c>
      <c r="C1905" s="140" t="s">
        <v>53</v>
      </c>
      <c r="D1905" s="140" t="s">
        <v>184</v>
      </c>
      <c r="E1905" s="140" t="s">
        <v>187</v>
      </c>
      <c r="F1905" s="140" t="s">
        <v>162</v>
      </c>
      <c r="G1905" s="140" t="s">
        <v>200</v>
      </c>
      <c r="H1905" s="140" t="s">
        <v>258</v>
      </c>
      <c r="I1905" s="141">
        <v>15</v>
      </c>
    </row>
    <row r="1906" spans="1:9" x14ac:dyDescent="0.35">
      <c r="A1906" s="141">
        <v>2021</v>
      </c>
      <c r="B1906" s="140" t="s">
        <v>54</v>
      </c>
      <c r="C1906" s="140" t="s">
        <v>55</v>
      </c>
      <c r="D1906" s="140" t="s">
        <v>184</v>
      </c>
      <c r="E1906" s="140" t="s">
        <v>188</v>
      </c>
      <c r="F1906" s="140" t="s">
        <v>162</v>
      </c>
      <c r="G1906" s="140" t="s">
        <v>154</v>
      </c>
      <c r="H1906" s="140" t="s">
        <v>199</v>
      </c>
      <c r="I1906" s="141">
        <v>514</v>
      </c>
    </row>
    <row r="1907" spans="1:9" x14ac:dyDescent="0.35">
      <c r="A1907" s="141">
        <v>2021</v>
      </c>
      <c r="B1907" s="140" t="s">
        <v>54</v>
      </c>
      <c r="C1907" s="140" t="s">
        <v>55</v>
      </c>
      <c r="D1907" s="140" t="s">
        <v>184</v>
      </c>
      <c r="E1907" s="140" t="s">
        <v>188</v>
      </c>
      <c r="F1907" s="140" t="s">
        <v>162</v>
      </c>
      <c r="G1907" s="140" t="s">
        <v>154</v>
      </c>
      <c r="H1907" s="140" t="s">
        <v>258</v>
      </c>
      <c r="I1907" s="141">
        <v>12</v>
      </c>
    </row>
    <row r="1908" spans="1:9" x14ac:dyDescent="0.35">
      <c r="A1908" s="141">
        <v>2021</v>
      </c>
      <c r="B1908" s="140" t="s">
        <v>54</v>
      </c>
      <c r="C1908" s="140" t="s">
        <v>55</v>
      </c>
      <c r="D1908" s="140" t="s">
        <v>184</v>
      </c>
      <c r="E1908" s="140" t="s">
        <v>188</v>
      </c>
      <c r="F1908" s="140" t="s">
        <v>162</v>
      </c>
      <c r="G1908" s="140" t="s">
        <v>200</v>
      </c>
      <c r="H1908" s="140" t="s">
        <v>199</v>
      </c>
      <c r="I1908" s="141">
        <v>68</v>
      </c>
    </row>
    <row r="1909" spans="1:9" x14ac:dyDescent="0.35">
      <c r="A1909" s="141">
        <v>2021</v>
      </c>
      <c r="B1909" s="140" t="s">
        <v>54</v>
      </c>
      <c r="C1909" s="140" t="s">
        <v>55</v>
      </c>
      <c r="D1909" s="140" t="s">
        <v>184</v>
      </c>
      <c r="E1909" s="140" t="s">
        <v>188</v>
      </c>
      <c r="F1909" s="140" t="s">
        <v>162</v>
      </c>
      <c r="G1909" s="140" t="s">
        <v>200</v>
      </c>
      <c r="H1909" s="140" t="s">
        <v>258</v>
      </c>
      <c r="I1909" s="141">
        <v>1</v>
      </c>
    </row>
    <row r="1910" spans="1:9" x14ac:dyDescent="0.35">
      <c r="A1910" s="141">
        <v>2021</v>
      </c>
      <c r="B1910" s="140" t="s">
        <v>56</v>
      </c>
      <c r="C1910" s="140" t="s">
        <v>57</v>
      </c>
      <c r="D1910" s="140" t="s">
        <v>185</v>
      </c>
      <c r="E1910" s="140" t="s">
        <v>186</v>
      </c>
      <c r="F1910" s="140" t="s">
        <v>162</v>
      </c>
      <c r="G1910" s="140" t="s">
        <v>154</v>
      </c>
      <c r="H1910" s="140" t="s">
        <v>199</v>
      </c>
      <c r="I1910" s="141">
        <v>484</v>
      </c>
    </row>
    <row r="1911" spans="1:9" x14ac:dyDescent="0.35">
      <c r="A1911" s="141">
        <v>2021</v>
      </c>
      <c r="B1911" s="140" t="s">
        <v>56</v>
      </c>
      <c r="C1911" s="140" t="s">
        <v>57</v>
      </c>
      <c r="D1911" s="140" t="s">
        <v>185</v>
      </c>
      <c r="E1911" s="140" t="s">
        <v>186</v>
      </c>
      <c r="F1911" s="140" t="s">
        <v>162</v>
      </c>
      <c r="G1911" s="140" t="s">
        <v>154</v>
      </c>
      <c r="H1911" s="140" t="s">
        <v>258</v>
      </c>
      <c r="I1911" s="141">
        <v>19</v>
      </c>
    </row>
    <row r="1912" spans="1:9" x14ac:dyDescent="0.35">
      <c r="A1912" s="141">
        <v>2021</v>
      </c>
      <c r="B1912" s="140" t="s">
        <v>56</v>
      </c>
      <c r="C1912" s="140" t="s">
        <v>57</v>
      </c>
      <c r="D1912" s="140" t="s">
        <v>185</v>
      </c>
      <c r="E1912" s="140" t="s">
        <v>186</v>
      </c>
      <c r="F1912" s="140" t="s">
        <v>162</v>
      </c>
      <c r="G1912" s="140" t="s">
        <v>200</v>
      </c>
      <c r="H1912" s="140" t="s">
        <v>199</v>
      </c>
      <c r="I1912" s="141">
        <v>190</v>
      </c>
    </row>
    <row r="1913" spans="1:9" x14ac:dyDescent="0.35">
      <c r="A1913" s="141">
        <v>2021</v>
      </c>
      <c r="B1913" s="140" t="s">
        <v>56</v>
      </c>
      <c r="C1913" s="140" t="s">
        <v>57</v>
      </c>
      <c r="D1913" s="140" t="s">
        <v>185</v>
      </c>
      <c r="E1913" s="140" t="s">
        <v>186</v>
      </c>
      <c r="F1913" s="140" t="s">
        <v>162</v>
      </c>
      <c r="G1913" s="140" t="s">
        <v>200</v>
      </c>
      <c r="H1913" s="140" t="s">
        <v>258</v>
      </c>
      <c r="I1913" s="141">
        <v>6</v>
      </c>
    </row>
    <row r="1914" spans="1:9" x14ac:dyDescent="0.35">
      <c r="A1914" s="141">
        <v>2021</v>
      </c>
      <c r="B1914" s="140" t="s">
        <v>58</v>
      </c>
      <c r="C1914" s="140" t="s">
        <v>59</v>
      </c>
      <c r="D1914" s="140" t="s">
        <v>184</v>
      </c>
      <c r="E1914" s="140" t="s">
        <v>188</v>
      </c>
      <c r="F1914" s="140" t="s">
        <v>162</v>
      </c>
      <c r="G1914" s="140" t="s">
        <v>154</v>
      </c>
      <c r="H1914" s="140" t="s">
        <v>199</v>
      </c>
      <c r="I1914" s="141">
        <v>420</v>
      </c>
    </row>
    <row r="1915" spans="1:9" x14ac:dyDescent="0.35">
      <c r="A1915" s="141">
        <v>2021</v>
      </c>
      <c r="B1915" s="140" t="s">
        <v>58</v>
      </c>
      <c r="C1915" s="140" t="s">
        <v>59</v>
      </c>
      <c r="D1915" s="140" t="s">
        <v>184</v>
      </c>
      <c r="E1915" s="140" t="s">
        <v>188</v>
      </c>
      <c r="F1915" s="140" t="s">
        <v>162</v>
      </c>
      <c r="G1915" s="140" t="s">
        <v>154</v>
      </c>
      <c r="H1915" s="140" t="s">
        <v>258</v>
      </c>
      <c r="I1915" s="141">
        <v>20</v>
      </c>
    </row>
    <row r="1916" spans="1:9" x14ac:dyDescent="0.35">
      <c r="A1916" s="141">
        <v>2021</v>
      </c>
      <c r="B1916" s="140" t="s">
        <v>58</v>
      </c>
      <c r="C1916" s="140" t="s">
        <v>59</v>
      </c>
      <c r="D1916" s="140" t="s">
        <v>184</v>
      </c>
      <c r="E1916" s="140" t="s">
        <v>188</v>
      </c>
      <c r="F1916" s="140" t="s">
        <v>162</v>
      </c>
      <c r="G1916" s="140" t="s">
        <v>200</v>
      </c>
      <c r="H1916" s="140" t="s">
        <v>199</v>
      </c>
      <c r="I1916" s="141">
        <v>58</v>
      </c>
    </row>
    <row r="1917" spans="1:9" x14ac:dyDescent="0.35">
      <c r="A1917" s="141">
        <v>2021</v>
      </c>
      <c r="B1917" s="140" t="s">
        <v>58</v>
      </c>
      <c r="C1917" s="140" t="s">
        <v>59</v>
      </c>
      <c r="D1917" s="140" t="s">
        <v>184</v>
      </c>
      <c r="E1917" s="140" t="s">
        <v>188</v>
      </c>
      <c r="F1917" s="140" t="s">
        <v>162</v>
      </c>
      <c r="G1917" s="140" t="s">
        <v>200</v>
      </c>
      <c r="H1917" s="140" t="s">
        <v>258</v>
      </c>
      <c r="I1917" s="141">
        <v>3</v>
      </c>
    </row>
    <row r="1918" spans="1:9" x14ac:dyDescent="0.35">
      <c r="A1918" s="141">
        <v>2021</v>
      </c>
      <c r="B1918" s="140" t="s">
        <v>92</v>
      </c>
      <c r="C1918" s="140" t="s">
        <v>93</v>
      </c>
      <c r="D1918" s="140" t="s">
        <v>184</v>
      </c>
      <c r="E1918" s="140" t="s">
        <v>186</v>
      </c>
      <c r="F1918" s="140" t="s">
        <v>162</v>
      </c>
      <c r="G1918" s="140" t="s">
        <v>154</v>
      </c>
      <c r="H1918" s="140" t="s">
        <v>199</v>
      </c>
      <c r="I1918" s="141">
        <v>0</v>
      </c>
    </row>
    <row r="1919" spans="1:9" x14ac:dyDescent="0.35">
      <c r="A1919" s="141">
        <v>2021</v>
      </c>
      <c r="B1919" s="140" t="s">
        <v>92</v>
      </c>
      <c r="C1919" s="140" t="s">
        <v>93</v>
      </c>
      <c r="D1919" s="140" t="s">
        <v>184</v>
      </c>
      <c r="E1919" s="140" t="s">
        <v>186</v>
      </c>
      <c r="F1919" s="140" t="s">
        <v>162</v>
      </c>
      <c r="G1919" s="140" t="s">
        <v>154</v>
      </c>
      <c r="H1919" s="140" t="s">
        <v>258</v>
      </c>
      <c r="I1919" s="141">
        <v>0</v>
      </c>
    </row>
    <row r="1920" spans="1:9" x14ac:dyDescent="0.35">
      <c r="A1920" s="141">
        <v>2021</v>
      </c>
      <c r="B1920" s="140" t="s">
        <v>92</v>
      </c>
      <c r="C1920" s="140" t="s">
        <v>93</v>
      </c>
      <c r="D1920" s="140" t="s">
        <v>184</v>
      </c>
      <c r="E1920" s="140" t="s">
        <v>186</v>
      </c>
      <c r="F1920" s="140" t="s">
        <v>162</v>
      </c>
      <c r="G1920" s="140" t="s">
        <v>200</v>
      </c>
      <c r="H1920" s="140" t="s">
        <v>199</v>
      </c>
      <c r="I1920" s="141">
        <v>61</v>
      </c>
    </row>
    <row r="1921" spans="1:9" x14ac:dyDescent="0.35">
      <c r="A1921" s="141">
        <v>2021</v>
      </c>
      <c r="B1921" s="140" t="s">
        <v>92</v>
      </c>
      <c r="C1921" s="140" t="s">
        <v>93</v>
      </c>
      <c r="D1921" s="140" t="s">
        <v>184</v>
      </c>
      <c r="E1921" s="140" t="s">
        <v>186</v>
      </c>
      <c r="F1921" s="140" t="s">
        <v>162</v>
      </c>
      <c r="G1921" s="140" t="s">
        <v>200</v>
      </c>
      <c r="H1921" s="140" t="s">
        <v>258</v>
      </c>
      <c r="I1921" s="141">
        <v>1</v>
      </c>
    </row>
    <row r="1922" spans="1:9" x14ac:dyDescent="0.35">
      <c r="A1922" s="141">
        <v>2021</v>
      </c>
      <c r="B1922" s="140" t="s">
        <v>60</v>
      </c>
      <c r="C1922" s="140" t="s">
        <v>61</v>
      </c>
      <c r="D1922" s="140" t="s">
        <v>184</v>
      </c>
      <c r="E1922" s="140" t="s">
        <v>188</v>
      </c>
      <c r="F1922" s="140" t="s">
        <v>162</v>
      </c>
      <c r="G1922" s="140" t="s">
        <v>154</v>
      </c>
      <c r="H1922" s="140" t="s">
        <v>199</v>
      </c>
      <c r="I1922" s="141">
        <v>382</v>
      </c>
    </row>
    <row r="1923" spans="1:9" x14ac:dyDescent="0.35">
      <c r="A1923" s="141">
        <v>2021</v>
      </c>
      <c r="B1923" s="140" t="s">
        <v>60</v>
      </c>
      <c r="C1923" s="140" t="s">
        <v>61</v>
      </c>
      <c r="D1923" s="140" t="s">
        <v>184</v>
      </c>
      <c r="E1923" s="140" t="s">
        <v>188</v>
      </c>
      <c r="F1923" s="140" t="s">
        <v>162</v>
      </c>
      <c r="G1923" s="140" t="s">
        <v>154</v>
      </c>
      <c r="H1923" s="140" t="s">
        <v>258</v>
      </c>
      <c r="I1923" s="141">
        <v>4</v>
      </c>
    </row>
    <row r="1924" spans="1:9" x14ac:dyDescent="0.35">
      <c r="A1924" s="141">
        <v>2021</v>
      </c>
      <c r="B1924" s="140" t="s">
        <v>60</v>
      </c>
      <c r="C1924" s="140" t="s">
        <v>61</v>
      </c>
      <c r="D1924" s="140" t="s">
        <v>184</v>
      </c>
      <c r="E1924" s="140" t="s">
        <v>188</v>
      </c>
      <c r="F1924" s="140" t="s">
        <v>162</v>
      </c>
      <c r="G1924" s="140" t="s">
        <v>200</v>
      </c>
      <c r="H1924" s="140" t="s">
        <v>199</v>
      </c>
      <c r="I1924" s="141">
        <v>97</v>
      </c>
    </row>
    <row r="1925" spans="1:9" x14ac:dyDescent="0.35">
      <c r="A1925" s="141">
        <v>2021</v>
      </c>
      <c r="B1925" s="140" t="s">
        <v>60</v>
      </c>
      <c r="C1925" s="140" t="s">
        <v>61</v>
      </c>
      <c r="D1925" s="140" t="s">
        <v>184</v>
      </c>
      <c r="E1925" s="140" t="s">
        <v>188</v>
      </c>
      <c r="F1925" s="140" t="s">
        <v>162</v>
      </c>
      <c r="G1925" s="140" t="s">
        <v>200</v>
      </c>
      <c r="H1925" s="140" t="s">
        <v>258</v>
      </c>
      <c r="I1925" s="141">
        <v>3</v>
      </c>
    </row>
    <row r="1926" spans="1:9" x14ac:dyDescent="0.35">
      <c r="A1926" s="141">
        <v>2021</v>
      </c>
      <c r="B1926" s="140" t="s">
        <v>62</v>
      </c>
      <c r="C1926" s="140" t="s">
        <v>63</v>
      </c>
      <c r="D1926" s="140" t="s">
        <v>184</v>
      </c>
      <c r="E1926" s="140" t="s">
        <v>187</v>
      </c>
      <c r="F1926" s="140" t="s">
        <v>162</v>
      </c>
      <c r="G1926" s="140" t="s">
        <v>154</v>
      </c>
      <c r="H1926" s="140" t="s">
        <v>199</v>
      </c>
      <c r="I1926" s="141">
        <v>74</v>
      </c>
    </row>
    <row r="1927" spans="1:9" x14ac:dyDescent="0.35">
      <c r="A1927" s="141">
        <v>2021</v>
      </c>
      <c r="B1927" s="140" t="s">
        <v>62</v>
      </c>
      <c r="C1927" s="140" t="s">
        <v>63</v>
      </c>
      <c r="D1927" s="140" t="s">
        <v>184</v>
      </c>
      <c r="E1927" s="140" t="s">
        <v>187</v>
      </c>
      <c r="F1927" s="140" t="s">
        <v>162</v>
      </c>
      <c r="G1927" s="140" t="s">
        <v>154</v>
      </c>
      <c r="H1927" s="140" t="s">
        <v>258</v>
      </c>
      <c r="I1927" s="141">
        <v>2</v>
      </c>
    </row>
    <row r="1928" spans="1:9" x14ac:dyDescent="0.35">
      <c r="A1928" s="141">
        <v>2021</v>
      </c>
      <c r="B1928" s="140" t="s">
        <v>62</v>
      </c>
      <c r="C1928" s="140" t="s">
        <v>63</v>
      </c>
      <c r="D1928" s="140" t="s">
        <v>184</v>
      </c>
      <c r="E1928" s="140" t="s">
        <v>187</v>
      </c>
      <c r="F1928" s="140" t="s">
        <v>162</v>
      </c>
      <c r="G1928" s="140" t="s">
        <v>200</v>
      </c>
      <c r="H1928" s="140" t="s">
        <v>199</v>
      </c>
      <c r="I1928" s="141">
        <v>26</v>
      </c>
    </row>
    <row r="1929" spans="1:9" x14ac:dyDescent="0.35">
      <c r="A1929" s="141">
        <v>2021</v>
      </c>
      <c r="B1929" s="140" t="s">
        <v>62</v>
      </c>
      <c r="C1929" s="140" t="s">
        <v>63</v>
      </c>
      <c r="D1929" s="140" t="s">
        <v>184</v>
      </c>
      <c r="E1929" s="140" t="s">
        <v>187</v>
      </c>
      <c r="F1929" s="140" t="s">
        <v>162</v>
      </c>
      <c r="G1929" s="140" t="s">
        <v>200</v>
      </c>
      <c r="H1929" s="140" t="s">
        <v>258</v>
      </c>
      <c r="I1929" s="141">
        <v>1</v>
      </c>
    </row>
    <row r="1930" spans="1:9" x14ac:dyDescent="0.35">
      <c r="A1930" s="141">
        <v>2021</v>
      </c>
      <c r="B1930" s="140" t="s">
        <v>64</v>
      </c>
      <c r="C1930" s="140" t="s">
        <v>65</v>
      </c>
      <c r="D1930" s="140" t="s">
        <v>184</v>
      </c>
      <c r="E1930" s="140" t="s">
        <v>188</v>
      </c>
      <c r="F1930" s="140" t="s">
        <v>162</v>
      </c>
      <c r="G1930" s="140" t="s">
        <v>154</v>
      </c>
      <c r="H1930" s="140" t="s">
        <v>199</v>
      </c>
      <c r="I1930" s="141">
        <v>204</v>
      </c>
    </row>
    <row r="1931" spans="1:9" x14ac:dyDescent="0.35">
      <c r="A1931" s="141">
        <v>2021</v>
      </c>
      <c r="B1931" s="140" t="s">
        <v>64</v>
      </c>
      <c r="C1931" s="140" t="s">
        <v>65</v>
      </c>
      <c r="D1931" s="140" t="s">
        <v>184</v>
      </c>
      <c r="E1931" s="140" t="s">
        <v>188</v>
      </c>
      <c r="F1931" s="140" t="s">
        <v>162</v>
      </c>
      <c r="G1931" s="140" t="s">
        <v>154</v>
      </c>
      <c r="H1931" s="140" t="s">
        <v>258</v>
      </c>
      <c r="I1931" s="141">
        <v>1</v>
      </c>
    </row>
    <row r="1932" spans="1:9" x14ac:dyDescent="0.35">
      <c r="A1932" s="141">
        <v>2021</v>
      </c>
      <c r="B1932" s="140" t="s">
        <v>64</v>
      </c>
      <c r="C1932" s="140" t="s">
        <v>65</v>
      </c>
      <c r="D1932" s="140" t="s">
        <v>184</v>
      </c>
      <c r="E1932" s="140" t="s">
        <v>188</v>
      </c>
      <c r="F1932" s="140" t="s">
        <v>162</v>
      </c>
      <c r="G1932" s="140" t="s">
        <v>200</v>
      </c>
      <c r="H1932" s="140" t="s">
        <v>199</v>
      </c>
      <c r="I1932" s="141">
        <v>26</v>
      </c>
    </row>
    <row r="1933" spans="1:9" x14ac:dyDescent="0.35">
      <c r="A1933" s="141">
        <v>2021</v>
      </c>
      <c r="B1933" s="140" t="s">
        <v>64</v>
      </c>
      <c r="C1933" s="140" t="s">
        <v>65</v>
      </c>
      <c r="D1933" s="140" t="s">
        <v>184</v>
      </c>
      <c r="E1933" s="140" t="s">
        <v>188</v>
      </c>
      <c r="F1933" s="140" t="s">
        <v>162</v>
      </c>
      <c r="G1933" s="140" t="s">
        <v>200</v>
      </c>
      <c r="H1933" s="140" t="s">
        <v>258</v>
      </c>
      <c r="I1933" s="141">
        <v>0</v>
      </c>
    </row>
    <row r="1934" spans="1:9" x14ac:dyDescent="0.35">
      <c r="A1934" s="141">
        <v>2021</v>
      </c>
      <c r="B1934" s="140" t="s">
        <v>66</v>
      </c>
      <c r="C1934" s="140" t="s">
        <v>67</v>
      </c>
      <c r="D1934" s="140" t="s">
        <v>184</v>
      </c>
      <c r="E1934" s="140" t="s">
        <v>186</v>
      </c>
      <c r="F1934" s="140" t="s">
        <v>162</v>
      </c>
      <c r="G1934" s="140" t="s">
        <v>154</v>
      </c>
      <c r="H1934" s="140" t="s">
        <v>199</v>
      </c>
      <c r="I1934" s="141">
        <v>550</v>
      </c>
    </row>
    <row r="1935" spans="1:9" x14ac:dyDescent="0.35">
      <c r="A1935" s="141">
        <v>2021</v>
      </c>
      <c r="B1935" s="140" t="s">
        <v>66</v>
      </c>
      <c r="C1935" s="140" t="s">
        <v>67</v>
      </c>
      <c r="D1935" s="140" t="s">
        <v>184</v>
      </c>
      <c r="E1935" s="140" t="s">
        <v>186</v>
      </c>
      <c r="F1935" s="140" t="s">
        <v>162</v>
      </c>
      <c r="G1935" s="140" t="s">
        <v>154</v>
      </c>
      <c r="H1935" s="140" t="s">
        <v>258</v>
      </c>
      <c r="I1935" s="141">
        <v>22</v>
      </c>
    </row>
    <row r="1936" spans="1:9" x14ac:dyDescent="0.35">
      <c r="A1936" s="141">
        <v>2021</v>
      </c>
      <c r="B1936" s="140" t="s">
        <v>66</v>
      </c>
      <c r="C1936" s="140" t="s">
        <v>67</v>
      </c>
      <c r="D1936" s="140" t="s">
        <v>184</v>
      </c>
      <c r="E1936" s="140" t="s">
        <v>186</v>
      </c>
      <c r="F1936" s="140" t="s">
        <v>162</v>
      </c>
      <c r="G1936" s="140" t="s">
        <v>200</v>
      </c>
      <c r="H1936" s="140" t="s">
        <v>199</v>
      </c>
      <c r="I1936" s="141">
        <v>141</v>
      </c>
    </row>
    <row r="1937" spans="1:9" x14ac:dyDescent="0.35">
      <c r="A1937" s="141">
        <v>2021</v>
      </c>
      <c r="B1937" s="140" t="s">
        <v>66</v>
      </c>
      <c r="C1937" s="140" t="s">
        <v>67</v>
      </c>
      <c r="D1937" s="140" t="s">
        <v>184</v>
      </c>
      <c r="E1937" s="140" t="s">
        <v>186</v>
      </c>
      <c r="F1937" s="140" t="s">
        <v>162</v>
      </c>
      <c r="G1937" s="140" t="s">
        <v>200</v>
      </c>
      <c r="H1937" s="140" t="s">
        <v>258</v>
      </c>
      <c r="I1937" s="141">
        <v>5</v>
      </c>
    </row>
    <row r="1938" spans="1:9" x14ac:dyDescent="0.35">
      <c r="A1938" s="141">
        <v>2021</v>
      </c>
      <c r="B1938" s="140" t="s">
        <v>68</v>
      </c>
      <c r="C1938" s="140" t="s">
        <v>69</v>
      </c>
      <c r="D1938" s="140" t="s">
        <v>184</v>
      </c>
      <c r="E1938" s="140" t="s">
        <v>188</v>
      </c>
      <c r="F1938" s="140" t="s">
        <v>162</v>
      </c>
      <c r="G1938" s="140" t="s">
        <v>154</v>
      </c>
      <c r="H1938" s="140" t="s">
        <v>199</v>
      </c>
      <c r="I1938" s="141">
        <v>253</v>
      </c>
    </row>
    <row r="1939" spans="1:9" x14ac:dyDescent="0.35">
      <c r="A1939" s="141">
        <v>2021</v>
      </c>
      <c r="B1939" s="140" t="s">
        <v>68</v>
      </c>
      <c r="C1939" s="140" t="s">
        <v>69</v>
      </c>
      <c r="D1939" s="140" t="s">
        <v>184</v>
      </c>
      <c r="E1939" s="140" t="s">
        <v>188</v>
      </c>
      <c r="F1939" s="140" t="s">
        <v>162</v>
      </c>
      <c r="G1939" s="140" t="s">
        <v>154</v>
      </c>
      <c r="H1939" s="140" t="s">
        <v>258</v>
      </c>
      <c r="I1939" s="141">
        <v>11</v>
      </c>
    </row>
    <row r="1940" spans="1:9" x14ac:dyDescent="0.35">
      <c r="A1940" s="141">
        <v>2021</v>
      </c>
      <c r="B1940" s="140" t="s">
        <v>68</v>
      </c>
      <c r="C1940" s="140" t="s">
        <v>69</v>
      </c>
      <c r="D1940" s="140" t="s">
        <v>184</v>
      </c>
      <c r="E1940" s="140" t="s">
        <v>188</v>
      </c>
      <c r="F1940" s="140" t="s">
        <v>162</v>
      </c>
      <c r="G1940" s="140" t="s">
        <v>200</v>
      </c>
      <c r="H1940" s="140" t="s">
        <v>199</v>
      </c>
      <c r="I1940" s="141">
        <v>46</v>
      </c>
    </row>
    <row r="1941" spans="1:9" x14ac:dyDescent="0.35">
      <c r="A1941" s="141">
        <v>2021</v>
      </c>
      <c r="B1941" s="140" t="s">
        <v>68</v>
      </c>
      <c r="C1941" s="140" t="s">
        <v>69</v>
      </c>
      <c r="D1941" s="140" t="s">
        <v>184</v>
      </c>
      <c r="E1941" s="140" t="s">
        <v>188</v>
      </c>
      <c r="F1941" s="140" t="s">
        <v>162</v>
      </c>
      <c r="G1941" s="140" t="s">
        <v>200</v>
      </c>
      <c r="H1941" s="140" t="s">
        <v>258</v>
      </c>
      <c r="I1941" s="141">
        <v>0</v>
      </c>
    </row>
    <row r="1942" spans="1:9" x14ac:dyDescent="0.35">
      <c r="A1942" s="141">
        <v>2021</v>
      </c>
      <c r="B1942" s="140" t="s">
        <v>70</v>
      </c>
      <c r="C1942" s="140" t="s">
        <v>71</v>
      </c>
      <c r="D1942" s="140" t="s">
        <v>184</v>
      </c>
      <c r="E1942" s="140" t="s">
        <v>188</v>
      </c>
      <c r="F1942" s="140" t="s">
        <v>162</v>
      </c>
      <c r="G1942" s="140" t="s">
        <v>154</v>
      </c>
      <c r="H1942" s="140" t="s">
        <v>199</v>
      </c>
      <c r="I1942" s="141">
        <v>317</v>
      </c>
    </row>
    <row r="1943" spans="1:9" x14ac:dyDescent="0.35">
      <c r="A1943" s="141">
        <v>2021</v>
      </c>
      <c r="B1943" s="140" t="s">
        <v>70</v>
      </c>
      <c r="C1943" s="140" t="s">
        <v>71</v>
      </c>
      <c r="D1943" s="140" t="s">
        <v>184</v>
      </c>
      <c r="E1943" s="140" t="s">
        <v>188</v>
      </c>
      <c r="F1943" s="140" t="s">
        <v>162</v>
      </c>
      <c r="G1943" s="140" t="s">
        <v>154</v>
      </c>
      <c r="H1943" s="140" t="s">
        <v>258</v>
      </c>
      <c r="I1943" s="141">
        <v>5</v>
      </c>
    </row>
    <row r="1944" spans="1:9" x14ac:dyDescent="0.35">
      <c r="A1944" s="141">
        <v>2021</v>
      </c>
      <c r="B1944" s="140" t="s">
        <v>70</v>
      </c>
      <c r="C1944" s="140" t="s">
        <v>71</v>
      </c>
      <c r="D1944" s="140" t="s">
        <v>184</v>
      </c>
      <c r="E1944" s="140" t="s">
        <v>188</v>
      </c>
      <c r="F1944" s="140" t="s">
        <v>162</v>
      </c>
      <c r="G1944" s="140" t="s">
        <v>200</v>
      </c>
      <c r="H1944" s="140" t="s">
        <v>199</v>
      </c>
      <c r="I1944" s="141">
        <v>72</v>
      </c>
    </row>
    <row r="1945" spans="1:9" x14ac:dyDescent="0.35">
      <c r="A1945" s="141">
        <v>2021</v>
      </c>
      <c r="B1945" s="140" t="s">
        <v>70</v>
      </c>
      <c r="C1945" s="140" t="s">
        <v>71</v>
      </c>
      <c r="D1945" s="140" t="s">
        <v>184</v>
      </c>
      <c r="E1945" s="140" t="s">
        <v>188</v>
      </c>
      <c r="F1945" s="140" t="s">
        <v>162</v>
      </c>
      <c r="G1945" s="140" t="s">
        <v>200</v>
      </c>
      <c r="H1945" s="140" t="s">
        <v>258</v>
      </c>
      <c r="I1945" s="141">
        <v>3</v>
      </c>
    </row>
    <row r="1946" spans="1:9" x14ac:dyDescent="0.35">
      <c r="A1946" s="141">
        <v>2021</v>
      </c>
      <c r="B1946" s="140" t="s">
        <v>72</v>
      </c>
      <c r="C1946" s="140" t="s">
        <v>73</v>
      </c>
      <c r="D1946" s="140" t="s">
        <v>185</v>
      </c>
      <c r="E1946" s="140" t="s">
        <v>186</v>
      </c>
      <c r="F1946" s="140" t="s">
        <v>162</v>
      </c>
      <c r="G1946" s="140" t="s">
        <v>154</v>
      </c>
      <c r="H1946" s="140" t="s">
        <v>199</v>
      </c>
      <c r="I1946" s="141">
        <v>414</v>
      </c>
    </row>
    <row r="1947" spans="1:9" x14ac:dyDescent="0.35">
      <c r="A1947" s="141">
        <v>2021</v>
      </c>
      <c r="B1947" s="140" t="s">
        <v>72</v>
      </c>
      <c r="C1947" s="140" t="s">
        <v>73</v>
      </c>
      <c r="D1947" s="140" t="s">
        <v>185</v>
      </c>
      <c r="E1947" s="140" t="s">
        <v>186</v>
      </c>
      <c r="F1947" s="140" t="s">
        <v>162</v>
      </c>
      <c r="G1947" s="140" t="s">
        <v>154</v>
      </c>
      <c r="H1947" s="140" t="s">
        <v>258</v>
      </c>
      <c r="I1947" s="141">
        <v>18</v>
      </c>
    </row>
    <row r="1948" spans="1:9" x14ac:dyDescent="0.35">
      <c r="A1948" s="141">
        <v>2021</v>
      </c>
      <c r="B1948" s="140" t="s">
        <v>72</v>
      </c>
      <c r="C1948" s="140" t="s">
        <v>73</v>
      </c>
      <c r="D1948" s="140" t="s">
        <v>185</v>
      </c>
      <c r="E1948" s="140" t="s">
        <v>186</v>
      </c>
      <c r="F1948" s="140" t="s">
        <v>162</v>
      </c>
      <c r="G1948" s="140" t="s">
        <v>200</v>
      </c>
      <c r="H1948" s="140" t="s">
        <v>199</v>
      </c>
      <c r="I1948" s="141">
        <v>224</v>
      </c>
    </row>
    <row r="1949" spans="1:9" x14ac:dyDescent="0.35">
      <c r="A1949" s="141">
        <v>2021</v>
      </c>
      <c r="B1949" s="140" t="s">
        <v>72</v>
      </c>
      <c r="C1949" s="140" t="s">
        <v>73</v>
      </c>
      <c r="D1949" s="140" t="s">
        <v>185</v>
      </c>
      <c r="E1949" s="140" t="s">
        <v>186</v>
      </c>
      <c r="F1949" s="140" t="s">
        <v>162</v>
      </c>
      <c r="G1949" s="140" t="s">
        <v>200</v>
      </c>
      <c r="H1949" s="140" t="s">
        <v>258</v>
      </c>
      <c r="I1949" s="141">
        <v>11</v>
      </c>
    </row>
    <row r="1950" spans="1:9" x14ac:dyDescent="0.35">
      <c r="A1950" s="141">
        <v>2021</v>
      </c>
      <c r="B1950" s="140" t="s">
        <v>74</v>
      </c>
      <c r="C1950" s="140" t="s">
        <v>75</v>
      </c>
      <c r="D1950" s="140" t="s">
        <v>184</v>
      </c>
      <c r="E1950" s="140" t="s">
        <v>187</v>
      </c>
      <c r="F1950" s="140" t="s">
        <v>162</v>
      </c>
      <c r="G1950" s="140" t="s">
        <v>154</v>
      </c>
      <c r="H1950" s="140" t="s">
        <v>199</v>
      </c>
      <c r="I1950" s="141">
        <v>278</v>
      </c>
    </row>
    <row r="1951" spans="1:9" x14ac:dyDescent="0.35">
      <c r="A1951" s="141">
        <v>2021</v>
      </c>
      <c r="B1951" s="140" t="s">
        <v>74</v>
      </c>
      <c r="C1951" s="140" t="s">
        <v>75</v>
      </c>
      <c r="D1951" s="140" t="s">
        <v>184</v>
      </c>
      <c r="E1951" s="140" t="s">
        <v>187</v>
      </c>
      <c r="F1951" s="140" t="s">
        <v>162</v>
      </c>
      <c r="G1951" s="140" t="s">
        <v>154</v>
      </c>
      <c r="H1951" s="140" t="s">
        <v>258</v>
      </c>
      <c r="I1951" s="141">
        <v>16</v>
      </c>
    </row>
    <row r="1952" spans="1:9" x14ac:dyDescent="0.35">
      <c r="A1952" s="141">
        <v>2021</v>
      </c>
      <c r="B1952" s="140" t="s">
        <v>74</v>
      </c>
      <c r="C1952" s="140" t="s">
        <v>75</v>
      </c>
      <c r="D1952" s="140" t="s">
        <v>184</v>
      </c>
      <c r="E1952" s="140" t="s">
        <v>187</v>
      </c>
      <c r="F1952" s="140" t="s">
        <v>162</v>
      </c>
      <c r="G1952" s="140" t="s">
        <v>200</v>
      </c>
      <c r="H1952" s="140" t="s">
        <v>199</v>
      </c>
      <c r="I1952" s="141">
        <v>87</v>
      </c>
    </row>
    <row r="1953" spans="1:9" x14ac:dyDescent="0.35">
      <c r="A1953" s="141">
        <v>2021</v>
      </c>
      <c r="B1953" s="140" t="s">
        <v>74</v>
      </c>
      <c r="C1953" s="140" t="s">
        <v>75</v>
      </c>
      <c r="D1953" s="140" t="s">
        <v>184</v>
      </c>
      <c r="E1953" s="140" t="s">
        <v>187</v>
      </c>
      <c r="F1953" s="140" t="s">
        <v>162</v>
      </c>
      <c r="G1953" s="140" t="s">
        <v>200</v>
      </c>
      <c r="H1953" s="140" t="s">
        <v>258</v>
      </c>
      <c r="I1953" s="141">
        <v>4</v>
      </c>
    </row>
    <row r="1954" spans="1:9" x14ac:dyDescent="0.35">
      <c r="A1954" s="141">
        <v>2021</v>
      </c>
      <c r="B1954" s="140" t="s">
        <v>76</v>
      </c>
      <c r="C1954" s="140" t="s">
        <v>77</v>
      </c>
      <c r="D1954" s="140" t="s">
        <v>184</v>
      </c>
      <c r="E1954" s="140" t="s">
        <v>188</v>
      </c>
      <c r="F1954" s="140" t="s">
        <v>162</v>
      </c>
      <c r="G1954" s="140" t="s">
        <v>154</v>
      </c>
      <c r="H1954" s="140" t="s">
        <v>199</v>
      </c>
      <c r="I1954" s="141">
        <v>243</v>
      </c>
    </row>
    <row r="1955" spans="1:9" x14ac:dyDescent="0.35">
      <c r="A1955" s="141">
        <v>2021</v>
      </c>
      <c r="B1955" s="140" t="s">
        <v>76</v>
      </c>
      <c r="C1955" s="140" t="s">
        <v>77</v>
      </c>
      <c r="D1955" s="140" t="s">
        <v>184</v>
      </c>
      <c r="E1955" s="140" t="s">
        <v>188</v>
      </c>
      <c r="F1955" s="140" t="s">
        <v>162</v>
      </c>
      <c r="G1955" s="140" t="s">
        <v>154</v>
      </c>
      <c r="H1955" s="140" t="s">
        <v>258</v>
      </c>
      <c r="I1955" s="141">
        <v>34</v>
      </c>
    </row>
    <row r="1956" spans="1:9" x14ac:dyDescent="0.35">
      <c r="A1956" s="141">
        <v>2021</v>
      </c>
      <c r="B1956" s="140" t="s">
        <v>76</v>
      </c>
      <c r="C1956" s="140" t="s">
        <v>77</v>
      </c>
      <c r="D1956" s="140" t="s">
        <v>184</v>
      </c>
      <c r="E1956" s="140" t="s">
        <v>188</v>
      </c>
      <c r="F1956" s="140" t="s">
        <v>162</v>
      </c>
      <c r="G1956" s="140" t="s">
        <v>200</v>
      </c>
      <c r="H1956" s="140" t="s">
        <v>199</v>
      </c>
      <c r="I1956" s="141">
        <v>61</v>
      </c>
    </row>
    <row r="1957" spans="1:9" x14ac:dyDescent="0.35">
      <c r="A1957" s="141">
        <v>2021</v>
      </c>
      <c r="B1957" s="140" t="s">
        <v>76</v>
      </c>
      <c r="C1957" s="140" t="s">
        <v>77</v>
      </c>
      <c r="D1957" s="140" t="s">
        <v>184</v>
      </c>
      <c r="E1957" s="140" t="s">
        <v>188</v>
      </c>
      <c r="F1957" s="140" t="s">
        <v>162</v>
      </c>
      <c r="G1957" s="140" t="s">
        <v>200</v>
      </c>
      <c r="H1957" s="140" t="s">
        <v>258</v>
      </c>
      <c r="I1957" s="141">
        <v>3</v>
      </c>
    </row>
    <row r="1958" spans="1:9" x14ac:dyDescent="0.35">
      <c r="A1958" s="141">
        <v>2021</v>
      </c>
      <c r="B1958" s="140" t="s">
        <v>78</v>
      </c>
      <c r="C1958" s="140" t="s">
        <v>79</v>
      </c>
      <c r="D1958" s="140" t="s">
        <v>184</v>
      </c>
      <c r="E1958" s="140" t="s">
        <v>186</v>
      </c>
      <c r="F1958" s="140" t="s">
        <v>162</v>
      </c>
      <c r="G1958" s="140" t="s">
        <v>154</v>
      </c>
      <c r="H1958" s="140" t="s">
        <v>199</v>
      </c>
      <c r="I1958" s="141">
        <v>498</v>
      </c>
    </row>
    <row r="1959" spans="1:9" x14ac:dyDescent="0.35">
      <c r="A1959" s="141">
        <v>2021</v>
      </c>
      <c r="B1959" s="140" t="s">
        <v>78</v>
      </c>
      <c r="C1959" s="140" t="s">
        <v>79</v>
      </c>
      <c r="D1959" s="140" t="s">
        <v>184</v>
      </c>
      <c r="E1959" s="140" t="s">
        <v>186</v>
      </c>
      <c r="F1959" s="140" t="s">
        <v>162</v>
      </c>
      <c r="G1959" s="140" t="s">
        <v>154</v>
      </c>
      <c r="H1959" s="140" t="s">
        <v>258</v>
      </c>
      <c r="I1959" s="141">
        <v>18</v>
      </c>
    </row>
    <row r="1960" spans="1:9" x14ac:dyDescent="0.35">
      <c r="A1960" s="141">
        <v>2021</v>
      </c>
      <c r="B1960" s="140" t="s">
        <v>78</v>
      </c>
      <c r="C1960" s="140" t="s">
        <v>79</v>
      </c>
      <c r="D1960" s="140" t="s">
        <v>184</v>
      </c>
      <c r="E1960" s="140" t="s">
        <v>186</v>
      </c>
      <c r="F1960" s="140" t="s">
        <v>162</v>
      </c>
      <c r="G1960" s="140" t="s">
        <v>200</v>
      </c>
      <c r="H1960" s="140" t="s">
        <v>199</v>
      </c>
      <c r="I1960" s="141">
        <v>95</v>
      </c>
    </row>
    <row r="1961" spans="1:9" x14ac:dyDescent="0.35">
      <c r="A1961" s="141">
        <v>2021</v>
      </c>
      <c r="B1961" s="140" t="s">
        <v>78</v>
      </c>
      <c r="C1961" s="140" t="s">
        <v>79</v>
      </c>
      <c r="D1961" s="140" t="s">
        <v>184</v>
      </c>
      <c r="E1961" s="140" t="s">
        <v>186</v>
      </c>
      <c r="F1961" s="140" t="s">
        <v>162</v>
      </c>
      <c r="G1961" s="140" t="s">
        <v>200</v>
      </c>
      <c r="H1961" s="140" t="s">
        <v>258</v>
      </c>
      <c r="I1961" s="141">
        <v>1</v>
      </c>
    </row>
    <row r="1962" spans="1:9" x14ac:dyDescent="0.35">
      <c r="A1962" s="141">
        <v>2021</v>
      </c>
      <c r="B1962" s="140" t="s">
        <v>80</v>
      </c>
      <c r="C1962" s="140" t="s">
        <v>81</v>
      </c>
      <c r="D1962" s="140" t="s">
        <v>185</v>
      </c>
      <c r="E1962" s="140" t="s">
        <v>186</v>
      </c>
      <c r="F1962" s="140" t="s">
        <v>162</v>
      </c>
      <c r="G1962" s="140" t="s">
        <v>154</v>
      </c>
      <c r="H1962" s="140" t="s">
        <v>199</v>
      </c>
      <c r="I1962" s="141">
        <v>346</v>
      </c>
    </row>
    <row r="1963" spans="1:9" x14ac:dyDescent="0.35">
      <c r="A1963" s="141">
        <v>2021</v>
      </c>
      <c r="B1963" s="140" t="s">
        <v>80</v>
      </c>
      <c r="C1963" s="140" t="s">
        <v>81</v>
      </c>
      <c r="D1963" s="140" t="s">
        <v>185</v>
      </c>
      <c r="E1963" s="140" t="s">
        <v>186</v>
      </c>
      <c r="F1963" s="140" t="s">
        <v>162</v>
      </c>
      <c r="G1963" s="140" t="s">
        <v>154</v>
      </c>
      <c r="H1963" s="140" t="s">
        <v>258</v>
      </c>
      <c r="I1963" s="141">
        <v>139</v>
      </c>
    </row>
    <row r="1964" spans="1:9" x14ac:dyDescent="0.35">
      <c r="A1964" s="141">
        <v>2021</v>
      </c>
      <c r="B1964" s="140" t="s">
        <v>80</v>
      </c>
      <c r="C1964" s="140" t="s">
        <v>81</v>
      </c>
      <c r="D1964" s="140" t="s">
        <v>185</v>
      </c>
      <c r="E1964" s="140" t="s">
        <v>186</v>
      </c>
      <c r="F1964" s="140" t="s">
        <v>162</v>
      </c>
      <c r="G1964" s="140" t="s">
        <v>200</v>
      </c>
      <c r="H1964" s="140" t="s">
        <v>199</v>
      </c>
      <c r="I1964" s="141">
        <v>150</v>
      </c>
    </row>
    <row r="1965" spans="1:9" x14ac:dyDescent="0.35">
      <c r="A1965" s="141">
        <v>2021</v>
      </c>
      <c r="B1965" s="140" t="s">
        <v>80</v>
      </c>
      <c r="C1965" s="140" t="s">
        <v>81</v>
      </c>
      <c r="D1965" s="140" t="s">
        <v>185</v>
      </c>
      <c r="E1965" s="140" t="s">
        <v>186</v>
      </c>
      <c r="F1965" s="140" t="s">
        <v>162</v>
      </c>
      <c r="G1965" s="140" t="s">
        <v>200</v>
      </c>
      <c r="H1965" s="140" t="s">
        <v>258</v>
      </c>
      <c r="I1965" s="141">
        <v>49</v>
      </c>
    </row>
    <row r="1966" spans="1:9" x14ac:dyDescent="0.35">
      <c r="A1966" s="141">
        <v>2021</v>
      </c>
      <c r="B1966" s="140" t="s">
        <v>82</v>
      </c>
      <c r="C1966" s="140" t="s">
        <v>83</v>
      </c>
      <c r="D1966" s="140" t="s">
        <v>184</v>
      </c>
      <c r="E1966" s="140" t="s">
        <v>187</v>
      </c>
      <c r="F1966" s="140" t="s">
        <v>162</v>
      </c>
      <c r="G1966" s="140" t="s">
        <v>154</v>
      </c>
      <c r="H1966" s="140" t="s">
        <v>199</v>
      </c>
      <c r="I1966" s="141">
        <v>0</v>
      </c>
    </row>
    <row r="1967" spans="1:9" x14ac:dyDescent="0.35">
      <c r="A1967" s="141">
        <v>2021</v>
      </c>
      <c r="B1967" s="140" t="s">
        <v>82</v>
      </c>
      <c r="C1967" s="140" t="s">
        <v>83</v>
      </c>
      <c r="D1967" s="140" t="s">
        <v>184</v>
      </c>
      <c r="E1967" s="140" t="s">
        <v>187</v>
      </c>
      <c r="F1967" s="140" t="s">
        <v>162</v>
      </c>
      <c r="G1967" s="140" t="s">
        <v>154</v>
      </c>
      <c r="H1967" s="140" t="s">
        <v>258</v>
      </c>
      <c r="I1967" s="141">
        <v>0</v>
      </c>
    </row>
    <row r="1968" spans="1:9" x14ac:dyDescent="0.35">
      <c r="A1968" s="141">
        <v>2021</v>
      </c>
      <c r="B1968" s="140" t="s">
        <v>82</v>
      </c>
      <c r="C1968" s="140" t="s">
        <v>83</v>
      </c>
      <c r="D1968" s="140" t="s">
        <v>184</v>
      </c>
      <c r="E1968" s="140" t="s">
        <v>187</v>
      </c>
      <c r="F1968" s="140" t="s">
        <v>162</v>
      </c>
      <c r="G1968" s="140" t="s">
        <v>200</v>
      </c>
      <c r="H1968" s="140" t="s">
        <v>199</v>
      </c>
      <c r="I1968" s="141">
        <v>0</v>
      </c>
    </row>
    <row r="1969" spans="1:9" x14ac:dyDescent="0.35">
      <c r="A1969" s="141">
        <v>2021</v>
      </c>
      <c r="B1969" s="140" t="s">
        <v>82</v>
      </c>
      <c r="C1969" s="140" t="s">
        <v>83</v>
      </c>
      <c r="D1969" s="140" t="s">
        <v>184</v>
      </c>
      <c r="E1969" s="140" t="s">
        <v>187</v>
      </c>
      <c r="F1969" s="140" t="s">
        <v>162</v>
      </c>
      <c r="G1969" s="140" t="s">
        <v>200</v>
      </c>
      <c r="H1969" s="140" t="s">
        <v>258</v>
      </c>
      <c r="I1969" s="141">
        <v>0</v>
      </c>
    </row>
    <row r="1970" spans="1:9" x14ac:dyDescent="0.35">
      <c r="A1970" s="141">
        <v>2021</v>
      </c>
      <c r="B1970" s="140" t="s">
        <v>84</v>
      </c>
      <c r="C1970" s="140" t="s">
        <v>85</v>
      </c>
      <c r="D1970" s="140" t="s">
        <v>185</v>
      </c>
      <c r="E1970" s="140" t="s">
        <v>186</v>
      </c>
      <c r="F1970" s="140" t="s">
        <v>162</v>
      </c>
      <c r="G1970" s="140" t="s">
        <v>154</v>
      </c>
      <c r="H1970" s="140" t="s">
        <v>199</v>
      </c>
      <c r="I1970" s="141">
        <v>976</v>
      </c>
    </row>
    <row r="1971" spans="1:9" x14ac:dyDescent="0.35">
      <c r="A1971" s="141">
        <v>2021</v>
      </c>
      <c r="B1971" s="140" t="s">
        <v>84</v>
      </c>
      <c r="C1971" s="140" t="s">
        <v>85</v>
      </c>
      <c r="D1971" s="140" t="s">
        <v>185</v>
      </c>
      <c r="E1971" s="140" t="s">
        <v>186</v>
      </c>
      <c r="F1971" s="140" t="s">
        <v>162</v>
      </c>
      <c r="G1971" s="140" t="s">
        <v>154</v>
      </c>
      <c r="H1971" s="140" t="s">
        <v>258</v>
      </c>
      <c r="I1971" s="141">
        <v>87</v>
      </c>
    </row>
    <row r="1972" spans="1:9" x14ac:dyDescent="0.35">
      <c r="A1972" s="141">
        <v>2021</v>
      </c>
      <c r="B1972" s="140" t="s">
        <v>84</v>
      </c>
      <c r="C1972" s="140" t="s">
        <v>85</v>
      </c>
      <c r="D1972" s="140" t="s">
        <v>185</v>
      </c>
      <c r="E1972" s="140" t="s">
        <v>186</v>
      </c>
      <c r="F1972" s="140" t="s">
        <v>162</v>
      </c>
      <c r="G1972" s="140" t="s">
        <v>200</v>
      </c>
      <c r="H1972" s="140" t="s">
        <v>199</v>
      </c>
      <c r="I1972" s="141">
        <v>306</v>
      </c>
    </row>
    <row r="1973" spans="1:9" x14ac:dyDescent="0.35">
      <c r="A1973" s="141">
        <v>2021</v>
      </c>
      <c r="B1973" s="140" t="s">
        <v>84</v>
      </c>
      <c r="C1973" s="140" t="s">
        <v>85</v>
      </c>
      <c r="D1973" s="140" t="s">
        <v>185</v>
      </c>
      <c r="E1973" s="140" t="s">
        <v>186</v>
      </c>
      <c r="F1973" s="140" t="s">
        <v>162</v>
      </c>
      <c r="G1973" s="140" t="s">
        <v>200</v>
      </c>
      <c r="H1973" s="140" t="s">
        <v>258</v>
      </c>
      <c r="I1973" s="141">
        <v>47</v>
      </c>
    </row>
    <row r="1974" spans="1:9" x14ac:dyDescent="0.35">
      <c r="A1974" s="141">
        <v>2021</v>
      </c>
      <c r="B1974" s="140" t="s">
        <v>86</v>
      </c>
      <c r="C1974" s="140" t="s">
        <v>87</v>
      </c>
      <c r="D1974" s="140" t="s">
        <v>184</v>
      </c>
      <c r="E1974" s="140" t="s">
        <v>187</v>
      </c>
      <c r="F1974" s="140" t="s">
        <v>162</v>
      </c>
      <c r="G1974" s="140" t="s">
        <v>154</v>
      </c>
      <c r="H1974" s="140" t="s">
        <v>199</v>
      </c>
      <c r="I1974" s="141">
        <v>259</v>
      </c>
    </row>
    <row r="1975" spans="1:9" x14ac:dyDescent="0.35">
      <c r="A1975" s="141">
        <v>2021</v>
      </c>
      <c r="B1975" s="140" t="s">
        <v>86</v>
      </c>
      <c r="C1975" s="140" t="s">
        <v>87</v>
      </c>
      <c r="D1975" s="140" t="s">
        <v>184</v>
      </c>
      <c r="E1975" s="140" t="s">
        <v>187</v>
      </c>
      <c r="F1975" s="140" t="s">
        <v>162</v>
      </c>
      <c r="G1975" s="140" t="s">
        <v>154</v>
      </c>
      <c r="H1975" s="140" t="s">
        <v>258</v>
      </c>
      <c r="I1975" s="141">
        <v>52</v>
      </c>
    </row>
    <row r="1976" spans="1:9" x14ac:dyDescent="0.35">
      <c r="A1976" s="141">
        <v>2021</v>
      </c>
      <c r="B1976" s="140" t="s">
        <v>86</v>
      </c>
      <c r="C1976" s="140" t="s">
        <v>87</v>
      </c>
      <c r="D1976" s="140" t="s">
        <v>184</v>
      </c>
      <c r="E1976" s="140" t="s">
        <v>187</v>
      </c>
      <c r="F1976" s="140" t="s">
        <v>162</v>
      </c>
      <c r="G1976" s="140" t="s">
        <v>200</v>
      </c>
      <c r="H1976" s="140" t="s">
        <v>199</v>
      </c>
      <c r="I1976" s="141">
        <v>26</v>
      </c>
    </row>
    <row r="1977" spans="1:9" x14ac:dyDescent="0.35">
      <c r="A1977" s="141">
        <v>2021</v>
      </c>
      <c r="B1977" s="140" t="s">
        <v>86</v>
      </c>
      <c r="C1977" s="140" t="s">
        <v>87</v>
      </c>
      <c r="D1977" s="140" t="s">
        <v>184</v>
      </c>
      <c r="E1977" s="140" t="s">
        <v>187</v>
      </c>
      <c r="F1977" s="140" t="s">
        <v>162</v>
      </c>
      <c r="G1977" s="140" t="s">
        <v>200</v>
      </c>
      <c r="H1977" s="140" t="s">
        <v>258</v>
      </c>
      <c r="I1977" s="141">
        <v>0</v>
      </c>
    </row>
    <row r="1978" spans="1:9" x14ac:dyDescent="0.35">
      <c r="A1978" s="141">
        <v>2021</v>
      </c>
      <c r="B1978" s="140" t="s">
        <v>88</v>
      </c>
      <c r="C1978" s="140" t="s">
        <v>89</v>
      </c>
      <c r="D1978" s="140" t="s">
        <v>185</v>
      </c>
      <c r="E1978" s="140" t="s">
        <v>186</v>
      </c>
      <c r="F1978" s="140" t="s">
        <v>162</v>
      </c>
      <c r="G1978" s="140" t="s">
        <v>154</v>
      </c>
      <c r="H1978" s="140" t="s">
        <v>199</v>
      </c>
      <c r="I1978" s="141">
        <v>142</v>
      </c>
    </row>
    <row r="1979" spans="1:9" x14ac:dyDescent="0.35">
      <c r="A1979" s="141">
        <v>2021</v>
      </c>
      <c r="B1979" s="140" t="s">
        <v>88</v>
      </c>
      <c r="C1979" s="140" t="s">
        <v>89</v>
      </c>
      <c r="D1979" s="140" t="s">
        <v>185</v>
      </c>
      <c r="E1979" s="140" t="s">
        <v>186</v>
      </c>
      <c r="F1979" s="140" t="s">
        <v>162</v>
      </c>
      <c r="G1979" s="140" t="s">
        <v>154</v>
      </c>
      <c r="H1979" s="140" t="s">
        <v>258</v>
      </c>
      <c r="I1979" s="141">
        <v>46</v>
      </c>
    </row>
    <row r="1980" spans="1:9" x14ac:dyDescent="0.35">
      <c r="A1980" s="141">
        <v>2021</v>
      </c>
      <c r="B1980" s="140" t="s">
        <v>88</v>
      </c>
      <c r="C1980" s="140" t="s">
        <v>89</v>
      </c>
      <c r="D1980" s="140" t="s">
        <v>185</v>
      </c>
      <c r="E1980" s="140" t="s">
        <v>186</v>
      </c>
      <c r="F1980" s="140" t="s">
        <v>162</v>
      </c>
      <c r="G1980" s="140" t="s">
        <v>200</v>
      </c>
      <c r="H1980" s="140" t="s">
        <v>199</v>
      </c>
      <c r="I1980" s="141">
        <v>121</v>
      </c>
    </row>
    <row r="1981" spans="1:9" x14ac:dyDescent="0.35">
      <c r="A1981" s="141">
        <v>2021</v>
      </c>
      <c r="B1981" s="140" t="s">
        <v>88</v>
      </c>
      <c r="C1981" s="140" t="s">
        <v>89</v>
      </c>
      <c r="D1981" s="140" t="s">
        <v>185</v>
      </c>
      <c r="E1981" s="140" t="s">
        <v>186</v>
      </c>
      <c r="F1981" s="140" t="s">
        <v>162</v>
      </c>
      <c r="G1981" s="140" t="s">
        <v>200</v>
      </c>
      <c r="H1981" s="140" t="s">
        <v>258</v>
      </c>
      <c r="I1981" s="141">
        <v>31</v>
      </c>
    </row>
    <row r="1982" spans="1:9" x14ac:dyDescent="0.35">
      <c r="A1982" s="141">
        <v>2022</v>
      </c>
      <c r="B1982" s="140" t="s">
        <v>0</v>
      </c>
      <c r="C1982" s="140" t="s">
        <v>1</v>
      </c>
      <c r="D1982" s="140" t="s">
        <v>184</v>
      </c>
      <c r="E1982" s="140" t="s">
        <v>186</v>
      </c>
      <c r="F1982" s="140" t="s">
        <v>162</v>
      </c>
      <c r="G1982" s="140" t="s">
        <v>154</v>
      </c>
      <c r="H1982" s="140" t="s">
        <v>199</v>
      </c>
      <c r="I1982" s="141">
        <v>349</v>
      </c>
    </row>
    <row r="1983" spans="1:9" x14ac:dyDescent="0.35">
      <c r="A1983" s="141">
        <v>2022</v>
      </c>
      <c r="B1983" s="140" t="s">
        <v>0</v>
      </c>
      <c r="C1983" s="140" t="s">
        <v>1</v>
      </c>
      <c r="D1983" s="140" t="s">
        <v>184</v>
      </c>
      <c r="E1983" s="140" t="s">
        <v>186</v>
      </c>
      <c r="F1983" s="140" t="s">
        <v>162</v>
      </c>
      <c r="G1983" s="140" t="s">
        <v>154</v>
      </c>
      <c r="H1983" s="140" t="s">
        <v>258</v>
      </c>
      <c r="I1983" s="141">
        <v>16</v>
      </c>
    </row>
    <row r="1984" spans="1:9" x14ac:dyDescent="0.35">
      <c r="A1984" s="141">
        <v>2022</v>
      </c>
      <c r="B1984" s="140" t="s">
        <v>0</v>
      </c>
      <c r="C1984" s="140" t="s">
        <v>1</v>
      </c>
      <c r="D1984" s="140" t="s">
        <v>184</v>
      </c>
      <c r="E1984" s="140" t="s">
        <v>186</v>
      </c>
      <c r="F1984" s="140" t="s">
        <v>162</v>
      </c>
      <c r="G1984" s="140" t="s">
        <v>200</v>
      </c>
      <c r="H1984" s="140" t="s">
        <v>199</v>
      </c>
      <c r="I1984" s="141">
        <v>74</v>
      </c>
    </row>
    <row r="1985" spans="1:9" x14ac:dyDescent="0.35">
      <c r="A1985" s="141">
        <v>2022</v>
      </c>
      <c r="B1985" s="140" t="s">
        <v>0</v>
      </c>
      <c r="C1985" s="140" t="s">
        <v>1</v>
      </c>
      <c r="D1985" s="140" t="s">
        <v>184</v>
      </c>
      <c r="E1985" s="140" t="s">
        <v>186</v>
      </c>
      <c r="F1985" s="140" t="s">
        <v>162</v>
      </c>
      <c r="G1985" s="140" t="s">
        <v>200</v>
      </c>
      <c r="H1985" s="140" t="s">
        <v>258</v>
      </c>
      <c r="I1985" s="141">
        <v>8</v>
      </c>
    </row>
    <row r="1986" spans="1:9" x14ac:dyDescent="0.35">
      <c r="A1986" s="141">
        <v>2022</v>
      </c>
      <c r="B1986" s="140" t="s">
        <v>2</v>
      </c>
      <c r="C1986" s="140" t="s">
        <v>3</v>
      </c>
      <c r="D1986" s="140" t="s">
        <v>184</v>
      </c>
      <c r="E1986" s="140" t="s">
        <v>187</v>
      </c>
      <c r="F1986" s="140" t="s">
        <v>162</v>
      </c>
      <c r="G1986" s="140" t="s">
        <v>154</v>
      </c>
      <c r="H1986" s="140" t="s">
        <v>199</v>
      </c>
      <c r="I1986" s="141">
        <v>371</v>
      </c>
    </row>
    <row r="1987" spans="1:9" x14ac:dyDescent="0.35">
      <c r="A1987" s="141">
        <v>2022</v>
      </c>
      <c r="B1987" s="140" t="s">
        <v>2</v>
      </c>
      <c r="C1987" s="140" t="s">
        <v>3</v>
      </c>
      <c r="D1987" s="140" t="s">
        <v>184</v>
      </c>
      <c r="E1987" s="140" t="s">
        <v>187</v>
      </c>
      <c r="F1987" s="140" t="s">
        <v>162</v>
      </c>
      <c r="G1987" s="140" t="s">
        <v>154</v>
      </c>
      <c r="H1987" s="140" t="s">
        <v>258</v>
      </c>
      <c r="I1987" s="141">
        <v>10</v>
      </c>
    </row>
    <row r="1988" spans="1:9" x14ac:dyDescent="0.35">
      <c r="A1988" s="141">
        <v>2022</v>
      </c>
      <c r="B1988" s="140" t="s">
        <v>2</v>
      </c>
      <c r="C1988" s="140" t="s">
        <v>3</v>
      </c>
      <c r="D1988" s="140" t="s">
        <v>184</v>
      </c>
      <c r="E1988" s="140" t="s">
        <v>187</v>
      </c>
      <c r="F1988" s="140" t="s">
        <v>162</v>
      </c>
      <c r="G1988" s="140" t="s">
        <v>200</v>
      </c>
      <c r="H1988" s="140" t="s">
        <v>199</v>
      </c>
      <c r="I1988" s="141">
        <v>160</v>
      </c>
    </row>
    <row r="1989" spans="1:9" x14ac:dyDescent="0.35">
      <c r="A1989" s="141">
        <v>2022</v>
      </c>
      <c r="B1989" s="140" t="s">
        <v>2</v>
      </c>
      <c r="C1989" s="140" t="s">
        <v>3</v>
      </c>
      <c r="D1989" s="140" t="s">
        <v>184</v>
      </c>
      <c r="E1989" s="140" t="s">
        <v>187</v>
      </c>
      <c r="F1989" s="140" t="s">
        <v>162</v>
      </c>
      <c r="G1989" s="140" t="s">
        <v>200</v>
      </c>
      <c r="H1989" s="140" t="s">
        <v>258</v>
      </c>
      <c r="I1989" s="141">
        <v>9</v>
      </c>
    </row>
    <row r="1990" spans="1:9" x14ac:dyDescent="0.35">
      <c r="A1990" s="141">
        <v>2022</v>
      </c>
      <c r="B1990" s="140" t="s">
        <v>4</v>
      </c>
      <c r="C1990" s="140" t="s">
        <v>5</v>
      </c>
      <c r="D1990" s="140" t="s">
        <v>184</v>
      </c>
      <c r="E1990" s="140" t="s">
        <v>186</v>
      </c>
      <c r="F1990" s="140" t="s">
        <v>162</v>
      </c>
      <c r="G1990" s="140" t="s">
        <v>154</v>
      </c>
      <c r="H1990" s="140" t="s">
        <v>199</v>
      </c>
      <c r="I1990" s="141">
        <v>0</v>
      </c>
    </row>
    <row r="1991" spans="1:9" x14ac:dyDescent="0.35">
      <c r="A1991" s="141">
        <v>2022</v>
      </c>
      <c r="B1991" s="140" t="s">
        <v>4</v>
      </c>
      <c r="C1991" s="140" t="s">
        <v>5</v>
      </c>
      <c r="D1991" s="140" t="s">
        <v>184</v>
      </c>
      <c r="E1991" s="140" t="s">
        <v>186</v>
      </c>
      <c r="F1991" s="140" t="s">
        <v>162</v>
      </c>
      <c r="G1991" s="140" t="s">
        <v>154</v>
      </c>
      <c r="H1991" s="140" t="s">
        <v>258</v>
      </c>
      <c r="I1991" s="141">
        <v>0</v>
      </c>
    </row>
    <row r="1992" spans="1:9" x14ac:dyDescent="0.35">
      <c r="A1992" s="141">
        <v>2022</v>
      </c>
      <c r="B1992" s="140" t="s">
        <v>4</v>
      </c>
      <c r="C1992" s="140" t="s">
        <v>5</v>
      </c>
      <c r="D1992" s="140" t="s">
        <v>184</v>
      </c>
      <c r="E1992" s="140" t="s">
        <v>186</v>
      </c>
      <c r="F1992" s="140" t="s">
        <v>162</v>
      </c>
      <c r="G1992" s="140" t="s">
        <v>200</v>
      </c>
      <c r="H1992" s="140" t="s">
        <v>199</v>
      </c>
      <c r="I1992" s="141">
        <v>0</v>
      </c>
    </row>
    <row r="1993" spans="1:9" x14ac:dyDescent="0.35">
      <c r="A1993" s="141">
        <v>2022</v>
      </c>
      <c r="B1993" s="140" t="s">
        <v>4</v>
      </c>
      <c r="C1993" s="140" t="s">
        <v>5</v>
      </c>
      <c r="D1993" s="140" t="s">
        <v>184</v>
      </c>
      <c r="E1993" s="140" t="s">
        <v>186</v>
      </c>
      <c r="F1993" s="140" t="s">
        <v>162</v>
      </c>
      <c r="G1993" s="140" t="s">
        <v>200</v>
      </c>
      <c r="H1993" s="140" t="s">
        <v>258</v>
      </c>
      <c r="I1993" s="141">
        <v>0</v>
      </c>
    </row>
    <row r="1994" spans="1:9" x14ac:dyDescent="0.35">
      <c r="A1994" s="141">
        <v>2022</v>
      </c>
      <c r="B1994" s="140" t="s">
        <v>6</v>
      </c>
      <c r="C1994" s="140" t="s">
        <v>7</v>
      </c>
      <c r="D1994" s="140" t="s">
        <v>184</v>
      </c>
      <c r="E1994" s="140" t="s">
        <v>187</v>
      </c>
      <c r="F1994" s="140" t="s">
        <v>162</v>
      </c>
      <c r="G1994" s="140" t="s">
        <v>154</v>
      </c>
      <c r="H1994" s="140" t="s">
        <v>199</v>
      </c>
      <c r="I1994" s="141">
        <v>172</v>
      </c>
    </row>
    <row r="1995" spans="1:9" x14ac:dyDescent="0.35">
      <c r="A1995" s="141">
        <v>2022</v>
      </c>
      <c r="B1995" s="140" t="s">
        <v>6</v>
      </c>
      <c r="C1995" s="140" t="s">
        <v>7</v>
      </c>
      <c r="D1995" s="140" t="s">
        <v>184</v>
      </c>
      <c r="E1995" s="140" t="s">
        <v>187</v>
      </c>
      <c r="F1995" s="140" t="s">
        <v>162</v>
      </c>
      <c r="G1995" s="140" t="s">
        <v>154</v>
      </c>
      <c r="H1995" s="140" t="s">
        <v>258</v>
      </c>
      <c r="I1995" s="141">
        <v>10</v>
      </c>
    </row>
    <row r="1996" spans="1:9" x14ac:dyDescent="0.35">
      <c r="A1996" s="141">
        <v>2022</v>
      </c>
      <c r="B1996" s="140" t="s">
        <v>6</v>
      </c>
      <c r="C1996" s="140" t="s">
        <v>7</v>
      </c>
      <c r="D1996" s="140" t="s">
        <v>184</v>
      </c>
      <c r="E1996" s="140" t="s">
        <v>187</v>
      </c>
      <c r="F1996" s="140" t="s">
        <v>162</v>
      </c>
      <c r="G1996" s="140" t="s">
        <v>200</v>
      </c>
      <c r="H1996" s="140" t="s">
        <v>199</v>
      </c>
      <c r="I1996" s="141">
        <v>67</v>
      </c>
    </row>
    <row r="1997" spans="1:9" x14ac:dyDescent="0.35">
      <c r="A1997" s="141">
        <v>2022</v>
      </c>
      <c r="B1997" s="140" t="s">
        <v>6</v>
      </c>
      <c r="C1997" s="140" t="s">
        <v>7</v>
      </c>
      <c r="D1997" s="140" t="s">
        <v>184</v>
      </c>
      <c r="E1997" s="140" t="s">
        <v>187</v>
      </c>
      <c r="F1997" s="140" t="s">
        <v>162</v>
      </c>
      <c r="G1997" s="140" t="s">
        <v>200</v>
      </c>
      <c r="H1997" s="140" t="s">
        <v>258</v>
      </c>
      <c r="I1997" s="141">
        <v>6</v>
      </c>
    </row>
    <row r="1998" spans="1:9" x14ac:dyDescent="0.35">
      <c r="A1998" s="141">
        <v>2022</v>
      </c>
      <c r="B1998" s="140" t="s">
        <v>8</v>
      </c>
      <c r="C1998" s="140" t="s">
        <v>9</v>
      </c>
      <c r="D1998" s="140" t="s">
        <v>184</v>
      </c>
      <c r="E1998" s="140" t="s">
        <v>188</v>
      </c>
      <c r="F1998" s="140" t="s">
        <v>162</v>
      </c>
      <c r="G1998" s="140" t="s">
        <v>154</v>
      </c>
      <c r="H1998" s="140" t="s">
        <v>199</v>
      </c>
      <c r="I1998" s="141">
        <v>406</v>
      </c>
    </row>
    <row r="1999" spans="1:9" x14ac:dyDescent="0.35">
      <c r="A1999" s="141">
        <v>2022</v>
      </c>
      <c r="B1999" s="140" t="s">
        <v>8</v>
      </c>
      <c r="C1999" s="140" t="s">
        <v>9</v>
      </c>
      <c r="D1999" s="140" t="s">
        <v>184</v>
      </c>
      <c r="E1999" s="140" t="s">
        <v>188</v>
      </c>
      <c r="F1999" s="140" t="s">
        <v>162</v>
      </c>
      <c r="G1999" s="140" t="s">
        <v>154</v>
      </c>
      <c r="H1999" s="140" t="s">
        <v>258</v>
      </c>
      <c r="I1999" s="141">
        <v>8</v>
      </c>
    </row>
    <row r="2000" spans="1:9" x14ac:dyDescent="0.35">
      <c r="A2000" s="141">
        <v>2022</v>
      </c>
      <c r="B2000" s="140" t="s">
        <v>8</v>
      </c>
      <c r="C2000" s="140" t="s">
        <v>9</v>
      </c>
      <c r="D2000" s="140" t="s">
        <v>184</v>
      </c>
      <c r="E2000" s="140" t="s">
        <v>188</v>
      </c>
      <c r="F2000" s="140" t="s">
        <v>162</v>
      </c>
      <c r="G2000" s="140" t="s">
        <v>200</v>
      </c>
      <c r="H2000" s="140" t="s">
        <v>199</v>
      </c>
      <c r="I2000" s="141">
        <v>161</v>
      </c>
    </row>
    <row r="2001" spans="1:9" x14ac:dyDescent="0.35">
      <c r="A2001" s="141">
        <v>2022</v>
      </c>
      <c r="B2001" s="140" t="s">
        <v>8</v>
      </c>
      <c r="C2001" s="140" t="s">
        <v>9</v>
      </c>
      <c r="D2001" s="140" t="s">
        <v>184</v>
      </c>
      <c r="E2001" s="140" t="s">
        <v>188</v>
      </c>
      <c r="F2001" s="140" t="s">
        <v>162</v>
      </c>
      <c r="G2001" s="140" t="s">
        <v>200</v>
      </c>
      <c r="H2001" s="140" t="s">
        <v>258</v>
      </c>
      <c r="I2001" s="141">
        <v>7</v>
      </c>
    </row>
    <row r="2002" spans="1:9" x14ac:dyDescent="0.35">
      <c r="A2002" s="141">
        <v>2022</v>
      </c>
      <c r="B2002" s="140" t="s">
        <v>10</v>
      </c>
      <c r="C2002" s="140" t="s">
        <v>11</v>
      </c>
      <c r="D2002" s="140" t="s">
        <v>184</v>
      </c>
      <c r="E2002" s="140" t="s">
        <v>187</v>
      </c>
      <c r="F2002" s="140" t="s">
        <v>162</v>
      </c>
      <c r="G2002" s="140" t="s">
        <v>154</v>
      </c>
      <c r="H2002" s="140" t="s">
        <v>199</v>
      </c>
      <c r="I2002" s="141">
        <v>489</v>
      </c>
    </row>
    <row r="2003" spans="1:9" x14ac:dyDescent="0.35">
      <c r="A2003" s="141">
        <v>2022</v>
      </c>
      <c r="B2003" s="140" t="s">
        <v>10</v>
      </c>
      <c r="C2003" s="140" t="s">
        <v>11</v>
      </c>
      <c r="D2003" s="140" t="s">
        <v>184</v>
      </c>
      <c r="E2003" s="140" t="s">
        <v>187</v>
      </c>
      <c r="F2003" s="140" t="s">
        <v>162</v>
      </c>
      <c r="G2003" s="140" t="s">
        <v>154</v>
      </c>
      <c r="H2003" s="140" t="s">
        <v>258</v>
      </c>
      <c r="I2003" s="141">
        <v>29</v>
      </c>
    </row>
    <row r="2004" spans="1:9" x14ac:dyDescent="0.35">
      <c r="A2004" s="141">
        <v>2022</v>
      </c>
      <c r="B2004" s="140" t="s">
        <v>10</v>
      </c>
      <c r="C2004" s="140" t="s">
        <v>11</v>
      </c>
      <c r="D2004" s="140" t="s">
        <v>184</v>
      </c>
      <c r="E2004" s="140" t="s">
        <v>187</v>
      </c>
      <c r="F2004" s="140" t="s">
        <v>162</v>
      </c>
      <c r="G2004" s="140" t="s">
        <v>200</v>
      </c>
      <c r="H2004" s="140" t="s">
        <v>199</v>
      </c>
      <c r="I2004" s="141">
        <v>129</v>
      </c>
    </row>
    <row r="2005" spans="1:9" x14ac:dyDescent="0.35">
      <c r="A2005" s="141">
        <v>2022</v>
      </c>
      <c r="B2005" s="140" t="s">
        <v>10</v>
      </c>
      <c r="C2005" s="140" t="s">
        <v>11</v>
      </c>
      <c r="D2005" s="140" t="s">
        <v>184</v>
      </c>
      <c r="E2005" s="140" t="s">
        <v>187</v>
      </c>
      <c r="F2005" s="140" t="s">
        <v>162</v>
      </c>
      <c r="G2005" s="140" t="s">
        <v>200</v>
      </c>
      <c r="H2005" s="140" t="s">
        <v>258</v>
      </c>
      <c r="I2005" s="141">
        <v>7</v>
      </c>
    </row>
    <row r="2006" spans="1:9" x14ac:dyDescent="0.35">
      <c r="A2006" s="141">
        <v>2022</v>
      </c>
      <c r="B2006" s="140" t="s">
        <v>12</v>
      </c>
      <c r="C2006" s="140" t="s">
        <v>13</v>
      </c>
      <c r="D2006" s="140" t="s">
        <v>184</v>
      </c>
      <c r="E2006" s="140" t="s">
        <v>186</v>
      </c>
      <c r="F2006" s="140" t="s">
        <v>162</v>
      </c>
      <c r="G2006" s="140" t="s">
        <v>154</v>
      </c>
      <c r="H2006" s="140" t="s">
        <v>199</v>
      </c>
      <c r="I2006" s="141">
        <v>321</v>
      </c>
    </row>
    <row r="2007" spans="1:9" x14ac:dyDescent="0.35">
      <c r="A2007" s="141">
        <v>2022</v>
      </c>
      <c r="B2007" s="140" t="s">
        <v>12</v>
      </c>
      <c r="C2007" s="140" t="s">
        <v>13</v>
      </c>
      <c r="D2007" s="140" t="s">
        <v>184</v>
      </c>
      <c r="E2007" s="140" t="s">
        <v>186</v>
      </c>
      <c r="F2007" s="140" t="s">
        <v>162</v>
      </c>
      <c r="G2007" s="140" t="s">
        <v>154</v>
      </c>
      <c r="H2007" s="140" t="s">
        <v>258</v>
      </c>
      <c r="I2007" s="141">
        <v>5</v>
      </c>
    </row>
    <row r="2008" spans="1:9" x14ac:dyDescent="0.35">
      <c r="A2008" s="141">
        <v>2022</v>
      </c>
      <c r="B2008" s="140" t="s">
        <v>12</v>
      </c>
      <c r="C2008" s="140" t="s">
        <v>13</v>
      </c>
      <c r="D2008" s="140" t="s">
        <v>184</v>
      </c>
      <c r="E2008" s="140" t="s">
        <v>186</v>
      </c>
      <c r="F2008" s="140" t="s">
        <v>162</v>
      </c>
      <c r="G2008" s="140" t="s">
        <v>200</v>
      </c>
      <c r="H2008" s="140" t="s">
        <v>199</v>
      </c>
      <c r="I2008" s="141">
        <v>98</v>
      </c>
    </row>
    <row r="2009" spans="1:9" x14ac:dyDescent="0.35">
      <c r="A2009" s="141">
        <v>2022</v>
      </c>
      <c r="B2009" s="140" t="s">
        <v>12</v>
      </c>
      <c r="C2009" s="140" t="s">
        <v>13</v>
      </c>
      <c r="D2009" s="140" t="s">
        <v>184</v>
      </c>
      <c r="E2009" s="140" t="s">
        <v>186</v>
      </c>
      <c r="F2009" s="140" t="s">
        <v>162</v>
      </c>
      <c r="G2009" s="140" t="s">
        <v>200</v>
      </c>
      <c r="H2009" s="140" t="s">
        <v>258</v>
      </c>
      <c r="I2009" s="141">
        <v>4</v>
      </c>
    </row>
    <row r="2010" spans="1:9" x14ac:dyDescent="0.35">
      <c r="A2010" s="141">
        <v>2022</v>
      </c>
      <c r="B2010" s="140" t="s">
        <v>14</v>
      </c>
      <c r="C2010" s="140" t="s">
        <v>15</v>
      </c>
      <c r="D2010" s="140" t="s">
        <v>184</v>
      </c>
      <c r="E2010" s="140" t="s">
        <v>188</v>
      </c>
      <c r="F2010" s="140" t="s">
        <v>162</v>
      </c>
      <c r="G2010" s="140" t="s">
        <v>154</v>
      </c>
      <c r="H2010" s="140" t="s">
        <v>199</v>
      </c>
      <c r="I2010" s="141">
        <v>239</v>
      </c>
    </row>
    <row r="2011" spans="1:9" x14ac:dyDescent="0.35">
      <c r="A2011" s="141">
        <v>2022</v>
      </c>
      <c r="B2011" s="140" t="s">
        <v>14</v>
      </c>
      <c r="C2011" s="140" t="s">
        <v>15</v>
      </c>
      <c r="D2011" s="140" t="s">
        <v>184</v>
      </c>
      <c r="E2011" s="140" t="s">
        <v>188</v>
      </c>
      <c r="F2011" s="140" t="s">
        <v>162</v>
      </c>
      <c r="G2011" s="140" t="s">
        <v>154</v>
      </c>
      <c r="H2011" s="140" t="s">
        <v>258</v>
      </c>
      <c r="I2011" s="141">
        <v>8</v>
      </c>
    </row>
    <row r="2012" spans="1:9" x14ac:dyDescent="0.35">
      <c r="A2012" s="141">
        <v>2022</v>
      </c>
      <c r="B2012" s="140" t="s">
        <v>14</v>
      </c>
      <c r="C2012" s="140" t="s">
        <v>15</v>
      </c>
      <c r="D2012" s="140" t="s">
        <v>184</v>
      </c>
      <c r="E2012" s="140" t="s">
        <v>188</v>
      </c>
      <c r="F2012" s="140" t="s">
        <v>162</v>
      </c>
      <c r="G2012" s="140" t="s">
        <v>200</v>
      </c>
      <c r="H2012" s="140" t="s">
        <v>199</v>
      </c>
      <c r="I2012" s="141">
        <v>39</v>
      </c>
    </row>
    <row r="2013" spans="1:9" x14ac:dyDescent="0.35">
      <c r="A2013" s="141">
        <v>2022</v>
      </c>
      <c r="B2013" s="140" t="s">
        <v>14</v>
      </c>
      <c r="C2013" s="140" t="s">
        <v>15</v>
      </c>
      <c r="D2013" s="140" t="s">
        <v>184</v>
      </c>
      <c r="E2013" s="140" t="s">
        <v>188</v>
      </c>
      <c r="F2013" s="140" t="s">
        <v>162</v>
      </c>
      <c r="G2013" s="140" t="s">
        <v>200</v>
      </c>
      <c r="H2013" s="140" t="s">
        <v>258</v>
      </c>
      <c r="I2013" s="141">
        <v>1</v>
      </c>
    </row>
    <row r="2014" spans="1:9" x14ac:dyDescent="0.35">
      <c r="A2014" s="141">
        <v>2022</v>
      </c>
      <c r="B2014" s="140" t="s">
        <v>16</v>
      </c>
      <c r="C2014" s="140" t="s">
        <v>17</v>
      </c>
      <c r="D2014" s="140" t="s">
        <v>184</v>
      </c>
      <c r="E2014" s="140" t="s">
        <v>188</v>
      </c>
      <c r="F2014" s="140" t="s">
        <v>162</v>
      </c>
      <c r="G2014" s="140" t="s">
        <v>154</v>
      </c>
      <c r="H2014" s="140" t="s">
        <v>199</v>
      </c>
      <c r="I2014" s="141">
        <v>273</v>
      </c>
    </row>
    <row r="2015" spans="1:9" x14ac:dyDescent="0.35">
      <c r="A2015" s="141">
        <v>2022</v>
      </c>
      <c r="B2015" s="140" t="s">
        <v>16</v>
      </c>
      <c r="C2015" s="140" t="s">
        <v>17</v>
      </c>
      <c r="D2015" s="140" t="s">
        <v>184</v>
      </c>
      <c r="E2015" s="140" t="s">
        <v>188</v>
      </c>
      <c r="F2015" s="140" t="s">
        <v>162</v>
      </c>
      <c r="G2015" s="140" t="s">
        <v>154</v>
      </c>
      <c r="H2015" s="140" t="s">
        <v>258</v>
      </c>
      <c r="I2015" s="141">
        <v>4</v>
      </c>
    </row>
    <row r="2016" spans="1:9" x14ac:dyDescent="0.35">
      <c r="A2016" s="141">
        <v>2022</v>
      </c>
      <c r="B2016" s="140" t="s">
        <v>16</v>
      </c>
      <c r="C2016" s="140" t="s">
        <v>17</v>
      </c>
      <c r="D2016" s="140" t="s">
        <v>184</v>
      </c>
      <c r="E2016" s="140" t="s">
        <v>188</v>
      </c>
      <c r="F2016" s="140" t="s">
        <v>162</v>
      </c>
      <c r="G2016" s="140" t="s">
        <v>200</v>
      </c>
      <c r="H2016" s="140" t="s">
        <v>199</v>
      </c>
      <c r="I2016" s="141">
        <v>73</v>
      </c>
    </row>
    <row r="2017" spans="1:9" x14ac:dyDescent="0.35">
      <c r="A2017" s="141">
        <v>2022</v>
      </c>
      <c r="B2017" s="140" t="s">
        <v>16</v>
      </c>
      <c r="C2017" s="140" t="s">
        <v>17</v>
      </c>
      <c r="D2017" s="140" t="s">
        <v>184</v>
      </c>
      <c r="E2017" s="140" t="s">
        <v>188</v>
      </c>
      <c r="F2017" s="140" t="s">
        <v>162</v>
      </c>
      <c r="G2017" s="140" t="s">
        <v>200</v>
      </c>
      <c r="H2017" s="140" t="s">
        <v>258</v>
      </c>
      <c r="I2017" s="141">
        <v>2</v>
      </c>
    </row>
    <row r="2018" spans="1:9" x14ac:dyDescent="0.35">
      <c r="A2018" s="141">
        <v>2022</v>
      </c>
      <c r="B2018" s="140" t="s">
        <v>18</v>
      </c>
      <c r="C2018" s="140" t="s">
        <v>19</v>
      </c>
      <c r="D2018" s="140" t="s">
        <v>184</v>
      </c>
      <c r="E2018" s="140" t="s">
        <v>187</v>
      </c>
      <c r="F2018" s="140" t="s">
        <v>162</v>
      </c>
      <c r="G2018" s="140" t="s">
        <v>154</v>
      </c>
      <c r="H2018" s="140" t="s">
        <v>199</v>
      </c>
      <c r="I2018" s="141">
        <v>444</v>
      </c>
    </row>
    <row r="2019" spans="1:9" x14ac:dyDescent="0.35">
      <c r="A2019" s="141">
        <v>2022</v>
      </c>
      <c r="B2019" s="140" t="s">
        <v>18</v>
      </c>
      <c r="C2019" s="140" t="s">
        <v>19</v>
      </c>
      <c r="D2019" s="140" t="s">
        <v>184</v>
      </c>
      <c r="E2019" s="140" t="s">
        <v>187</v>
      </c>
      <c r="F2019" s="140" t="s">
        <v>162</v>
      </c>
      <c r="G2019" s="140" t="s">
        <v>154</v>
      </c>
      <c r="H2019" s="140" t="s">
        <v>258</v>
      </c>
      <c r="I2019" s="141">
        <v>9</v>
      </c>
    </row>
    <row r="2020" spans="1:9" x14ac:dyDescent="0.35">
      <c r="A2020" s="141">
        <v>2022</v>
      </c>
      <c r="B2020" s="140" t="s">
        <v>18</v>
      </c>
      <c r="C2020" s="140" t="s">
        <v>19</v>
      </c>
      <c r="D2020" s="140" t="s">
        <v>184</v>
      </c>
      <c r="E2020" s="140" t="s">
        <v>187</v>
      </c>
      <c r="F2020" s="140" t="s">
        <v>162</v>
      </c>
      <c r="G2020" s="140" t="s">
        <v>200</v>
      </c>
      <c r="H2020" s="140" t="s">
        <v>199</v>
      </c>
      <c r="I2020" s="141">
        <v>151</v>
      </c>
    </row>
    <row r="2021" spans="1:9" x14ac:dyDescent="0.35">
      <c r="A2021" s="141">
        <v>2022</v>
      </c>
      <c r="B2021" s="140" t="s">
        <v>18</v>
      </c>
      <c r="C2021" s="140" t="s">
        <v>19</v>
      </c>
      <c r="D2021" s="140" t="s">
        <v>184</v>
      </c>
      <c r="E2021" s="140" t="s">
        <v>187</v>
      </c>
      <c r="F2021" s="140" t="s">
        <v>162</v>
      </c>
      <c r="G2021" s="140" t="s">
        <v>200</v>
      </c>
      <c r="H2021" s="140" t="s">
        <v>258</v>
      </c>
      <c r="I2021" s="141">
        <v>9</v>
      </c>
    </row>
    <row r="2022" spans="1:9" x14ac:dyDescent="0.35">
      <c r="A2022" s="141">
        <v>2022</v>
      </c>
      <c r="B2022" s="140" t="s">
        <v>20</v>
      </c>
      <c r="C2022" s="140" t="s">
        <v>21</v>
      </c>
      <c r="D2022" s="140" t="s">
        <v>184</v>
      </c>
      <c r="E2022" s="140" t="s">
        <v>188</v>
      </c>
      <c r="F2022" s="140" t="s">
        <v>162</v>
      </c>
      <c r="G2022" s="140" t="s">
        <v>154</v>
      </c>
      <c r="H2022" s="140" t="s">
        <v>199</v>
      </c>
      <c r="I2022" s="141">
        <v>1544</v>
      </c>
    </row>
    <row r="2023" spans="1:9" x14ac:dyDescent="0.35">
      <c r="A2023" s="141">
        <v>2022</v>
      </c>
      <c r="B2023" s="140" t="s">
        <v>20</v>
      </c>
      <c r="C2023" s="140" t="s">
        <v>21</v>
      </c>
      <c r="D2023" s="140" t="s">
        <v>184</v>
      </c>
      <c r="E2023" s="140" t="s">
        <v>188</v>
      </c>
      <c r="F2023" s="140" t="s">
        <v>162</v>
      </c>
      <c r="G2023" s="140" t="s">
        <v>154</v>
      </c>
      <c r="H2023" s="140" t="s">
        <v>258</v>
      </c>
      <c r="I2023" s="141">
        <v>15</v>
      </c>
    </row>
    <row r="2024" spans="1:9" x14ac:dyDescent="0.35">
      <c r="A2024" s="141">
        <v>2022</v>
      </c>
      <c r="B2024" s="140" t="s">
        <v>20</v>
      </c>
      <c r="C2024" s="140" t="s">
        <v>21</v>
      </c>
      <c r="D2024" s="140" t="s">
        <v>184</v>
      </c>
      <c r="E2024" s="140" t="s">
        <v>188</v>
      </c>
      <c r="F2024" s="140" t="s">
        <v>162</v>
      </c>
      <c r="G2024" s="140" t="s">
        <v>200</v>
      </c>
      <c r="H2024" s="140" t="s">
        <v>199</v>
      </c>
      <c r="I2024" s="141">
        <v>365</v>
      </c>
    </row>
    <row r="2025" spans="1:9" x14ac:dyDescent="0.35">
      <c r="A2025" s="141">
        <v>2022</v>
      </c>
      <c r="B2025" s="140" t="s">
        <v>20</v>
      </c>
      <c r="C2025" s="140" t="s">
        <v>21</v>
      </c>
      <c r="D2025" s="140" t="s">
        <v>184</v>
      </c>
      <c r="E2025" s="140" t="s">
        <v>188</v>
      </c>
      <c r="F2025" s="140" t="s">
        <v>162</v>
      </c>
      <c r="G2025" s="140" t="s">
        <v>200</v>
      </c>
      <c r="H2025" s="140" t="s">
        <v>258</v>
      </c>
      <c r="I2025" s="141">
        <v>7</v>
      </c>
    </row>
    <row r="2026" spans="1:9" x14ac:dyDescent="0.35">
      <c r="A2026" s="141">
        <v>2022</v>
      </c>
      <c r="B2026" s="140" t="s">
        <v>189</v>
      </c>
      <c r="C2026" s="140" t="s">
        <v>201</v>
      </c>
      <c r="D2026" s="140" t="s">
        <v>184</v>
      </c>
      <c r="E2026" s="140" t="s">
        <v>187</v>
      </c>
      <c r="F2026" s="140" t="s">
        <v>162</v>
      </c>
      <c r="G2026" s="140" t="s">
        <v>154</v>
      </c>
      <c r="H2026" s="140" t="s">
        <v>199</v>
      </c>
      <c r="I2026" s="141">
        <v>770</v>
      </c>
    </row>
    <row r="2027" spans="1:9" x14ac:dyDescent="0.35">
      <c r="A2027" s="141">
        <v>2022</v>
      </c>
      <c r="B2027" s="140" t="s">
        <v>189</v>
      </c>
      <c r="C2027" s="140" t="s">
        <v>201</v>
      </c>
      <c r="D2027" s="140" t="s">
        <v>184</v>
      </c>
      <c r="E2027" s="140" t="s">
        <v>187</v>
      </c>
      <c r="F2027" s="140" t="s">
        <v>162</v>
      </c>
      <c r="G2027" s="140" t="s">
        <v>154</v>
      </c>
      <c r="H2027" s="140" t="s">
        <v>258</v>
      </c>
      <c r="I2027" s="141">
        <v>35</v>
      </c>
    </row>
    <row r="2028" spans="1:9" x14ac:dyDescent="0.35">
      <c r="A2028" s="141">
        <v>2022</v>
      </c>
      <c r="B2028" s="140" t="s">
        <v>189</v>
      </c>
      <c r="C2028" s="140" t="s">
        <v>201</v>
      </c>
      <c r="D2028" s="140" t="s">
        <v>184</v>
      </c>
      <c r="E2028" s="140" t="s">
        <v>187</v>
      </c>
      <c r="F2028" s="140" t="s">
        <v>162</v>
      </c>
      <c r="G2028" s="140" t="s">
        <v>200</v>
      </c>
      <c r="H2028" s="140" t="s">
        <v>199</v>
      </c>
      <c r="I2028" s="141">
        <v>303</v>
      </c>
    </row>
    <row r="2029" spans="1:9" x14ac:dyDescent="0.35">
      <c r="A2029" s="141">
        <v>2022</v>
      </c>
      <c r="B2029" s="140" t="s">
        <v>189</v>
      </c>
      <c r="C2029" s="140" t="s">
        <v>201</v>
      </c>
      <c r="D2029" s="140" t="s">
        <v>184</v>
      </c>
      <c r="E2029" s="140" t="s">
        <v>187</v>
      </c>
      <c r="F2029" s="140" t="s">
        <v>162</v>
      </c>
      <c r="G2029" s="140" t="s">
        <v>200</v>
      </c>
      <c r="H2029" s="140" t="s">
        <v>258</v>
      </c>
      <c r="I2029" s="141">
        <v>15</v>
      </c>
    </row>
    <row r="2030" spans="1:9" x14ac:dyDescent="0.35">
      <c r="A2030" s="141">
        <v>2022</v>
      </c>
      <c r="B2030" s="140" t="s">
        <v>24</v>
      </c>
      <c r="C2030" s="140" t="s">
        <v>25</v>
      </c>
      <c r="D2030" s="140" t="s">
        <v>184</v>
      </c>
      <c r="E2030" s="140" t="s">
        <v>188</v>
      </c>
      <c r="F2030" s="140" t="s">
        <v>162</v>
      </c>
      <c r="G2030" s="140" t="s">
        <v>154</v>
      </c>
      <c r="H2030" s="140" t="s">
        <v>199</v>
      </c>
      <c r="I2030" s="141">
        <v>256</v>
      </c>
    </row>
    <row r="2031" spans="1:9" x14ac:dyDescent="0.35">
      <c r="A2031" s="141">
        <v>2022</v>
      </c>
      <c r="B2031" s="140" t="s">
        <v>24</v>
      </c>
      <c r="C2031" s="140" t="s">
        <v>25</v>
      </c>
      <c r="D2031" s="140" t="s">
        <v>184</v>
      </c>
      <c r="E2031" s="140" t="s">
        <v>188</v>
      </c>
      <c r="F2031" s="140" t="s">
        <v>162</v>
      </c>
      <c r="G2031" s="140" t="s">
        <v>154</v>
      </c>
      <c r="H2031" s="140" t="s">
        <v>258</v>
      </c>
      <c r="I2031" s="141">
        <v>5</v>
      </c>
    </row>
    <row r="2032" spans="1:9" x14ac:dyDescent="0.35">
      <c r="A2032" s="141">
        <v>2022</v>
      </c>
      <c r="B2032" s="140" t="s">
        <v>24</v>
      </c>
      <c r="C2032" s="140" t="s">
        <v>25</v>
      </c>
      <c r="D2032" s="140" t="s">
        <v>184</v>
      </c>
      <c r="E2032" s="140" t="s">
        <v>188</v>
      </c>
      <c r="F2032" s="140" t="s">
        <v>162</v>
      </c>
      <c r="G2032" s="140" t="s">
        <v>200</v>
      </c>
      <c r="H2032" s="140" t="s">
        <v>199</v>
      </c>
      <c r="I2032" s="141">
        <v>81</v>
      </c>
    </row>
    <row r="2033" spans="1:9" x14ac:dyDescent="0.35">
      <c r="A2033" s="141">
        <v>2022</v>
      </c>
      <c r="B2033" s="140" t="s">
        <v>24</v>
      </c>
      <c r="C2033" s="140" t="s">
        <v>25</v>
      </c>
      <c r="D2033" s="140" t="s">
        <v>184</v>
      </c>
      <c r="E2033" s="140" t="s">
        <v>188</v>
      </c>
      <c r="F2033" s="140" t="s">
        <v>162</v>
      </c>
      <c r="G2033" s="140" t="s">
        <v>200</v>
      </c>
      <c r="H2033" s="140" t="s">
        <v>258</v>
      </c>
      <c r="I2033" s="141">
        <v>19</v>
      </c>
    </row>
    <row r="2034" spans="1:9" x14ac:dyDescent="0.35">
      <c r="A2034" s="141">
        <v>2022</v>
      </c>
      <c r="B2034" s="140" t="s">
        <v>26</v>
      </c>
      <c r="C2034" s="140" t="s">
        <v>27</v>
      </c>
      <c r="D2034" s="140" t="s">
        <v>184</v>
      </c>
      <c r="E2034" s="140" t="s">
        <v>187</v>
      </c>
      <c r="F2034" s="140" t="s">
        <v>162</v>
      </c>
      <c r="G2034" s="140" t="s">
        <v>154</v>
      </c>
      <c r="H2034" s="140" t="s">
        <v>199</v>
      </c>
      <c r="I2034" s="141">
        <v>527</v>
      </c>
    </row>
    <row r="2035" spans="1:9" x14ac:dyDescent="0.35">
      <c r="A2035" s="141">
        <v>2022</v>
      </c>
      <c r="B2035" s="140" t="s">
        <v>26</v>
      </c>
      <c r="C2035" s="140" t="s">
        <v>27</v>
      </c>
      <c r="D2035" s="140" t="s">
        <v>184</v>
      </c>
      <c r="E2035" s="140" t="s">
        <v>187</v>
      </c>
      <c r="F2035" s="140" t="s">
        <v>162</v>
      </c>
      <c r="G2035" s="140" t="s">
        <v>154</v>
      </c>
      <c r="H2035" s="140" t="s">
        <v>258</v>
      </c>
      <c r="I2035" s="141">
        <v>21</v>
      </c>
    </row>
    <row r="2036" spans="1:9" x14ac:dyDescent="0.35">
      <c r="A2036" s="141">
        <v>2022</v>
      </c>
      <c r="B2036" s="140" t="s">
        <v>26</v>
      </c>
      <c r="C2036" s="140" t="s">
        <v>27</v>
      </c>
      <c r="D2036" s="140" t="s">
        <v>184</v>
      </c>
      <c r="E2036" s="140" t="s">
        <v>187</v>
      </c>
      <c r="F2036" s="140" t="s">
        <v>162</v>
      </c>
      <c r="G2036" s="140" t="s">
        <v>200</v>
      </c>
      <c r="H2036" s="140" t="s">
        <v>199</v>
      </c>
      <c r="I2036" s="141">
        <v>103</v>
      </c>
    </row>
    <row r="2037" spans="1:9" x14ac:dyDescent="0.35">
      <c r="A2037" s="141">
        <v>2022</v>
      </c>
      <c r="B2037" s="140" t="s">
        <v>26</v>
      </c>
      <c r="C2037" s="140" t="s">
        <v>27</v>
      </c>
      <c r="D2037" s="140" t="s">
        <v>184</v>
      </c>
      <c r="E2037" s="140" t="s">
        <v>187</v>
      </c>
      <c r="F2037" s="140" t="s">
        <v>162</v>
      </c>
      <c r="G2037" s="140" t="s">
        <v>200</v>
      </c>
      <c r="H2037" s="140" t="s">
        <v>258</v>
      </c>
      <c r="I2037" s="141">
        <v>4</v>
      </c>
    </row>
    <row r="2038" spans="1:9" x14ac:dyDescent="0.35">
      <c r="A2038" s="141">
        <v>2022</v>
      </c>
      <c r="B2038" s="140" t="s">
        <v>28</v>
      </c>
      <c r="C2038" s="140" t="s">
        <v>29</v>
      </c>
      <c r="D2038" s="140" t="s">
        <v>184</v>
      </c>
      <c r="E2038" s="140" t="s">
        <v>187</v>
      </c>
      <c r="F2038" s="140" t="s">
        <v>162</v>
      </c>
      <c r="G2038" s="140" t="s">
        <v>154</v>
      </c>
      <c r="H2038" s="140" t="s">
        <v>199</v>
      </c>
      <c r="I2038" s="141">
        <v>458</v>
      </c>
    </row>
    <row r="2039" spans="1:9" x14ac:dyDescent="0.35">
      <c r="A2039" s="141">
        <v>2022</v>
      </c>
      <c r="B2039" s="140" t="s">
        <v>28</v>
      </c>
      <c r="C2039" s="140" t="s">
        <v>29</v>
      </c>
      <c r="D2039" s="140" t="s">
        <v>184</v>
      </c>
      <c r="E2039" s="140" t="s">
        <v>187</v>
      </c>
      <c r="F2039" s="140" t="s">
        <v>162</v>
      </c>
      <c r="G2039" s="140" t="s">
        <v>154</v>
      </c>
      <c r="H2039" s="140" t="s">
        <v>258</v>
      </c>
      <c r="I2039" s="141">
        <v>31</v>
      </c>
    </row>
    <row r="2040" spans="1:9" x14ac:dyDescent="0.35">
      <c r="A2040" s="141">
        <v>2022</v>
      </c>
      <c r="B2040" s="140" t="s">
        <v>28</v>
      </c>
      <c r="C2040" s="140" t="s">
        <v>29</v>
      </c>
      <c r="D2040" s="140" t="s">
        <v>184</v>
      </c>
      <c r="E2040" s="140" t="s">
        <v>187</v>
      </c>
      <c r="F2040" s="140" t="s">
        <v>162</v>
      </c>
      <c r="G2040" s="140" t="s">
        <v>200</v>
      </c>
      <c r="H2040" s="140" t="s">
        <v>199</v>
      </c>
      <c r="I2040" s="141">
        <v>213</v>
      </c>
    </row>
    <row r="2041" spans="1:9" x14ac:dyDescent="0.35">
      <c r="A2041" s="141">
        <v>2022</v>
      </c>
      <c r="B2041" s="140" t="s">
        <v>28</v>
      </c>
      <c r="C2041" s="140" t="s">
        <v>29</v>
      </c>
      <c r="D2041" s="140" t="s">
        <v>184</v>
      </c>
      <c r="E2041" s="140" t="s">
        <v>187</v>
      </c>
      <c r="F2041" s="140" t="s">
        <v>162</v>
      </c>
      <c r="G2041" s="140" t="s">
        <v>200</v>
      </c>
      <c r="H2041" s="140" t="s">
        <v>258</v>
      </c>
      <c r="I2041" s="141">
        <v>9</v>
      </c>
    </row>
    <row r="2042" spans="1:9" x14ac:dyDescent="0.35">
      <c r="A2042" s="141">
        <v>2022</v>
      </c>
      <c r="B2042" s="140" t="s">
        <v>30</v>
      </c>
      <c r="C2042" s="140" t="s">
        <v>31</v>
      </c>
      <c r="D2042" s="140" t="s">
        <v>184</v>
      </c>
      <c r="E2042" s="140" t="s">
        <v>187</v>
      </c>
      <c r="F2042" s="140" t="s">
        <v>162</v>
      </c>
      <c r="G2042" s="140" t="s">
        <v>154</v>
      </c>
      <c r="H2042" s="140" t="s">
        <v>199</v>
      </c>
      <c r="I2042" s="141">
        <v>24</v>
      </c>
    </row>
    <row r="2043" spans="1:9" x14ac:dyDescent="0.35">
      <c r="A2043" s="141">
        <v>2022</v>
      </c>
      <c r="B2043" s="140" t="s">
        <v>30</v>
      </c>
      <c r="C2043" s="140" t="s">
        <v>31</v>
      </c>
      <c r="D2043" s="140" t="s">
        <v>184</v>
      </c>
      <c r="E2043" s="140" t="s">
        <v>187</v>
      </c>
      <c r="F2043" s="140" t="s">
        <v>162</v>
      </c>
      <c r="G2043" s="140" t="s">
        <v>154</v>
      </c>
      <c r="H2043" s="140" t="s">
        <v>258</v>
      </c>
      <c r="I2043" s="141">
        <v>6</v>
      </c>
    </row>
    <row r="2044" spans="1:9" x14ac:dyDescent="0.35">
      <c r="A2044" s="141">
        <v>2022</v>
      </c>
      <c r="B2044" s="140" t="s">
        <v>30</v>
      </c>
      <c r="C2044" s="140" t="s">
        <v>31</v>
      </c>
      <c r="D2044" s="140" t="s">
        <v>184</v>
      </c>
      <c r="E2044" s="140" t="s">
        <v>187</v>
      </c>
      <c r="F2044" s="140" t="s">
        <v>162</v>
      </c>
      <c r="G2044" s="140" t="s">
        <v>200</v>
      </c>
      <c r="H2044" s="140" t="s">
        <v>199</v>
      </c>
      <c r="I2044" s="141">
        <v>17</v>
      </c>
    </row>
    <row r="2045" spans="1:9" x14ac:dyDescent="0.35">
      <c r="A2045" s="141">
        <v>2022</v>
      </c>
      <c r="B2045" s="140" t="s">
        <v>30</v>
      </c>
      <c r="C2045" s="140" t="s">
        <v>31</v>
      </c>
      <c r="D2045" s="140" t="s">
        <v>184</v>
      </c>
      <c r="E2045" s="140" t="s">
        <v>187</v>
      </c>
      <c r="F2045" s="140" t="s">
        <v>162</v>
      </c>
      <c r="G2045" s="140" t="s">
        <v>200</v>
      </c>
      <c r="H2045" s="140" t="s">
        <v>258</v>
      </c>
      <c r="I2045" s="141">
        <v>3</v>
      </c>
    </row>
    <row r="2046" spans="1:9" x14ac:dyDescent="0.35">
      <c r="A2046" s="141">
        <v>2022</v>
      </c>
      <c r="B2046" s="140" t="s">
        <v>32</v>
      </c>
      <c r="C2046" s="140" t="s">
        <v>33</v>
      </c>
      <c r="D2046" s="140" t="s">
        <v>185</v>
      </c>
      <c r="E2046" s="140" t="s">
        <v>186</v>
      </c>
      <c r="F2046" s="140" t="s">
        <v>162</v>
      </c>
      <c r="G2046" s="140" t="s">
        <v>154</v>
      </c>
      <c r="H2046" s="140" t="s">
        <v>199</v>
      </c>
      <c r="I2046" s="141">
        <v>3212</v>
      </c>
    </row>
    <row r="2047" spans="1:9" x14ac:dyDescent="0.35">
      <c r="A2047" s="141">
        <v>2022</v>
      </c>
      <c r="B2047" s="140" t="s">
        <v>32</v>
      </c>
      <c r="C2047" s="140" t="s">
        <v>33</v>
      </c>
      <c r="D2047" s="140" t="s">
        <v>185</v>
      </c>
      <c r="E2047" s="140" t="s">
        <v>186</v>
      </c>
      <c r="F2047" s="140" t="s">
        <v>162</v>
      </c>
      <c r="G2047" s="140" t="s">
        <v>154</v>
      </c>
      <c r="H2047" s="140" t="s">
        <v>258</v>
      </c>
      <c r="I2047" s="141">
        <v>344</v>
      </c>
    </row>
    <row r="2048" spans="1:9" x14ac:dyDescent="0.35">
      <c r="A2048" s="141">
        <v>2022</v>
      </c>
      <c r="B2048" s="140" t="s">
        <v>32</v>
      </c>
      <c r="C2048" s="140" t="s">
        <v>33</v>
      </c>
      <c r="D2048" s="140" t="s">
        <v>185</v>
      </c>
      <c r="E2048" s="140" t="s">
        <v>186</v>
      </c>
      <c r="F2048" s="140" t="s">
        <v>162</v>
      </c>
      <c r="G2048" s="140" t="s">
        <v>200</v>
      </c>
      <c r="H2048" s="140" t="s">
        <v>199</v>
      </c>
      <c r="I2048" s="141">
        <v>819</v>
      </c>
    </row>
    <row r="2049" spans="1:9" x14ac:dyDescent="0.35">
      <c r="A2049" s="141">
        <v>2022</v>
      </c>
      <c r="B2049" s="140" t="s">
        <v>32</v>
      </c>
      <c r="C2049" s="140" t="s">
        <v>33</v>
      </c>
      <c r="D2049" s="140" t="s">
        <v>185</v>
      </c>
      <c r="E2049" s="140" t="s">
        <v>186</v>
      </c>
      <c r="F2049" s="140" t="s">
        <v>162</v>
      </c>
      <c r="G2049" s="140" t="s">
        <v>200</v>
      </c>
      <c r="H2049" s="140" t="s">
        <v>258</v>
      </c>
      <c r="I2049" s="141">
        <v>99</v>
      </c>
    </row>
    <row r="2050" spans="1:9" x14ac:dyDescent="0.35">
      <c r="A2050" s="141">
        <v>2022</v>
      </c>
      <c r="B2050" s="140" t="s">
        <v>34</v>
      </c>
      <c r="C2050" s="140" t="s">
        <v>35</v>
      </c>
      <c r="D2050" s="140" t="s">
        <v>185</v>
      </c>
      <c r="E2050" s="140" t="s">
        <v>186</v>
      </c>
      <c r="F2050" s="140" t="s">
        <v>162</v>
      </c>
      <c r="G2050" s="140" t="s">
        <v>154</v>
      </c>
      <c r="H2050" s="140" t="s">
        <v>199</v>
      </c>
      <c r="I2050" s="141">
        <v>911</v>
      </c>
    </row>
    <row r="2051" spans="1:9" x14ac:dyDescent="0.35">
      <c r="A2051" s="141">
        <v>2022</v>
      </c>
      <c r="B2051" s="140" t="s">
        <v>34</v>
      </c>
      <c r="C2051" s="140" t="s">
        <v>35</v>
      </c>
      <c r="D2051" s="140" t="s">
        <v>185</v>
      </c>
      <c r="E2051" s="140" t="s">
        <v>186</v>
      </c>
      <c r="F2051" s="140" t="s">
        <v>162</v>
      </c>
      <c r="G2051" s="140" t="s">
        <v>154</v>
      </c>
      <c r="H2051" s="140" t="s">
        <v>258</v>
      </c>
      <c r="I2051" s="141">
        <v>68</v>
      </c>
    </row>
    <row r="2052" spans="1:9" x14ac:dyDescent="0.35">
      <c r="A2052" s="141">
        <v>2022</v>
      </c>
      <c r="B2052" s="140" t="s">
        <v>34</v>
      </c>
      <c r="C2052" s="140" t="s">
        <v>35</v>
      </c>
      <c r="D2052" s="140" t="s">
        <v>185</v>
      </c>
      <c r="E2052" s="140" t="s">
        <v>186</v>
      </c>
      <c r="F2052" s="140" t="s">
        <v>162</v>
      </c>
      <c r="G2052" s="140" t="s">
        <v>200</v>
      </c>
      <c r="H2052" s="140" t="s">
        <v>199</v>
      </c>
      <c r="I2052" s="141">
        <v>188</v>
      </c>
    </row>
    <row r="2053" spans="1:9" x14ac:dyDescent="0.35">
      <c r="A2053" s="141">
        <v>2022</v>
      </c>
      <c r="B2053" s="140" t="s">
        <v>34</v>
      </c>
      <c r="C2053" s="140" t="s">
        <v>35</v>
      </c>
      <c r="D2053" s="140" t="s">
        <v>185</v>
      </c>
      <c r="E2053" s="140" t="s">
        <v>186</v>
      </c>
      <c r="F2053" s="140" t="s">
        <v>162</v>
      </c>
      <c r="G2053" s="140" t="s">
        <v>200</v>
      </c>
      <c r="H2053" s="140" t="s">
        <v>258</v>
      </c>
      <c r="I2053" s="141">
        <v>14</v>
      </c>
    </row>
    <row r="2054" spans="1:9" x14ac:dyDescent="0.35">
      <c r="A2054" s="141">
        <v>2022</v>
      </c>
      <c r="B2054" s="140" t="s">
        <v>190</v>
      </c>
      <c r="C2054" s="140" t="s">
        <v>202</v>
      </c>
      <c r="D2054" s="140" t="s">
        <v>184</v>
      </c>
      <c r="E2054" s="140" t="s">
        <v>187</v>
      </c>
      <c r="F2054" s="140" t="s">
        <v>162</v>
      </c>
      <c r="G2054" s="140" t="s">
        <v>154</v>
      </c>
      <c r="H2054" s="140" t="s">
        <v>199</v>
      </c>
      <c r="I2054" s="141">
        <v>479</v>
      </c>
    </row>
    <row r="2055" spans="1:9" x14ac:dyDescent="0.35">
      <c r="A2055" s="141">
        <v>2022</v>
      </c>
      <c r="B2055" s="140" t="s">
        <v>190</v>
      </c>
      <c r="C2055" s="140" t="s">
        <v>202</v>
      </c>
      <c r="D2055" s="140" t="s">
        <v>184</v>
      </c>
      <c r="E2055" s="140" t="s">
        <v>187</v>
      </c>
      <c r="F2055" s="140" t="s">
        <v>162</v>
      </c>
      <c r="G2055" s="140" t="s">
        <v>154</v>
      </c>
      <c r="H2055" s="140" t="s">
        <v>258</v>
      </c>
      <c r="I2055" s="141">
        <v>24</v>
      </c>
    </row>
    <row r="2056" spans="1:9" x14ac:dyDescent="0.35">
      <c r="A2056" s="141">
        <v>2022</v>
      </c>
      <c r="B2056" s="140" t="s">
        <v>190</v>
      </c>
      <c r="C2056" s="140" t="s">
        <v>202</v>
      </c>
      <c r="D2056" s="140" t="s">
        <v>184</v>
      </c>
      <c r="E2056" s="140" t="s">
        <v>187</v>
      </c>
      <c r="F2056" s="140" t="s">
        <v>162</v>
      </c>
      <c r="G2056" s="140" t="s">
        <v>200</v>
      </c>
      <c r="H2056" s="140" t="s">
        <v>199</v>
      </c>
      <c r="I2056" s="141">
        <v>224</v>
      </c>
    </row>
    <row r="2057" spans="1:9" x14ac:dyDescent="0.35">
      <c r="A2057" s="141">
        <v>2022</v>
      </c>
      <c r="B2057" s="140" t="s">
        <v>190</v>
      </c>
      <c r="C2057" s="140" t="s">
        <v>202</v>
      </c>
      <c r="D2057" s="140" t="s">
        <v>184</v>
      </c>
      <c r="E2057" s="140" t="s">
        <v>187</v>
      </c>
      <c r="F2057" s="140" t="s">
        <v>162</v>
      </c>
      <c r="G2057" s="140" t="s">
        <v>200</v>
      </c>
      <c r="H2057" s="140" t="s">
        <v>258</v>
      </c>
      <c r="I2057" s="141">
        <v>12</v>
      </c>
    </row>
    <row r="2058" spans="1:9" x14ac:dyDescent="0.35">
      <c r="A2058" s="141">
        <v>2022</v>
      </c>
      <c r="B2058" s="140" t="s">
        <v>38</v>
      </c>
      <c r="C2058" s="140" t="s">
        <v>39</v>
      </c>
      <c r="D2058" s="140" t="s">
        <v>184</v>
      </c>
      <c r="E2058" s="140" t="s">
        <v>187</v>
      </c>
      <c r="F2058" s="140" t="s">
        <v>162</v>
      </c>
      <c r="G2058" s="140" t="s">
        <v>154</v>
      </c>
      <c r="H2058" s="140" t="s">
        <v>199</v>
      </c>
      <c r="I2058" s="141">
        <v>395</v>
      </c>
    </row>
    <row r="2059" spans="1:9" x14ac:dyDescent="0.35">
      <c r="A2059" s="141">
        <v>2022</v>
      </c>
      <c r="B2059" s="140" t="s">
        <v>38</v>
      </c>
      <c r="C2059" s="140" t="s">
        <v>39</v>
      </c>
      <c r="D2059" s="140" t="s">
        <v>184</v>
      </c>
      <c r="E2059" s="140" t="s">
        <v>187</v>
      </c>
      <c r="F2059" s="140" t="s">
        <v>162</v>
      </c>
      <c r="G2059" s="140" t="s">
        <v>154</v>
      </c>
      <c r="H2059" s="140" t="s">
        <v>258</v>
      </c>
      <c r="I2059" s="141">
        <v>10</v>
      </c>
    </row>
    <row r="2060" spans="1:9" x14ac:dyDescent="0.35">
      <c r="A2060" s="141">
        <v>2022</v>
      </c>
      <c r="B2060" s="140" t="s">
        <v>38</v>
      </c>
      <c r="C2060" s="140" t="s">
        <v>39</v>
      </c>
      <c r="D2060" s="140" t="s">
        <v>184</v>
      </c>
      <c r="E2060" s="140" t="s">
        <v>187</v>
      </c>
      <c r="F2060" s="140" t="s">
        <v>162</v>
      </c>
      <c r="G2060" s="140" t="s">
        <v>200</v>
      </c>
      <c r="H2060" s="140" t="s">
        <v>199</v>
      </c>
      <c r="I2060" s="141">
        <v>98</v>
      </c>
    </row>
    <row r="2061" spans="1:9" x14ac:dyDescent="0.35">
      <c r="A2061" s="141">
        <v>2022</v>
      </c>
      <c r="B2061" s="140" t="s">
        <v>38</v>
      </c>
      <c r="C2061" s="140" t="s">
        <v>39</v>
      </c>
      <c r="D2061" s="140" t="s">
        <v>184</v>
      </c>
      <c r="E2061" s="140" t="s">
        <v>187</v>
      </c>
      <c r="F2061" s="140" t="s">
        <v>162</v>
      </c>
      <c r="G2061" s="140" t="s">
        <v>200</v>
      </c>
      <c r="H2061" s="140" t="s">
        <v>258</v>
      </c>
      <c r="I2061" s="141">
        <v>1</v>
      </c>
    </row>
    <row r="2062" spans="1:9" x14ac:dyDescent="0.35">
      <c r="A2062" s="141">
        <v>2022</v>
      </c>
      <c r="B2062" s="140" t="s">
        <v>40</v>
      </c>
      <c r="C2062" s="140" t="s">
        <v>41</v>
      </c>
      <c r="D2062" s="140" t="s">
        <v>184</v>
      </c>
      <c r="E2062" s="140" t="s">
        <v>186</v>
      </c>
      <c r="F2062" s="140" t="s">
        <v>162</v>
      </c>
      <c r="G2062" s="140" t="s">
        <v>154</v>
      </c>
      <c r="H2062" s="140" t="s">
        <v>199</v>
      </c>
      <c r="I2062" s="141">
        <v>616</v>
      </c>
    </row>
    <row r="2063" spans="1:9" x14ac:dyDescent="0.35">
      <c r="A2063" s="141">
        <v>2022</v>
      </c>
      <c r="B2063" s="140" t="s">
        <v>40</v>
      </c>
      <c r="C2063" s="140" t="s">
        <v>41</v>
      </c>
      <c r="D2063" s="140" t="s">
        <v>184</v>
      </c>
      <c r="E2063" s="140" t="s">
        <v>186</v>
      </c>
      <c r="F2063" s="140" t="s">
        <v>162</v>
      </c>
      <c r="G2063" s="140" t="s">
        <v>154</v>
      </c>
      <c r="H2063" s="140" t="s">
        <v>258</v>
      </c>
      <c r="I2063" s="141">
        <v>22</v>
      </c>
    </row>
    <row r="2064" spans="1:9" x14ac:dyDescent="0.35">
      <c r="A2064" s="141">
        <v>2022</v>
      </c>
      <c r="B2064" s="140" t="s">
        <v>40</v>
      </c>
      <c r="C2064" s="140" t="s">
        <v>41</v>
      </c>
      <c r="D2064" s="140" t="s">
        <v>184</v>
      </c>
      <c r="E2064" s="140" t="s">
        <v>186</v>
      </c>
      <c r="F2064" s="140" t="s">
        <v>162</v>
      </c>
      <c r="G2064" s="140" t="s">
        <v>200</v>
      </c>
      <c r="H2064" s="140" t="s">
        <v>199</v>
      </c>
      <c r="I2064" s="141">
        <v>185</v>
      </c>
    </row>
    <row r="2065" spans="1:9" x14ac:dyDescent="0.35">
      <c r="A2065" s="141">
        <v>2022</v>
      </c>
      <c r="B2065" s="140" t="s">
        <v>40</v>
      </c>
      <c r="C2065" s="140" t="s">
        <v>41</v>
      </c>
      <c r="D2065" s="140" t="s">
        <v>184</v>
      </c>
      <c r="E2065" s="140" t="s">
        <v>186</v>
      </c>
      <c r="F2065" s="140" t="s">
        <v>162</v>
      </c>
      <c r="G2065" s="140" t="s">
        <v>200</v>
      </c>
      <c r="H2065" s="140" t="s">
        <v>258</v>
      </c>
      <c r="I2065" s="141">
        <v>7</v>
      </c>
    </row>
    <row r="2066" spans="1:9" x14ac:dyDescent="0.35">
      <c r="A2066" s="141">
        <v>2022</v>
      </c>
      <c r="B2066" s="140" t="s">
        <v>42</v>
      </c>
      <c r="C2066" s="140" t="s">
        <v>43</v>
      </c>
      <c r="D2066" s="140" t="s">
        <v>184</v>
      </c>
      <c r="E2066" s="140" t="s">
        <v>187</v>
      </c>
      <c r="F2066" s="140" t="s">
        <v>162</v>
      </c>
      <c r="G2066" s="140" t="s">
        <v>154</v>
      </c>
      <c r="H2066" s="140" t="s">
        <v>199</v>
      </c>
      <c r="I2066" s="141">
        <v>633</v>
      </c>
    </row>
    <row r="2067" spans="1:9" x14ac:dyDescent="0.35">
      <c r="A2067" s="141">
        <v>2022</v>
      </c>
      <c r="B2067" s="140" t="s">
        <v>42</v>
      </c>
      <c r="C2067" s="140" t="s">
        <v>43</v>
      </c>
      <c r="D2067" s="140" t="s">
        <v>184</v>
      </c>
      <c r="E2067" s="140" t="s">
        <v>187</v>
      </c>
      <c r="F2067" s="140" t="s">
        <v>162</v>
      </c>
      <c r="G2067" s="140" t="s">
        <v>154</v>
      </c>
      <c r="H2067" s="140" t="s">
        <v>258</v>
      </c>
      <c r="I2067" s="141">
        <v>29</v>
      </c>
    </row>
    <row r="2068" spans="1:9" x14ac:dyDescent="0.35">
      <c r="A2068" s="141">
        <v>2022</v>
      </c>
      <c r="B2068" s="140" t="s">
        <v>42</v>
      </c>
      <c r="C2068" s="140" t="s">
        <v>43</v>
      </c>
      <c r="D2068" s="140" t="s">
        <v>184</v>
      </c>
      <c r="E2068" s="140" t="s">
        <v>187</v>
      </c>
      <c r="F2068" s="140" t="s">
        <v>162</v>
      </c>
      <c r="G2068" s="140" t="s">
        <v>200</v>
      </c>
      <c r="H2068" s="140" t="s">
        <v>199</v>
      </c>
      <c r="I2068" s="141">
        <v>226</v>
      </c>
    </row>
    <row r="2069" spans="1:9" x14ac:dyDescent="0.35">
      <c r="A2069" s="141">
        <v>2022</v>
      </c>
      <c r="B2069" s="140" t="s">
        <v>42</v>
      </c>
      <c r="C2069" s="140" t="s">
        <v>43</v>
      </c>
      <c r="D2069" s="140" t="s">
        <v>184</v>
      </c>
      <c r="E2069" s="140" t="s">
        <v>187</v>
      </c>
      <c r="F2069" s="140" t="s">
        <v>162</v>
      </c>
      <c r="G2069" s="140" t="s">
        <v>200</v>
      </c>
      <c r="H2069" s="140" t="s">
        <v>258</v>
      </c>
      <c r="I2069" s="141">
        <v>10</v>
      </c>
    </row>
    <row r="2070" spans="1:9" x14ac:dyDescent="0.35">
      <c r="A2070" s="141">
        <v>2022</v>
      </c>
      <c r="B2070" s="140" t="s">
        <v>203</v>
      </c>
      <c r="C2070" s="140" t="s">
        <v>47</v>
      </c>
      <c r="D2070" s="140" t="s">
        <v>184</v>
      </c>
      <c r="E2070" s="140" t="s">
        <v>188</v>
      </c>
      <c r="F2070" s="140" t="s">
        <v>162</v>
      </c>
      <c r="G2070" s="140" t="s">
        <v>154</v>
      </c>
      <c r="H2070" s="140" t="s">
        <v>199</v>
      </c>
      <c r="I2070" s="141">
        <v>0</v>
      </c>
    </row>
    <row r="2071" spans="1:9" x14ac:dyDescent="0.35">
      <c r="A2071" s="141">
        <v>2022</v>
      </c>
      <c r="B2071" s="140" t="s">
        <v>203</v>
      </c>
      <c r="C2071" s="140" t="s">
        <v>47</v>
      </c>
      <c r="D2071" s="140" t="s">
        <v>184</v>
      </c>
      <c r="E2071" s="140" t="s">
        <v>188</v>
      </c>
      <c r="F2071" s="140" t="s">
        <v>162</v>
      </c>
      <c r="G2071" s="140" t="s">
        <v>154</v>
      </c>
      <c r="H2071" s="140" t="s">
        <v>258</v>
      </c>
      <c r="I2071" s="141">
        <v>0</v>
      </c>
    </row>
    <row r="2072" spans="1:9" x14ac:dyDescent="0.35">
      <c r="A2072" s="141">
        <v>2022</v>
      </c>
      <c r="B2072" s="140" t="s">
        <v>203</v>
      </c>
      <c r="C2072" s="140" t="s">
        <v>47</v>
      </c>
      <c r="D2072" s="140" t="s">
        <v>184</v>
      </c>
      <c r="E2072" s="140" t="s">
        <v>188</v>
      </c>
      <c r="F2072" s="140" t="s">
        <v>162</v>
      </c>
      <c r="G2072" s="140" t="s">
        <v>200</v>
      </c>
      <c r="H2072" s="140" t="s">
        <v>199</v>
      </c>
      <c r="I2072" s="141">
        <v>0</v>
      </c>
    </row>
    <row r="2073" spans="1:9" x14ac:dyDescent="0.35">
      <c r="A2073" s="141">
        <v>2022</v>
      </c>
      <c r="B2073" s="140" t="s">
        <v>203</v>
      </c>
      <c r="C2073" s="140" t="s">
        <v>47</v>
      </c>
      <c r="D2073" s="140" t="s">
        <v>184</v>
      </c>
      <c r="E2073" s="140" t="s">
        <v>188</v>
      </c>
      <c r="F2073" s="140" t="s">
        <v>162</v>
      </c>
      <c r="G2073" s="140" t="s">
        <v>200</v>
      </c>
      <c r="H2073" s="140" t="s">
        <v>258</v>
      </c>
      <c r="I2073" s="141">
        <v>0</v>
      </c>
    </row>
    <row r="2074" spans="1:9" x14ac:dyDescent="0.35">
      <c r="A2074" s="141">
        <v>2022</v>
      </c>
      <c r="B2074" s="140" t="s">
        <v>48</v>
      </c>
      <c r="C2074" s="140" t="s">
        <v>49</v>
      </c>
      <c r="D2074" s="140" t="s">
        <v>184</v>
      </c>
      <c r="E2074" s="140" t="s">
        <v>187</v>
      </c>
      <c r="F2074" s="140" t="s">
        <v>162</v>
      </c>
      <c r="G2074" s="140" t="s">
        <v>154</v>
      </c>
      <c r="H2074" s="140" t="s">
        <v>199</v>
      </c>
      <c r="I2074" s="141">
        <v>821</v>
      </c>
    </row>
    <row r="2075" spans="1:9" x14ac:dyDescent="0.35">
      <c r="A2075" s="141">
        <v>2022</v>
      </c>
      <c r="B2075" s="140" t="s">
        <v>48</v>
      </c>
      <c r="C2075" s="140" t="s">
        <v>49</v>
      </c>
      <c r="D2075" s="140" t="s">
        <v>184</v>
      </c>
      <c r="E2075" s="140" t="s">
        <v>187</v>
      </c>
      <c r="F2075" s="140" t="s">
        <v>162</v>
      </c>
      <c r="G2075" s="140" t="s">
        <v>154</v>
      </c>
      <c r="H2075" s="140" t="s">
        <v>258</v>
      </c>
      <c r="I2075" s="141">
        <v>60</v>
      </c>
    </row>
    <row r="2076" spans="1:9" x14ac:dyDescent="0.35">
      <c r="A2076" s="141">
        <v>2022</v>
      </c>
      <c r="B2076" s="140" t="s">
        <v>48</v>
      </c>
      <c r="C2076" s="140" t="s">
        <v>49</v>
      </c>
      <c r="D2076" s="140" t="s">
        <v>184</v>
      </c>
      <c r="E2076" s="140" t="s">
        <v>187</v>
      </c>
      <c r="F2076" s="140" t="s">
        <v>162</v>
      </c>
      <c r="G2076" s="140" t="s">
        <v>200</v>
      </c>
      <c r="H2076" s="140" t="s">
        <v>199</v>
      </c>
      <c r="I2076" s="141">
        <v>308</v>
      </c>
    </row>
    <row r="2077" spans="1:9" x14ac:dyDescent="0.35">
      <c r="A2077" s="141">
        <v>2022</v>
      </c>
      <c r="B2077" s="140" t="s">
        <v>48</v>
      </c>
      <c r="C2077" s="140" t="s">
        <v>49</v>
      </c>
      <c r="D2077" s="140" t="s">
        <v>184</v>
      </c>
      <c r="E2077" s="140" t="s">
        <v>187</v>
      </c>
      <c r="F2077" s="140" t="s">
        <v>162</v>
      </c>
      <c r="G2077" s="140" t="s">
        <v>200</v>
      </c>
      <c r="H2077" s="140" t="s">
        <v>258</v>
      </c>
      <c r="I2077" s="141">
        <v>46</v>
      </c>
    </row>
    <row r="2078" spans="1:9" x14ac:dyDescent="0.35">
      <c r="A2078" s="141">
        <v>2022</v>
      </c>
      <c r="B2078" s="140" t="s">
        <v>50</v>
      </c>
      <c r="C2078" s="140" t="s">
        <v>51</v>
      </c>
      <c r="D2078" s="140" t="s">
        <v>184</v>
      </c>
      <c r="E2078" s="140" t="s">
        <v>186</v>
      </c>
      <c r="F2078" s="140" t="s">
        <v>162</v>
      </c>
      <c r="G2078" s="140" t="s">
        <v>154</v>
      </c>
      <c r="H2078" s="140" t="s">
        <v>199</v>
      </c>
      <c r="I2078" s="141">
        <v>910</v>
      </c>
    </row>
    <row r="2079" spans="1:9" x14ac:dyDescent="0.35">
      <c r="A2079" s="141">
        <v>2022</v>
      </c>
      <c r="B2079" s="140" t="s">
        <v>50</v>
      </c>
      <c r="C2079" s="140" t="s">
        <v>51</v>
      </c>
      <c r="D2079" s="140" t="s">
        <v>184</v>
      </c>
      <c r="E2079" s="140" t="s">
        <v>186</v>
      </c>
      <c r="F2079" s="140" t="s">
        <v>162</v>
      </c>
      <c r="G2079" s="140" t="s">
        <v>154</v>
      </c>
      <c r="H2079" s="140" t="s">
        <v>258</v>
      </c>
      <c r="I2079" s="141">
        <v>30</v>
      </c>
    </row>
    <row r="2080" spans="1:9" x14ac:dyDescent="0.35">
      <c r="A2080" s="141">
        <v>2022</v>
      </c>
      <c r="B2080" s="140" t="s">
        <v>50</v>
      </c>
      <c r="C2080" s="140" t="s">
        <v>51</v>
      </c>
      <c r="D2080" s="140" t="s">
        <v>184</v>
      </c>
      <c r="E2080" s="140" t="s">
        <v>186</v>
      </c>
      <c r="F2080" s="140" t="s">
        <v>162</v>
      </c>
      <c r="G2080" s="140" t="s">
        <v>200</v>
      </c>
      <c r="H2080" s="140" t="s">
        <v>199</v>
      </c>
      <c r="I2080" s="141">
        <v>201</v>
      </c>
    </row>
    <row r="2081" spans="1:9" x14ac:dyDescent="0.35">
      <c r="A2081" s="141">
        <v>2022</v>
      </c>
      <c r="B2081" s="140" t="s">
        <v>50</v>
      </c>
      <c r="C2081" s="140" t="s">
        <v>51</v>
      </c>
      <c r="D2081" s="140" t="s">
        <v>184</v>
      </c>
      <c r="E2081" s="140" t="s">
        <v>186</v>
      </c>
      <c r="F2081" s="140" t="s">
        <v>162</v>
      </c>
      <c r="G2081" s="140" t="s">
        <v>200</v>
      </c>
      <c r="H2081" s="140" t="s">
        <v>258</v>
      </c>
      <c r="I2081" s="141">
        <v>15</v>
      </c>
    </row>
    <row r="2082" spans="1:9" x14ac:dyDescent="0.35">
      <c r="A2082" s="141">
        <v>2022</v>
      </c>
      <c r="B2082" s="140" t="s">
        <v>52</v>
      </c>
      <c r="C2082" s="140" t="s">
        <v>53</v>
      </c>
      <c r="D2082" s="140" t="s">
        <v>184</v>
      </c>
      <c r="E2082" s="140" t="s">
        <v>187</v>
      </c>
      <c r="F2082" s="140" t="s">
        <v>162</v>
      </c>
      <c r="G2082" s="140" t="s">
        <v>154</v>
      </c>
      <c r="H2082" s="140" t="s">
        <v>199</v>
      </c>
      <c r="I2082" s="141">
        <v>455</v>
      </c>
    </row>
    <row r="2083" spans="1:9" x14ac:dyDescent="0.35">
      <c r="A2083" s="141">
        <v>2022</v>
      </c>
      <c r="B2083" s="140" t="s">
        <v>52</v>
      </c>
      <c r="C2083" s="140" t="s">
        <v>53</v>
      </c>
      <c r="D2083" s="140" t="s">
        <v>184</v>
      </c>
      <c r="E2083" s="140" t="s">
        <v>187</v>
      </c>
      <c r="F2083" s="140" t="s">
        <v>162</v>
      </c>
      <c r="G2083" s="140" t="s">
        <v>154</v>
      </c>
      <c r="H2083" s="140" t="s">
        <v>258</v>
      </c>
      <c r="I2083" s="141">
        <v>26</v>
      </c>
    </row>
    <row r="2084" spans="1:9" x14ac:dyDescent="0.35">
      <c r="A2084" s="141">
        <v>2022</v>
      </c>
      <c r="B2084" s="140" t="s">
        <v>52</v>
      </c>
      <c r="C2084" s="140" t="s">
        <v>53</v>
      </c>
      <c r="D2084" s="140" t="s">
        <v>184</v>
      </c>
      <c r="E2084" s="140" t="s">
        <v>187</v>
      </c>
      <c r="F2084" s="140" t="s">
        <v>162</v>
      </c>
      <c r="G2084" s="140" t="s">
        <v>200</v>
      </c>
      <c r="H2084" s="140" t="s">
        <v>199</v>
      </c>
      <c r="I2084" s="141">
        <v>112</v>
      </c>
    </row>
    <row r="2085" spans="1:9" x14ac:dyDescent="0.35">
      <c r="A2085" s="141">
        <v>2022</v>
      </c>
      <c r="B2085" s="140" t="s">
        <v>52</v>
      </c>
      <c r="C2085" s="140" t="s">
        <v>53</v>
      </c>
      <c r="D2085" s="140" t="s">
        <v>184</v>
      </c>
      <c r="E2085" s="140" t="s">
        <v>187</v>
      </c>
      <c r="F2085" s="140" t="s">
        <v>162</v>
      </c>
      <c r="G2085" s="140" t="s">
        <v>200</v>
      </c>
      <c r="H2085" s="140" t="s">
        <v>258</v>
      </c>
      <c r="I2085" s="141">
        <v>18</v>
      </c>
    </row>
    <row r="2086" spans="1:9" x14ac:dyDescent="0.35">
      <c r="A2086" s="141">
        <v>2022</v>
      </c>
      <c r="B2086" s="140" t="s">
        <v>54</v>
      </c>
      <c r="C2086" s="140" t="s">
        <v>55</v>
      </c>
      <c r="D2086" s="140" t="s">
        <v>184</v>
      </c>
      <c r="E2086" s="140" t="s">
        <v>188</v>
      </c>
      <c r="F2086" s="140" t="s">
        <v>162</v>
      </c>
      <c r="G2086" s="140" t="s">
        <v>154</v>
      </c>
      <c r="H2086" s="140" t="s">
        <v>199</v>
      </c>
      <c r="I2086" s="141">
        <v>525</v>
      </c>
    </row>
    <row r="2087" spans="1:9" x14ac:dyDescent="0.35">
      <c r="A2087" s="141">
        <v>2022</v>
      </c>
      <c r="B2087" s="140" t="s">
        <v>54</v>
      </c>
      <c r="C2087" s="140" t="s">
        <v>55</v>
      </c>
      <c r="D2087" s="140" t="s">
        <v>184</v>
      </c>
      <c r="E2087" s="140" t="s">
        <v>188</v>
      </c>
      <c r="F2087" s="140" t="s">
        <v>162</v>
      </c>
      <c r="G2087" s="140" t="s">
        <v>154</v>
      </c>
      <c r="H2087" s="140" t="s">
        <v>258</v>
      </c>
      <c r="I2087" s="141">
        <v>13</v>
      </c>
    </row>
    <row r="2088" spans="1:9" x14ac:dyDescent="0.35">
      <c r="A2088" s="141">
        <v>2022</v>
      </c>
      <c r="B2088" s="140" t="s">
        <v>54</v>
      </c>
      <c r="C2088" s="140" t="s">
        <v>55</v>
      </c>
      <c r="D2088" s="140" t="s">
        <v>184</v>
      </c>
      <c r="E2088" s="140" t="s">
        <v>188</v>
      </c>
      <c r="F2088" s="140" t="s">
        <v>162</v>
      </c>
      <c r="G2088" s="140" t="s">
        <v>200</v>
      </c>
      <c r="H2088" s="140" t="s">
        <v>199</v>
      </c>
      <c r="I2088" s="141">
        <v>77</v>
      </c>
    </row>
    <row r="2089" spans="1:9" x14ac:dyDescent="0.35">
      <c r="A2089" s="141">
        <v>2022</v>
      </c>
      <c r="B2089" s="140" t="s">
        <v>54</v>
      </c>
      <c r="C2089" s="140" t="s">
        <v>55</v>
      </c>
      <c r="D2089" s="140" t="s">
        <v>184</v>
      </c>
      <c r="E2089" s="140" t="s">
        <v>188</v>
      </c>
      <c r="F2089" s="140" t="s">
        <v>162</v>
      </c>
      <c r="G2089" s="140" t="s">
        <v>200</v>
      </c>
      <c r="H2089" s="140" t="s">
        <v>258</v>
      </c>
      <c r="I2089" s="141">
        <v>1</v>
      </c>
    </row>
    <row r="2090" spans="1:9" x14ac:dyDescent="0.35">
      <c r="A2090" s="141">
        <v>2022</v>
      </c>
      <c r="B2090" s="140" t="s">
        <v>56</v>
      </c>
      <c r="C2090" s="140" t="s">
        <v>57</v>
      </c>
      <c r="D2090" s="140" t="s">
        <v>185</v>
      </c>
      <c r="E2090" s="140" t="s">
        <v>186</v>
      </c>
      <c r="F2090" s="140" t="s">
        <v>162</v>
      </c>
      <c r="G2090" s="140" t="s">
        <v>154</v>
      </c>
      <c r="H2090" s="140" t="s">
        <v>199</v>
      </c>
      <c r="I2090" s="141">
        <v>566</v>
      </c>
    </row>
    <row r="2091" spans="1:9" x14ac:dyDescent="0.35">
      <c r="A2091" s="141">
        <v>2022</v>
      </c>
      <c r="B2091" s="140" t="s">
        <v>56</v>
      </c>
      <c r="C2091" s="140" t="s">
        <v>57</v>
      </c>
      <c r="D2091" s="140" t="s">
        <v>185</v>
      </c>
      <c r="E2091" s="140" t="s">
        <v>186</v>
      </c>
      <c r="F2091" s="140" t="s">
        <v>162</v>
      </c>
      <c r="G2091" s="140" t="s">
        <v>154</v>
      </c>
      <c r="H2091" s="140" t="s">
        <v>258</v>
      </c>
      <c r="I2091" s="141">
        <v>17</v>
      </c>
    </row>
    <row r="2092" spans="1:9" x14ac:dyDescent="0.35">
      <c r="A2092" s="141">
        <v>2022</v>
      </c>
      <c r="B2092" s="140" t="s">
        <v>56</v>
      </c>
      <c r="C2092" s="140" t="s">
        <v>57</v>
      </c>
      <c r="D2092" s="140" t="s">
        <v>185</v>
      </c>
      <c r="E2092" s="140" t="s">
        <v>186</v>
      </c>
      <c r="F2092" s="140" t="s">
        <v>162</v>
      </c>
      <c r="G2092" s="140" t="s">
        <v>200</v>
      </c>
      <c r="H2092" s="140" t="s">
        <v>199</v>
      </c>
      <c r="I2092" s="141">
        <v>208</v>
      </c>
    </row>
    <row r="2093" spans="1:9" x14ac:dyDescent="0.35">
      <c r="A2093" s="141">
        <v>2022</v>
      </c>
      <c r="B2093" s="140" t="s">
        <v>56</v>
      </c>
      <c r="C2093" s="140" t="s">
        <v>57</v>
      </c>
      <c r="D2093" s="140" t="s">
        <v>185</v>
      </c>
      <c r="E2093" s="140" t="s">
        <v>186</v>
      </c>
      <c r="F2093" s="140" t="s">
        <v>162</v>
      </c>
      <c r="G2093" s="140" t="s">
        <v>200</v>
      </c>
      <c r="H2093" s="140" t="s">
        <v>258</v>
      </c>
      <c r="I2093" s="141">
        <v>7</v>
      </c>
    </row>
    <row r="2094" spans="1:9" x14ac:dyDescent="0.35">
      <c r="A2094" s="141">
        <v>2022</v>
      </c>
      <c r="B2094" s="140" t="s">
        <v>58</v>
      </c>
      <c r="C2094" s="140" t="s">
        <v>59</v>
      </c>
      <c r="D2094" s="140" t="s">
        <v>184</v>
      </c>
      <c r="E2094" s="140" t="s">
        <v>188</v>
      </c>
      <c r="F2094" s="140" t="s">
        <v>162</v>
      </c>
      <c r="G2094" s="140" t="s">
        <v>154</v>
      </c>
      <c r="H2094" s="140" t="s">
        <v>199</v>
      </c>
      <c r="I2094" s="141">
        <v>412</v>
      </c>
    </row>
    <row r="2095" spans="1:9" x14ac:dyDescent="0.35">
      <c r="A2095" s="141">
        <v>2022</v>
      </c>
      <c r="B2095" s="140" t="s">
        <v>58</v>
      </c>
      <c r="C2095" s="140" t="s">
        <v>59</v>
      </c>
      <c r="D2095" s="140" t="s">
        <v>184</v>
      </c>
      <c r="E2095" s="140" t="s">
        <v>188</v>
      </c>
      <c r="F2095" s="140" t="s">
        <v>162</v>
      </c>
      <c r="G2095" s="140" t="s">
        <v>154</v>
      </c>
      <c r="H2095" s="140" t="s">
        <v>258</v>
      </c>
      <c r="I2095" s="141">
        <v>17</v>
      </c>
    </row>
    <row r="2096" spans="1:9" x14ac:dyDescent="0.35">
      <c r="A2096" s="141">
        <v>2022</v>
      </c>
      <c r="B2096" s="140" t="s">
        <v>58</v>
      </c>
      <c r="C2096" s="140" t="s">
        <v>59</v>
      </c>
      <c r="D2096" s="140" t="s">
        <v>184</v>
      </c>
      <c r="E2096" s="140" t="s">
        <v>188</v>
      </c>
      <c r="F2096" s="140" t="s">
        <v>162</v>
      </c>
      <c r="G2096" s="140" t="s">
        <v>200</v>
      </c>
      <c r="H2096" s="140" t="s">
        <v>199</v>
      </c>
      <c r="I2096" s="141">
        <v>48</v>
      </c>
    </row>
    <row r="2097" spans="1:9" x14ac:dyDescent="0.35">
      <c r="A2097" s="141">
        <v>2022</v>
      </c>
      <c r="B2097" s="140" t="s">
        <v>58</v>
      </c>
      <c r="C2097" s="140" t="s">
        <v>59</v>
      </c>
      <c r="D2097" s="140" t="s">
        <v>184</v>
      </c>
      <c r="E2097" s="140" t="s">
        <v>188</v>
      </c>
      <c r="F2097" s="140" t="s">
        <v>162</v>
      </c>
      <c r="G2097" s="140" t="s">
        <v>200</v>
      </c>
      <c r="H2097" s="140" t="s">
        <v>258</v>
      </c>
      <c r="I2097" s="141">
        <v>2</v>
      </c>
    </row>
    <row r="2098" spans="1:9" x14ac:dyDescent="0.35">
      <c r="A2098" s="141">
        <v>2022</v>
      </c>
      <c r="B2098" s="140" t="s">
        <v>92</v>
      </c>
      <c r="C2098" s="140" t="s">
        <v>93</v>
      </c>
      <c r="D2098" s="140" t="s">
        <v>184</v>
      </c>
      <c r="E2098" s="140" t="s">
        <v>186</v>
      </c>
      <c r="F2098" s="140" t="s">
        <v>162</v>
      </c>
      <c r="G2098" s="140" t="s">
        <v>154</v>
      </c>
      <c r="H2098" s="140" t="s">
        <v>199</v>
      </c>
      <c r="I2098" s="141">
        <v>0</v>
      </c>
    </row>
    <row r="2099" spans="1:9" x14ac:dyDescent="0.35">
      <c r="A2099" s="141">
        <v>2022</v>
      </c>
      <c r="B2099" s="140" t="s">
        <v>92</v>
      </c>
      <c r="C2099" s="140" t="s">
        <v>93</v>
      </c>
      <c r="D2099" s="140" t="s">
        <v>184</v>
      </c>
      <c r="E2099" s="140" t="s">
        <v>186</v>
      </c>
      <c r="F2099" s="140" t="s">
        <v>162</v>
      </c>
      <c r="G2099" s="140" t="s">
        <v>154</v>
      </c>
      <c r="H2099" s="140" t="s">
        <v>258</v>
      </c>
      <c r="I2099" s="141">
        <v>0</v>
      </c>
    </row>
    <row r="2100" spans="1:9" x14ac:dyDescent="0.35">
      <c r="A2100" s="141">
        <v>2022</v>
      </c>
      <c r="B2100" s="140" t="s">
        <v>92</v>
      </c>
      <c r="C2100" s="140" t="s">
        <v>93</v>
      </c>
      <c r="D2100" s="140" t="s">
        <v>184</v>
      </c>
      <c r="E2100" s="140" t="s">
        <v>186</v>
      </c>
      <c r="F2100" s="140" t="s">
        <v>162</v>
      </c>
      <c r="G2100" s="140" t="s">
        <v>200</v>
      </c>
      <c r="H2100" s="140" t="s">
        <v>199</v>
      </c>
      <c r="I2100" s="141">
        <v>0</v>
      </c>
    </row>
    <row r="2101" spans="1:9" x14ac:dyDescent="0.35">
      <c r="A2101" s="141">
        <v>2022</v>
      </c>
      <c r="B2101" s="140" t="s">
        <v>92</v>
      </c>
      <c r="C2101" s="140" t="s">
        <v>93</v>
      </c>
      <c r="D2101" s="140" t="s">
        <v>184</v>
      </c>
      <c r="E2101" s="140" t="s">
        <v>186</v>
      </c>
      <c r="F2101" s="140" t="s">
        <v>162</v>
      </c>
      <c r="G2101" s="140" t="s">
        <v>200</v>
      </c>
      <c r="H2101" s="140" t="s">
        <v>258</v>
      </c>
      <c r="I2101" s="141">
        <v>0</v>
      </c>
    </row>
    <row r="2102" spans="1:9" x14ac:dyDescent="0.35">
      <c r="A2102" s="141">
        <v>2022</v>
      </c>
      <c r="B2102" s="140" t="s">
        <v>60</v>
      </c>
      <c r="C2102" s="140" t="s">
        <v>61</v>
      </c>
      <c r="D2102" s="140" t="s">
        <v>184</v>
      </c>
      <c r="E2102" s="140" t="s">
        <v>188</v>
      </c>
      <c r="F2102" s="140" t="s">
        <v>162</v>
      </c>
      <c r="G2102" s="140" t="s">
        <v>154</v>
      </c>
      <c r="H2102" s="140" t="s">
        <v>199</v>
      </c>
      <c r="I2102" s="141">
        <v>369</v>
      </c>
    </row>
    <row r="2103" spans="1:9" x14ac:dyDescent="0.35">
      <c r="A2103" s="141">
        <v>2022</v>
      </c>
      <c r="B2103" s="140" t="s">
        <v>60</v>
      </c>
      <c r="C2103" s="140" t="s">
        <v>61</v>
      </c>
      <c r="D2103" s="140" t="s">
        <v>184</v>
      </c>
      <c r="E2103" s="140" t="s">
        <v>188</v>
      </c>
      <c r="F2103" s="140" t="s">
        <v>162</v>
      </c>
      <c r="G2103" s="140" t="s">
        <v>154</v>
      </c>
      <c r="H2103" s="140" t="s">
        <v>258</v>
      </c>
      <c r="I2103" s="141">
        <v>8</v>
      </c>
    </row>
    <row r="2104" spans="1:9" x14ac:dyDescent="0.35">
      <c r="A2104" s="141">
        <v>2022</v>
      </c>
      <c r="B2104" s="140" t="s">
        <v>60</v>
      </c>
      <c r="C2104" s="140" t="s">
        <v>61</v>
      </c>
      <c r="D2104" s="140" t="s">
        <v>184</v>
      </c>
      <c r="E2104" s="140" t="s">
        <v>188</v>
      </c>
      <c r="F2104" s="140" t="s">
        <v>162</v>
      </c>
      <c r="G2104" s="140" t="s">
        <v>200</v>
      </c>
      <c r="H2104" s="140" t="s">
        <v>199</v>
      </c>
      <c r="I2104" s="141">
        <v>44</v>
      </c>
    </row>
    <row r="2105" spans="1:9" x14ac:dyDescent="0.35">
      <c r="A2105" s="141">
        <v>2022</v>
      </c>
      <c r="B2105" s="140" t="s">
        <v>60</v>
      </c>
      <c r="C2105" s="140" t="s">
        <v>61</v>
      </c>
      <c r="D2105" s="140" t="s">
        <v>184</v>
      </c>
      <c r="E2105" s="140" t="s">
        <v>188</v>
      </c>
      <c r="F2105" s="140" t="s">
        <v>162</v>
      </c>
      <c r="G2105" s="140" t="s">
        <v>200</v>
      </c>
      <c r="H2105" s="140" t="s">
        <v>258</v>
      </c>
      <c r="I2105" s="141">
        <v>1</v>
      </c>
    </row>
    <row r="2106" spans="1:9" x14ac:dyDescent="0.35">
      <c r="A2106" s="141">
        <v>2022</v>
      </c>
      <c r="B2106" s="140" t="s">
        <v>62</v>
      </c>
      <c r="C2106" s="140" t="s">
        <v>63</v>
      </c>
      <c r="D2106" s="140" t="s">
        <v>184</v>
      </c>
      <c r="E2106" s="140" t="s">
        <v>187</v>
      </c>
      <c r="F2106" s="140" t="s">
        <v>162</v>
      </c>
      <c r="G2106" s="140" t="s">
        <v>154</v>
      </c>
      <c r="H2106" s="140" t="s">
        <v>199</v>
      </c>
      <c r="I2106" s="141">
        <v>79</v>
      </c>
    </row>
    <row r="2107" spans="1:9" x14ac:dyDescent="0.35">
      <c r="A2107" s="141">
        <v>2022</v>
      </c>
      <c r="B2107" s="140" t="s">
        <v>62</v>
      </c>
      <c r="C2107" s="140" t="s">
        <v>63</v>
      </c>
      <c r="D2107" s="140" t="s">
        <v>184</v>
      </c>
      <c r="E2107" s="140" t="s">
        <v>187</v>
      </c>
      <c r="F2107" s="140" t="s">
        <v>162</v>
      </c>
      <c r="G2107" s="140" t="s">
        <v>154</v>
      </c>
      <c r="H2107" s="140" t="s">
        <v>258</v>
      </c>
      <c r="I2107" s="141">
        <v>0</v>
      </c>
    </row>
    <row r="2108" spans="1:9" x14ac:dyDescent="0.35">
      <c r="A2108" s="141">
        <v>2022</v>
      </c>
      <c r="B2108" s="140" t="s">
        <v>62</v>
      </c>
      <c r="C2108" s="140" t="s">
        <v>63</v>
      </c>
      <c r="D2108" s="140" t="s">
        <v>184</v>
      </c>
      <c r="E2108" s="140" t="s">
        <v>187</v>
      </c>
      <c r="F2108" s="140" t="s">
        <v>162</v>
      </c>
      <c r="G2108" s="140" t="s">
        <v>200</v>
      </c>
      <c r="H2108" s="140" t="s">
        <v>199</v>
      </c>
      <c r="I2108" s="141">
        <v>21</v>
      </c>
    </row>
    <row r="2109" spans="1:9" x14ac:dyDescent="0.35">
      <c r="A2109" s="141">
        <v>2022</v>
      </c>
      <c r="B2109" s="140" t="s">
        <v>62</v>
      </c>
      <c r="C2109" s="140" t="s">
        <v>63</v>
      </c>
      <c r="D2109" s="140" t="s">
        <v>184</v>
      </c>
      <c r="E2109" s="140" t="s">
        <v>187</v>
      </c>
      <c r="F2109" s="140" t="s">
        <v>162</v>
      </c>
      <c r="G2109" s="140" t="s">
        <v>200</v>
      </c>
      <c r="H2109" s="140" t="s">
        <v>258</v>
      </c>
      <c r="I2109" s="141">
        <v>1</v>
      </c>
    </row>
    <row r="2110" spans="1:9" x14ac:dyDescent="0.35">
      <c r="A2110" s="141">
        <v>2022</v>
      </c>
      <c r="B2110" s="140" t="s">
        <v>64</v>
      </c>
      <c r="C2110" s="140" t="s">
        <v>65</v>
      </c>
      <c r="D2110" s="140" t="s">
        <v>184</v>
      </c>
      <c r="E2110" s="140" t="s">
        <v>188</v>
      </c>
      <c r="F2110" s="140" t="s">
        <v>162</v>
      </c>
      <c r="G2110" s="140" t="s">
        <v>154</v>
      </c>
      <c r="H2110" s="140" t="s">
        <v>199</v>
      </c>
      <c r="I2110" s="141">
        <v>108</v>
      </c>
    </row>
    <row r="2111" spans="1:9" x14ac:dyDescent="0.35">
      <c r="A2111" s="141">
        <v>2022</v>
      </c>
      <c r="B2111" s="140" t="s">
        <v>64</v>
      </c>
      <c r="C2111" s="140" t="s">
        <v>65</v>
      </c>
      <c r="D2111" s="140" t="s">
        <v>184</v>
      </c>
      <c r="E2111" s="140" t="s">
        <v>188</v>
      </c>
      <c r="F2111" s="140" t="s">
        <v>162</v>
      </c>
      <c r="G2111" s="140" t="s">
        <v>154</v>
      </c>
      <c r="H2111" s="140" t="s">
        <v>258</v>
      </c>
      <c r="I2111" s="141">
        <v>0</v>
      </c>
    </row>
    <row r="2112" spans="1:9" x14ac:dyDescent="0.35">
      <c r="A2112" s="141">
        <v>2022</v>
      </c>
      <c r="B2112" s="140" t="s">
        <v>64</v>
      </c>
      <c r="C2112" s="140" t="s">
        <v>65</v>
      </c>
      <c r="D2112" s="140" t="s">
        <v>184</v>
      </c>
      <c r="E2112" s="140" t="s">
        <v>188</v>
      </c>
      <c r="F2112" s="140" t="s">
        <v>162</v>
      </c>
      <c r="G2112" s="140" t="s">
        <v>200</v>
      </c>
      <c r="H2112" s="140" t="s">
        <v>199</v>
      </c>
      <c r="I2112" s="141">
        <v>37</v>
      </c>
    </row>
    <row r="2113" spans="1:9" x14ac:dyDescent="0.35">
      <c r="A2113" s="141">
        <v>2022</v>
      </c>
      <c r="B2113" s="140" t="s">
        <v>64</v>
      </c>
      <c r="C2113" s="140" t="s">
        <v>65</v>
      </c>
      <c r="D2113" s="140" t="s">
        <v>184</v>
      </c>
      <c r="E2113" s="140" t="s">
        <v>188</v>
      </c>
      <c r="F2113" s="140" t="s">
        <v>162</v>
      </c>
      <c r="G2113" s="140" t="s">
        <v>200</v>
      </c>
      <c r="H2113" s="140" t="s">
        <v>258</v>
      </c>
      <c r="I2113" s="141">
        <v>0</v>
      </c>
    </row>
    <row r="2114" spans="1:9" x14ac:dyDescent="0.35">
      <c r="A2114" s="141">
        <v>2022</v>
      </c>
      <c r="B2114" s="140" t="s">
        <v>66</v>
      </c>
      <c r="C2114" s="140" t="s">
        <v>67</v>
      </c>
      <c r="D2114" s="140" t="s">
        <v>184</v>
      </c>
      <c r="E2114" s="140" t="s">
        <v>186</v>
      </c>
      <c r="F2114" s="140" t="s">
        <v>162</v>
      </c>
      <c r="G2114" s="140" t="s">
        <v>154</v>
      </c>
      <c r="H2114" s="140" t="s">
        <v>199</v>
      </c>
      <c r="I2114" s="141">
        <v>558</v>
      </c>
    </row>
    <row r="2115" spans="1:9" x14ac:dyDescent="0.35">
      <c r="A2115" s="141">
        <v>2022</v>
      </c>
      <c r="B2115" s="140" t="s">
        <v>66</v>
      </c>
      <c r="C2115" s="140" t="s">
        <v>67</v>
      </c>
      <c r="D2115" s="140" t="s">
        <v>184</v>
      </c>
      <c r="E2115" s="140" t="s">
        <v>186</v>
      </c>
      <c r="F2115" s="140" t="s">
        <v>162</v>
      </c>
      <c r="G2115" s="140" t="s">
        <v>154</v>
      </c>
      <c r="H2115" s="140" t="s">
        <v>258</v>
      </c>
      <c r="I2115" s="141">
        <v>20</v>
      </c>
    </row>
    <row r="2116" spans="1:9" x14ac:dyDescent="0.35">
      <c r="A2116" s="141">
        <v>2022</v>
      </c>
      <c r="B2116" s="140" t="s">
        <v>66</v>
      </c>
      <c r="C2116" s="140" t="s">
        <v>67</v>
      </c>
      <c r="D2116" s="140" t="s">
        <v>184</v>
      </c>
      <c r="E2116" s="140" t="s">
        <v>186</v>
      </c>
      <c r="F2116" s="140" t="s">
        <v>162</v>
      </c>
      <c r="G2116" s="140" t="s">
        <v>200</v>
      </c>
      <c r="H2116" s="140" t="s">
        <v>199</v>
      </c>
      <c r="I2116" s="141">
        <v>149</v>
      </c>
    </row>
    <row r="2117" spans="1:9" x14ac:dyDescent="0.35">
      <c r="A2117" s="141">
        <v>2022</v>
      </c>
      <c r="B2117" s="140" t="s">
        <v>66</v>
      </c>
      <c r="C2117" s="140" t="s">
        <v>67</v>
      </c>
      <c r="D2117" s="140" t="s">
        <v>184</v>
      </c>
      <c r="E2117" s="140" t="s">
        <v>186</v>
      </c>
      <c r="F2117" s="140" t="s">
        <v>162</v>
      </c>
      <c r="G2117" s="140" t="s">
        <v>200</v>
      </c>
      <c r="H2117" s="140" t="s">
        <v>258</v>
      </c>
      <c r="I2117" s="141">
        <v>3</v>
      </c>
    </row>
    <row r="2118" spans="1:9" x14ac:dyDescent="0.35">
      <c r="A2118" s="141">
        <v>2022</v>
      </c>
      <c r="B2118" s="140" t="s">
        <v>68</v>
      </c>
      <c r="C2118" s="140" t="s">
        <v>69</v>
      </c>
      <c r="D2118" s="140" t="s">
        <v>184</v>
      </c>
      <c r="E2118" s="140" t="s">
        <v>188</v>
      </c>
      <c r="F2118" s="140" t="s">
        <v>162</v>
      </c>
      <c r="G2118" s="140" t="s">
        <v>154</v>
      </c>
      <c r="H2118" s="140" t="s">
        <v>199</v>
      </c>
      <c r="I2118" s="141">
        <v>250</v>
      </c>
    </row>
    <row r="2119" spans="1:9" x14ac:dyDescent="0.35">
      <c r="A2119" s="141">
        <v>2022</v>
      </c>
      <c r="B2119" s="140" t="s">
        <v>68</v>
      </c>
      <c r="C2119" s="140" t="s">
        <v>69</v>
      </c>
      <c r="D2119" s="140" t="s">
        <v>184</v>
      </c>
      <c r="E2119" s="140" t="s">
        <v>188</v>
      </c>
      <c r="F2119" s="140" t="s">
        <v>162</v>
      </c>
      <c r="G2119" s="140" t="s">
        <v>154</v>
      </c>
      <c r="H2119" s="140" t="s">
        <v>258</v>
      </c>
      <c r="I2119" s="141">
        <v>4</v>
      </c>
    </row>
    <row r="2120" spans="1:9" x14ac:dyDescent="0.35">
      <c r="A2120" s="141">
        <v>2022</v>
      </c>
      <c r="B2120" s="140" t="s">
        <v>68</v>
      </c>
      <c r="C2120" s="140" t="s">
        <v>69</v>
      </c>
      <c r="D2120" s="140" t="s">
        <v>184</v>
      </c>
      <c r="E2120" s="140" t="s">
        <v>188</v>
      </c>
      <c r="F2120" s="140" t="s">
        <v>162</v>
      </c>
      <c r="G2120" s="140" t="s">
        <v>200</v>
      </c>
      <c r="H2120" s="140" t="s">
        <v>199</v>
      </c>
      <c r="I2120" s="141">
        <v>31</v>
      </c>
    </row>
    <row r="2121" spans="1:9" x14ac:dyDescent="0.35">
      <c r="A2121" s="141">
        <v>2022</v>
      </c>
      <c r="B2121" s="140" t="s">
        <v>68</v>
      </c>
      <c r="C2121" s="140" t="s">
        <v>69</v>
      </c>
      <c r="D2121" s="140" t="s">
        <v>184</v>
      </c>
      <c r="E2121" s="140" t="s">
        <v>188</v>
      </c>
      <c r="F2121" s="140" t="s">
        <v>162</v>
      </c>
      <c r="G2121" s="140" t="s">
        <v>200</v>
      </c>
      <c r="H2121" s="140" t="s">
        <v>258</v>
      </c>
      <c r="I2121" s="141">
        <v>0</v>
      </c>
    </row>
    <row r="2122" spans="1:9" x14ac:dyDescent="0.35">
      <c r="A2122" s="141">
        <v>2022</v>
      </c>
      <c r="B2122" s="140" t="s">
        <v>70</v>
      </c>
      <c r="C2122" s="140" t="s">
        <v>71</v>
      </c>
      <c r="D2122" s="140" t="s">
        <v>184</v>
      </c>
      <c r="E2122" s="140" t="s">
        <v>188</v>
      </c>
      <c r="F2122" s="140" t="s">
        <v>162</v>
      </c>
      <c r="G2122" s="140" t="s">
        <v>154</v>
      </c>
      <c r="H2122" s="140" t="s">
        <v>199</v>
      </c>
      <c r="I2122" s="141">
        <v>299</v>
      </c>
    </row>
    <row r="2123" spans="1:9" x14ac:dyDescent="0.35">
      <c r="A2123" s="141">
        <v>2022</v>
      </c>
      <c r="B2123" s="140" t="s">
        <v>70</v>
      </c>
      <c r="C2123" s="140" t="s">
        <v>71</v>
      </c>
      <c r="D2123" s="140" t="s">
        <v>184</v>
      </c>
      <c r="E2123" s="140" t="s">
        <v>188</v>
      </c>
      <c r="F2123" s="140" t="s">
        <v>162</v>
      </c>
      <c r="G2123" s="140" t="s">
        <v>154</v>
      </c>
      <c r="H2123" s="140" t="s">
        <v>258</v>
      </c>
      <c r="I2123" s="141">
        <v>3</v>
      </c>
    </row>
    <row r="2124" spans="1:9" x14ac:dyDescent="0.35">
      <c r="A2124" s="141">
        <v>2022</v>
      </c>
      <c r="B2124" s="140" t="s">
        <v>70</v>
      </c>
      <c r="C2124" s="140" t="s">
        <v>71</v>
      </c>
      <c r="D2124" s="140" t="s">
        <v>184</v>
      </c>
      <c r="E2124" s="140" t="s">
        <v>188</v>
      </c>
      <c r="F2124" s="140" t="s">
        <v>162</v>
      </c>
      <c r="G2124" s="140" t="s">
        <v>200</v>
      </c>
      <c r="H2124" s="140" t="s">
        <v>199</v>
      </c>
      <c r="I2124" s="141">
        <v>77</v>
      </c>
    </row>
    <row r="2125" spans="1:9" x14ac:dyDescent="0.35">
      <c r="A2125" s="141">
        <v>2022</v>
      </c>
      <c r="B2125" s="140" t="s">
        <v>70</v>
      </c>
      <c r="C2125" s="140" t="s">
        <v>71</v>
      </c>
      <c r="D2125" s="140" t="s">
        <v>184</v>
      </c>
      <c r="E2125" s="140" t="s">
        <v>188</v>
      </c>
      <c r="F2125" s="140" t="s">
        <v>162</v>
      </c>
      <c r="G2125" s="140" t="s">
        <v>200</v>
      </c>
      <c r="H2125" s="140" t="s">
        <v>258</v>
      </c>
      <c r="I2125" s="141">
        <v>3</v>
      </c>
    </row>
    <row r="2126" spans="1:9" x14ac:dyDescent="0.35">
      <c r="A2126" s="141">
        <v>2022</v>
      </c>
      <c r="B2126" s="140" t="s">
        <v>72</v>
      </c>
      <c r="C2126" s="140" t="s">
        <v>73</v>
      </c>
      <c r="D2126" s="140" t="s">
        <v>185</v>
      </c>
      <c r="E2126" s="140" t="s">
        <v>186</v>
      </c>
      <c r="F2126" s="140" t="s">
        <v>162</v>
      </c>
      <c r="G2126" s="140" t="s">
        <v>154</v>
      </c>
      <c r="H2126" s="140" t="s">
        <v>199</v>
      </c>
      <c r="I2126" s="141">
        <v>468</v>
      </c>
    </row>
    <row r="2127" spans="1:9" x14ac:dyDescent="0.35">
      <c r="A2127" s="141">
        <v>2022</v>
      </c>
      <c r="B2127" s="140" t="s">
        <v>72</v>
      </c>
      <c r="C2127" s="140" t="s">
        <v>73</v>
      </c>
      <c r="D2127" s="140" t="s">
        <v>185</v>
      </c>
      <c r="E2127" s="140" t="s">
        <v>186</v>
      </c>
      <c r="F2127" s="140" t="s">
        <v>162</v>
      </c>
      <c r="G2127" s="140" t="s">
        <v>154</v>
      </c>
      <c r="H2127" s="140" t="s">
        <v>258</v>
      </c>
      <c r="I2127" s="141">
        <v>21</v>
      </c>
    </row>
    <row r="2128" spans="1:9" x14ac:dyDescent="0.35">
      <c r="A2128" s="141">
        <v>2022</v>
      </c>
      <c r="B2128" s="140" t="s">
        <v>72</v>
      </c>
      <c r="C2128" s="140" t="s">
        <v>73</v>
      </c>
      <c r="D2128" s="140" t="s">
        <v>185</v>
      </c>
      <c r="E2128" s="140" t="s">
        <v>186</v>
      </c>
      <c r="F2128" s="140" t="s">
        <v>162</v>
      </c>
      <c r="G2128" s="140" t="s">
        <v>200</v>
      </c>
      <c r="H2128" s="140" t="s">
        <v>199</v>
      </c>
      <c r="I2128" s="141">
        <v>238</v>
      </c>
    </row>
    <row r="2129" spans="1:9" x14ac:dyDescent="0.35">
      <c r="A2129" s="141">
        <v>2022</v>
      </c>
      <c r="B2129" s="140" t="s">
        <v>72</v>
      </c>
      <c r="C2129" s="140" t="s">
        <v>73</v>
      </c>
      <c r="D2129" s="140" t="s">
        <v>185</v>
      </c>
      <c r="E2129" s="140" t="s">
        <v>186</v>
      </c>
      <c r="F2129" s="140" t="s">
        <v>162</v>
      </c>
      <c r="G2129" s="140" t="s">
        <v>200</v>
      </c>
      <c r="H2129" s="140" t="s">
        <v>258</v>
      </c>
      <c r="I2129" s="141">
        <v>11</v>
      </c>
    </row>
    <row r="2130" spans="1:9" x14ac:dyDescent="0.35">
      <c r="A2130" s="141">
        <v>2022</v>
      </c>
      <c r="B2130" s="140" t="s">
        <v>74</v>
      </c>
      <c r="C2130" s="140" t="s">
        <v>75</v>
      </c>
      <c r="D2130" s="140" t="s">
        <v>184</v>
      </c>
      <c r="E2130" s="140" t="s">
        <v>187</v>
      </c>
      <c r="F2130" s="140" t="s">
        <v>162</v>
      </c>
      <c r="G2130" s="140" t="s">
        <v>154</v>
      </c>
      <c r="H2130" s="140" t="s">
        <v>199</v>
      </c>
      <c r="I2130" s="141">
        <v>289</v>
      </c>
    </row>
    <row r="2131" spans="1:9" x14ac:dyDescent="0.35">
      <c r="A2131" s="141">
        <v>2022</v>
      </c>
      <c r="B2131" s="140" t="s">
        <v>74</v>
      </c>
      <c r="C2131" s="140" t="s">
        <v>75</v>
      </c>
      <c r="D2131" s="140" t="s">
        <v>184</v>
      </c>
      <c r="E2131" s="140" t="s">
        <v>187</v>
      </c>
      <c r="F2131" s="140" t="s">
        <v>162</v>
      </c>
      <c r="G2131" s="140" t="s">
        <v>154</v>
      </c>
      <c r="H2131" s="140" t="s">
        <v>258</v>
      </c>
      <c r="I2131" s="141">
        <v>32</v>
      </c>
    </row>
    <row r="2132" spans="1:9" x14ac:dyDescent="0.35">
      <c r="A2132" s="141">
        <v>2022</v>
      </c>
      <c r="B2132" s="140" t="s">
        <v>74</v>
      </c>
      <c r="C2132" s="140" t="s">
        <v>75</v>
      </c>
      <c r="D2132" s="140" t="s">
        <v>184</v>
      </c>
      <c r="E2132" s="140" t="s">
        <v>187</v>
      </c>
      <c r="F2132" s="140" t="s">
        <v>162</v>
      </c>
      <c r="G2132" s="140" t="s">
        <v>200</v>
      </c>
      <c r="H2132" s="140" t="s">
        <v>199</v>
      </c>
      <c r="I2132" s="141">
        <v>104</v>
      </c>
    </row>
    <row r="2133" spans="1:9" x14ac:dyDescent="0.35">
      <c r="A2133" s="141">
        <v>2022</v>
      </c>
      <c r="B2133" s="140" t="s">
        <v>74</v>
      </c>
      <c r="C2133" s="140" t="s">
        <v>75</v>
      </c>
      <c r="D2133" s="140" t="s">
        <v>184</v>
      </c>
      <c r="E2133" s="140" t="s">
        <v>187</v>
      </c>
      <c r="F2133" s="140" t="s">
        <v>162</v>
      </c>
      <c r="G2133" s="140" t="s">
        <v>200</v>
      </c>
      <c r="H2133" s="140" t="s">
        <v>258</v>
      </c>
      <c r="I2133" s="141">
        <v>7</v>
      </c>
    </row>
    <row r="2134" spans="1:9" x14ac:dyDescent="0.35">
      <c r="A2134" s="141">
        <v>2022</v>
      </c>
      <c r="B2134" s="140" t="s">
        <v>76</v>
      </c>
      <c r="C2134" s="140" t="s">
        <v>77</v>
      </c>
      <c r="D2134" s="140" t="s">
        <v>184</v>
      </c>
      <c r="E2134" s="140" t="s">
        <v>188</v>
      </c>
      <c r="F2134" s="140" t="s">
        <v>162</v>
      </c>
      <c r="G2134" s="140" t="s">
        <v>154</v>
      </c>
      <c r="H2134" s="140" t="s">
        <v>199</v>
      </c>
      <c r="I2134" s="141">
        <v>217</v>
      </c>
    </row>
    <row r="2135" spans="1:9" x14ac:dyDescent="0.35">
      <c r="A2135" s="141">
        <v>2022</v>
      </c>
      <c r="B2135" s="140" t="s">
        <v>76</v>
      </c>
      <c r="C2135" s="140" t="s">
        <v>77</v>
      </c>
      <c r="D2135" s="140" t="s">
        <v>184</v>
      </c>
      <c r="E2135" s="140" t="s">
        <v>188</v>
      </c>
      <c r="F2135" s="140" t="s">
        <v>162</v>
      </c>
      <c r="G2135" s="140" t="s">
        <v>154</v>
      </c>
      <c r="H2135" s="140" t="s">
        <v>258</v>
      </c>
      <c r="I2135" s="141">
        <v>34</v>
      </c>
    </row>
    <row r="2136" spans="1:9" x14ac:dyDescent="0.35">
      <c r="A2136" s="141">
        <v>2022</v>
      </c>
      <c r="B2136" s="140" t="s">
        <v>76</v>
      </c>
      <c r="C2136" s="140" t="s">
        <v>77</v>
      </c>
      <c r="D2136" s="140" t="s">
        <v>184</v>
      </c>
      <c r="E2136" s="140" t="s">
        <v>188</v>
      </c>
      <c r="F2136" s="140" t="s">
        <v>162</v>
      </c>
      <c r="G2136" s="140" t="s">
        <v>200</v>
      </c>
      <c r="H2136" s="140" t="s">
        <v>199</v>
      </c>
      <c r="I2136" s="141">
        <v>61</v>
      </c>
    </row>
    <row r="2137" spans="1:9" x14ac:dyDescent="0.35">
      <c r="A2137" s="141">
        <v>2022</v>
      </c>
      <c r="B2137" s="140" t="s">
        <v>76</v>
      </c>
      <c r="C2137" s="140" t="s">
        <v>77</v>
      </c>
      <c r="D2137" s="140" t="s">
        <v>184</v>
      </c>
      <c r="E2137" s="140" t="s">
        <v>188</v>
      </c>
      <c r="F2137" s="140" t="s">
        <v>162</v>
      </c>
      <c r="G2137" s="140" t="s">
        <v>200</v>
      </c>
      <c r="H2137" s="140" t="s">
        <v>258</v>
      </c>
      <c r="I2137" s="141">
        <v>6</v>
      </c>
    </row>
    <row r="2138" spans="1:9" x14ac:dyDescent="0.35">
      <c r="A2138" s="141">
        <v>2022</v>
      </c>
      <c r="B2138" s="140" t="s">
        <v>78</v>
      </c>
      <c r="C2138" s="140" t="s">
        <v>79</v>
      </c>
      <c r="D2138" s="140" t="s">
        <v>184</v>
      </c>
      <c r="E2138" s="140" t="s">
        <v>186</v>
      </c>
      <c r="F2138" s="140" t="s">
        <v>162</v>
      </c>
      <c r="G2138" s="140" t="s">
        <v>154</v>
      </c>
      <c r="H2138" s="140" t="s">
        <v>199</v>
      </c>
      <c r="I2138" s="141">
        <v>498</v>
      </c>
    </row>
    <row r="2139" spans="1:9" x14ac:dyDescent="0.35">
      <c r="A2139" s="141">
        <v>2022</v>
      </c>
      <c r="B2139" s="140" t="s">
        <v>78</v>
      </c>
      <c r="C2139" s="140" t="s">
        <v>79</v>
      </c>
      <c r="D2139" s="140" t="s">
        <v>184</v>
      </c>
      <c r="E2139" s="140" t="s">
        <v>186</v>
      </c>
      <c r="F2139" s="140" t="s">
        <v>162</v>
      </c>
      <c r="G2139" s="140" t="s">
        <v>154</v>
      </c>
      <c r="H2139" s="140" t="s">
        <v>258</v>
      </c>
      <c r="I2139" s="141">
        <v>16</v>
      </c>
    </row>
    <row r="2140" spans="1:9" x14ac:dyDescent="0.35">
      <c r="A2140" s="141">
        <v>2022</v>
      </c>
      <c r="B2140" s="140" t="s">
        <v>78</v>
      </c>
      <c r="C2140" s="140" t="s">
        <v>79</v>
      </c>
      <c r="D2140" s="140" t="s">
        <v>184</v>
      </c>
      <c r="E2140" s="140" t="s">
        <v>186</v>
      </c>
      <c r="F2140" s="140" t="s">
        <v>162</v>
      </c>
      <c r="G2140" s="140" t="s">
        <v>200</v>
      </c>
      <c r="H2140" s="140" t="s">
        <v>199</v>
      </c>
      <c r="I2140" s="141">
        <v>131</v>
      </c>
    </row>
    <row r="2141" spans="1:9" x14ac:dyDescent="0.35">
      <c r="A2141" s="141">
        <v>2022</v>
      </c>
      <c r="B2141" s="140" t="s">
        <v>78</v>
      </c>
      <c r="C2141" s="140" t="s">
        <v>79</v>
      </c>
      <c r="D2141" s="140" t="s">
        <v>184</v>
      </c>
      <c r="E2141" s="140" t="s">
        <v>186</v>
      </c>
      <c r="F2141" s="140" t="s">
        <v>162</v>
      </c>
      <c r="G2141" s="140" t="s">
        <v>200</v>
      </c>
      <c r="H2141" s="140" t="s">
        <v>258</v>
      </c>
      <c r="I2141" s="141">
        <v>8</v>
      </c>
    </row>
    <row r="2142" spans="1:9" x14ac:dyDescent="0.35">
      <c r="A2142" s="141">
        <v>2022</v>
      </c>
      <c r="B2142" s="140" t="s">
        <v>80</v>
      </c>
      <c r="C2142" s="140" t="s">
        <v>81</v>
      </c>
      <c r="D2142" s="140" t="s">
        <v>185</v>
      </c>
      <c r="E2142" s="140" t="s">
        <v>186</v>
      </c>
      <c r="F2142" s="140" t="s">
        <v>162</v>
      </c>
      <c r="G2142" s="140" t="s">
        <v>154</v>
      </c>
      <c r="H2142" s="140" t="s">
        <v>199</v>
      </c>
      <c r="I2142" s="141">
        <v>479</v>
      </c>
    </row>
    <row r="2143" spans="1:9" x14ac:dyDescent="0.35">
      <c r="A2143" s="141">
        <v>2022</v>
      </c>
      <c r="B2143" s="140" t="s">
        <v>80</v>
      </c>
      <c r="C2143" s="140" t="s">
        <v>81</v>
      </c>
      <c r="D2143" s="140" t="s">
        <v>185</v>
      </c>
      <c r="E2143" s="140" t="s">
        <v>186</v>
      </c>
      <c r="F2143" s="140" t="s">
        <v>162</v>
      </c>
      <c r="G2143" s="140" t="s">
        <v>154</v>
      </c>
      <c r="H2143" s="140" t="s">
        <v>258</v>
      </c>
      <c r="I2143" s="141">
        <v>24</v>
      </c>
    </row>
    <row r="2144" spans="1:9" x14ac:dyDescent="0.35">
      <c r="A2144" s="141">
        <v>2022</v>
      </c>
      <c r="B2144" s="140" t="s">
        <v>80</v>
      </c>
      <c r="C2144" s="140" t="s">
        <v>81</v>
      </c>
      <c r="D2144" s="140" t="s">
        <v>185</v>
      </c>
      <c r="E2144" s="140" t="s">
        <v>186</v>
      </c>
      <c r="F2144" s="140" t="s">
        <v>162</v>
      </c>
      <c r="G2144" s="140" t="s">
        <v>200</v>
      </c>
      <c r="H2144" s="140" t="s">
        <v>199</v>
      </c>
      <c r="I2144" s="141">
        <v>152</v>
      </c>
    </row>
    <row r="2145" spans="1:9" x14ac:dyDescent="0.35">
      <c r="A2145" s="141">
        <v>2022</v>
      </c>
      <c r="B2145" s="140" t="s">
        <v>80</v>
      </c>
      <c r="C2145" s="140" t="s">
        <v>81</v>
      </c>
      <c r="D2145" s="140" t="s">
        <v>185</v>
      </c>
      <c r="E2145" s="140" t="s">
        <v>186</v>
      </c>
      <c r="F2145" s="140" t="s">
        <v>162</v>
      </c>
      <c r="G2145" s="140" t="s">
        <v>200</v>
      </c>
      <c r="H2145" s="140" t="s">
        <v>258</v>
      </c>
      <c r="I2145" s="141">
        <v>51</v>
      </c>
    </row>
    <row r="2146" spans="1:9" x14ac:dyDescent="0.35">
      <c r="A2146" s="141">
        <v>2022</v>
      </c>
      <c r="B2146" s="140" t="s">
        <v>82</v>
      </c>
      <c r="C2146" s="140" t="s">
        <v>83</v>
      </c>
      <c r="D2146" s="140" t="s">
        <v>184</v>
      </c>
      <c r="E2146" s="140" t="s">
        <v>187</v>
      </c>
      <c r="F2146" s="140" t="s">
        <v>162</v>
      </c>
      <c r="G2146" s="140" t="s">
        <v>154</v>
      </c>
      <c r="H2146" s="140" t="s">
        <v>199</v>
      </c>
      <c r="I2146" s="141">
        <v>0</v>
      </c>
    </row>
    <row r="2147" spans="1:9" x14ac:dyDescent="0.35">
      <c r="A2147" s="141">
        <v>2022</v>
      </c>
      <c r="B2147" s="140" t="s">
        <v>82</v>
      </c>
      <c r="C2147" s="140" t="s">
        <v>83</v>
      </c>
      <c r="D2147" s="140" t="s">
        <v>184</v>
      </c>
      <c r="E2147" s="140" t="s">
        <v>187</v>
      </c>
      <c r="F2147" s="140" t="s">
        <v>162</v>
      </c>
      <c r="G2147" s="140" t="s">
        <v>154</v>
      </c>
      <c r="H2147" s="140" t="s">
        <v>258</v>
      </c>
      <c r="I2147" s="141">
        <v>0</v>
      </c>
    </row>
    <row r="2148" spans="1:9" x14ac:dyDescent="0.35">
      <c r="A2148" s="141">
        <v>2022</v>
      </c>
      <c r="B2148" s="140" t="s">
        <v>82</v>
      </c>
      <c r="C2148" s="140" t="s">
        <v>83</v>
      </c>
      <c r="D2148" s="140" t="s">
        <v>184</v>
      </c>
      <c r="E2148" s="140" t="s">
        <v>187</v>
      </c>
      <c r="F2148" s="140" t="s">
        <v>162</v>
      </c>
      <c r="G2148" s="140" t="s">
        <v>200</v>
      </c>
      <c r="H2148" s="140" t="s">
        <v>199</v>
      </c>
      <c r="I2148" s="141">
        <v>0</v>
      </c>
    </row>
    <row r="2149" spans="1:9" x14ac:dyDescent="0.35">
      <c r="A2149" s="141">
        <v>2022</v>
      </c>
      <c r="B2149" s="140" t="s">
        <v>82</v>
      </c>
      <c r="C2149" s="140" t="s">
        <v>83</v>
      </c>
      <c r="D2149" s="140" t="s">
        <v>184</v>
      </c>
      <c r="E2149" s="140" t="s">
        <v>187</v>
      </c>
      <c r="F2149" s="140" t="s">
        <v>162</v>
      </c>
      <c r="G2149" s="140" t="s">
        <v>200</v>
      </c>
      <c r="H2149" s="140" t="s">
        <v>258</v>
      </c>
      <c r="I2149" s="141">
        <v>0</v>
      </c>
    </row>
    <row r="2150" spans="1:9" x14ac:dyDescent="0.35">
      <c r="A2150" s="141">
        <v>2022</v>
      </c>
      <c r="B2150" s="140" t="s">
        <v>84</v>
      </c>
      <c r="C2150" s="140" t="s">
        <v>85</v>
      </c>
      <c r="D2150" s="140" t="s">
        <v>185</v>
      </c>
      <c r="E2150" s="140" t="s">
        <v>186</v>
      </c>
      <c r="F2150" s="140" t="s">
        <v>162</v>
      </c>
      <c r="G2150" s="140" t="s">
        <v>154</v>
      </c>
      <c r="H2150" s="140" t="s">
        <v>199</v>
      </c>
      <c r="I2150" s="141">
        <v>987</v>
      </c>
    </row>
    <row r="2151" spans="1:9" x14ac:dyDescent="0.35">
      <c r="A2151" s="141">
        <v>2022</v>
      </c>
      <c r="B2151" s="140" t="s">
        <v>84</v>
      </c>
      <c r="C2151" s="140" t="s">
        <v>85</v>
      </c>
      <c r="D2151" s="140" t="s">
        <v>185</v>
      </c>
      <c r="E2151" s="140" t="s">
        <v>186</v>
      </c>
      <c r="F2151" s="140" t="s">
        <v>162</v>
      </c>
      <c r="G2151" s="140" t="s">
        <v>154</v>
      </c>
      <c r="H2151" s="140" t="s">
        <v>258</v>
      </c>
      <c r="I2151" s="141">
        <v>88</v>
      </c>
    </row>
    <row r="2152" spans="1:9" x14ac:dyDescent="0.35">
      <c r="A2152" s="141">
        <v>2022</v>
      </c>
      <c r="B2152" s="140" t="s">
        <v>84</v>
      </c>
      <c r="C2152" s="140" t="s">
        <v>85</v>
      </c>
      <c r="D2152" s="140" t="s">
        <v>185</v>
      </c>
      <c r="E2152" s="140" t="s">
        <v>186</v>
      </c>
      <c r="F2152" s="140" t="s">
        <v>162</v>
      </c>
      <c r="G2152" s="140" t="s">
        <v>200</v>
      </c>
      <c r="H2152" s="140" t="s">
        <v>199</v>
      </c>
      <c r="I2152" s="141">
        <v>307</v>
      </c>
    </row>
    <row r="2153" spans="1:9" x14ac:dyDescent="0.35">
      <c r="A2153" s="141">
        <v>2022</v>
      </c>
      <c r="B2153" s="140" t="s">
        <v>84</v>
      </c>
      <c r="C2153" s="140" t="s">
        <v>85</v>
      </c>
      <c r="D2153" s="140" t="s">
        <v>185</v>
      </c>
      <c r="E2153" s="140" t="s">
        <v>186</v>
      </c>
      <c r="F2153" s="140" t="s">
        <v>162</v>
      </c>
      <c r="G2153" s="140" t="s">
        <v>200</v>
      </c>
      <c r="H2153" s="140" t="s">
        <v>258</v>
      </c>
      <c r="I2153" s="141">
        <v>47</v>
      </c>
    </row>
    <row r="2154" spans="1:9" x14ac:dyDescent="0.35">
      <c r="A2154" s="141">
        <v>2022</v>
      </c>
      <c r="B2154" s="140" t="s">
        <v>86</v>
      </c>
      <c r="C2154" s="140" t="s">
        <v>87</v>
      </c>
      <c r="D2154" s="140" t="s">
        <v>184</v>
      </c>
      <c r="E2154" s="140" t="s">
        <v>187</v>
      </c>
      <c r="F2154" s="140" t="s">
        <v>162</v>
      </c>
      <c r="G2154" s="140" t="s">
        <v>154</v>
      </c>
      <c r="H2154" s="140" t="s">
        <v>199</v>
      </c>
      <c r="I2154" s="141">
        <v>256</v>
      </c>
    </row>
    <row r="2155" spans="1:9" x14ac:dyDescent="0.35">
      <c r="A2155" s="141">
        <v>2022</v>
      </c>
      <c r="B2155" s="140" t="s">
        <v>86</v>
      </c>
      <c r="C2155" s="140" t="s">
        <v>87</v>
      </c>
      <c r="D2155" s="140" t="s">
        <v>184</v>
      </c>
      <c r="E2155" s="140" t="s">
        <v>187</v>
      </c>
      <c r="F2155" s="140" t="s">
        <v>162</v>
      </c>
      <c r="G2155" s="140" t="s">
        <v>154</v>
      </c>
      <c r="H2155" s="140" t="s">
        <v>258</v>
      </c>
      <c r="I2155" s="141">
        <v>48</v>
      </c>
    </row>
    <row r="2156" spans="1:9" x14ac:dyDescent="0.35">
      <c r="A2156" s="141">
        <v>2022</v>
      </c>
      <c r="B2156" s="140" t="s">
        <v>86</v>
      </c>
      <c r="C2156" s="140" t="s">
        <v>87</v>
      </c>
      <c r="D2156" s="140" t="s">
        <v>184</v>
      </c>
      <c r="E2156" s="140" t="s">
        <v>187</v>
      </c>
      <c r="F2156" s="140" t="s">
        <v>162</v>
      </c>
      <c r="G2156" s="140" t="s">
        <v>200</v>
      </c>
      <c r="H2156" s="140" t="s">
        <v>199</v>
      </c>
      <c r="I2156" s="141">
        <v>23</v>
      </c>
    </row>
    <row r="2157" spans="1:9" x14ac:dyDescent="0.35">
      <c r="A2157" s="141">
        <v>2022</v>
      </c>
      <c r="B2157" s="140" t="s">
        <v>86</v>
      </c>
      <c r="C2157" s="140" t="s">
        <v>87</v>
      </c>
      <c r="D2157" s="140" t="s">
        <v>184</v>
      </c>
      <c r="E2157" s="140" t="s">
        <v>187</v>
      </c>
      <c r="F2157" s="140" t="s">
        <v>162</v>
      </c>
      <c r="G2157" s="140" t="s">
        <v>200</v>
      </c>
      <c r="H2157" s="140" t="s">
        <v>258</v>
      </c>
      <c r="I2157" s="141">
        <v>0</v>
      </c>
    </row>
    <row r="2158" spans="1:9" x14ac:dyDescent="0.35">
      <c r="A2158" s="141">
        <v>2022</v>
      </c>
      <c r="B2158" s="140" t="s">
        <v>88</v>
      </c>
      <c r="C2158" s="140" t="s">
        <v>89</v>
      </c>
      <c r="D2158" s="140" t="s">
        <v>185</v>
      </c>
      <c r="E2158" s="140" t="s">
        <v>186</v>
      </c>
      <c r="F2158" s="140" t="s">
        <v>162</v>
      </c>
      <c r="G2158" s="140" t="s">
        <v>154</v>
      </c>
      <c r="H2158" s="140" t="s">
        <v>199</v>
      </c>
      <c r="I2158" s="141">
        <v>344</v>
      </c>
    </row>
    <row r="2159" spans="1:9" x14ac:dyDescent="0.35">
      <c r="A2159" s="141">
        <v>2022</v>
      </c>
      <c r="B2159" s="140" t="s">
        <v>88</v>
      </c>
      <c r="C2159" s="140" t="s">
        <v>89</v>
      </c>
      <c r="D2159" s="140" t="s">
        <v>185</v>
      </c>
      <c r="E2159" s="140" t="s">
        <v>186</v>
      </c>
      <c r="F2159" s="140" t="s">
        <v>162</v>
      </c>
      <c r="G2159" s="140" t="s">
        <v>154</v>
      </c>
      <c r="H2159" s="140" t="s">
        <v>258</v>
      </c>
      <c r="I2159" s="141">
        <v>77</v>
      </c>
    </row>
    <row r="2160" spans="1:9" x14ac:dyDescent="0.35">
      <c r="A2160" s="141">
        <v>2022</v>
      </c>
      <c r="B2160" s="140" t="s">
        <v>88</v>
      </c>
      <c r="C2160" s="140" t="s">
        <v>89</v>
      </c>
      <c r="D2160" s="140" t="s">
        <v>185</v>
      </c>
      <c r="E2160" s="140" t="s">
        <v>186</v>
      </c>
      <c r="F2160" s="140" t="s">
        <v>162</v>
      </c>
      <c r="G2160" s="140" t="s">
        <v>200</v>
      </c>
      <c r="H2160" s="140" t="s">
        <v>199</v>
      </c>
      <c r="I2160" s="141">
        <v>221</v>
      </c>
    </row>
    <row r="2161" spans="1:9" x14ac:dyDescent="0.35">
      <c r="A2161" s="141">
        <v>2022</v>
      </c>
      <c r="B2161" s="140" t="s">
        <v>88</v>
      </c>
      <c r="C2161" s="140" t="s">
        <v>89</v>
      </c>
      <c r="D2161" s="140" t="s">
        <v>185</v>
      </c>
      <c r="E2161" s="140" t="s">
        <v>186</v>
      </c>
      <c r="F2161" s="140" t="s">
        <v>162</v>
      </c>
      <c r="G2161" s="140" t="s">
        <v>200</v>
      </c>
      <c r="H2161" s="140" t="s">
        <v>258</v>
      </c>
      <c r="I2161" s="141">
        <v>33</v>
      </c>
    </row>
    <row r="2162" spans="1:9" x14ac:dyDescent="0.35">
      <c r="A2162" s="141">
        <v>2023</v>
      </c>
      <c r="B2162" s="140" t="s">
        <v>0</v>
      </c>
      <c r="C2162" s="140" t="s">
        <v>1</v>
      </c>
      <c r="D2162" s="140" t="s">
        <v>184</v>
      </c>
      <c r="E2162" s="140" t="s">
        <v>186</v>
      </c>
      <c r="F2162" s="140" t="s">
        <v>162</v>
      </c>
      <c r="G2162" s="140" t="s">
        <v>154</v>
      </c>
      <c r="H2162" s="140" t="s">
        <v>199</v>
      </c>
      <c r="I2162" s="141">
        <v>398</v>
      </c>
    </row>
    <row r="2163" spans="1:9" x14ac:dyDescent="0.35">
      <c r="A2163" s="141">
        <v>2023</v>
      </c>
      <c r="B2163" s="140" t="s">
        <v>0</v>
      </c>
      <c r="C2163" s="140" t="s">
        <v>1</v>
      </c>
      <c r="D2163" s="140" t="s">
        <v>184</v>
      </c>
      <c r="E2163" s="140" t="s">
        <v>186</v>
      </c>
      <c r="F2163" s="140" t="s">
        <v>162</v>
      </c>
      <c r="G2163" s="140" t="s">
        <v>154</v>
      </c>
      <c r="H2163" s="140" t="s">
        <v>258</v>
      </c>
      <c r="I2163" s="141">
        <v>16</v>
      </c>
    </row>
    <row r="2164" spans="1:9" x14ac:dyDescent="0.35">
      <c r="A2164" s="141">
        <v>2023</v>
      </c>
      <c r="B2164" s="140" t="s">
        <v>0</v>
      </c>
      <c r="C2164" s="140" t="s">
        <v>1</v>
      </c>
      <c r="D2164" s="140" t="s">
        <v>184</v>
      </c>
      <c r="E2164" s="140" t="s">
        <v>186</v>
      </c>
      <c r="F2164" s="140" t="s">
        <v>162</v>
      </c>
      <c r="G2164" s="140" t="s">
        <v>200</v>
      </c>
      <c r="H2164" s="140" t="s">
        <v>199</v>
      </c>
      <c r="I2164" s="141">
        <v>85</v>
      </c>
    </row>
    <row r="2165" spans="1:9" x14ac:dyDescent="0.35">
      <c r="A2165" s="141">
        <v>2023</v>
      </c>
      <c r="B2165" s="140" t="s">
        <v>0</v>
      </c>
      <c r="C2165" s="140" t="s">
        <v>1</v>
      </c>
      <c r="D2165" s="140" t="s">
        <v>184</v>
      </c>
      <c r="E2165" s="140" t="s">
        <v>186</v>
      </c>
      <c r="F2165" s="140" t="s">
        <v>162</v>
      </c>
      <c r="G2165" s="140" t="s">
        <v>200</v>
      </c>
      <c r="H2165" s="140" t="s">
        <v>258</v>
      </c>
      <c r="I2165" s="141">
        <v>15</v>
      </c>
    </row>
    <row r="2166" spans="1:9" x14ac:dyDescent="0.35">
      <c r="A2166" s="141">
        <v>2023</v>
      </c>
      <c r="B2166" s="140" t="s">
        <v>2</v>
      </c>
      <c r="C2166" s="140" t="s">
        <v>3</v>
      </c>
      <c r="D2166" s="140" t="s">
        <v>184</v>
      </c>
      <c r="E2166" s="140" t="s">
        <v>187</v>
      </c>
      <c r="F2166" s="140" t="s">
        <v>162</v>
      </c>
      <c r="G2166" s="140" t="s">
        <v>154</v>
      </c>
      <c r="H2166" s="140" t="s">
        <v>199</v>
      </c>
      <c r="I2166" s="141">
        <v>376</v>
      </c>
    </row>
    <row r="2167" spans="1:9" x14ac:dyDescent="0.35">
      <c r="A2167" s="141">
        <v>2023</v>
      </c>
      <c r="B2167" s="140" t="s">
        <v>2</v>
      </c>
      <c r="C2167" s="140" t="s">
        <v>3</v>
      </c>
      <c r="D2167" s="140" t="s">
        <v>184</v>
      </c>
      <c r="E2167" s="140" t="s">
        <v>187</v>
      </c>
      <c r="F2167" s="140" t="s">
        <v>162</v>
      </c>
      <c r="G2167" s="140" t="s">
        <v>154</v>
      </c>
      <c r="H2167" s="140" t="s">
        <v>258</v>
      </c>
      <c r="I2167" s="141">
        <v>7</v>
      </c>
    </row>
    <row r="2168" spans="1:9" x14ac:dyDescent="0.35">
      <c r="A2168" s="141">
        <v>2023</v>
      </c>
      <c r="B2168" s="140" t="s">
        <v>2</v>
      </c>
      <c r="C2168" s="140" t="s">
        <v>3</v>
      </c>
      <c r="D2168" s="140" t="s">
        <v>184</v>
      </c>
      <c r="E2168" s="140" t="s">
        <v>187</v>
      </c>
      <c r="F2168" s="140" t="s">
        <v>162</v>
      </c>
      <c r="G2168" s="140" t="s">
        <v>200</v>
      </c>
      <c r="H2168" s="140" t="s">
        <v>199</v>
      </c>
      <c r="I2168" s="141">
        <v>179</v>
      </c>
    </row>
    <row r="2169" spans="1:9" x14ac:dyDescent="0.35">
      <c r="A2169" s="141">
        <v>2023</v>
      </c>
      <c r="B2169" s="140" t="s">
        <v>2</v>
      </c>
      <c r="C2169" s="140" t="s">
        <v>3</v>
      </c>
      <c r="D2169" s="140" t="s">
        <v>184</v>
      </c>
      <c r="E2169" s="140" t="s">
        <v>187</v>
      </c>
      <c r="F2169" s="140" t="s">
        <v>162</v>
      </c>
      <c r="G2169" s="140" t="s">
        <v>200</v>
      </c>
      <c r="H2169" s="140" t="s">
        <v>258</v>
      </c>
      <c r="I2169" s="141">
        <v>10</v>
      </c>
    </row>
    <row r="2170" spans="1:9" x14ac:dyDescent="0.35">
      <c r="A2170" s="141">
        <v>2023</v>
      </c>
      <c r="B2170" s="140" t="s">
        <v>4</v>
      </c>
      <c r="C2170" s="140" t="s">
        <v>5</v>
      </c>
      <c r="D2170" s="140" t="s">
        <v>184</v>
      </c>
      <c r="E2170" s="140" t="s">
        <v>186</v>
      </c>
      <c r="F2170" s="140" t="s">
        <v>162</v>
      </c>
      <c r="G2170" s="140" t="s">
        <v>154</v>
      </c>
      <c r="H2170" s="140" t="s">
        <v>199</v>
      </c>
      <c r="I2170" s="141">
        <v>0</v>
      </c>
    </row>
    <row r="2171" spans="1:9" x14ac:dyDescent="0.35">
      <c r="A2171" s="141">
        <v>2023</v>
      </c>
      <c r="B2171" s="140" t="s">
        <v>4</v>
      </c>
      <c r="C2171" s="140" t="s">
        <v>5</v>
      </c>
      <c r="D2171" s="140" t="s">
        <v>184</v>
      </c>
      <c r="E2171" s="140" t="s">
        <v>186</v>
      </c>
      <c r="F2171" s="140" t="s">
        <v>162</v>
      </c>
      <c r="G2171" s="140" t="s">
        <v>154</v>
      </c>
      <c r="H2171" s="140" t="s">
        <v>258</v>
      </c>
      <c r="I2171" s="141">
        <v>0</v>
      </c>
    </row>
    <row r="2172" spans="1:9" x14ac:dyDescent="0.35">
      <c r="A2172" s="141">
        <v>2023</v>
      </c>
      <c r="B2172" s="140" t="s">
        <v>4</v>
      </c>
      <c r="C2172" s="140" t="s">
        <v>5</v>
      </c>
      <c r="D2172" s="140" t="s">
        <v>184</v>
      </c>
      <c r="E2172" s="140" t="s">
        <v>186</v>
      </c>
      <c r="F2172" s="140" t="s">
        <v>162</v>
      </c>
      <c r="G2172" s="140" t="s">
        <v>200</v>
      </c>
      <c r="H2172" s="140" t="s">
        <v>199</v>
      </c>
      <c r="I2172" s="141">
        <v>0</v>
      </c>
    </row>
    <row r="2173" spans="1:9" x14ac:dyDescent="0.35">
      <c r="A2173" s="141">
        <v>2023</v>
      </c>
      <c r="B2173" s="140" t="s">
        <v>4</v>
      </c>
      <c r="C2173" s="140" t="s">
        <v>5</v>
      </c>
      <c r="D2173" s="140" t="s">
        <v>184</v>
      </c>
      <c r="E2173" s="140" t="s">
        <v>186</v>
      </c>
      <c r="F2173" s="140" t="s">
        <v>162</v>
      </c>
      <c r="G2173" s="140" t="s">
        <v>200</v>
      </c>
      <c r="H2173" s="140" t="s">
        <v>258</v>
      </c>
      <c r="I2173" s="141">
        <v>0</v>
      </c>
    </row>
    <row r="2174" spans="1:9" x14ac:dyDescent="0.35">
      <c r="A2174" s="141">
        <v>2023</v>
      </c>
      <c r="B2174" s="140" t="s">
        <v>6</v>
      </c>
      <c r="C2174" s="140" t="s">
        <v>7</v>
      </c>
      <c r="D2174" s="140" t="s">
        <v>184</v>
      </c>
      <c r="E2174" s="140" t="s">
        <v>187</v>
      </c>
      <c r="F2174" s="140" t="s">
        <v>162</v>
      </c>
      <c r="G2174" s="140" t="s">
        <v>154</v>
      </c>
      <c r="H2174" s="140" t="s">
        <v>199</v>
      </c>
      <c r="I2174" s="141">
        <v>251</v>
      </c>
    </row>
    <row r="2175" spans="1:9" x14ac:dyDescent="0.35">
      <c r="A2175" s="141">
        <v>2023</v>
      </c>
      <c r="B2175" s="140" t="s">
        <v>6</v>
      </c>
      <c r="C2175" s="140" t="s">
        <v>7</v>
      </c>
      <c r="D2175" s="140" t="s">
        <v>184</v>
      </c>
      <c r="E2175" s="140" t="s">
        <v>187</v>
      </c>
      <c r="F2175" s="140" t="s">
        <v>162</v>
      </c>
      <c r="G2175" s="140" t="s">
        <v>154</v>
      </c>
      <c r="H2175" s="140" t="s">
        <v>258</v>
      </c>
      <c r="I2175" s="141">
        <v>9</v>
      </c>
    </row>
    <row r="2176" spans="1:9" x14ac:dyDescent="0.35">
      <c r="A2176" s="141">
        <v>2023</v>
      </c>
      <c r="B2176" s="140" t="s">
        <v>6</v>
      </c>
      <c r="C2176" s="140" t="s">
        <v>7</v>
      </c>
      <c r="D2176" s="140" t="s">
        <v>184</v>
      </c>
      <c r="E2176" s="140" t="s">
        <v>187</v>
      </c>
      <c r="F2176" s="140" t="s">
        <v>162</v>
      </c>
      <c r="G2176" s="140" t="s">
        <v>200</v>
      </c>
      <c r="H2176" s="140" t="s">
        <v>199</v>
      </c>
      <c r="I2176" s="141">
        <v>82</v>
      </c>
    </row>
    <row r="2177" spans="1:9" x14ac:dyDescent="0.35">
      <c r="A2177" s="141">
        <v>2023</v>
      </c>
      <c r="B2177" s="140" t="s">
        <v>6</v>
      </c>
      <c r="C2177" s="140" t="s">
        <v>7</v>
      </c>
      <c r="D2177" s="140" t="s">
        <v>184</v>
      </c>
      <c r="E2177" s="140" t="s">
        <v>187</v>
      </c>
      <c r="F2177" s="140" t="s">
        <v>162</v>
      </c>
      <c r="G2177" s="140" t="s">
        <v>200</v>
      </c>
      <c r="H2177" s="140" t="s">
        <v>258</v>
      </c>
      <c r="I2177" s="141">
        <v>5</v>
      </c>
    </row>
    <row r="2178" spans="1:9" x14ac:dyDescent="0.35">
      <c r="A2178" s="141">
        <v>2023</v>
      </c>
      <c r="B2178" s="140" t="s">
        <v>8</v>
      </c>
      <c r="C2178" s="140" t="s">
        <v>9</v>
      </c>
      <c r="D2178" s="140" t="s">
        <v>184</v>
      </c>
      <c r="E2178" s="140" t="s">
        <v>188</v>
      </c>
      <c r="F2178" s="140" t="s">
        <v>162</v>
      </c>
      <c r="G2178" s="140" t="s">
        <v>154</v>
      </c>
      <c r="H2178" s="140" t="s">
        <v>199</v>
      </c>
      <c r="I2178" s="141">
        <v>420</v>
      </c>
    </row>
    <row r="2179" spans="1:9" x14ac:dyDescent="0.35">
      <c r="A2179" s="141">
        <v>2023</v>
      </c>
      <c r="B2179" s="140" t="s">
        <v>8</v>
      </c>
      <c r="C2179" s="140" t="s">
        <v>9</v>
      </c>
      <c r="D2179" s="140" t="s">
        <v>184</v>
      </c>
      <c r="E2179" s="140" t="s">
        <v>188</v>
      </c>
      <c r="F2179" s="140" t="s">
        <v>162</v>
      </c>
      <c r="G2179" s="140" t="s">
        <v>154</v>
      </c>
      <c r="H2179" s="140" t="s">
        <v>258</v>
      </c>
      <c r="I2179" s="141">
        <v>13</v>
      </c>
    </row>
    <row r="2180" spans="1:9" x14ac:dyDescent="0.35">
      <c r="A2180" s="141">
        <v>2023</v>
      </c>
      <c r="B2180" s="140" t="s">
        <v>8</v>
      </c>
      <c r="C2180" s="140" t="s">
        <v>9</v>
      </c>
      <c r="D2180" s="140" t="s">
        <v>184</v>
      </c>
      <c r="E2180" s="140" t="s">
        <v>188</v>
      </c>
      <c r="F2180" s="140" t="s">
        <v>162</v>
      </c>
      <c r="G2180" s="140" t="s">
        <v>200</v>
      </c>
      <c r="H2180" s="140" t="s">
        <v>199</v>
      </c>
      <c r="I2180" s="141">
        <v>150</v>
      </c>
    </row>
    <row r="2181" spans="1:9" x14ac:dyDescent="0.35">
      <c r="A2181" s="141">
        <v>2023</v>
      </c>
      <c r="B2181" s="140" t="s">
        <v>8</v>
      </c>
      <c r="C2181" s="140" t="s">
        <v>9</v>
      </c>
      <c r="D2181" s="140" t="s">
        <v>184</v>
      </c>
      <c r="E2181" s="140" t="s">
        <v>188</v>
      </c>
      <c r="F2181" s="140" t="s">
        <v>162</v>
      </c>
      <c r="G2181" s="140" t="s">
        <v>200</v>
      </c>
      <c r="H2181" s="140" t="s">
        <v>258</v>
      </c>
      <c r="I2181" s="141">
        <v>7</v>
      </c>
    </row>
    <row r="2182" spans="1:9" x14ac:dyDescent="0.35">
      <c r="A2182" s="141">
        <v>2023</v>
      </c>
      <c r="B2182" s="140" t="s">
        <v>10</v>
      </c>
      <c r="C2182" s="140" t="s">
        <v>11</v>
      </c>
      <c r="D2182" s="140" t="s">
        <v>184</v>
      </c>
      <c r="E2182" s="140" t="s">
        <v>187</v>
      </c>
      <c r="F2182" s="140" t="s">
        <v>162</v>
      </c>
      <c r="G2182" s="140" t="s">
        <v>154</v>
      </c>
      <c r="H2182" s="140" t="s">
        <v>199</v>
      </c>
      <c r="I2182" s="141">
        <v>494</v>
      </c>
    </row>
    <row r="2183" spans="1:9" x14ac:dyDescent="0.35">
      <c r="A2183" s="141">
        <v>2023</v>
      </c>
      <c r="B2183" s="140" t="s">
        <v>10</v>
      </c>
      <c r="C2183" s="140" t="s">
        <v>11</v>
      </c>
      <c r="D2183" s="140" t="s">
        <v>184</v>
      </c>
      <c r="E2183" s="140" t="s">
        <v>187</v>
      </c>
      <c r="F2183" s="140" t="s">
        <v>162</v>
      </c>
      <c r="G2183" s="140" t="s">
        <v>154</v>
      </c>
      <c r="H2183" s="140" t="s">
        <v>258</v>
      </c>
      <c r="I2183" s="141">
        <v>29</v>
      </c>
    </row>
    <row r="2184" spans="1:9" x14ac:dyDescent="0.35">
      <c r="A2184" s="141">
        <v>2023</v>
      </c>
      <c r="B2184" s="140" t="s">
        <v>10</v>
      </c>
      <c r="C2184" s="140" t="s">
        <v>11</v>
      </c>
      <c r="D2184" s="140" t="s">
        <v>184</v>
      </c>
      <c r="E2184" s="140" t="s">
        <v>187</v>
      </c>
      <c r="F2184" s="140" t="s">
        <v>162</v>
      </c>
      <c r="G2184" s="140" t="s">
        <v>200</v>
      </c>
      <c r="H2184" s="140" t="s">
        <v>199</v>
      </c>
      <c r="I2184" s="141">
        <v>149</v>
      </c>
    </row>
    <row r="2185" spans="1:9" x14ac:dyDescent="0.35">
      <c r="A2185" s="141">
        <v>2023</v>
      </c>
      <c r="B2185" s="140" t="s">
        <v>10</v>
      </c>
      <c r="C2185" s="140" t="s">
        <v>11</v>
      </c>
      <c r="D2185" s="140" t="s">
        <v>184</v>
      </c>
      <c r="E2185" s="140" t="s">
        <v>187</v>
      </c>
      <c r="F2185" s="140" t="s">
        <v>162</v>
      </c>
      <c r="G2185" s="140" t="s">
        <v>200</v>
      </c>
      <c r="H2185" s="140" t="s">
        <v>258</v>
      </c>
      <c r="I2185" s="141">
        <v>6</v>
      </c>
    </row>
    <row r="2186" spans="1:9" x14ac:dyDescent="0.35">
      <c r="A2186" s="141">
        <v>2023</v>
      </c>
      <c r="B2186" s="140" t="s">
        <v>12</v>
      </c>
      <c r="C2186" s="140" t="s">
        <v>13</v>
      </c>
      <c r="D2186" s="140" t="s">
        <v>184</v>
      </c>
      <c r="E2186" s="140" t="s">
        <v>186</v>
      </c>
      <c r="F2186" s="140" t="s">
        <v>162</v>
      </c>
      <c r="G2186" s="140" t="s">
        <v>154</v>
      </c>
      <c r="H2186" s="140" t="s">
        <v>199</v>
      </c>
      <c r="I2186" s="141">
        <v>311</v>
      </c>
    </row>
    <row r="2187" spans="1:9" x14ac:dyDescent="0.35">
      <c r="A2187" s="141">
        <v>2023</v>
      </c>
      <c r="B2187" s="140" t="s">
        <v>12</v>
      </c>
      <c r="C2187" s="140" t="s">
        <v>13</v>
      </c>
      <c r="D2187" s="140" t="s">
        <v>184</v>
      </c>
      <c r="E2187" s="140" t="s">
        <v>186</v>
      </c>
      <c r="F2187" s="140" t="s">
        <v>162</v>
      </c>
      <c r="G2187" s="140" t="s">
        <v>154</v>
      </c>
      <c r="H2187" s="140" t="s">
        <v>258</v>
      </c>
      <c r="I2187" s="141">
        <v>4</v>
      </c>
    </row>
    <row r="2188" spans="1:9" x14ac:dyDescent="0.35">
      <c r="A2188" s="141">
        <v>2023</v>
      </c>
      <c r="B2188" s="140" t="s">
        <v>12</v>
      </c>
      <c r="C2188" s="140" t="s">
        <v>13</v>
      </c>
      <c r="D2188" s="140" t="s">
        <v>184</v>
      </c>
      <c r="E2188" s="140" t="s">
        <v>186</v>
      </c>
      <c r="F2188" s="140" t="s">
        <v>162</v>
      </c>
      <c r="G2188" s="140" t="s">
        <v>200</v>
      </c>
      <c r="H2188" s="140" t="s">
        <v>199</v>
      </c>
      <c r="I2188" s="141">
        <v>113</v>
      </c>
    </row>
    <row r="2189" spans="1:9" x14ac:dyDescent="0.35">
      <c r="A2189" s="141">
        <v>2023</v>
      </c>
      <c r="B2189" s="140" t="s">
        <v>12</v>
      </c>
      <c r="C2189" s="140" t="s">
        <v>13</v>
      </c>
      <c r="D2189" s="140" t="s">
        <v>184</v>
      </c>
      <c r="E2189" s="140" t="s">
        <v>186</v>
      </c>
      <c r="F2189" s="140" t="s">
        <v>162</v>
      </c>
      <c r="G2189" s="140" t="s">
        <v>200</v>
      </c>
      <c r="H2189" s="140" t="s">
        <v>258</v>
      </c>
      <c r="I2189" s="141">
        <v>3</v>
      </c>
    </row>
    <row r="2190" spans="1:9" x14ac:dyDescent="0.35">
      <c r="A2190" s="141">
        <v>2023</v>
      </c>
      <c r="B2190" s="140" t="s">
        <v>14</v>
      </c>
      <c r="C2190" s="140" t="s">
        <v>15</v>
      </c>
      <c r="D2190" s="140" t="s">
        <v>184</v>
      </c>
      <c r="E2190" s="140" t="s">
        <v>188</v>
      </c>
      <c r="F2190" s="140" t="s">
        <v>162</v>
      </c>
      <c r="G2190" s="140" t="s">
        <v>154</v>
      </c>
      <c r="H2190" s="140" t="s">
        <v>199</v>
      </c>
      <c r="I2190" s="141">
        <v>220</v>
      </c>
    </row>
    <row r="2191" spans="1:9" x14ac:dyDescent="0.35">
      <c r="A2191" s="141">
        <v>2023</v>
      </c>
      <c r="B2191" s="140" t="s">
        <v>14</v>
      </c>
      <c r="C2191" s="140" t="s">
        <v>15</v>
      </c>
      <c r="D2191" s="140" t="s">
        <v>184</v>
      </c>
      <c r="E2191" s="140" t="s">
        <v>188</v>
      </c>
      <c r="F2191" s="140" t="s">
        <v>162</v>
      </c>
      <c r="G2191" s="140" t="s">
        <v>154</v>
      </c>
      <c r="H2191" s="140" t="s">
        <v>258</v>
      </c>
      <c r="I2191" s="141">
        <v>8</v>
      </c>
    </row>
    <row r="2192" spans="1:9" x14ac:dyDescent="0.35">
      <c r="A2192" s="141">
        <v>2023</v>
      </c>
      <c r="B2192" s="140" t="s">
        <v>14</v>
      </c>
      <c r="C2192" s="140" t="s">
        <v>15</v>
      </c>
      <c r="D2192" s="140" t="s">
        <v>184</v>
      </c>
      <c r="E2192" s="140" t="s">
        <v>188</v>
      </c>
      <c r="F2192" s="140" t="s">
        <v>162</v>
      </c>
      <c r="G2192" s="140" t="s">
        <v>200</v>
      </c>
      <c r="H2192" s="140" t="s">
        <v>199</v>
      </c>
      <c r="I2192" s="141">
        <v>41</v>
      </c>
    </row>
    <row r="2193" spans="1:9" x14ac:dyDescent="0.35">
      <c r="A2193" s="141">
        <v>2023</v>
      </c>
      <c r="B2193" s="140" t="s">
        <v>14</v>
      </c>
      <c r="C2193" s="140" t="s">
        <v>15</v>
      </c>
      <c r="D2193" s="140" t="s">
        <v>184</v>
      </c>
      <c r="E2193" s="140" t="s">
        <v>188</v>
      </c>
      <c r="F2193" s="140" t="s">
        <v>162</v>
      </c>
      <c r="G2193" s="140" t="s">
        <v>200</v>
      </c>
      <c r="H2193" s="140" t="s">
        <v>258</v>
      </c>
      <c r="I2193" s="141">
        <v>0</v>
      </c>
    </row>
    <row r="2194" spans="1:9" x14ac:dyDescent="0.35">
      <c r="A2194" s="141">
        <v>2023</v>
      </c>
      <c r="B2194" s="140" t="s">
        <v>16</v>
      </c>
      <c r="C2194" s="140" t="s">
        <v>17</v>
      </c>
      <c r="D2194" s="140" t="s">
        <v>184</v>
      </c>
      <c r="E2194" s="140" t="s">
        <v>188</v>
      </c>
      <c r="F2194" s="140" t="s">
        <v>162</v>
      </c>
      <c r="G2194" s="140" t="s">
        <v>154</v>
      </c>
      <c r="H2194" s="140" t="s">
        <v>199</v>
      </c>
      <c r="I2194" s="141">
        <v>272</v>
      </c>
    </row>
    <row r="2195" spans="1:9" x14ac:dyDescent="0.35">
      <c r="A2195" s="141">
        <v>2023</v>
      </c>
      <c r="B2195" s="140" t="s">
        <v>16</v>
      </c>
      <c r="C2195" s="140" t="s">
        <v>17</v>
      </c>
      <c r="D2195" s="140" t="s">
        <v>184</v>
      </c>
      <c r="E2195" s="140" t="s">
        <v>188</v>
      </c>
      <c r="F2195" s="140" t="s">
        <v>162</v>
      </c>
      <c r="G2195" s="140" t="s">
        <v>154</v>
      </c>
      <c r="H2195" s="140" t="s">
        <v>258</v>
      </c>
      <c r="I2195" s="141">
        <v>2</v>
      </c>
    </row>
    <row r="2196" spans="1:9" x14ac:dyDescent="0.35">
      <c r="A2196" s="141">
        <v>2023</v>
      </c>
      <c r="B2196" s="140" t="s">
        <v>16</v>
      </c>
      <c r="C2196" s="140" t="s">
        <v>17</v>
      </c>
      <c r="D2196" s="140" t="s">
        <v>184</v>
      </c>
      <c r="E2196" s="140" t="s">
        <v>188</v>
      </c>
      <c r="F2196" s="140" t="s">
        <v>162</v>
      </c>
      <c r="G2196" s="140" t="s">
        <v>200</v>
      </c>
      <c r="H2196" s="140" t="s">
        <v>199</v>
      </c>
      <c r="I2196" s="141">
        <v>64</v>
      </c>
    </row>
    <row r="2197" spans="1:9" x14ac:dyDescent="0.35">
      <c r="A2197" s="141">
        <v>2023</v>
      </c>
      <c r="B2197" s="140" t="s">
        <v>16</v>
      </c>
      <c r="C2197" s="140" t="s">
        <v>17</v>
      </c>
      <c r="D2197" s="140" t="s">
        <v>184</v>
      </c>
      <c r="E2197" s="140" t="s">
        <v>188</v>
      </c>
      <c r="F2197" s="140" t="s">
        <v>162</v>
      </c>
      <c r="G2197" s="140" t="s">
        <v>200</v>
      </c>
      <c r="H2197" s="140" t="s">
        <v>258</v>
      </c>
      <c r="I2197" s="141">
        <v>2</v>
      </c>
    </row>
    <row r="2198" spans="1:9" x14ac:dyDescent="0.35">
      <c r="A2198" s="141">
        <v>2023</v>
      </c>
      <c r="B2198" s="140" t="s">
        <v>18</v>
      </c>
      <c r="C2198" s="140" t="s">
        <v>19</v>
      </c>
      <c r="D2198" s="140" t="s">
        <v>184</v>
      </c>
      <c r="E2198" s="140" t="s">
        <v>187</v>
      </c>
      <c r="F2198" s="140" t="s">
        <v>162</v>
      </c>
      <c r="G2198" s="140" t="s">
        <v>154</v>
      </c>
      <c r="H2198" s="140" t="s">
        <v>199</v>
      </c>
      <c r="I2198" s="141">
        <v>476</v>
      </c>
    </row>
    <row r="2199" spans="1:9" x14ac:dyDescent="0.35">
      <c r="A2199" s="141">
        <v>2023</v>
      </c>
      <c r="B2199" s="140" t="s">
        <v>18</v>
      </c>
      <c r="C2199" s="140" t="s">
        <v>19</v>
      </c>
      <c r="D2199" s="140" t="s">
        <v>184</v>
      </c>
      <c r="E2199" s="140" t="s">
        <v>187</v>
      </c>
      <c r="F2199" s="140" t="s">
        <v>162</v>
      </c>
      <c r="G2199" s="140" t="s">
        <v>154</v>
      </c>
      <c r="H2199" s="140" t="s">
        <v>258</v>
      </c>
      <c r="I2199" s="141">
        <v>8</v>
      </c>
    </row>
    <row r="2200" spans="1:9" x14ac:dyDescent="0.35">
      <c r="A2200" s="141">
        <v>2023</v>
      </c>
      <c r="B2200" s="140" t="s">
        <v>18</v>
      </c>
      <c r="C2200" s="140" t="s">
        <v>19</v>
      </c>
      <c r="D2200" s="140" t="s">
        <v>184</v>
      </c>
      <c r="E2200" s="140" t="s">
        <v>187</v>
      </c>
      <c r="F2200" s="140" t="s">
        <v>162</v>
      </c>
      <c r="G2200" s="140" t="s">
        <v>200</v>
      </c>
      <c r="H2200" s="140" t="s">
        <v>199</v>
      </c>
      <c r="I2200" s="141">
        <v>148</v>
      </c>
    </row>
    <row r="2201" spans="1:9" x14ac:dyDescent="0.35">
      <c r="A2201" s="141">
        <v>2023</v>
      </c>
      <c r="B2201" s="140" t="s">
        <v>18</v>
      </c>
      <c r="C2201" s="140" t="s">
        <v>19</v>
      </c>
      <c r="D2201" s="140" t="s">
        <v>184</v>
      </c>
      <c r="E2201" s="140" t="s">
        <v>187</v>
      </c>
      <c r="F2201" s="140" t="s">
        <v>162</v>
      </c>
      <c r="G2201" s="140" t="s">
        <v>200</v>
      </c>
      <c r="H2201" s="140" t="s">
        <v>258</v>
      </c>
      <c r="I2201" s="141">
        <v>8</v>
      </c>
    </row>
    <row r="2202" spans="1:9" x14ac:dyDescent="0.35">
      <c r="A2202" s="141">
        <v>2023</v>
      </c>
      <c r="B2202" s="140" t="s">
        <v>20</v>
      </c>
      <c r="C2202" s="140" t="s">
        <v>21</v>
      </c>
      <c r="D2202" s="140" t="s">
        <v>184</v>
      </c>
      <c r="E2202" s="140" t="s">
        <v>188</v>
      </c>
      <c r="F2202" s="140" t="s">
        <v>162</v>
      </c>
      <c r="G2202" s="140" t="s">
        <v>154</v>
      </c>
      <c r="H2202" s="140" t="s">
        <v>199</v>
      </c>
      <c r="I2202" s="141">
        <v>1543</v>
      </c>
    </row>
    <row r="2203" spans="1:9" x14ac:dyDescent="0.35">
      <c r="A2203" s="141">
        <v>2023</v>
      </c>
      <c r="B2203" s="140" t="s">
        <v>20</v>
      </c>
      <c r="C2203" s="140" t="s">
        <v>21</v>
      </c>
      <c r="D2203" s="140" t="s">
        <v>184</v>
      </c>
      <c r="E2203" s="140" t="s">
        <v>188</v>
      </c>
      <c r="F2203" s="140" t="s">
        <v>162</v>
      </c>
      <c r="G2203" s="140" t="s">
        <v>154</v>
      </c>
      <c r="H2203" s="140" t="s">
        <v>258</v>
      </c>
      <c r="I2203" s="141">
        <v>16</v>
      </c>
    </row>
    <row r="2204" spans="1:9" x14ac:dyDescent="0.35">
      <c r="A2204" s="141">
        <v>2023</v>
      </c>
      <c r="B2204" s="140" t="s">
        <v>20</v>
      </c>
      <c r="C2204" s="140" t="s">
        <v>21</v>
      </c>
      <c r="D2204" s="140" t="s">
        <v>184</v>
      </c>
      <c r="E2204" s="140" t="s">
        <v>188</v>
      </c>
      <c r="F2204" s="140" t="s">
        <v>162</v>
      </c>
      <c r="G2204" s="140" t="s">
        <v>200</v>
      </c>
      <c r="H2204" s="140" t="s">
        <v>199</v>
      </c>
      <c r="I2204" s="141">
        <v>342</v>
      </c>
    </row>
    <row r="2205" spans="1:9" x14ac:dyDescent="0.35">
      <c r="A2205" s="141">
        <v>2023</v>
      </c>
      <c r="B2205" s="140" t="s">
        <v>20</v>
      </c>
      <c r="C2205" s="140" t="s">
        <v>21</v>
      </c>
      <c r="D2205" s="140" t="s">
        <v>184</v>
      </c>
      <c r="E2205" s="140" t="s">
        <v>188</v>
      </c>
      <c r="F2205" s="140" t="s">
        <v>162</v>
      </c>
      <c r="G2205" s="140" t="s">
        <v>200</v>
      </c>
      <c r="H2205" s="140" t="s">
        <v>258</v>
      </c>
      <c r="I2205" s="141">
        <v>7</v>
      </c>
    </row>
    <row r="2206" spans="1:9" x14ac:dyDescent="0.35">
      <c r="A2206" s="141">
        <v>2023</v>
      </c>
      <c r="B2206" s="140" t="s">
        <v>189</v>
      </c>
      <c r="C2206" s="140" t="s">
        <v>201</v>
      </c>
      <c r="D2206" s="140" t="s">
        <v>184</v>
      </c>
      <c r="E2206" s="140" t="s">
        <v>187</v>
      </c>
      <c r="F2206" s="140" t="s">
        <v>162</v>
      </c>
      <c r="G2206" s="140" t="s">
        <v>154</v>
      </c>
      <c r="H2206" s="140" t="s">
        <v>199</v>
      </c>
      <c r="I2206" s="141">
        <v>800</v>
      </c>
    </row>
    <row r="2207" spans="1:9" x14ac:dyDescent="0.35">
      <c r="A2207" s="141">
        <v>2023</v>
      </c>
      <c r="B2207" s="140" t="s">
        <v>189</v>
      </c>
      <c r="C2207" s="140" t="s">
        <v>201</v>
      </c>
      <c r="D2207" s="140" t="s">
        <v>184</v>
      </c>
      <c r="E2207" s="140" t="s">
        <v>187</v>
      </c>
      <c r="F2207" s="140" t="s">
        <v>162</v>
      </c>
      <c r="G2207" s="140" t="s">
        <v>154</v>
      </c>
      <c r="H2207" s="140" t="s">
        <v>258</v>
      </c>
      <c r="I2207" s="141">
        <v>32</v>
      </c>
    </row>
    <row r="2208" spans="1:9" x14ac:dyDescent="0.35">
      <c r="A2208" s="141">
        <v>2023</v>
      </c>
      <c r="B2208" s="140" t="s">
        <v>189</v>
      </c>
      <c r="C2208" s="140" t="s">
        <v>201</v>
      </c>
      <c r="D2208" s="140" t="s">
        <v>184</v>
      </c>
      <c r="E2208" s="140" t="s">
        <v>187</v>
      </c>
      <c r="F2208" s="140" t="s">
        <v>162</v>
      </c>
      <c r="G2208" s="140" t="s">
        <v>200</v>
      </c>
      <c r="H2208" s="140" t="s">
        <v>199</v>
      </c>
      <c r="I2208" s="141">
        <v>309</v>
      </c>
    </row>
    <row r="2209" spans="1:9" x14ac:dyDescent="0.35">
      <c r="A2209" s="141">
        <v>2023</v>
      </c>
      <c r="B2209" s="140" t="s">
        <v>189</v>
      </c>
      <c r="C2209" s="140" t="s">
        <v>201</v>
      </c>
      <c r="D2209" s="140" t="s">
        <v>184</v>
      </c>
      <c r="E2209" s="140" t="s">
        <v>187</v>
      </c>
      <c r="F2209" s="140" t="s">
        <v>162</v>
      </c>
      <c r="G2209" s="140" t="s">
        <v>200</v>
      </c>
      <c r="H2209" s="140" t="s">
        <v>258</v>
      </c>
      <c r="I2209" s="141">
        <v>13</v>
      </c>
    </row>
    <row r="2210" spans="1:9" x14ac:dyDescent="0.35">
      <c r="A2210" s="141">
        <v>2023</v>
      </c>
      <c r="B2210" s="140" t="s">
        <v>24</v>
      </c>
      <c r="C2210" s="140" t="s">
        <v>25</v>
      </c>
      <c r="D2210" s="140" t="s">
        <v>184</v>
      </c>
      <c r="E2210" s="140" t="s">
        <v>188</v>
      </c>
      <c r="F2210" s="140" t="s">
        <v>162</v>
      </c>
      <c r="G2210" s="140" t="s">
        <v>154</v>
      </c>
      <c r="H2210" s="140" t="s">
        <v>199</v>
      </c>
      <c r="I2210" s="141">
        <v>273</v>
      </c>
    </row>
    <row r="2211" spans="1:9" x14ac:dyDescent="0.35">
      <c r="A2211" s="141">
        <v>2023</v>
      </c>
      <c r="B2211" s="140" t="s">
        <v>24</v>
      </c>
      <c r="C2211" s="140" t="s">
        <v>25</v>
      </c>
      <c r="D2211" s="140" t="s">
        <v>184</v>
      </c>
      <c r="E2211" s="140" t="s">
        <v>188</v>
      </c>
      <c r="F2211" s="140" t="s">
        <v>162</v>
      </c>
      <c r="G2211" s="140" t="s">
        <v>154</v>
      </c>
      <c r="H2211" s="140" t="s">
        <v>258</v>
      </c>
      <c r="I2211" s="141">
        <v>157</v>
      </c>
    </row>
    <row r="2212" spans="1:9" x14ac:dyDescent="0.35">
      <c r="A2212" s="141">
        <v>2023</v>
      </c>
      <c r="B2212" s="140" t="s">
        <v>24</v>
      </c>
      <c r="C2212" s="140" t="s">
        <v>25</v>
      </c>
      <c r="D2212" s="140" t="s">
        <v>184</v>
      </c>
      <c r="E2212" s="140" t="s">
        <v>188</v>
      </c>
      <c r="F2212" s="140" t="s">
        <v>162</v>
      </c>
      <c r="G2212" s="140" t="s">
        <v>200</v>
      </c>
      <c r="H2212" s="140" t="s">
        <v>199</v>
      </c>
      <c r="I2212" s="141">
        <v>75</v>
      </c>
    </row>
    <row r="2213" spans="1:9" x14ac:dyDescent="0.35">
      <c r="A2213" s="141">
        <v>2023</v>
      </c>
      <c r="B2213" s="140" t="s">
        <v>24</v>
      </c>
      <c r="C2213" s="140" t="s">
        <v>25</v>
      </c>
      <c r="D2213" s="140" t="s">
        <v>184</v>
      </c>
      <c r="E2213" s="140" t="s">
        <v>188</v>
      </c>
      <c r="F2213" s="140" t="s">
        <v>162</v>
      </c>
      <c r="G2213" s="140" t="s">
        <v>200</v>
      </c>
      <c r="H2213" s="140" t="s">
        <v>258</v>
      </c>
      <c r="I2213" s="141">
        <v>21</v>
      </c>
    </row>
    <row r="2214" spans="1:9" x14ac:dyDescent="0.35">
      <c r="A2214" s="141">
        <v>2023</v>
      </c>
      <c r="B2214" s="140" t="s">
        <v>26</v>
      </c>
      <c r="C2214" s="140" t="s">
        <v>27</v>
      </c>
      <c r="D2214" s="140" t="s">
        <v>184</v>
      </c>
      <c r="E2214" s="140" t="s">
        <v>187</v>
      </c>
      <c r="F2214" s="140" t="s">
        <v>162</v>
      </c>
      <c r="G2214" s="140" t="s">
        <v>154</v>
      </c>
      <c r="H2214" s="140" t="s">
        <v>199</v>
      </c>
      <c r="I2214" s="141">
        <v>339</v>
      </c>
    </row>
    <row r="2215" spans="1:9" x14ac:dyDescent="0.35">
      <c r="A2215" s="141">
        <v>2023</v>
      </c>
      <c r="B2215" s="140" t="s">
        <v>26</v>
      </c>
      <c r="C2215" s="140" t="s">
        <v>27</v>
      </c>
      <c r="D2215" s="140" t="s">
        <v>184</v>
      </c>
      <c r="E2215" s="140" t="s">
        <v>187</v>
      </c>
      <c r="F2215" s="140" t="s">
        <v>162</v>
      </c>
      <c r="G2215" s="140" t="s">
        <v>154</v>
      </c>
      <c r="H2215" s="140" t="s">
        <v>258</v>
      </c>
      <c r="I2215" s="141">
        <v>39</v>
      </c>
    </row>
    <row r="2216" spans="1:9" x14ac:dyDescent="0.35">
      <c r="A2216" s="141">
        <v>2023</v>
      </c>
      <c r="B2216" s="140" t="s">
        <v>26</v>
      </c>
      <c r="C2216" s="140" t="s">
        <v>27</v>
      </c>
      <c r="D2216" s="140" t="s">
        <v>184</v>
      </c>
      <c r="E2216" s="140" t="s">
        <v>187</v>
      </c>
      <c r="F2216" s="140" t="s">
        <v>162</v>
      </c>
      <c r="G2216" s="140" t="s">
        <v>200</v>
      </c>
      <c r="H2216" s="140" t="s">
        <v>199</v>
      </c>
      <c r="I2216" s="141">
        <v>100</v>
      </c>
    </row>
    <row r="2217" spans="1:9" x14ac:dyDescent="0.35">
      <c r="A2217" s="141">
        <v>2023</v>
      </c>
      <c r="B2217" s="140" t="s">
        <v>26</v>
      </c>
      <c r="C2217" s="140" t="s">
        <v>27</v>
      </c>
      <c r="D2217" s="140" t="s">
        <v>184</v>
      </c>
      <c r="E2217" s="140" t="s">
        <v>187</v>
      </c>
      <c r="F2217" s="140" t="s">
        <v>162</v>
      </c>
      <c r="G2217" s="140" t="s">
        <v>200</v>
      </c>
      <c r="H2217" s="140" t="s">
        <v>258</v>
      </c>
      <c r="I2217" s="141">
        <v>14</v>
      </c>
    </row>
    <row r="2218" spans="1:9" x14ac:dyDescent="0.35">
      <c r="A2218" s="141">
        <v>2023</v>
      </c>
      <c r="B2218" s="140" t="s">
        <v>28</v>
      </c>
      <c r="C2218" s="140" t="s">
        <v>29</v>
      </c>
      <c r="D2218" s="140" t="s">
        <v>184</v>
      </c>
      <c r="E2218" s="140" t="s">
        <v>187</v>
      </c>
      <c r="F2218" s="140" t="s">
        <v>162</v>
      </c>
      <c r="G2218" s="140" t="s">
        <v>154</v>
      </c>
      <c r="H2218" s="140" t="s">
        <v>199</v>
      </c>
      <c r="I2218" s="141">
        <v>497</v>
      </c>
    </row>
    <row r="2219" spans="1:9" x14ac:dyDescent="0.35">
      <c r="A2219" s="141">
        <v>2023</v>
      </c>
      <c r="B2219" s="140" t="s">
        <v>28</v>
      </c>
      <c r="C2219" s="140" t="s">
        <v>29</v>
      </c>
      <c r="D2219" s="140" t="s">
        <v>184</v>
      </c>
      <c r="E2219" s="140" t="s">
        <v>187</v>
      </c>
      <c r="F2219" s="140" t="s">
        <v>162</v>
      </c>
      <c r="G2219" s="140" t="s">
        <v>154</v>
      </c>
      <c r="H2219" s="140" t="s">
        <v>258</v>
      </c>
      <c r="I2219" s="141">
        <v>37</v>
      </c>
    </row>
    <row r="2220" spans="1:9" x14ac:dyDescent="0.35">
      <c r="A2220" s="141">
        <v>2023</v>
      </c>
      <c r="B2220" s="140" t="s">
        <v>28</v>
      </c>
      <c r="C2220" s="140" t="s">
        <v>29</v>
      </c>
      <c r="D2220" s="140" t="s">
        <v>184</v>
      </c>
      <c r="E2220" s="140" t="s">
        <v>187</v>
      </c>
      <c r="F2220" s="140" t="s">
        <v>162</v>
      </c>
      <c r="G2220" s="140" t="s">
        <v>200</v>
      </c>
      <c r="H2220" s="140" t="s">
        <v>199</v>
      </c>
      <c r="I2220" s="141">
        <v>226</v>
      </c>
    </row>
    <row r="2221" spans="1:9" x14ac:dyDescent="0.35">
      <c r="A2221" s="141">
        <v>2023</v>
      </c>
      <c r="B2221" s="140" t="s">
        <v>28</v>
      </c>
      <c r="C2221" s="140" t="s">
        <v>29</v>
      </c>
      <c r="D2221" s="140" t="s">
        <v>184</v>
      </c>
      <c r="E2221" s="140" t="s">
        <v>187</v>
      </c>
      <c r="F2221" s="140" t="s">
        <v>162</v>
      </c>
      <c r="G2221" s="140" t="s">
        <v>200</v>
      </c>
      <c r="H2221" s="140" t="s">
        <v>258</v>
      </c>
      <c r="I2221" s="141">
        <v>10</v>
      </c>
    </row>
    <row r="2222" spans="1:9" x14ac:dyDescent="0.35">
      <c r="A2222" s="141">
        <v>2023</v>
      </c>
      <c r="B2222" s="140" t="s">
        <v>30</v>
      </c>
      <c r="C2222" s="140" t="s">
        <v>31</v>
      </c>
      <c r="D2222" s="140" t="s">
        <v>184</v>
      </c>
      <c r="E2222" s="140" t="s">
        <v>187</v>
      </c>
      <c r="F2222" s="140" t="s">
        <v>162</v>
      </c>
      <c r="G2222" s="140" t="s">
        <v>154</v>
      </c>
      <c r="H2222" s="140" t="s">
        <v>199</v>
      </c>
      <c r="I2222" s="141">
        <v>43</v>
      </c>
    </row>
    <row r="2223" spans="1:9" x14ac:dyDescent="0.35">
      <c r="A2223" s="141">
        <v>2023</v>
      </c>
      <c r="B2223" s="140" t="s">
        <v>30</v>
      </c>
      <c r="C2223" s="140" t="s">
        <v>31</v>
      </c>
      <c r="D2223" s="140" t="s">
        <v>184</v>
      </c>
      <c r="E2223" s="140" t="s">
        <v>187</v>
      </c>
      <c r="F2223" s="140" t="s">
        <v>162</v>
      </c>
      <c r="G2223" s="140" t="s">
        <v>154</v>
      </c>
      <c r="H2223" s="140" t="s">
        <v>258</v>
      </c>
      <c r="I2223" s="141">
        <v>8</v>
      </c>
    </row>
    <row r="2224" spans="1:9" x14ac:dyDescent="0.35">
      <c r="A2224" s="141">
        <v>2023</v>
      </c>
      <c r="B2224" s="140" t="s">
        <v>30</v>
      </c>
      <c r="C2224" s="140" t="s">
        <v>31</v>
      </c>
      <c r="D2224" s="140" t="s">
        <v>184</v>
      </c>
      <c r="E2224" s="140" t="s">
        <v>187</v>
      </c>
      <c r="F2224" s="140" t="s">
        <v>162</v>
      </c>
      <c r="G2224" s="140" t="s">
        <v>200</v>
      </c>
      <c r="H2224" s="140" t="s">
        <v>199</v>
      </c>
      <c r="I2224" s="141">
        <v>16</v>
      </c>
    </row>
    <row r="2225" spans="1:9" x14ac:dyDescent="0.35">
      <c r="A2225" s="141">
        <v>2023</v>
      </c>
      <c r="B2225" s="140" t="s">
        <v>30</v>
      </c>
      <c r="C2225" s="140" t="s">
        <v>31</v>
      </c>
      <c r="D2225" s="140" t="s">
        <v>184</v>
      </c>
      <c r="E2225" s="140" t="s">
        <v>187</v>
      </c>
      <c r="F2225" s="140" t="s">
        <v>162</v>
      </c>
      <c r="G2225" s="140" t="s">
        <v>200</v>
      </c>
      <c r="H2225" s="140" t="s">
        <v>258</v>
      </c>
      <c r="I2225" s="141">
        <v>2</v>
      </c>
    </row>
    <row r="2226" spans="1:9" x14ac:dyDescent="0.35">
      <c r="A2226" s="141">
        <v>2023</v>
      </c>
      <c r="B2226" s="140" t="s">
        <v>32</v>
      </c>
      <c r="C2226" s="140" t="s">
        <v>33</v>
      </c>
      <c r="D2226" s="140" t="s">
        <v>185</v>
      </c>
      <c r="E2226" s="140" t="s">
        <v>186</v>
      </c>
      <c r="F2226" s="140" t="s">
        <v>162</v>
      </c>
      <c r="G2226" s="140" t="s">
        <v>154</v>
      </c>
      <c r="H2226" s="140" t="s">
        <v>199</v>
      </c>
      <c r="I2226" s="141">
        <v>3242</v>
      </c>
    </row>
    <row r="2227" spans="1:9" x14ac:dyDescent="0.35">
      <c r="A2227" s="141">
        <v>2023</v>
      </c>
      <c r="B2227" s="140" t="s">
        <v>32</v>
      </c>
      <c r="C2227" s="140" t="s">
        <v>33</v>
      </c>
      <c r="D2227" s="140" t="s">
        <v>185</v>
      </c>
      <c r="E2227" s="140" t="s">
        <v>186</v>
      </c>
      <c r="F2227" s="140" t="s">
        <v>162</v>
      </c>
      <c r="G2227" s="140" t="s">
        <v>154</v>
      </c>
      <c r="H2227" s="140" t="s">
        <v>258</v>
      </c>
      <c r="I2227" s="141">
        <v>348</v>
      </c>
    </row>
    <row r="2228" spans="1:9" x14ac:dyDescent="0.35">
      <c r="A2228" s="141">
        <v>2023</v>
      </c>
      <c r="B2228" s="140" t="s">
        <v>32</v>
      </c>
      <c r="C2228" s="140" t="s">
        <v>33</v>
      </c>
      <c r="D2228" s="140" t="s">
        <v>185</v>
      </c>
      <c r="E2228" s="140" t="s">
        <v>186</v>
      </c>
      <c r="F2228" s="140" t="s">
        <v>162</v>
      </c>
      <c r="G2228" s="140" t="s">
        <v>200</v>
      </c>
      <c r="H2228" s="140" t="s">
        <v>199</v>
      </c>
      <c r="I2228" s="141">
        <v>809</v>
      </c>
    </row>
    <row r="2229" spans="1:9" x14ac:dyDescent="0.35">
      <c r="A2229" s="141">
        <v>2023</v>
      </c>
      <c r="B2229" s="140" t="s">
        <v>32</v>
      </c>
      <c r="C2229" s="140" t="s">
        <v>33</v>
      </c>
      <c r="D2229" s="140" t="s">
        <v>185</v>
      </c>
      <c r="E2229" s="140" t="s">
        <v>186</v>
      </c>
      <c r="F2229" s="140" t="s">
        <v>162</v>
      </c>
      <c r="G2229" s="140" t="s">
        <v>200</v>
      </c>
      <c r="H2229" s="140" t="s">
        <v>258</v>
      </c>
      <c r="I2229" s="141">
        <v>102</v>
      </c>
    </row>
    <row r="2230" spans="1:9" x14ac:dyDescent="0.35">
      <c r="A2230" s="141">
        <v>2023</v>
      </c>
      <c r="B2230" s="140" t="s">
        <v>34</v>
      </c>
      <c r="C2230" s="140" t="s">
        <v>35</v>
      </c>
      <c r="D2230" s="140" t="s">
        <v>185</v>
      </c>
      <c r="E2230" s="140" t="s">
        <v>186</v>
      </c>
      <c r="F2230" s="140" t="s">
        <v>162</v>
      </c>
      <c r="G2230" s="140" t="s">
        <v>154</v>
      </c>
      <c r="H2230" s="140" t="s">
        <v>199</v>
      </c>
      <c r="I2230" s="141">
        <v>953</v>
      </c>
    </row>
    <row r="2231" spans="1:9" x14ac:dyDescent="0.35">
      <c r="A2231" s="141">
        <v>2023</v>
      </c>
      <c r="B2231" s="140" t="s">
        <v>34</v>
      </c>
      <c r="C2231" s="140" t="s">
        <v>35</v>
      </c>
      <c r="D2231" s="140" t="s">
        <v>185</v>
      </c>
      <c r="E2231" s="140" t="s">
        <v>186</v>
      </c>
      <c r="F2231" s="140" t="s">
        <v>162</v>
      </c>
      <c r="G2231" s="140" t="s">
        <v>154</v>
      </c>
      <c r="H2231" s="140" t="s">
        <v>258</v>
      </c>
      <c r="I2231" s="141">
        <v>71</v>
      </c>
    </row>
    <row r="2232" spans="1:9" x14ac:dyDescent="0.35">
      <c r="A2232" s="141">
        <v>2023</v>
      </c>
      <c r="B2232" s="140" t="s">
        <v>34</v>
      </c>
      <c r="C2232" s="140" t="s">
        <v>35</v>
      </c>
      <c r="D2232" s="140" t="s">
        <v>185</v>
      </c>
      <c r="E2232" s="140" t="s">
        <v>186</v>
      </c>
      <c r="F2232" s="140" t="s">
        <v>162</v>
      </c>
      <c r="G2232" s="140" t="s">
        <v>200</v>
      </c>
      <c r="H2232" s="140" t="s">
        <v>199</v>
      </c>
      <c r="I2232" s="141">
        <v>257</v>
      </c>
    </row>
    <row r="2233" spans="1:9" x14ac:dyDescent="0.35">
      <c r="A2233" s="141">
        <v>2023</v>
      </c>
      <c r="B2233" s="140" t="s">
        <v>34</v>
      </c>
      <c r="C2233" s="140" t="s">
        <v>35</v>
      </c>
      <c r="D2233" s="140" t="s">
        <v>185</v>
      </c>
      <c r="E2233" s="140" t="s">
        <v>186</v>
      </c>
      <c r="F2233" s="140" t="s">
        <v>162</v>
      </c>
      <c r="G2233" s="140" t="s">
        <v>200</v>
      </c>
      <c r="H2233" s="140" t="s">
        <v>258</v>
      </c>
      <c r="I2233" s="141">
        <v>14</v>
      </c>
    </row>
    <row r="2234" spans="1:9" x14ac:dyDescent="0.35">
      <c r="A2234" s="141">
        <v>2023</v>
      </c>
      <c r="B2234" s="140" t="s">
        <v>190</v>
      </c>
      <c r="C2234" s="140" t="s">
        <v>202</v>
      </c>
      <c r="D2234" s="140" t="s">
        <v>184</v>
      </c>
      <c r="E2234" s="140" t="s">
        <v>187</v>
      </c>
      <c r="F2234" s="140" t="s">
        <v>162</v>
      </c>
      <c r="G2234" s="140" t="s">
        <v>154</v>
      </c>
      <c r="H2234" s="140" t="s">
        <v>199</v>
      </c>
      <c r="I2234" s="141">
        <v>559</v>
      </c>
    </row>
    <row r="2235" spans="1:9" x14ac:dyDescent="0.35">
      <c r="A2235" s="141">
        <v>2023</v>
      </c>
      <c r="B2235" s="140" t="s">
        <v>190</v>
      </c>
      <c r="C2235" s="140" t="s">
        <v>202</v>
      </c>
      <c r="D2235" s="140" t="s">
        <v>184</v>
      </c>
      <c r="E2235" s="140" t="s">
        <v>187</v>
      </c>
      <c r="F2235" s="140" t="s">
        <v>162</v>
      </c>
      <c r="G2235" s="140" t="s">
        <v>154</v>
      </c>
      <c r="H2235" s="140" t="s">
        <v>258</v>
      </c>
      <c r="I2235" s="141">
        <v>23</v>
      </c>
    </row>
    <row r="2236" spans="1:9" x14ac:dyDescent="0.35">
      <c r="A2236" s="141">
        <v>2023</v>
      </c>
      <c r="B2236" s="140" t="s">
        <v>190</v>
      </c>
      <c r="C2236" s="140" t="s">
        <v>202</v>
      </c>
      <c r="D2236" s="140" t="s">
        <v>184</v>
      </c>
      <c r="E2236" s="140" t="s">
        <v>187</v>
      </c>
      <c r="F2236" s="140" t="s">
        <v>162</v>
      </c>
      <c r="G2236" s="140" t="s">
        <v>200</v>
      </c>
      <c r="H2236" s="140" t="s">
        <v>199</v>
      </c>
      <c r="I2236" s="141">
        <v>258</v>
      </c>
    </row>
    <row r="2237" spans="1:9" x14ac:dyDescent="0.35">
      <c r="A2237" s="141">
        <v>2023</v>
      </c>
      <c r="B2237" s="140" t="s">
        <v>190</v>
      </c>
      <c r="C2237" s="140" t="s">
        <v>202</v>
      </c>
      <c r="D2237" s="140" t="s">
        <v>184</v>
      </c>
      <c r="E2237" s="140" t="s">
        <v>187</v>
      </c>
      <c r="F2237" s="140" t="s">
        <v>162</v>
      </c>
      <c r="G2237" s="140" t="s">
        <v>200</v>
      </c>
      <c r="H2237" s="140" t="s">
        <v>258</v>
      </c>
      <c r="I2237" s="141">
        <v>12</v>
      </c>
    </row>
    <row r="2238" spans="1:9" x14ac:dyDescent="0.35">
      <c r="A2238" s="141">
        <v>2023</v>
      </c>
      <c r="B2238" s="140" t="s">
        <v>38</v>
      </c>
      <c r="C2238" s="140" t="s">
        <v>39</v>
      </c>
      <c r="D2238" s="140" t="s">
        <v>184</v>
      </c>
      <c r="E2238" s="140" t="s">
        <v>187</v>
      </c>
      <c r="F2238" s="140" t="s">
        <v>162</v>
      </c>
      <c r="G2238" s="140" t="s">
        <v>154</v>
      </c>
      <c r="H2238" s="140" t="s">
        <v>199</v>
      </c>
      <c r="I2238" s="141">
        <v>396</v>
      </c>
    </row>
    <row r="2239" spans="1:9" x14ac:dyDescent="0.35">
      <c r="A2239" s="141">
        <v>2023</v>
      </c>
      <c r="B2239" s="140" t="s">
        <v>38</v>
      </c>
      <c r="C2239" s="140" t="s">
        <v>39</v>
      </c>
      <c r="D2239" s="140" t="s">
        <v>184</v>
      </c>
      <c r="E2239" s="140" t="s">
        <v>187</v>
      </c>
      <c r="F2239" s="140" t="s">
        <v>162</v>
      </c>
      <c r="G2239" s="140" t="s">
        <v>154</v>
      </c>
      <c r="H2239" s="140" t="s">
        <v>258</v>
      </c>
      <c r="I2239" s="141">
        <v>10</v>
      </c>
    </row>
    <row r="2240" spans="1:9" x14ac:dyDescent="0.35">
      <c r="A2240" s="141">
        <v>2023</v>
      </c>
      <c r="B2240" s="140" t="s">
        <v>38</v>
      </c>
      <c r="C2240" s="140" t="s">
        <v>39</v>
      </c>
      <c r="D2240" s="140" t="s">
        <v>184</v>
      </c>
      <c r="E2240" s="140" t="s">
        <v>187</v>
      </c>
      <c r="F2240" s="140" t="s">
        <v>162</v>
      </c>
      <c r="G2240" s="140" t="s">
        <v>200</v>
      </c>
      <c r="H2240" s="140" t="s">
        <v>199</v>
      </c>
      <c r="I2240" s="141">
        <v>118</v>
      </c>
    </row>
    <row r="2241" spans="1:9" x14ac:dyDescent="0.35">
      <c r="A2241" s="141">
        <v>2023</v>
      </c>
      <c r="B2241" s="140" t="s">
        <v>38</v>
      </c>
      <c r="C2241" s="140" t="s">
        <v>39</v>
      </c>
      <c r="D2241" s="140" t="s">
        <v>184</v>
      </c>
      <c r="E2241" s="140" t="s">
        <v>187</v>
      </c>
      <c r="F2241" s="140" t="s">
        <v>162</v>
      </c>
      <c r="G2241" s="140" t="s">
        <v>200</v>
      </c>
      <c r="H2241" s="140" t="s">
        <v>258</v>
      </c>
      <c r="I2241" s="141">
        <v>1</v>
      </c>
    </row>
    <row r="2242" spans="1:9" x14ac:dyDescent="0.35">
      <c r="A2242" s="141">
        <v>2023</v>
      </c>
      <c r="B2242" s="140" t="s">
        <v>40</v>
      </c>
      <c r="C2242" s="140" t="s">
        <v>41</v>
      </c>
      <c r="D2242" s="140" t="s">
        <v>184</v>
      </c>
      <c r="E2242" s="140" t="s">
        <v>186</v>
      </c>
      <c r="F2242" s="140" t="s">
        <v>162</v>
      </c>
      <c r="G2242" s="140" t="s">
        <v>154</v>
      </c>
      <c r="H2242" s="140" t="s">
        <v>199</v>
      </c>
      <c r="I2242" s="141">
        <v>606</v>
      </c>
    </row>
    <row r="2243" spans="1:9" x14ac:dyDescent="0.35">
      <c r="A2243" s="141">
        <v>2023</v>
      </c>
      <c r="B2243" s="140" t="s">
        <v>40</v>
      </c>
      <c r="C2243" s="140" t="s">
        <v>41</v>
      </c>
      <c r="D2243" s="140" t="s">
        <v>184</v>
      </c>
      <c r="E2243" s="140" t="s">
        <v>186</v>
      </c>
      <c r="F2243" s="140" t="s">
        <v>162</v>
      </c>
      <c r="G2243" s="140" t="s">
        <v>154</v>
      </c>
      <c r="H2243" s="140" t="s">
        <v>258</v>
      </c>
      <c r="I2243" s="141">
        <v>16</v>
      </c>
    </row>
    <row r="2244" spans="1:9" x14ac:dyDescent="0.35">
      <c r="A2244" s="141">
        <v>2023</v>
      </c>
      <c r="B2244" s="140" t="s">
        <v>40</v>
      </c>
      <c r="C2244" s="140" t="s">
        <v>41</v>
      </c>
      <c r="D2244" s="140" t="s">
        <v>184</v>
      </c>
      <c r="E2244" s="140" t="s">
        <v>186</v>
      </c>
      <c r="F2244" s="140" t="s">
        <v>162</v>
      </c>
      <c r="G2244" s="140" t="s">
        <v>200</v>
      </c>
      <c r="H2244" s="140" t="s">
        <v>199</v>
      </c>
      <c r="I2244" s="141">
        <v>189</v>
      </c>
    </row>
    <row r="2245" spans="1:9" x14ac:dyDescent="0.35">
      <c r="A2245" s="141">
        <v>2023</v>
      </c>
      <c r="B2245" s="140" t="s">
        <v>40</v>
      </c>
      <c r="C2245" s="140" t="s">
        <v>41</v>
      </c>
      <c r="D2245" s="140" t="s">
        <v>184</v>
      </c>
      <c r="E2245" s="140" t="s">
        <v>186</v>
      </c>
      <c r="F2245" s="140" t="s">
        <v>162</v>
      </c>
      <c r="G2245" s="140" t="s">
        <v>200</v>
      </c>
      <c r="H2245" s="140" t="s">
        <v>258</v>
      </c>
      <c r="I2245" s="141">
        <v>7</v>
      </c>
    </row>
    <row r="2246" spans="1:9" x14ac:dyDescent="0.35">
      <c r="A2246" s="141">
        <v>2023</v>
      </c>
      <c r="B2246" s="140" t="s">
        <v>42</v>
      </c>
      <c r="C2246" s="140" t="s">
        <v>43</v>
      </c>
      <c r="D2246" s="140" t="s">
        <v>184</v>
      </c>
      <c r="E2246" s="140" t="s">
        <v>187</v>
      </c>
      <c r="F2246" s="140" t="s">
        <v>162</v>
      </c>
      <c r="G2246" s="140" t="s">
        <v>154</v>
      </c>
      <c r="H2246" s="140" t="s">
        <v>199</v>
      </c>
      <c r="I2246" s="141">
        <v>640</v>
      </c>
    </row>
    <row r="2247" spans="1:9" x14ac:dyDescent="0.35">
      <c r="A2247" s="141">
        <v>2023</v>
      </c>
      <c r="B2247" s="140" t="s">
        <v>42</v>
      </c>
      <c r="C2247" s="140" t="s">
        <v>43</v>
      </c>
      <c r="D2247" s="140" t="s">
        <v>184</v>
      </c>
      <c r="E2247" s="140" t="s">
        <v>187</v>
      </c>
      <c r="F2247" s="140" t="s">
        <v>162</v>
      </c>
      <c r="G2247" s="140" t="s">
        <v>154</v>
      </c>
      <c r="H2247" s="140" t="s">
        <v>258</v>
      </c>
      <c r="I2247" s="141">
        <v>36</v>
      </c>
    </row>
    <row r="2248" spans="1:9" x14ac:dyDescent="0.35">
      <c r="A2248" s="141">
        <v>2023</v>
      </c>
      <c r="B2248" s="140" t="s">
        <v>42</v>
      </c>
      <c r="C2248" s="140" t="s">
        <v>43</v>
      </c>
      <c r="D2248" s="140" t="s">
        <v>184</v>
      </c>
      <c r="E2248" s="140" t="s">
        <v>187</v>
      </c>
      <c r="F2248" s="140" t="s">
        <v>162</v>
      </c>
      <c r="G2248" s="140" t="s">
        <v>200</v>
      </c>
      <c r="H2248" s="140" t="s">
        <v>199</v>
      </c>
      <c r="I2248" s="141">
        <v>219</v>
      </c>
    </row>
    <row r="2249" spans="1:9" x14ac:dyDescent="0.35">
      <c r="A2249" s="141">
        <v>2023</v>
      </c>
      <c r="B2249" s="140" t="s">
        <v>42</v>
      </c>
      <c r="C2249" s="140" t="s">
        <v>43</v>
      </c>
      <c r="D2249" s="140" t="s">
        <v>184</v>
      </c>
      <c r="E2249" s="140" t="s">
        <v>187</v>
      </c>
      <c r="F2249" s="140" t="s">
        <v>162</v>
      </c>
      <c r="G2249" s="140" t="s">
        <v>200</v>
      </c>
      <c r="H2249" s="140" t="s">
        <v>258</v>
      </c>
      <c r="I2249" s="141">
        <v>12</v>
      </c>
    </row>
    <row r="2250" spans="1:9" x14ac:dyDescent="0.35">
      <c r="A2250" s="141">
        <v>2023</v>
      </c>
      <c r="B2250" s="140" t="s">
        <v>203</v>
      </c>
      <c r="C2250" s="140" t="s">
        <v>47</v>
      </c>
      <c r="D2250" s="140" t="s">
        <v>184</v>
      </c>
      <c r="E2250" s="140" t="s">
        <v>188</v>
      </c>
      <c r="F2250" s="140" t="s">
        <v>162</v>
      </c>
      <c r="G2250" s="140" t="s">
        <v>154</v>
      </c>
      <c r="H2250" s="140" t="s">
        <v>199</v>
      </c>
      <c r="I2250" s="141">
        <v>0</v>
      </c>
    </row>
    <row r="2251" spans="1:9" x14ac:dyDescent="0.35">
      <c r="A2251" s="141">
        <v>2023</v>
      </c>
      <c r="B2251" s="140" t="s">
        <v>203</v>
      </c>
      <c r="C2251" s="140" t="s">
        <v>47</v>
      </c>
      <c r="D2251" s="140" t="s">
        <v>184</v>
      </c>
      <c r="E2251" s="140" t="s">
        <v>188</v>
      </c>
      <c r="F2251" s="140" t="s">
        <v>162</v>
      </c>
      <c r="G2251" s="140" t="s">
        <v>154</v>
      </c>
      <c r="H2251" s="140" t="s">
        <v>258</v>
      </c>
      <c r="I2251" s="141">
        <v>0</v>
      </c>
    </row>
    <row r="2252" spans="1:9" x14ac:dyDescent="0.35">
      <c r="A2252" s="141">
        <v>2023</v>
      </c>
      <c r="B2252" s="140" t="s">
        <v>203</v>
      </c>
      <c r="C2252" s="140" t="s">
        <v>47</v>
      </c>
      <c r="D2252" s="140" t="s">
        <v>184</v>
      </c>
      <c r="E2252" s="140" t="s">
        <v>188</v>
      </c>
      <c r="F2252" s="140" t="s">
        <v>162</v>
      </c>
      <c r="G2252" s="140" t="s">
        <v>200</v>
      </c>
      <c r="H2252" s="140" t="s">
        <v>199</v>
      </c>
      <c r="I2252" s="141">
        <v>0</v>
      </c>
    </row>
    <row r="2253" spans="1:9" x14ac:dyDescent="0.35">
      <c r="A2253" s="141">
        <v>2023</v>
      </c>
      <c r="B2253" s="140" t="s">
        <v>203</v>
      </c>
      <c r="C2253" s="140" t="s">
        <v>47</v>
      </c>
      <c r="D2253" s="140" t="s">
        <v>184</v>
      </c>
      <c r="E2253" s="140" t="s">
        <v>188</v>
      </c>
      <c r="F2253" s="140" t="s">
        <v>162</v>
      </c>
      <c r="G2253" s="140" t="s">
        <v>200</v>
      </c>
      <c r="H2253" s="140" t="s">
        <v>258</v>
      </c>
      <c r="I2253" s="141">
        <v>0</v>
      </c>
    </row>
    <row r="2254" spans="1:9" x14ac:dyDescent="0.35">
      <c r="A2254" s="141">
        <v>2023</v>
      </c>
      <c r="B2254" s="140" t="s">
        <v>48</v>
      </c>
      <c r="C2254" s="140" t="s">
        <v>49</v>
      </c>
      <c r="D2254" s="140" t="s">
        <v>184</v>
      </c>
      <c r="E2254" s="140" t="s">
        <v>187</v>
      </c>
      <c r="F2254" s="140" t="s">
        <v>162</v>
      </c>
      <c r="G2254" s="140" t="s">
        <v>154</v>
      </c>
      <c r="H2254" s="140" t="s">
        <v>199</v>
      </c>
      <c r="I2254" s="141">
        <v>825</v>
      </c>
    </row>
    <row r="2255" spans="1:9" x14ac:dyDescent="0.35">
      <c r="A2255" s="141">
        <v>2023</v>
      </c>
      <c r="B2255" s="140" t="s">
        <v>48</v>
      </c>
      <c r="C2255" s="140" t="s">
        <v>49</v>
      </c>
      <c r="D2255" s="140" t="s">
        <v>184</v>
      </c>
      <c r="E2255" s="140" t="s">
        <v>187</v>
      </c>
      <c r="F2255" s="140" t="s">
        <v>162</v>
      </c>
      <c r="G2255" s="140" t="s">
        <v>154</v>
      </c>
      <c r="H2255" s="140" t="s">
        <v>258</v>
      </c>
      <c r="I2255" s="141">
        <v>59</v>
      </c>
    </row>
    <row r="2256" spans="1:9" x14ac:dyDescent="0.35">
      <c r="A2256" s="141">
        <v>2023</v>
      </c>
      <c r="B2256" s="140" t="s">
        <v>48</v>
      </c>
      <c r="C2256" s="140" t="s">
        <v>49</v>
      </c>
      <c r="D2256" s="140" t="s">
        <v>184</v>
      </c>
      <c r="E2256" s="140" t="s">
        <v>187</v>
      </c>
      <c r="F2256" s="140" t="s">
        <v>162</v>
      </c>
      <c r="G2256" s="140" t="s">
        <v>200</v>
      </c>
      <c r="H2256" s="140" t="s">
        <v>199</v>
      </c>
      <c r="I2256" s="141">
        <v>313</v>
      </c>
    </row>
    <row r="2257" spans="1:9" x14ac:dyDescent="0.35">
      <c r="A2257" s="141">
        <v>2023</v>
      </c>
      <c r="B2257" s="140" t="s">
        <v>48</v>
      </c>
      <c r="C2257" s="140" t="s">
        <v>49</v>
      </c>
      <c r="D2257" s="140" t="s">
        <v>184</v>
      </c>
      <c r="E2257" s="140" t="s">
        <v>187</v>
      </c>
      <c r="F2257" s="140" t="s">
        <v>162</v>
      </c>
      <c r="G2257" s="140" t="s">
        <v>200</v>
      </c>
      <c r="H2257" s="140" t="s">
        <v>258</v>
      </c>
      <c r="I2257" s="141">
        <v>21</v>
      </c>
    </row>
    <row r="2258" spans="1:9" x14ac:dyDescent="0.35">
      <c r="A2258" s="141">
        <v>2023</v>
      </c>
      <c r="B2258" s="140" t="s">
        <v>50</v>
      </c>
      <c r="C2258" s="140" t="s">
        <v>51</v>
      </c>
      <c r="D2258" s="140" t="s">
        <v>184</v>
      </c>
      <c r="E2258" s="140" t="s">
        <v>186</v>
      </c>
      <c r="F2258" s="140" t="s">
        <v>162</v>
      </c>
      <c r="G2258" s="140" t="s">
        <v>154</v>
      </c>
      <c r="H2258" s="140" t="s">
        <v>199</v>
      </c>
      <c r="I2258" s="141">
        <v>924</v>
      </c>
    </row>
    <row r="2259" spans="1:9" x14ac:dyDescent="0.35">
      <c r="A2259" s="141">
        <v>2023</v>
      </c>
      <c r="B2259" s="140" t="s">
        <v>50</v>
      </c>
      <c r="C2259" s="140" t="s">
        <v>51</v>
      </c>
      <c r="D2259" s="140" t="s">
        <v>184</v>
      </c>
      <c r="E2259" s="140" t="s">
        <v>186</v>
      </c>
      <c r="F2259" s="140" t="s">
        <v>162</v>
      </c>
      <c r="G2259" s="140" t="s">
        <v>154</v>
      </c>
      <c r="H2259" s="140" t="s">
        <v>258</v>
      </c>
      <c r="I2259" s="141">
        <v>31</v>
      </c>
    </row>
    <row r="2260" spans="1:9" x14ac:dyDescent="0.35">
      <c r="A2260" s="141">
        <v>2023</v>
      </c>
      <c r="B2260" s="140" t="s">
        <v>50</v>
      </c>
      <c r="C2260" s="140" t="s">
        <v>51</v>
      </c>
      <c r="D2260" s="140" t="s">
        <v>184</v>
      </c>
      <c r="E2260" s="140" t="s">
        <v>186</v>
      </c>
      <c r="F2260" s="140" t="s">
        <v>162</v>
      </c>
      <c r="G2260" s="140" t="s">
        <v>200</v>
      </c>
      <c r="H2260" s="140" t="s">
        <v>199</v>
      </c>
      <c r="I2260" s="141">
        <v>207</v>
      </c>
    </row>
    <row r="2261" spans="1:9" x14ac:dyDescent="0.35">
      <c r="A2261" s="141">
        <v>2023</v>
      </c>
      <c r="B2261" s="140" t="s">
        <v>50</v>
      </c>
      <c r="C2261" s="140" t="s">
        <v>51</v>
      </c>
      <c r="D2261" s="140" t="s">
        <v>184</v>
      </c>
      <c r="E2261" s="140" t="s">
        <v>186</v>
      </c>
      <c r="F2261" s="140" t="s">
        <v>162</v>
      </c>
      <c r="G2261" s="140" t="s">
        <v>200</v>
      </c>
      <c r="H2261" s="140" t="s">
        <v>258</v>
      </c>
      <c r="I2261" s="141">
        <v>12</v>
      </c>
    </row>
    <row r="2262" spans="1:9" x14ac:dyDescent="0.35">
      <c r="A2262" s="141">
        <v>2023</v>
      </c>
      <c r="B2262" s="140" t="s">
        <v>52</v>
      </c>
      <c r="C2262" s="140" t="s">
        <v>53</v>
      </c>
      <c r="D2262" s="140" t="s">
        <v>184</v>
      </c>
      <c r="E2262" s="140" t="s">
        <v>187</v>
      </c>
      <c r="F2262" s="140" t="s">
        <v>162</v>
      </c>
      <c r="G2262" s="140" t="s">
        <v>154</v>
      </c>
      <c r="H2262" s="140" t="s">
        <v>199</v>
      </c>
      <c r="I2262" s="141">
        <v>456</v>
      </c>
    </row>
    <row r="2263" spans="1:9" x14ac:dyDescent="0.35">
      <c r="A2263" s="141">
        <v>2023</v>
      </c>
      <c r="B2263" s="140" t="s">
        <v>52</v>
      </c>
      <c r="C2263" s="140" t="s">
        <v>53</v>
      </c>
      <c r="D2263" s="140" t="s">
        <v>184</v>
      </c>
      <c r="E2263" s="140" t="s">
        <v>187</v>
      </c>
      <c r="F2263" s="140" t="s">
        <v>162</v>
      </c>
      <c r="G2263" s="140" t="s">
        <v>154</v>
      </c>
      <c r="H2263" s="140" t="s">
        <v>258</v>
      </c>
      <c r="I2263" s="141">
        <v>23</v>
      </c>
    </row>
    <row r="2264" spans="1:9" x14ac:dyDescent="0.35">
      <c r="A2264" s="141">
        <v>2023</v>
      </c>
      <c r="B2264" s="140" t="s">
        <v>52</v>
      </c>
      <c r="C2264" s="140" t="s">
        <v>53</v>
      </c>
      <c r="D2264" s="140" t="s">
        <v>184</v>
      </c>
      <c r="E2264" s="140" t="s">
        <v>187</v>
      </c>
      <c r="F2264" s="140" t="s">
        <v>162</v>
      </c>
      <c r="G2264" s="140" t="s">
        <v>200</v>
      </c>
      <c r="H2264" s="140" t="s">
        <v>199</v>
      </c>
      <c r="I2264" s="141">
        <v>121</v>
      </c>
    </row>
    <row r="2265" spans="1:9" x14ac:dyDescent="0.35">
      <c r="A2265" s="141">
        <v>2023</v>
      </c>
      <c r="B2265" s="140" t="s">
        <v>52</v>
      </c>
      <c r="C2265" s="140" t="s">
        <v>53</v>
      </c>
      <c r="D2265" s="140" t="s">
        <v>184</v>
      </c>
      <c r="E2265" s="140" t="s">
        <v>187</v>
      </c>
      <c r="F2265" s="140" t="s">
        <v>162</v>
      </c>
      <c r="G2265" s="140" t="s">
        <v>200</v>
      </c>
      <c r="H2265" s="140" t="s">
        <v>258</v>
      </c>
      <c r="I2265" s="141">
        <v>17</v>
      </c>
    </row>
    <row r="2266" spans="1:9" x14ac:dyDescent="0.35">
      <c r="A2266" s="141">
        <v>2023</v>
      </c>
      <c r="B2266" s="140" t="s">
        <v>54</v>
      </c>
      <c r="C2266" s="140" t="s">
        <v>55</v>
      </c>
      <c r="D2266" s="140" t="s">
        <v>184</v>
      </c>
      <c r="E2266" s="140" t="s">
        <v>188</v>
      </c>
      <c r="F2266" s="140" t="s">
        <v>162</v>
      </c>
      <c r="G2266" s="140" t="s">
        <v>154</v>
      </c>
      <c r="H2266" s="140" t="s">
        <v>199</v>
      </c>
      <c r="I2266" s="141">
        <v>512</v>
      </c>
    </row>
    <row r="2267" spans="1:9" x14ac:dyDescent="0.35">
      <c r="A2267" s="141">
        <v>2023</v>
      </c>
      <c r="B2267" s="140" t="s">
        <v>54</v>
      </c>
      <c r="C2267" s="140" t="s">
        <v>55</v>
      </c>
      <c r="D2267" s="140" t="s">
        <v>184</v>
      </c>
      <c r="E2267" s="140" t="s">
        <v>188</v>
      </c>
      <c r="F2267" s="140" t="s">
        <v>162</v>
      </c>
      <c r="G2267" s="140" t="s">
        <v>154</v>
      </c>
      <c r="H2267" s="140" t="s">
        <v>258</v>
      </c>
      <c r="I2267" s="141">
        <v>11</v>
      </c>
    </row>
    <row r="2268" spans="1:9" x14ac:dyDescent="0.35">
      <c r="A2268" s="141">
        <v>2023</v>
      </c>
      <c r="B2268" s="140" t="s">
        <v>54</v>
      </c>
      <c r="C2268" s="140" t="s">
        <v>55</v>
      </c>
      <c r="D2268" s="140" t="s">
        <v>184</v>
      </c>
      <c r="E2268" s="140" t="s">
        <v>188</v>
      </c>
      <c r="F2268" s="140" t="s">
        <v>162</v>
      </c>
      <c r="G2268" s="140" t="s">
        <v>200</v>
      </c>
      <c r="H2268" s="140" t="s">
        <v>199</v>
      </c>
      <c r="I2268" s="141">
        <v>72</v>
      </c>
    </row>
    <row r="2269" spans="1:9" x14ac:dyDescent="0.35">
      <c r="A2269" s="141">
        <v>2023</v>
      </c>
      <c r="B2269" s="140" t="s">
        <v>54</v>
      </c>
      <c r="C2269" s="140" t="s">
        <v>55</v>
      </c>
      <c r="D2269" s="140" t="s">
        <v>184</v>
      </c>
      <c r="E2269" s="140" t="s">
        <v>188</v>
      </c>
      <c r="F2269" s="140" t="s">
        <v>162</v>
      </c>
      <c r="G2269" s="140" t="s">
        <v>200</v>
      </c>
      <c r="H2269" s="140" t="s">
        <v>258</v>
      </c>
      <c r="I2269" s="141">
        <v>1</v>
      </c>
    </row>
    <row r="2270" spans="1:9" x14ac:dyDescent="0.35">
      <c r="A2270" s="141">
        <v>2023</v>
      </c>
      <c r="B2270" s="140" t="s">
        <v>56</v>
      </c>
      <c r="C2270" s="140" t="s">
        <v>57</v>
      </c>
      <c r="D2270" s="140" t="s">
        <v>185</v>
      </c>
      <c r="E2270" s="140" t="s">
        <v>186</v>
      </c>
      <c r="F2270" s="140" t="s">
        <v>162</v>
      </c>
      <c r="G2270" s="140" t="s">
        <v>154</v>
      </c>
      <c r="H2270" s="140" t="s">
        <v>199</v>
      </c>
      <c r="I2270" s="141">
        <v>618</v>
      </c>
    </row>
    <row r="2271" spans="1:9" x14ac:dyDescent="0.35">
      <c r="A2271" s="141">
        <v>2023</v>
      </c>
      <c r="B2271" s="140" t="s">
        <v>56</v>
      </c>
      <c r="C2271" s="140" t="s">
        <v>57</v>
      </c>
      <c r="D2271" s="140" t="s">
        <v>185</v>
      </c>
      <c r="E2271" s="140" t="s">
        <v>186</v>
      </c>
      <c r="F2271" s="140" t="s">
        <v>162</v>
      </c>
      <c r="G2271" s="140" t="s">
        <v>154</v>
      </c>
      <c r="H2271" s="140" t="s">
        <v>258</v>
      </c>
      <c r="I2271" s="141">
        <v>22</v>
      </c>
    </row>
    <row r="2272" spans="1:9" x14ac:dyDescent="0.35">
      <c r="A2272" s="141">
        <v>2023</v>
      </c>
      <c r="B2272" s="140" t="s">
        <v>56</v>
      </c>
      <c r="C2272" s="140" t="s">
        <v>57</v>
      </c>
      <c r="D2272" s="140" t="s">
        <v>185</v>
      </c>
      <c r="E2272" s="140" t="s">
        <v>186</v>
      </c>
      <c r="F2272" s="140" t="s">
        <v>162</v>
      </c>
      <c r="G2272" s="140" t="s">
        <v>200</v>
      </c>
      <c r="H2272" s="140" t="s">
        <v>199</v>
      </c>
      <c r="I2272" s="141">
        <v>237</v>
      </c>
    </row>
    <row r="2273" spans="1:9" x14ac:dyDescent="0.35">
      <c r="A2273" s="141">
        <v>2023</v>
      </c>
      <c r="B2273" s="140" t="s">
        <v>56</v>
      </c>
      <c r="C2273" s="140" t="s">
        <v>57</v>
      </c>
      <c r="D2273" s="140" t="s">
        <v>185</v>
      </c>
      <c r="E2273" s="140" t="s">
        <v>186</v>
      </c>
      <c r="F2273" s="140" t="s">
        <v>162</v>
      </c>
      <c r="G2273" s="140" t="s">
        <v>200</v>
      </c>
      <c r="H2273" s="140" t="s">
        <v>258</v>
      </c>
      <c r="I2273" s="141">
        <v>7</v>
      </c>
    </row>
    <row r="2274" spans="1:9" x14ac:dyDescent="0.35">
      <c r="A2274" s="141">
        <v>2023</v>
      </c>
      <c r="B2274" s="140" t="s">
        <v>58</v>
      </c>
      <c r="C2274" s="140" t="s">
        <v>59</v>
      </c>
      <c r="D2274" s="140" t="s">
        <v>184</v>
      </c>
      <c r="E2274" s="140" t="s">
        <v>188</v>
      </c>
      <c r="F2274" s="140" t="s">
        <v>162</v>
      </c>
      <c r="G2274" s="140" t="s">
        <v>154</v>
      </c>
      <c r="H2274" s="140" t="s">
        <v>199</v>
      </c>
      <c r="I2274" s="141">
        <v>404</v>
      </c>
    </row>
    <row r="2275" spans="1:9" x14ac:dyDescent="0.35">
      <c r="A2275" s="141">
        <v>2023</v>
      </c>
      <c r="B2275" s="140" t="s">
        <v>58</v>
      </c>
      <c r="C2275" s="140" t="s">
        <v>59</v>
      </c>
      <c r="D2275" s="140" t="s">
        <v>184</v>
      </c>
      <c r="E2275" s="140" t="s">
        <v>188</v>
      </c>
      <c r="F2275" s="140" t="s">
        <v>162</v>
      </c>
      <c r="G2275" s="140" t="s">
        <v>154</v>
      </c>
      <c r="H2275" s="140" t="s">
        <v>258</v>
      </c>
      <c r="I2275" s="141">
        <v>16</v>
      </c>
    </row>
    <row r="2276" spans="1:9" x14ac:dyDescent="0.35">
      <c r="A2276" s="141">
        <v>2023</v>
      </c>
      <c r="B2276" s="140" t="s">
        <v>58</v>
      </c>
      <c r="C2276" s="140" t="s">
        <v>59</v>
      </c>
      <c r="D2276" s="140" t="s">
        <v>184</v>
      </c>
      <c r="E2276" s="140" t="s">
        <v>188</v>
      </c>
      <c r="F2276" s="140" t="s">
        <v>162</v>
      </c>
      <c r="G2276" s="140" t="s">
        <v>200</v>
      </c>
      <c r="H2276" s="140" t="s">
        <v>199</v>
      </c>
      <c r="I2276" s="141">
        <v>26</v>
      </c>
    </row>
    <row r="2277" spans="1:9" x14ac:dyDescent="0.35">
      <c r="A2277" s="141">
        <v>2023</v>
      </c>
      <c r="B2277" s="140" t="s">
        <v>58</v>
      </c>
      <c r="C2277" s="140" t="s">
        <v>59</v>
      </c>
      <c r="D2277" s="140" t="s">
        <v>184</v>
      </c>
      <c r="E2277" s="140" t="s">
        <v>188</v>
      </c>
      <c r="F2277" s="140" t="s">
        <v>162</v>
      </c>
      <c r="G2277" s="140" t="s">
        <v>200</v>
      </c>
      <c r="H2277" s="140" t="s">
        <v>258</v>
      </c>
      <c r="I2277" s="141">
        <v>3</v>
      </c>
    </row>
    <row r="2278" spans="1:9" x14ac:dyDescent="0.35">
      <c r="A2278" s="141">
        <v>2023</v>
      </c>
      <c r="B2278" s="140" t="s">
        <v>92</v>
      </c>
      <c r="C2278" s="140" t="s">
        <v>93</v>
      </c>
      <c r="D2278" s="140" t="s">
        <v>184</v>
      </c>
      <c r="E2278" s="140" t="s">
        <v>186</v>
      </c>
      <c r="F2278" s="140" t="s">
        <v>162</v>
      </c>
      <c r="G2278" s="140" t="s">
        <v>154</v>
      </c>
      <c r="H2278" s="140" t="s">
        <v>199</v>
      </c>
      <c r="I2278" s="141">
        <v>0</v>
      </c>
    </row>
    <row r="2279" spans="1:9" x14ac:dyDescent="0.35">
      <c r="A2279" s="141">
        <v>2023</v>
      </c>
      <c r="B2279" s="140" t="s">
        <v>92</v>
      </c>
      <c r="C2279" s="140" t="s">
        <v>93</v>
      </c>
      <c r="D2279" s="140" t="s">
        <v>184</v>
      </c>
      <c r="E2279" s="140" t="s">
        <v>186</v>
      </c>
      <c r="F2279" s="140" t="s">
        <v>162</v>
      </c>
      <c r="G2279" s="140" t="s">
        <v>154</v>
      </c>
      <c r="H2279" s="140" t="s">
        <v>258</v>
      </c>
      <c r="I2279" s="141">
        <v>0</v>
      </c>
    </row>
    <row r="2280" spans="1:9" x14ac:dyDescent="0.35">
      <c r="A2280" s="141">
        <v>2023</v>
      </c>
      <c r="B2280" s="140" t="s">
        <v>92</v>
      </c>
      <c r="C2280" s="140" t="s">
        <v>93</v>
      </c>
      <c r="D2280" s="140" t="s">
        <v>184</v>
      </c>
      <c r="E2280" s="140" t="s">
        <v>186</v>
      </c>
      <c r="F2280" s="140" t="s">
        <v>162</v>
      </c>
      <c r="G2280" s="140" t="s">
        <v>200</v>
      </c>
      <c r="H2280" s="140" t="s">
        <v>199</v>
      </c>
      <c r="I2280" s="141">
        <v>0</v>
      </c>
    </row>
    <row r="2281" spans="1:9" x14ac:dyDescent="0.35">
      <c r="A2281" s="141">
        <v>2023</v>
      </c>
      <c r="B2281" s="140" t="s">
        <v>92</v>
      </c>
      <c r="C2281" s="140" t="s">
        <v>93</v>
      </c>
      <c r="D2281" s="140" t="s">
        <v>184</v>
      </c>
      <c r="E2281" s="140" t="s">
        <v>186</v>
      </c>
      <c r="F2281" s="140" t="s">
        <v>162</v>
      </c>
      <c r="G2281" s="140" t="s">
        <v>200</v>
      </c>
      <c r="H2281" s="140" t="s">
        <v>258</v>
      </c>
      <c r="I2281" s="141">
        <v>0</v>
      </c>
    </row>
    <row r="2282" spans="1:9" x14ac:dyDescent="0.35">
      <c r="A2282" s="141">
        <v>2023</v>
      </c>
      <c r="B2282" s="140" t="s">
        <v>60</v>
      </c>
      <c r="C2282" s="140" t="s">
        <v>61</v>
      </c>
      <c r="D2282" s="140" t="s">
        <v>184</v>
      </c>
      <c r="E2282" s="140" t="s">
        <v>188</v>
      </c>
      <c r="F2282" s="140" t="s">
        <v>162</v>
      </c>
      <c r="G2282" s="140" t="s">
        <v>154</v>
      </c>
      <c r="H2282" s="140" t="s">
        <v>199</v>
      </c>
      <c r="I2282" s="141">
        <v>342</v>
      </c>
    </row>
    <row r="2283" spans="1:9" x14ac:dyDescent="0.35">
      <c r="A2283" s="141">
        <v>2023</v>
      </c>
      <c r="B2283" s="140" t="s">
        <v>60</v>
      </c>
      <c r="C2283" s="140" t="s">
        <v>61</v>
      </c>
      <c r="D2283" s="140" t="s">
        <v>184</v>
      </c>
      <c r="E2283" s="140" t="s">
        <v>188</v>
      </c>
      <c r="F2283" s="140" t="s">
        <v>162</v>
      </c>
      <c r="G2283" s="140" t="s">
        <v>154</v>
      </c>
      <c r="H2283" s="140" t="s">
        <v>258</v>
      </c>
      <c r="I2283" s="141">
        <v>14</v>
      </c>
    </row>
    <row r="2284" spans="1:9" x14ac:dyDescent="0.35">
      <c r="A2284" s="141">
        <v>2023</v>
      </c>
      <c r="B2284" s="140" t="s">
        <v>60</v>
      </c>
      <c r="C2284" s="140" t="s">
        <v>61</v>
      </c>
      <c r="D2284" s="140" t="s">
        <v>184</v>
      </c>
      <c r="E2284" s="140" t="s">
        <v>188</v>
      </c>
      <c r="F2284" s="140" t="s">
        <v>162</v>
      </c>
      <c r="G2284" s="140" t="s">
        <v>200</v>
      </c>
      <c r="H2284" s="140" t="s">
        <v>199</v>
      </c>
      <c r="I2284" s="141">
        <v>48</v>
      </c>
    </row>
    <row r="2285" spans="1:9" x14ac:dyDescent="0.35">
      <c r="A2285" s="141">
        <v>2023</v>
      </c>
      <c r="B2285" s="140" t="s">
        <v>60</v>
      </c>
      <c r="C2285" s="140" t="s">
        <v>61</v>
      </c>
      <c r="D2285" s="140" t="s">
        <v>184</v>
      </c>
      <c r="E2285" s="140" t="s">
        <v>188</v>
      </c>
      <c r="F2285" s="140" t="s">
        <v>162</v>
      </c>
      <c r="G2285" s="140" t="s">
        <v>200</v>
      </c>
      <c r="H2285" s="140" t="s">
        <v>258</v>
      </c>
      <c r="I2285" s="141">
        <v>1</v>
      </c>
    </row>
    <row r="2286" spans="1:9" x14ac:dyDescent="0.35">
      <c r="A2286" s="141">
        <v>2023</v>
      </c>
      <c r="B2286" s="140" t="s">
        <v>62</v>
      </c>
      <c r="C2286" s="140" t="s">
        <v>63</v>
      </c>
      <c r="D2286" s="140" t="s">
        <v>184</v>
      </c>
      <c r="E2286" s="140" t="s">
        <v>187</v>
      </c>
      <c r="F2286" s="140" t="s">
        <v>162</v>
      </c>
      <c r="G2286" s="140" t="s">
        <v>154</v>
      </c>
      <c r="H2286" s="140" t="s">
        <v>199</v>
      </c>
      <c r="I2286" s="141">
        <v>80</v>
      </c>
    </row>
    <row r="2287" spans="1:9" x14ac:dyDescent="0.35">
      <c r="A2287" s="141">
        <v>2023</v>
      </c>
      <c r="B2287" s="140" t="s">
        <v>62</v>
      </c>
      <c r="C2287" s="140" t="s">
        <v>63</v>
      </c>
      <c r="D2287" s="140" t="s">
        <v>184</v>
      </c>
      <c r="E2287" s="140" t="s">
        <v>187</v>
      </c>
      <c r="F2287" s="140" t="s">
        <v>162</v>
      </c>
      <c r="G2287" s="140" t="s">
        <v>154</v>
      </c>
      <c r="H2287" s="140" t="s">
        <v>258</v>
      </c>
      <c r="I2287" s="141">
        <v>5</v>
      </c>
    </row>
    <row r="2288" spans="1:9" x14ac:dyDescent="0.35">
      <c r="A2288" s="141">
        <v>2023</v>
      </c>
      <c r="B2288" s="140" t="s">
        <v>62</v>
      </c>
      <c r="C2288" s="140" t="s">
        <v>63</v>
      </c>
      <c r="D2288" s="140" t="s">
        <v>184</v>
      </c>
      <c r="E2288" s="140" t="s">
        <v>187</v>
      </c>
      <c r="F2288" s="140" t="s">
        <v>162</v>
      </c>
      <c r="G2288" s="140" t="s">
        <v>200</v>
      </c>
      <c r="H2288" s="140" t="s">
        <v>199</v>
      </c>
      <c r="I2288" s="141">
        <v>21</v>
      </c>
    </row>
    <row r="2289" spans="1:9" x14ac:dyDescent="0.35">
      <c r="A2289" s="141">
        <v>2023</v>
      </c>
      <c r="B2289" s="140" t="s">
        <v>62</v>
      </c>
      <c r="C2289" s="140" t="s">
        <v>63</v>
      </c>
      <c r="D2289" s="140" t="s">
        <v>184</v>
      </c>
      <c r="E2289" s="140" t="s">
        <v>187</v>
      </c>
      <c r="F2289" s="140" t="s">
        <v>162</v>
      </c>
      <c r="G2289" s="140" t="s">
        <v>200</v>
      </c>
      <c r="H2289" s="140" t="s">
        <v>258</v>
      </c>
      <c r="I2289" s="141">
        <v>1</v>
      </c>
    </row>
    <row r="2290" spans="1:9" x14ac:dyDescent="0.35">
      <c r="A2290" s="141">
        <v>2023</v>
      </c>
      <c r="B2290" s="140" t="s">
        <v>64</v>
      </c>
      <c r="C2290" s="140" t="s">
        <v>65</v>
      </c>
      <c r="D2290" s="140" t="s">
        <v>184</v>
      </c>
      <c r="E2290" s="140" t="s">
        <v>188</v>
      </c>
      <c r="F2290" s="140" t="s">
        <v>162</v>
      </c>
      <c r="G2290" s="140" t="s">
        <v>154</v>
      </c>
      <c r="H2290" s="140" t="s">
        <v>199</v>
      </c>
      <c r="I2290" s="141">
        <v>16</v>
      </c>
    </row>
    <row r="2291" spans="1:9" x14ac:dyDescent="0.35">
      <c r="A2291" s="141">
        <v>2023</v>
      </c>
      <c r="B2291" s="140" t="s">
        <v>64</v>
      </c>
      <c r="C2291" s="140" t="s">
        <v>65</v>
      </c>
      <c r="D2291" s="140" t="s">
        <v>184</v>
      </c>
      <c r="E2291" s="140" t="s">
        <v>188</v>
      </c>
      <c r="F2291" s="140" t="s">
        <v>162</v>
      </c>
      <c r="G2291" s="140" t="s">
        <v>154</v>
      </c>
      <c r="H2291" s="140" t="s">
        <v>258</v>
      </c>
      <c r="I2291" s="141">
        <v>0</v>
      </c>
    </row>
    <row r="2292" spans="1:9" x14ac:dyDescent="0.35">
      <c r="A2292" s="141">
        <v>2023</v>
      </c>
      <c r="B2292" s="140" t="s">
        <v>64</v>
      </c>
      <c r="C2292" s="140" t="s">
        <v>65</v>
      </c>
      <c r="D2292" s="140" t="s">
        <v>184</v>
      </c>
      <c r="E2292" s="140" t="s">
        <v>188</v>
      </c>
      <c r="F2292" s="140" t="s">
        <v>162</v>
      </c>
      <c r="G2292" s="140" t="s">
        <v>200</v>
      </c>
      <c r="H2292" s="140" t="s">
        <v>199</v>
      </c>
      <c r="I2292" s="141">
        <v>11</v>
      </c>
    </row>
    <row r="2293" spans="1:9" x14ac:dyDescent="0.35">
      <c r="A2293" s="141">
        <v>2023</v>
      </c>
      <c r="B2293" s="140" t="s">
        <v>64</v>
      </c>
      <c r="C2293" s="140" t="s">
        <v>65</v>
      </c>
      <c r="D2293" s="140" t="s">
        <v>184</v>
      </c>
      <c r="E2293" s="140" t="s">
        <v>188</v>
      </c>
      <c r="F2293" s="140" t="s">
        <v>162</v>
      </c>
      <c r="G2293" s="140" t="s">
        <v>200</v>
      </c>
      <c r="H2293" s="140" t="s">
        <v>258</v>
      </c>
      <c r="I2293" s="141">
        <v>0</v>
      </c>
    </row>
    <row r="2294" spans="1:9" x14ac:dyDescent="0.35">
      <c r="A2294" s="141">
        <v>2023</v>
      </c>
      <c r="B2294" s="140" t="s">
        <v>66</v>
      </c>
      <c r="C2294" s="140" t="s">
        <v>67</v>
      </c>
      <c r="D2294" s="140" t="s">
        <v>184</v>
      </c>
      <c r="E2294" s="140" t="s">
        <v>186</v>
      </c>
      <c r="F2294" s="140" t="s">
        <v>162</v>
      </c>
      <c r="G2294" s="140" t="s">
        <v>154</v>
      </c>
      <c r="H2294" s="140" t="s">
        <v>199</v>
      </c>
      <c r="I2294" s="141">
        <v>545</v>
      </c>
    </row>
    <row r="2295" spans="1:9" x14ac:dyDescent="0.35">
      <c r="A2295" s="141">
        <v>2023</v>
      </c>
      <c r="B2295" s="140" t="s">
        <v>66</v>
      </c>
      <c r="C2295" s="140" t="s">
        <v>67</v>
      </c>
      <c r="D2295" s="140" t="s">
        <v>184</v>
      </c>
      <c r="E2295" s="140" t="s">
        <v>186</v>
      </c>
      <c r="F2295" s="140" t="s">
        <v>162</v>
      </c>
      <c r="G2295" s="140" t="s">
        <v>154</v>
      </c>
      <c r="H2295" s="140" t="s">
        <v>258</v>
      </c>
      <c r="I2295" s="141">
        <v>23</v>
      </c>
    </row>
    <row r="2296" spans="1:9" x14ac:dyDescent="0.35">
      <c r="A2296" s="141">
        <v>2023</v>
      </c>
      <c r="B2296" s="140" t="s">
        <v>66</v>
      </c>
      <c r="C2296" s="140" t="s">
        <v>67</v>
      </c>
      <c r="D2296" s="140" t="s">
        <v>184</v>
      </c>
      <c r="E2296" s="140" t="s">
        <v>186</v>
      </c>
      <c r="F2296" s="140" t="s">
        <v>162</v>
      </c>
      <c r="G2296" s="140" t="s">
        <v>200</v>
      </c>
      <c r="H2296" s="140" t="s">
        <v>199</v>
      </c>
      <c r="I2296" s="141">
        <v>132</v>
      </c>
    </row>
    <row r="2297" spans="1:9" x14ac:dyDescent="0.35">
      <c r="A2297" s="141">
        <v>2023</v>
      </c>
      <c r="B2297" s="140" t="s">
        <v>66</v>
      </c>
      <c r="C2297" s="140" t="s">
        <v>67</v>
      </c>
      <c r="D2297" s="140" t="s">
        <v>184</v>
      </c>
      <c r="E2297" s="140" t="s">
        <v>186</v>
      </c>
      <c r="F2297" s="140" t="s">
        <v>162</v>
      </c>
      <c r="G2297" s="140" t="s">
        <v>200</v>
      </c>
      <c r="H2297" s="140" t="s">
        <v>258</v>
      </c>
      <c r="I2297" s="141">
        <v>5</v>
      </c>
    </row>
    <row r="2298" spans="1:9" x14ac:dyDescent="0.35">
      <c r="A2298" s="141">
        <v>2023</v>
      </c>
      <c r="B2298" s="140" t="s">
        <v>68</v>
      </c>
      <c r="C2298" s="140" t="s">
        <v>69</v>
      </c>
      <c r="D2298" s="140" t="s">
        <v>184</v>
      </c>
      <c r="E2298" s="140" t="s">
        <v>188</v>
      </c>
      <c r="F2298" s="140" t="s">
        <v>162</v>
      </c>
      <c r="G2298" s="140" t="s">
        <v>154</v>
      </c>
      <c r="H2298" s="140" t="s">
        <v>199</v>
      </c>
      <c r="I2298" s="141">
        <v>278</v>
      </c>
    </row>
    <row r="2299" spans="1:9" x14ac:dyDescent="0.35">
      <c r="A2299" s="141">
        <v>2023</v>
      </c>
      <c r="B2299" s="140" t="s">
        <v>68</v>
      </c>
      <c r="C2299" s="140" t="s">
        <v>69</v>
      </c>
      <c r="D2299" s="140" t="s">
        <v>184</v>
      </c>
      <c r="E2299" s="140" t="s">
        <v>188</v>
      </c>
      <c r="F2299" s="140" t="s">
        <v>162</v>
      </c>
      <c r="G2299" s="140" t="s">
        <v>154</v>
      </c>
      <c r="H2299" s="140" t="s">
        <v>258</v>
      </c>
      <c r="I2299" s="141">
        <v>6</v>
      </c>
    </row>
    <row r="2300" spans="1:9" x14ac:dyDescent="0.35">
      <c r="A2300" s="141">
        <v>2023</v>
      </c>
      <c r="B2300" s="140" t="s">
        <v>68</v>
      </c>
      <c r="C2300" s="140" t="s">
        <v>69</v>
      </c>
      <c r="D2300" s="140" t="s">
        <v>184</v>
      </c>
      <c r="E2300" s="140" t="s">
        <v>188</v>
      </c>
      <c r="F2300" s="140" t="s">
        <v>162</v>
      </c>
      <c r="G2300" s="140" t="s">
        <v>200</v>
      </c>
      <c r="H2300" s="140" t="s">
        <v>199</v>
      </c>
      <c r="I2300" s="141">
        <v>51</v>
      </c>
    </row>
    <row r="2301" spans="1:9" x14ac:dyDescent="0.35">
      <c r="A2301" s="141">
        <v>2023</v>
      </c>
      <c r="B2301" s="140" t="s">
        <v>68</v>
      </c>
      <c r="C2301" s="140" t="s">
        <v>69</v>
      </c>
      <c r="D2301" s="140" t="s">
        <v>184</v>
      </c>
      <c r="E2301" s="140" t="s">
        <v>188</v>
      </c>
      <c r="F2301" s="140" t="s">
        <v>162</v>
      </c>
      <c r="G2301" s="140" t="s">
        <v>200</v>
      </c>
      <c r="H2301" s="140" t="s">
        <v>258</v>
      </c>
      <c r="I2301" s="141">
        <v>1</v>
      </c>
    </row>
    <row r="2302" spans="1:9" x14ac:dyDescent="0.35">
      <c r="A2302" s="141">
        <v>2023</v>
      </c>
      <c r="B2302" s="140" t="s">
        <v>70</v>
      </c>
      <c r="C2302" s="140" t="s">
        <v>71</v>
      </c>
      <c r="D2302" s="140" t="s">
        <v>184</v>
      </c>
      <c r="E2302" s="140" t="s">
        <v>188</v>
      </c>
      <c r="F2302" s="140" t="s">
        <v>162</v>
      </c>
      <c r="G2302" s="140" t="s">
        <v>154</v>
      </c>
      <c r="H2302" s="140" t="s">
        <v>199</v>
      </c>
      <c r="I2302" s="141">
        <v>301</v>
      </c>
    </row>
    <row r="2303" spans="1:9" x14ac:dyDescent="0.35">
      <c r="A2303" s="141">
        <v>2023</v>
      </c>
      <c r="B2303" s="140" t="s">
        <v>70</v>
      </c>
      <c r="C2303" s="140" t="s">
        <v>71</v>
      </c>
      <c r="D2303" s="140" t="s">
        <v>184</v>
      </c>
      <c r="E2303" s="140" t="s">
        <v>188</v>
      </c>
      <c r="F2303" s="140" t="s">
        <v>162</v>
      </c>
      <c r="G2303" s="140" t="s">
        <v>154</v>
      </c>
      <c r="H2303" s="140" t="s">
        <v>258</v>
      </c>
      <c r="I2303" s="141">
        <v>3</v>
      </c>
    </row>
    <row r="2304" spans="1:9" x14ac:dyDescent="0.35">
      <c r="A2304" s="141">
        <v>2023</v>
      </c>
      <c r="B2304" s="140" t="s">
        <v>70</v>
      </c>
      <c r="C2304" s="140" t="s">
        <v>71</v>
      </c>
      <c r="D2304" s="140" t="s">
        <v>184</v>
      </c>
      <c r="E2304" s="140" t="s">
        <v>188</v>
      </c>
      <c r="F2304" s="140" t="s">
        <v>162</v>
      </c>
      <c r="G2304" s="140" t="s">
        <v>200</v>
      </c>
      <c r="H2304" s="140" t="s">
        <v>199</v>
      </c>
      <c r="I2304" s="141">
        <v>73</v>
      </c>
    </row>
    <row r="2305" spans="1:9" x14ac:dyDescent="0.35">
      <c r="A2305" s="141">
        <v>2023</v>
      </c>
      <c r="B2305" s="140" t="s">
        <v>70</v>
      </c>
      <c r="C2305" s="140" t="s">
        <v>71</v>
      </c>
      <c r="D2305" s="140" t="s">
        <v>184</v>
      </c>
      <c r="E2305" s="140" t="s">
        <v>188</v>
      </c>
      <c r="F2305" s="140" t="s">
        <v>162</v>
      </c>
      <c r="G2305" s="140" t="s">
        <v>200</v>
      </c>
      <c r="H2305" s="140" t="s">
        <v>258</v>
      </c>
      <c r="I2305" s="141">
        <v>3</v>
      </c>
    </row>
    <row r="2306" spans="1:9" x14ac:dyDescent="0.35">
      <c r="A2306" s="141">
        <v>2023</v>
      </c>
      <c r="B2306" s="140" t="s">
        <v>72</v>
      </c>
      <c r="C2306" s="140" t="s">
        <v>73</v>
      </c>
      <c r="D2306" s="140" t="s">
        <v>185</v>
      </c>
      <c r="E2306" s="140" t="s">
        <v>186</v>
      </c>
      <c r="F2306" s="140" t="s">
        <v>162</v>
      </c>
      <c r="G2306" s="140" t="s">
        <v>154</v>
      </c>
      <c r="H2306" s="140" t="s">
        <v>199</v>
      </c>
      <c r="I2306" s="141">
        <v>501</v>
      </c>
    </row>
    <row r="2307" spans="1:9" x14ac:dyDescent="0.35">
      <c r="A2307" s="141">
        <v>2023</v>
      </c>
      <c r="B2307" s="140" t="s">
        <v>72</v>
      </c>
      <c r="C2307" s="140" t="s">
        <v>73</v>
      </c>
      <c r="D2307" s="140" t="s">
        <v>185</v>
      </c>
      <c r="E2307" s="140" t="s">
        <v>186</v>
      </c>
      <c r="F2307" s="140" t="s">
        <v>162</v>
      </c>
      <c r="G2307" s="140" t="s">
        <v>154</v>
      </c>
      <c r="H2307" s="140" t="s">
        <v>258</v>
      </c>
      <c r="I2307" s="141">
        <v>21</v>
      </c>
    </row>
    <row r="2308" spans="1:9" x14ac:dyDescent="0.35">
      <c r="A2308" s="141">
        <v>2023</v>
      </c>
      <c r="B2308" s="140" t="s">
        <v>72</v>
      </c>
      <c r="C2308" s="140" t="s">
        <v>73</v>
      </c>
      <c r="D2308" s="140" t="s">
        <v>185</v>
      </c>
      <c r="E2308" s="140" t="s">
        <v>186</v>
      </c>
      <c r="F2308" s="140" t="s">
        <v>162</v>
      </c>
      <c r="G2308" s="140" t="s">
        <v>200</v>
      </c>
      <c r="H2308" s="140" t="s">
        <v>199</v>
      </c>
      <c r="I2308" s="141">
        <v>251</v>
      </c>
    </row>
    <row r="2309" spans="1:9" x14ac:dyDescent="0.35">
      <c r="A2309" s="141">
        <v>2023</v>
      </c>
      <c r="B2309" s="140" t="s">
        <v>72</v>
      </c>
      <c r="C2309" s="140" t="s">
        <v>73</v>
      </c>
      <c r="D2309" s="140" t="s">
        <v>185</v>
      </c>
      <c r="E2309" s="140" t="s">
        <v>186</v>
      </c>
      <c r="F2309" s="140" t="s">
        <v>162</v>
      </c>
      <c r="G2309" s="140" t="s">
        <v>200</v>
      </c>
      <c r="H2309" s="140" t="s">
        <v>258</v>
      </c>
      <c r="I2309" s="141">
        <v>12</v>
      </c>
    </row>
    <row r="2310" spans="1:9" x14ac:dyDescent="0.35">
      <c r="A2310" s="141">
        <v>2023</v>
      </c>
      <c r="B2310" s="140" t="s">
        <v>74</v>
      </c>
      <c r="C2310" s="140" t="s">
        <v>75</v>
      </c>
      <c r="D2310" s="140" t="s">
        <v>184</v>
      </c>
      <c r="E2310" s="140" t="s">
        <v>187</v>
      </c>
      <c r="F2310" s="140" t="s">
        <v>162</v>
      </c>
      <c r="G2310" s="140" t="s">
        <v>154</v>
      </c>
      <c r="H2310" s="140" t="s">
        <v>199</v>
      </c>
      <c r="I2310" s="141">
        <v>323</v>
      </c>
    </row>
    <row r="2311" spans="1:9" x14ac:dyDescent="0.35">
      <c r="A2311" s="141">
        <v>2023</v>
      </c>
      <c r="B2311" s="140" t="s">
        <v>74</v>
      </c>
      <c r="C2311" s="140" t="s">
        <v>75</v>
      </c>
      <c r="D2311" s="140" t="s">
        <v>184</v>
      </c>
      <c r="E2311" s="140" t="s">
        <v>187</v>
      </c>
      <c r="F2311" s="140" t="s">
        <v>162</v>
      </c>
      <c r="G2311" s="140" t="s">
        <v>154</v>
      </c>
      <c r="H2311" s="140" t="s">
        <v>258</v>
      </c>
      <c r="I2311" s="141">
        <v>39</v>
      </c>
    </row>
    <row r="2312" spans="1:9" x14ac:dyDescent="0.35">
      <c r="A2312" s="141">
        <v>2023</v>
      </c>
      <c r="B2312" s="140" t="s">
        <v>74</v>
      </c>
      <c r="C2312" s="140" t="s">
        <v>75</v>
      </c>
      <c r="D2312" s="140" t="s">
        <v>184</v>
      </c>
      <c r="E2312" s="140" t="s">
        <v>187</v>
      </c>
      <c r="F2312" s="140" t="s">
        <v>162</v>
      </c>
      <c r="G2312" s="140" t="s">
        <v>200</v>
      </c>
      <c r="H2312" s="140" t="s">
        <v>199</v>
      </c>
      <c r="I2312" s="141">
        <v>115</v>
      </c>
    </row>
    <row r="2313" spans="1:9" x14ac:dyDescent="0.35">
      <c r="A2313" s="141">
        <v>2023</v>
      </c>
      <c r="B2313" s="140" t="s">
        <v>74</v>
      </c>
      <c r="C2313" s="140" t="s">
        <v>75</v>
      </c>
      <c r="D2313" s="140" t="s">
        <v>184</v>
      </c>
      <c r="E2313" s="140" t="s">
        <v>187</v>
      </c>
      <c r="F2313" s="140" t="s">
        <v>162</v>
      </c>
      <c r="G2313" s="140" t="s">
        <v>200</v>
      </c>
      <c r="H2313" s="140" t="s">
        <v>258</v>
      </c>
      <c r="I2313" s="141">
        <v>6</v>
      </c>
    </row>
    <row r="2314" spans="1:9" x14ac:dyDescent="0.35">
      <c r="A2314" s="141">
        <v>2023</v>
      </c>
      <c r="B2314" s="140" t="s">
        <v>76</v>
      </c>
      <c r="C2314" s="140" t="s">
        <v>77</v>
      </c>
      <c r="D2314" s="140" t="s">
        <v>184</v>
      </c>
      <c r="E2314" s="140" t="s">
        <v>188</v>
      </c>
      <c r="F2314" s="140" t="s">
        <v>162</v>
      </c>
      <c r="G2314" s="140" t="s">
        <v>154</v>
      </c>
      <c r="H2314" s="140" t="s">
        <v>199</v>
      </c>
      <c r="I2314" s="141">
        <v>207</v>
      </c>
    </row>
    <row r="2315" spans="1:9" x14ac:dyDescent="0.35">
      <c r="A2315" s="141">
        <v>2023</v>
      </c>
      <c r="B2315" s="140" t="s">
        <v>76</v>
      </c>
      <c r="C2315" s="140" t="s">
        <v>77</v>
      </c>
      <c r="D2315" s="140" t="s">
        <v>184</v>
      </c>
      <c r="E2315" s="140" t="s">
        <v>188</v>
      </c>
      <c r="F2315" s="140" t="s">
        <v>162</v>
      </c>
      <c r="G2315" s="140" t="s">
        <v>154</v>
      </c>
      <c r="H2315" s="140" t="s">
        <v>258</v>
      </c>
      <c r="I2315" s="141">
        <v>27</v>
      </c>
    </row>
    <row r="2316" spans="1:9" x14ac:dyDescent="0.35">
      <c r="A2316" s="141">
        <v>2023</v>
      </c>
      <c r="B2316" s="140" t="s">
        <v>76</v>
      </c>
      <c r="C2316" s="140" t="s">
        <v>77</v>
      </c>
      <c r="D2316" s="140" t="s">
        <v>184</v>
      </c>
      <c r="E2316" s="140" t="s">
        <v>188</v>
      </c>
      <c r="F2316" s="140" t="s">
        <v>162</v>
      </c>
      <c r="G2316" s="140" t="s">
        <v>200</v>
      </c>
      <c r="H2316" s="140" t="s">
        <v>199</v>
      </c>
      <c r="I2316" s="141">
        <v>62</v>
      </c>
    </row>
    <row r="2317" spans="1:9" x14ac:dyDescent="0.35">
      <c r="A2317" s="141">
        <v>2023</v>
      </c>
      <c r="B2317" s="140" t="s">
        <v>76</v>
      </c>
      <c r="C2317" s="140" t="s">
        <v>77</v>
      </c>
      <c r="D2317" s="140" t="s">
        <v>184</v>
      </c>
      <c r="E2317" s="140" t="s">
        <v>188</v>
      </c>
      <c r="F2317" s="140" t="s">
        <v>162</v>
      </c>
      <c r="G2317" s="140" t="s">
        <v>200</v>
      </c>
      <c r="H2317" s="140" t="s">
        <v>258</v>
      </c>
      <c r="I2317" s="141">
        <v>6</v>
      </c>
    </row>
    <row r="2318" spans="1:9" x14ac:dyDescent="0.35">
      <c r="A2318" s="141">
        <v>2023</v>
      </c>
      <c r="B2318" s="140" t="s">
        <v>78</v>
      </c>
      <c r="C2318" s="140" t="s">
        <v>79</v>
      </c>
      <c r="D2318" s="140" t="s">
        <v>184</v>
      </c>
      <c r="E2318" s="140" t="s">
        <v>186</v>
      </c>
      <c r="F2318" s="140" t="s">
        <v>162</v>
      </c>
      <c r="G2318" s="140" t="s">
        <v>154</v>
      </c>
      <c r="H2318" s="140" t="s">
        <v>199</v>
      </c>
      <c r="I2318" s="141">
        <v>491</v>
      </c>
    </row>
    <row r="2319" spans="1:9" x14ac:dyDescent="0.35">
      <c r="A2319" s="141">
        <v>2023</v>
      </c>
      <c r="B2319" s="140" t="s">
        <v>78</v>
      </c>
      <c r="C2319" s="140" t="s">
        <v>79</v>
      </c>
      <c r="D2319" s="140" t="s">
        <v>184</v>
      </c>
      <c r="E2319" s="140" t="s">
        <v>186</v>
      </c>
      <c r="F2319" s="140" t="s">
        <v>162</v>
      </c>
      <c r="G2319" s="140" t="s">
        <v>154</v>
      </c>
      <c r="H2319" s="140" t="s">
        <v>258</v>
      </c>
      <c r="I2319" s="141">
        <v>14</v>
      </c>
    </row>
    <row r="2320" spans="1:9" x14ac:dyDescent="0.35">
      <c r="A2320" s="141">
        <v>2023</v>
      </c>
      <c r="B2320" s="140" t="s">
        <v>78</v>
      </c>
      <c r="C2320" s="140" t="s">
        <v>79</v>
      </c>
      <c r="D2320" s="140" t="s">
        <v>184</v>
      </c>
      <c r="E2320" s="140" t="s">
        <v>186</v>
      </c>
      <c r="F2320" s="140" t="s">
        <v>162</v>
      </c>
      <c r="G2320" s="140" t="s">
        <v>200</v>
      </c>
      <c r="H2320" s="140" t="s">
        <v>199</v>
      </c>
      <c r="I2320" s="141">
        <v>131</v>
      </c>
    </row>
    <row r="2321" spans="1:9" x14ac:dyDescent="0.35">
      <c r="A2321" s="141">
        <v>2023</v>
      </c>
      <c r="B2321" s="140" t="s">
        <v>78</v>
      </c>
      <c r="C2321" s="140" t="s">
        <v>79</v>
      </c>
      <c r="D2321" s="140" t="s">
        <v>184</v>
      </c>
      <c r="E2321" s="140" t="s">
        <v>186</v>
      </c>
      <c r="F2321" s="140" t="s">
        <v>162</v>
      </c>
      <c r="G2321" s="140" t="s">
        <v>200</v>
      </c>
      <c r="H2321" s="140" t="s">
        <v>258</v>
      </c>
      <c r="I2321" s="141">
        <v>9</v>
      </c>
    </row>
    <row r="2322" spans="1:9" x14ac:dyDescent="0.35">
      <c r="A2322" s="141">
        <v>2023</v>
      </c>
      <c r="B2322" s="140" t="s">
        <v>80</v>
      </c>
      <c r="C2322" s="140" t="s">
        <v>81</v>
      </c>
      <c r="D2322" s="140" t="s">
        <v>185</v>
      </c>
      <c r="E2322" s="140" t="s">
        <v>186</v>
      </c>
      <c r="F2322" s="140" t="s">
        <v>162</v>
      </c>
      <c r="G2322" s="140" t="s">
        <v>154</v>
      </c>
      <c r="H2322" s="140" t="s">
        <v>199</v>
      </c>
      <c r="I2322" s="141">
        <v>473</v>
      </c>
    </row>
    <row r="2323" spans="1:9" x14ac:dyDescent="0.35">
      <c r="A2323" s="141">
        <v>2023</v>
      </c>
      <c r="B2323" s="140" t="s">
        <v>80</v>
      </c>
      <c r="C2323" s="140" t="s">
        <v>81</v>
      </c>
      <c r="D2323" s="140" t="s">
        <v>185</v>
      </c>
      <c r="E2323" s="140" t="s">
        <v>186</v>
      </c>
      <c r="F2323" s="140" t="s">
        <v>162</v>
      </c>
      <c r="G2323" s="140" t="s">
        <v>154</v>
      </c>
      <c r="H2323" s="140" t="s">
        <v>258</v>
      </c>
      <c r="I2323" s="141">
        <v>30</v>
      </c>
    </row>
    <row r="2324" spans="1:9" x14ac:dyDescent="0.35">
      <c r="A2324" s="141">
        <v>2023</v>
      </c>
      <c r="B2324" s="140" t="s">
        <v>80</v>
      </c>
      <c r="C2324" s="140" t="s">
        <v>81</v>
      </c>
      <c r="D2324" s="140" t="s">
        <v>185</v>
      </c>
      <c r="E2324" s="140" t="s">
        <v>186</v>
      </c>
      <c r="F2324" s="140" t="s">
        <v>162</v>
      </c>
      <c r="G2324" s="140" t="s">
        <v>200</v>
      </c>
      <c r="H2324" s="140" t="s">
        <v>199</v>
      </c>
      <c r="I2324" s="141">
        <v>236</v>
      </c>
    </row>
    <row r="2325" spans="1:9" x14ac:dyDescent="0.35">
      <c r="A2325" s="141">
        <v>2023</v>
      </c>
      <c r="B2325" s="140" t="s">
        <v>80</v>
      </c>
      <c r="C2325" s="140" t="s">
        <v>81</v>
      </c>
      <c r="D2325" s="140" t="s">
        <v>185</v>
      </c>
      <c r="E2325" s="140" t="s">
        <v>186</v>
      </c>
      <c r="F2325" s="140" t="s">
        <v>162</v>
      </c>
      <c r="G2325" s="140" t="s">
        <v>200</v>
      </c>
      <c r="H2325" s="140" t="s">
        <v>258</v>
      </c>
      <c r="I2325" s="141">
        <v>13</v>
      </c>
    </row>
    <row r="2326" spans="1:9" x14ac:dyDescent="0.35">
      <c r="A2326" s="141">
        <v>2023</v>
      </c>
      <c r="B2326" s="140" t="s">
        <v>82</v>
      </c>
      <c r="C2326" s="140" t="s">
        <v>83</v>
      </c>
      <c r="D2326" s="140" t="s">
        <v>184</v>
      </c>
      <c r="E2326" s="140" t="s">
        <v>187</v>
      </c>
      <c r="F2326" s="140" t="s">
        <v>162</v>
      </c>
      <c r="G2326" s="140" t="s">
        <v>154</v>
      </c>
      <c r="H2326" s="140" t="s">
        <v>199</v>
      </c>
      <c r="I2326" s="141">
        <v>0</v>
      </c>
    </row>
    <row r="2327" spans="1:9" x14ac:dyDescent="0.35">
      <c r="A2327" s="141">
        <v>2023</v>
      </c>
      <c r="B2327" s="140" t="s">
        <v>82</v>
      </c>
      <c r="C2327" s="140" t="s">
        <v>83</v>
      </c>
      <c r="D2327" s="140" t="s">
        <v>184</v>
      </c>
      <c r="E2327" s="140" t="s">
        <v>187</v>
      </c>
      <c r="F2327" s="140" t="s">
        <v>162</v>
      </c>
      <c r="G2327" s="140" t="s">
        <v>154</v>
      </c>
      <c r="H2327" s="140" t="s">
        <v>258</v>
      </c>
      <c r="I2327" s="141">
        <v>0</v>
      </c>
    </row>
    <row r="2328" spans="1:9" x14ac:dyDescent="0.35">
      <c r="A2328" s="141">
        <v>2023</v>
      </c>
      <c r="B2328" s="140" t="s">
        <v>82</v>
      </c>
      <c r="C2328" s="140" t="s">
        <v>83</v>
      </c>
      <c r="D2328" s="140" t="s">
        <v>184</v>
      </c>
      <c r="E2328" s="140" t="s">
        <v>187</v>
      </c>
      <c r="F2328" s="140" t="s">
        <v>162</v>
      </c>
      <c r="G2328" s="140" t="s">
        <v>200</v>
      </c>
      <c r="H2328" s="140" t="s">
        <v>199</v>
      </c>
      <c r="I2328" s="141">
        <v>0</v>
      </c>
    </row>
    <row r="2329" spans="1:9" x14ac:dyDescent="0.35">
      <c r="A2329" s="141">
        <v>2023</v>
      </c>
      <c r="B2329" s="140" t="s">
        <v>82</v>
      </c>
      <c r="C2329" s="140" t="s">
        <v>83</v>
      </c>
      <c r="D2329" s="140" t="s">
        <v>184</v>
      </c>
      <c r="E2329" s="140" t="s">
        <v>187</v>
      </c>
      <c r="F2329" s="140" t="s">
        <v>162</v>
      </c>
      <c r="G2329" s="140" t="s">
        <v>200</v>
      </c>
      <c r="H2329" s="140" t="s">
        <v>258</v>
      </c>
      <c r="I2329" s="141">
        <v>0</v>
      </c>
    </row>
    <row r="2330" spans="1:9" x14ac:dyDescent="0.35">
      <c r="A2330" s="141">
        <v>2023</v>
      </c>
      <c r="B2330" s="140" t="s">
        <v>84</v>
      </c>
      <c r="C2330" s="140" t="s">
        <v>85</v>
      </c>
      <c r="D2330" s="140" t="s">
        <v>185</v>
      </c>
      <c r="E2330" s="140" t="s">
        <v>186</v>
      </c>
      <c r="F2330" s="140" t="s">
        <v>162</v>
      </c>
      <c r="G2330" s="140" t="s">
        <v>154</v>
      </c>
      <c r="H2330" s="140" t="s">
        <v>199</v>
      </c>
      <c r="I2330" s="141">
        <v>1010</v>
      </c>
    </row>
    <row r="2331" spans="1:9" x14ac:dyDescent="0.35">
      <c r="A2331" s="141">
        <v>2023</v>
      </c>
      <c r="B2331" s="140" t="s">
        <v>84</v>
      </c>
      <c r="C2331" s="140" t="s">
        <v>85</v>
      </c>
      <c r="D2331" s="140" t="s">
        <v>185</v>
      </c>
      <c r="E2331" s="140" t="s">
        <v>186</v>
      </c>
      <c r="F2331" s="140" t="s">
        <v>162</v>
      </c>
      <c r="G2331" s="140" t="s">
        <v>154</v>
      </c>
      <c r="H2331" s="140" t="s">
        <v>258</v>
      </c>
      <c r="I2331" s="141">
        <v>92</v>
      </c>
    </row>
    <row r="2332" spans="1:9" x14ac:dyDescent="0.35">
      <c r="A2332" s="141">
        <v>2023</v>
      </c>
      <c r="B2332" s="140" t="s">
        <v>84</v>
      </c>
      <c r="C2332" s="140" t="s">
        <v>85</v>
      </c>
      <c r="D2332" s="140" t="s">
        <v>185</v>
      </c>
      <c r="E2332" s="140" t="s">
        <v>186</v>
      </c>
      <c r="F2332" s="140" t="s">
        <v>162</v>
      </c>
      <c r="G2332" s="140" t="s">
        <v>200</v>
      </c>
      <c r="H2332" s="140" t="s">
        <v>199</v>
      </c>
      <c r="I2332" s="141">
        <v>315</v>
      </c>
    </row>
    <row r="2333" spans="1:9" x14ac:dyDescent="0.35">
      <c r="A2333" s="141">
        <v>2023</v>
      </c>
      <c r="B2333" s="140" t="s">
        <v>84</v>
      </c>
      <c r="C2333" s="140" t="s">
        <v>85</v>
      </c>
      <c r="D2333" s="140" t="s">
        <v>185</v>
      </c>
      <c r="E2333" s="140" t="s">
        <v>186</v>
      </c>
      <c r="F2333" s="140" t="s">
        <v>162</v>
      </c>
      <c r="G2333" s="140" t="s">
        <v>200</v>
      </c>
      <c r="H2333" s="140" t="s">
        <v>258</v>
      </c>
      <c r="I2333" s="141">
        <v>47</v>
      </c>
    </row>
    <row r="2334" spans="1:9" x14ac:dyDescent="0.35">
      <c r="A2334" s="141">
        <v>2023</v>
      </c>
      <c r="B2334" s="140" t="s">
        <v>86</v>
      </c>
      <c r="C2334" s="140" t="s">
        <v>87</v>
      </c>
      <c r="D2334" s="140" t="s">
        <v>184</v>
      </c>
      <c r="E2334" s="140" t="s">
        <v>187</v>
      </c>
      <c r="F2334" s="140" t="s">
        <v>162</v>
      </c>
      <c r="G2334" s="140" t="s">
        <v>154</v>
      </c>
      <c r="H2334" s="140" t="s">
        <v>199</v>
      </c>
      <c r="I2334" s="141">
        <v>285</v>
      </c>
    </row>
    <row r="2335" spans="1:9" x14ac:dyDescent="0.35">
      <c r="A2335" s="141">
        <v>2023</v>
      </c>
      <c r="B2335" s="140" t="s">
        <v>86</v>
      </c>
      <c r="C2335" s="140" t="s">
        <v>87</v>
      </c>
      <c r="D2335" s="140" t="s">
        <v>184</v>
      </c>
      <c r="E2335" s="140" t="s">
        <v>187</v>
      </c>
      <c r="F2335" s="140" t="s">
        <v>162</v>
      </c>
      <c r="G2335" s="140" t="s">
        <v>154</v>
      </c>
      <c r="H2335" s="140" t="s">
        <v>258</v>
      </c>
      <c r="I2335" s="141">
        <v>57</v>
      </c>
    </row>
    <row r="2336" spans="1:9" x14ac:dyDescent="0.35">
      <c r="A2336" s="141">
        <v>2023</v>
      </c>
      <c r="B2336" s="140" t="s">
        <v>86</v>
      </c>
      <c r="C2336" s="140" t="s">
        <v>87</v>
      </c>
      <c r="D2336" s="140" t="s">
        <v>184</v>
      </c>
      <c r="E2336" s="140" t="s">
        <v>187</v>
      </c>
      <c r="F2336" s="140" t="s">
        <v>162</v>
      </c>
      <c r="G2336" s="140" t="s">
        <v>200</v>
      </c>
      <c r="H2336" s="140" t="s">
        <v>199</v>
      </c>
      <c r="I2336" s="141">
        <v>50</v>
      </c>
    </row>
    <row r="2337" spans="1:9" x14ac:dyDescent="0.35">
      <c r="A2337" s="141">
        <v>2023</v>
      </c>
      <c r="B2337" s="140" t="s">
        <v>86</v>
      </c>
      <c r="C2337" s="140" t="s">
        <v>87</v>
      </c>
      <c r="D2337" s="140" t="s">
        <v>184</v>
      </c>
      <c r="E2337" s="140" t="s">
        <v>187</v>
      </c>
      <c r="F2337" s="140" t="s">
        <v>162</v>
      </c>
      <c r="G2337" s="140" t="s">
        <v>200</v>
      </c>
      <c r="H2337" s="140" t="s">
        <v>258</v>
      </c>
      <c r="I2337" s="141">
        <v>7</v>
      </c>
    </row>
    <row r="2338" spans="1:9" x14ac:dyDescent="0.35">
      <c r="A2338" s="141">
        <v>2023</v>
      </c>
      <c r="B2338" s="140" t="s">
        <v>88</v>
      </c>
      <c r="C2338" s="140" t="s">
        <v>89</v>
      </c>
      <c r="D2338" s="140" t="s">
        <v>185</v>
      </c>
      <c r="E2338" s="140" t="s">
        <v>186</v>
      </c>
      <c r="F2338" s="140" t="s">
        <v>162</v>
      </c>
      <c r="G2338" s="140" t="s">
        <v>154</v>
      </c>
      <c r="H2338" s="140" t="s">
        <v>199</v>
      </c>
      <c r="I2338" s="141">
        <v>367</v>
      </c>
    </row>
    <row r="2339" spans="1:9" x14ac:dyDescent="0.35">
      <c r="A2339" s="141">
        <v>2023</v>
      </c>
      <c r="B2339" s="140" t="s">
        <v>88</v>
      </c>
      <c r="C2339" s="140" t="s">
        <v>89</v>
      </c>
      <c r="D2339" s="140" t="s">
        <v>185</v>
      </c>
      <c r="E2339" s="140" t="s">
        <v>186</v>
      </c>
      <c r="F2339" s="140" t="s">
        <v>162</v>
      </c>
      <c r="G2339" s="140" t="s">
        <v>154</v>
      </c>
      <c r="H2339" s="140" t="s">
        <v>258</v>
      </c>
      <c r="I2339" s="141">
        <v>74</v>
      </c>
    </row>
    <row r="2340" spans="1:9" x14ac:dyDescent="0.35">
      <c r="A2340" s="141">
        <v>2023</v>
      </c>
      <c r="B2340" s="140" t="s">
        <v>88</v>
      </c>
      <c r="C2340" s="140" t="s">
        <v>89</v>
      </c>
      <c r="D2340" s="140" t="s">
        <v>185</v>
      </c>
      <c r="E2340" s="140" t="s">
        <v>186</v>
      </c>
      <c r="F2340" s="140" t="s">
        <v>162</v>
      </c>
      <c r="G2340" s="140" t="s">
        <v>200</v>
      </c>
      <c r="H2340" s="140" t="s">
        <v>199</v>
      </c>
      <c r="I2340" s="141">
        <v>223</v>
      </c>
    </row>
    <row r="2341" spans="1:9" x14ac:dyDescent="0.35">
      <c r="A2341" s="141">
        <v>2023</v>
      </c>
      <c r="B2341" s="140" t="s">
        <v>88</v>
      </c>
      <c r="C2341" s="140" t="s">
        <v>89</v>
      </c>
      <c r="D2341" s="140" t="s">
        <v>185</v>
      </c>
      <c r="E2341" s="140" t="s">
        <v>186</v>
      </c>
      <c r="F2341" s="140" t="s">
        <v>162</v>
      </c>
      <c r="G2341" s="140" t="s">
        <v>200</v>
      </c>
      <c r="H2341" s="140" t="s">
        <v>258</v>
      </c>
      <c r="I2341" s="141">
        <v>27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3732-2E66-4E4F-B61B-B151413C9EBF}">
  <sheetPr>
    <tabColor rgb="FFFF0000"/>
  </sheetPr>
  <dimension ref="A3:I55"/>
  <sheetViews>
    <sheetView workbookViewId="0">
      <selection activeCell="D1" sqref="D1:D1048576"/>
    </sheetView>
  </sheetViews>
  <sheetFormatPr defaultColWidth="9.1796875" defaultRowHeight="14.5" x14ac:dyDescent="0.35"/>
  <cols>
    <col min="1" max="1" width="45.453125" style="24" customWidth="1"/>
    <col min="2" max="16384" width="9.1796875" style="24"/>
  </cols>
  <sheetData>
    <row r="3" spans="1:9" x14ac:dyDescent="0.35">
      <c r="A3" s="24">
        <f>FIRE1106d!A3</f>
        <v>2023</v>
      </c>
      <c r="D3" s="24">
        <f>VLOOKUP($A$3,$H$5:$I$17,2,FALSE)</f>
        <v>2021</v>
      </c>
    </row>
    <row r="4" spans="1:9" x14ac:dyDescent="0.35">
      <c r="A4" s="107"/>
      <c r="B4" s="24" t="s">
        <v>191</v>
      </c>
      <c r="C4" s="24" t="s">
        <v>192</v>
      </c>
      <c r="D4" s="24" t="s">
        <v>193</v>
      </c>
      <c r="H4" s="24" t="s">
        <v>220</v>
      </c>
      <c r="I4" s="24" t="s">
        <v>221</v>
      </c>
    </row>
    <row r="5" spans="1:9" x14ac:dyDescent="0.35">
      <c r="A5" s="24" t="s">
        <v>98</v>
      </c>
      <c r="B5" s="109" cm="1">
        <f t="array" ref="B5">ROUND((SUMPRODUCT(('Data - frs'!$A$2:$A$92980=$A$3)*('Data - frs'!$H$2:$H$92980="Buddhist, Hindu, Jewish, Muslim, Sikh or Other Religion")*('Data - frs'!$I$2:$I$92980)))/(SUMPRODUCT(('Data - frs'!$A$2:$A$92980=$A$3)*('Data - frs'!$I$2:$I$92980))),3)</f>
        <v>6.3E-2</v>
      </c>
      <c r="C5" s="109" cm="1">
        <f t="array" ref="C5">ROUND((SUMPRODUCT(('Data - frs'!$A$2:$A$92980=$A$3)*('Data - frs'!$G$2:$G$92980="Firefighter")*('Data - frs'!$H$2:$H$92980="Buddhist, Hindu, Jewish, Muslim, Sikh or Other Religion")*('Data - frs'!$I$2:$I$92980)))/(SUMPRODUCT(('Data - frs'!$A$2:$A$92980=$A$3)*('Data - frs'!$G$2:$G$92980="Firefighter")*('Data - frs'!$I$2:$I$92980))),3)</f>
        <v>6.2E-2</v>
      </c>
      <c r="D5" s="109" cm="1">
        <f t="array" ref="D5">SUMPRODUCT(('Data - population'!$A$2:$A$10000=$D$3)*('Data - population'!$G$2:$G$10000="Buddhist, Hindu, Jewish, Muslim, Sikh or Other Religion")*('Data - population'!$H$2:$H$10000))/(SUMPRODUCT(('Data - population'!$A$2:$A$10000=$D$3)*('Data - population'!$G$2:$G$10000="Buddhist, Hindu, Jewish, Muslim, Sikh or Other Religion")*('Data - population'!$H$2:$H$10000))+SUMPRODUCT(('Data - population'!$A$2:$A$10000=$D$3)*('Data - population'!$G$2:$G$10000="Christian or No Religion")*('Data - population'!$H$2:$H$10000)))</f>
        <v>0.11872021894318467</v>
      </c>
      <c r="H5" s="24">
        <v>2011</v>
      </c>
      <c r="I5" s="24">
        <v>2011</v>
      </c>
    </row>
    <row r="6" spans="1:9" x14ac:dyDescent="0.35">
      <c r="A6" s="24" t="s">
        <v>184</v>
      </c>
      <c r="B6" s="109" cm="1">
        <f t="array" ref="B6">ROUND((SUMPRODUCT(('Data - frs'!$A$2:$A$92980=$A$3)*('Data - frs'!$D$2:$D$92980=$A6)*('Data - frs'!$H$2:$H$92980="Buddhist, Hindu, Jewish, Muslim, Sikh or Other Religion")*('Data - frs'!$I$2:$I$92980)))/(SUMPRODUCT(('Data - frs'!$A$2:$A$92980=$A$3)*('Data - frs'!$D$2:$D$92980=$A6)*('Data - frs'!$I$2:$I$92980))),3)</f>
        <v>5.1999999999999998E-2</v>
      </c>
      <c r="C6" s="109" cm="1">
        <f t="array" ref="C6">ROUND((SUMPRODUCT(('Data - frs'!$A$2:$A$92980=$A$3)*('Data - frs'!$D$2:$D$92980=$A6)*('Data - frs'!$G$2:$G$92980="Firefighter")*('Data - frs'!$H$2:$H$92980="Buddhist, Hindu, Jewish, Muslim, Sikh or Other Religion")*('Data - frs'!$I$2:$I$92980)))/(SUMPRODUCT(('Data - frs'!$A$2:$A$92980=$A$3)*('Data - frs'!$D$2:$D$92980=$A6)*('Data - frs'!$G$2:$G$92980="Firefighter")*('Data - frs'!$I$2:$I$92980))),3)</f>
        <v>5.0999999999999997E-2</v>
      </c>
      <c r="D6" s="109" cm="1">
        <f t="array" ref="D6">SUMPRODUCT(('Data - population'!$A$2:$A$10000=$D$3)*('Data - population'!$D$2:$D$10000=$A6)*('Data - population'!$G$2:$G$10000="Buddhist, Hindu, Jewish, Muslim, Sikh or Other Religion")*('Data - population'!$H$2:$H$10000))/(SUMPRODUCT(('Data - population'!$A$2:$A$10000=$D$3)*('Data - population'!$D$2:$D$10000=$A6)*('Data - population'!$G$2:$G$10000="Buddhist, Hindu, Jewish, Muslim, Sikh or Other Religion")*('Data - population'!$H$2:$H$10000))+SUMPRODUCT(('Data - population'!$A$2:$A$10000=$D$3)*('Data - population'!$D$2:$D$10000=$A6)*('Data - population'!$G$2:$G$10000="Christian or No Religion")*('Data - population'!$H$2:$H$10000)))</f>
        <v>7.2653900576375233E-2</v>
      </c>
      <c r="H6" s="24">
        <v>2012</v>
      </c>
      <c r="I6" s="24">
        <v>2011</v>
      </c>
    </row>
    <row r="7" spans="1:9" x14ac:dyDescent="0.35">
      <c r="A7" s="24" t="s">
        <v>185</v>
      </c>
      <c r="B7" s="109" cm="1">
        <f t="array" ref="B7">ROUND((SUMPRODUCT(('Data - frs'!$A$2:$A$92980=$A$3)*('Data - frs'!$D$2:$D$92980=$A7)*('Data - frs'!$H$2:$H$92980="Buddhist, Hindu, Jewish, Muslim, Sikh or Other Religion")*('Data - frs'!$I$2:$I$92980)))/(SUMPRODUCT(('Data - frs'!$A$2:$A$92980=$A$3)*('Data - frs'!$D$2:$D$92980=$A7)*('Data - frs'!$I$2:$I$92980))),3)</f>
        <v>8.5000000000000006E-2</v>
      </c>
      <c r="C7" s="109" cm="1">
        <f t="array" ref="C7">ROUND((SUMPRODUCT(('Data - frs'!$A$2:$A$92980=$A$3)*('Data - frs'!$D$2:$D$92980=$A7)*('Data - frs'!$G$2:$G$92980="Firefighter")*('Data - frs'!$H$2:$H$92980="Buddhist, Hindu, Jewish, Muslim, Sikh or Other Religion")*('Data - frs'!$I$2:$I$92980)))/(SUMPRODUCT(('Data - frs'!$A$2:$A$92980=$A$3)*('Data - frs'!$D$2:$D$92980=$A7)*('Data - frs'!$G$2:$G$92980="Firefighter")*('Data - frs'!$I$2:$I$92980))),3)</f>
        <v>8.4000000000000005E-2</v>
      </c>
      <c r="D7" s="109" cm="1">
        <f t="array" ref="D7">SUMPRODUCT(('Data - population'!$A$2:$A$10000=$D$3)*('Data - population'!$D$2:$D$10000=$A7)*('Data - population'!$G$2:$G$10000="Buddhist, Hindu, Jewish, Muslim, Sikh or Other Religion")*('Data - population'!$H$2:$H$10000))/(SUMPRODUCT(('Data - population'!$A$2:$A$10000=$D$3)*('Data - population'!$D$2:$D$10000=$A7)*('Data - population'!$G$2:$G$10000="Buddhist, Hindu, Jewish, Muslim, Sikh or Other Religion")*('Data - population'!$H$2:$H$10000))+SUMPRODUCT(('Data - population'!$A$2:$A$10000=$D$3)*('Data - population'!$D$2:$D$10000=$A7)*('Data - population'!$G$2:$G$10000="Christian or No Religion")*('Data - population'!$H$2:$H$10000)))</f>
        <v>0.20670556826876982</v>
      </c>
      <c r="H7" s="24">
        <v>2013</v>
      </c>
      <c r="I7" s="24">
        <v>2011</v>
      </c>
    </row>
    <row r="8" spans="1:9" x14ac:dyDescent="0.35">
      <c r="A8" s="24" t="s">
        <v>186</v>
      </c>
      <c r="B8" s="109" cm="1">
        <f t="array" ref="B8">ROUND((SUMPRODUCT(('Data - frs'!$A$2:$A$92980=$A$3)*('Data - frs'!$E$2:$E$92980=$A8)*('Data - frs'!$H$2:$H$92980="Buddhist, Hindu, Jewish, Muslim, Sikh or Other Religion")*('Data - frs'!$I$2:$I$92980)))/(SUMPRODUCT(('Data - frs'!$A$2:$A$92980=$A$3)*('Data - frs'!$E$2:$E$92980=$A8)*('Data - frs'!$I$2:$I$92980))),3)</f>
        <v>7.0999999999999994E-2</v>
      </c>
      <c r="C8" s="109" cm="1">
        <f t="array" ref="C8">ROUND((SUMPRODUCT(('Data - frs'!$A$2:$A$92980=$A$3)*('Data - frs'!$E$2:$E$92980=$A8)*('Data - frs'!$G$2:$G$92980="Firefighter")*('Data - frs'!$H$2:$H$92980="Buddhist, Hindu, Jewish, Muslim, Sikh or Other Religion")*('Data - frs'!$I$2:$I$92980)))/(SUMPRODUCT(('Data - frs'!$A$2:$A$92980=$A$3)*('Data - frs'!$E$2:$E$92980=$A8)*('Data - frs'!$G$2:$G$92980="Firefighter")*('Data - frs'!$I$2:$I$92980))),3)</f>
        <v>6.8000000000000005E-2</v>
      </c>
      <c r="D8" s="109" cm="1">
        <f t="array" ref="D8">SUMPRODUCT(('Data - population'!$A$2:$A$10000=$D$3)*('Data - population'!$E$2:$E$10000=$A8)*('Data - population'!$G$2:$G$10000="Buddhist, Hindu, Jewish, Muslim, Sikh or Other Religion")*('Data - population'!$H$2:$H$10000))/(SUMPRODUCT(('Data - population'!$A$2:$A$10000=$D$3)*('Data - population'!$E$2:$E$10000=$A8)*('Data - population'!$G$2:$G$10000="Buddhist, Hindu, Jewish, Muslim, Sikh or Other Religion")*('Data - population'!$H$2:$H$10000))+SUMPRODUCT(('Data - population'!$A$2:$A$10000=$D$3)*('Data - population'!$E$2:$E$10000=$A8)*('Data - population'!$G$2:$G$10000="Christian or No Religion")*('Data - population'!$H$2:$H$10000)))</f>
        <v>0.16654154802444121</v>
      </c>
      <c r="H8" s="24">
        <v>2014</v>
      </c>
      <c r="I8" s="24">
        <v>2011</v>
      </c>
    </row>
    <row r="9" spans="1:9" x14ac:dyDescent="0.35">
      <c r="A9" s="24" t="s">
        <v>187</v>
      </c>
      <c r="B9" s="109" cm="1">
        <f t="array" ref="B9">ROUND((SUMPRODUCT(('Data - frs'!$A$2:$A$92980=$A$3)*('Data - frs'!$E$2:$E$92980=$A9)*('Data - frs'!$H$2:$H$92980="Buddhist, Hindu, Jewish, Muslim, Sikh or Other Religion")*('Data - frs'!$I$2:$I$92980)))/(SUMPRODUCT(('Data - frs'!$A$2:$A$92980=$A$3)*('Data - frs'!$E$2:$E$92980=$A9)*('Data - frs'!$I$2:$I$92980))),3)</f>
        <v>5.8000000000000003E-2</v>
      </c>
      <c r="C9" s="109" cm="1">
        <f t="array" ref="C9">ROUND((SUMPRODUCT(('Data - frs'!$A$2:$A$92980=$A$3)*('Data - frs'!$E$2:$E$92980=$A9)*('Data - frs'!$G$2:$G$92980="Firefighter")*('Data - frs'!$H$2:$H$92980="Buddhist, Hindu, Jewish, Muslim, Sikh or Other Religion")*('Data - frs'!$I$2:$I$92980)))/(SUMPRODUCT(('Data - frs'!$A$2:$A$92980=$A$3)*('Data - frs'!$E$2:$E$92980=$A9)*('Data - frs'!$G$2:$G$92980="Firefighter")*('Data - frs'!$I$2:$I$92980))),3)</f>
        <v>5.8000000000000003E-2</v>
      </c>
      <c r="D9" s="109" cm="1">
        <f t="array" ref="D9">SUMPRODUCT(('Data - population'!$A$2:$A$10000=$D$3)*('Data - population'!$E$2:$E$10000=$A9)*('Data - population'!$G$2:$G$10000="Buddhist, Hindu, Jewish, Muslim, Sikh or Other Religion")*('Data - population'!$H$2:$H$10000))/(SUMPRODUCT(('Data - population'!$A$2:$A$10000=$D$3)*('Data - population'!$E$2:$E$10000=$A9)*('Data - population'!$G$2:$G$10000="Buddhist, Hindu, Jewish, Muslim, Sikh or Other Religion")*('Data - population'!$H$2:$H$10000))+SUMPRODUCT(('Data - population'!$A$2:$A$10000=$D$3)*('Data - population'!$E$2:$E$10000=$A9)*('Data - population'!$G$2:$G$10000="Christian or No Religion")*('Data - population'!$H$2:$H$10000)))</f>
        <v>6.8102679088189289E-2</v>
      </c>
      <c r="H9" s="24">
        <v>2015</v>
      </c>
      <c r="I9" s="24">
        <v>2011</v>
      </c>
    </row>
    <row r="10" spans="1:9" x14ac:dyDescent="0.35">
      <c r="A10" s="24" t="s">
        <v>188</v>
      </c>
      <c r="B10" s="109" cm="1">
        <f t="array" ref="B10">ROUND((SUMPRODUCT(('Data - frs'!$A$2:$A$92980=$A$3)*('Data - frs'!$E$2:$E$92980=$A10)*('Data - frs'!$H$2:$H$92980="Buddhist, Hindu, Jewish, Muslim, Sikh or Other Religion")*('Data - frs'!$I$2:$I$92980)))/(SUMPRODUCT(('Data - frs'!$A$2:$A$92980=$A$3)*('Data - frs'!$E$2:$E$92980=$A10)*('Data - frs'!$I$2:$I$92980))),3)</f>
        <v>5.2999999999999999E-2</v>
      </c>
      <c r="C10" s="109" cm="1">
        <f t="array" ref="C10">ROUND((SUMPRODUCT(('Data - frs'!$A$2:$A$92980=$A$3)*('Data - frs'!$E$2:$E$92980=$A10)*('Data - frs'!$G$2:$G$92980="Firefighter")*('Data - frs'!$H$2:$H$92980="Buddhist, Hindu, Jewish, Muslim, Sikh or Other Religion")*('Data - frs'!$I$2:$I$92980)))/(SUMPRODUCT(('Data - frs'!$A$2:$A$92980=$A$3)*('Data - frs'!$E$2:$E$92980=$A10)*('Data - frs'!$G$2:$G$92980="Firefighter")*('Data - frs'!$I$2:$I$92980))),3)</f>
        <v>5.3999999999999999E-2</v>
      </c>
      <c r="D10" s="109" cm="1">
        <f t="array" ref="D10">SUMPRODUCT(('Data - population'!$A$2:$A$10000=$D$3)*('Data - population'!$E$2:$E$10000=$A10)*('Data - population'!$G$2:$G$10000="Buddhist, Hindu, Jewish, Muslim, Sikh or Other Religion")*('Data - population'!$H$2:$H$10000))/(SUMPRODUCT(('Data - population'!$A$2:$A$10000=$D$3)*('Data - population'!$E$2:$E$10000=$A10)*('Data - population'!$G$2:$G$10000="Buddhist, Hindu, Jewish, Muslim, Sikh or Other Religion")*('Data - population'!$H$2:$H$10000))+SUMPRODUCT(('Data - population'!$A$2:$A$10000=$D$3)*('Data - population'!$E$2:$E$10000=$A10)*('Data - population'!$G$2:$G$10000="Christian or No Religion")*('Data - population'!$H$2:$H$10000)))</f>
        <v>3.0908332415942895E-2</v>
      </c>
      <c r="H10" s="24">
        <v>2016</v>
      </c>
      <c r="I10" s="24">
        <v>2011</v>
      </c>
    </row>
    <row r="11" spans="1:9" x14ac:dyDescent="0.35">
      <c r="A11" s="24" t="s">
        <v>0</v>
      </c>
      <c r="B11" s="110" cm="1">
        <f t="array" ref="B11">IF(SUMPRODUCT(('Data - frs'!$A$2:$A$92980=$A$3)*('Data - frs'!$B$2:$B$92980=$A11)*('Data - frs'!$I$2:$I$92980))=0,"-",ROUND((SUMPRODUCT(('Data - frs'!$A$2:$A$92980=$A$3)*('Data - frs'!$B$2:$B$92980=$A11)*('Data - frs'!$H$2:$H$92980="Buddhist, Hindu, Jewish, Muslim, Sikh or Other Religion")*('Data - frs'!$I$2:$I$92980)))/(SUMPRODUCT(('Data - frs'!$A$2:$A$92980=$A$3)*('Data - frs'!$B$2:$B$92980=$A11)*('Data - frs'!$I$2:$I$92980))),3))</f>
        <v>0.06</v>
      </c>
      <c r="C11" s="110" cm="1">
        <f t="array" ref="C11">IF(SUMPRODUCT(('Data - frs'!$A$2:$A$92980=$A$3)*('Data - frs'!$B$2:$B$92980=$A11)*('Data - frs'!$G$2:$G$92980="Firefighter")*('Data - frs'!$I$2:$I$92980))=0,"-",ROUND((SUMPRODUCT(('Data - frs'!$A$2:$A$92980=$A$3)*('Data - frs'!$B$2:$B$92980=$A11)*('Data - frs'!$G$2:$G$92980="Firefighter")*('Data - frs'!$H$2:$H$92980="Buddhist, Hindu, Jewish, Muslim, Sikh or Other Religion")*('Data - frs'!$I$2:$I$92980)))/(SUMPRODUCT(('Data - frs'!$A$2:$A$92980=$A$3)*('Data - frs'!$B$2:$B$92980=$A11)*('Data - frs'!$G$2:$G$92980="Firefighter")*('Data - frs'!$I$2:$I$92980))),3))</f>
        <v>3.9E-2</v>
      </c>
      <c r="D11" s="109" cm="1">
        <f t="array" ref="D11">SUMPRODUCT(('Data - population'!$A$2:$A$10000=$D$3)*('Data - population'!$B$2:$B$10000=$A11)*('Data - population'!$G$2:$G$10000="Buddhist, Hindu, Jewish, Muslim, Sikh or Other Religion")*('Data - population'!$H$2:$H$10000))/(SUMPRODUCT(('Data - population'!$A$2:$A$10000=$D$3)*('Data - population'!$B$2:$B$10000=$A11)*('Data - population'!$G$2:$G$10000="Buddhist, Hindu, Jewish, Muslim, Sikh or Other Religion")*('Data - population'!$H$2:$H$10000))+SUMPRODUCT(('Data - population'!$A$2:$A$10000=$D$3)*('Data - population'!$B$2:$B$10000=$A11)*('Data - population'!$G$2:$G$10000="Christian or No Religion")*('Data - population'!$H$2:$H$10000)))</f>
        <v>5.9830651433328587E-2</v>
      </c>
      <c r="H11" s="24">
        <v>2017</v>
      </c>
      <c r="I11" s="24">
        <v>2011</v>
      </c>
    </row>
    <row r="12" spans="1:9" x14ac:dyDescent="0.35">
      <c r="A12" s="24" t="s">
        <v>2</v>
      </c>
      <c r="B12" s="110" cm="1">
        <f t="array" ref="B12">IF(SUMPRODUCT(('Data - frs'!$A$2:$A$92980=$A$3)*('Data - frs'!$B$2:$B$92980=$A12)*('Data - frs'!$I$2:$I$92980))=0,"-",ROUND((SUMPRODUCT(('Data - frs'!$A$2:$A$92980=$A$3)*('Data - frs'!$B$2:$B$92980=$A12)*('Data - frs'!$H$2:$H$92980="Buddhist, Hindu, Jewish, Muslim, Sikh or Other Religion")*('Data - frs'!$I$2:$I$92980)))/(SUMPRODUCT(('Data - frs'!$A$2:$A$92980=$A$3)*('Data - frs'!$B$2:$B$92980=$A12)*('Data - frs'!$I$2:$I$92980))),3))</f>
        <v>0.03</v>
      </c>
      <c r="C12" s="110" cm="1">
        <f t="array" ref="C12">IF(SUMPRODUCT(('Data - frs'!$A$2:$A$92980=$A$3)*('Data - frs'!$B$2:$B$92980=$A12)*('Data - frs'!$G$2:$G$92980="Firefighter")*('Data - frs'!$I$2:$I$92980))=0,"-",ROUND((SUMPRODUCT(('Data - frs'!$A$2:$A$92980=$A$3)*('Data - frs'!$B$2:$B$92980=$A12)*('Data - frs'!$G$2:$G$92980="Firefighter")*('Data - frs'!$H$2:$H$92980="Buddhist, Hindu, Jewish, Muslim, Sikh or Other Religion")*('Data - frs'!$I$2:$I$92980)))/(SUMPRODUCT(('Data - frs'!$A$2:$A$92980=$A$3)*('Data - frs'!$B$2:$B$92980=$A12)*('Data - frs'!$G$2:$G$92980="Firefighter")*('Data - frs'!$I$2:$I$92980))),3))</f>
        <v>1.7999999999999999E-2</v>
      </c>
      <c r="D12" s="109" cm="1">
        <f t="array" ref="D12">SUMPRODUCT(('Data - population'!$A$2:$A$10000=$D$3)*('Data - population'!$B$2:$B$10000=$A12)*('Data - population'!$G$2:$G$10000="Buddhist, Hindu, Jewish, Muslim, Sikh or Other Religion")*('Data - population'!$H$2:$H$10000))/(SUMPRODUCT(('Data - population'!$A$2:$A$10000=$D$3)*('Data - population'!$B$2:$B$10000=$A12)*('Data - population'!$G$2:$G$10000="Buddhist, Hindu, Jewish, Muslim, Sikh or Other Religion")*('Data - population'!$H$2:$H$10000))+SUMPRODUCT(('Data - population'!$A$2:$A$10000=$D$3)*('Data - population'!$B$2:$B$10000=$A12)*('Data - population'!$G$2:$G$10000="Christian or No Religion")*('Data - population'!$H$2:$H$10000)))</f>
        <v>0.18236553183675067</v>
      </c>
      <c r="H12" s="24">
        <v>2018</v>
      </c>
      <c r="I12" s="24">
        <v>2011</v>
      </c>
    </row>
    <row r="13" spans="1:9" x14ac:dyDescent="0.35">
      <c r="A13" s="24" t="s">
        <v>4</v>
      </c>
      <c r="B13" s="110" t="str" cm="1">
        <f t="array" ref="B13">IF(SUMPRODUCT(('Data - frs'!$A$2:$A$92980=$A$3)*('Data - frs'!$B$2:$B$92980=$A13)*('Data - frs'!$I$2:$I$92980))=0,"-",ROUND((SUMPRODUCT(('Data - frs'!$A$2:$A$92980=$A$3)*('Data - frs'!$B$2:$B$92980=$A13)*('Data - frs'!$H$2:$H$92980="Buddhist, Hindu, Jewish, Muslim, Sikh or Other Religion")*('Data - frs'!$I$2:$I$92980)))/(SUMPRODUCT(('Data - frs'!$A$2:$A$92980=$A$3)*('Data - frs'!$B$2:$B$92980=$A13)*('Data - frs'!$I$2:$I$92980))),3))</f>
        <v>-</v>
      </c>
      <c r="C13" s="110" t="str" cm="1">
        <f t="array" ref="C13">IF(SUMPRODUCT(('Data - frs'!$A$2:$A$92980=$A$3)*('Data - frs'!$B$2:$B$92980=$A13)*('Data - frs'!$G$2:$G$92980="Firefighter")*('Data - frs'!$I$2:$I$92980))=0,"-",ROUND((SUMPRODUCT(('Data - frs'!$A$2:$A$92980=$A$3)*('Data - frs'!$B$2:$B$92980=$A13)*('Data - frs'!$G$2:$G$92980="Firefighter")*('Data - frs'!$H$2:$H$92980="Buddhist, Hindu, Jewish, Muslim, Sikh or Other Religion")*('Data - frs'!$I$2:$I$92980)))/(SUMPRODUCT(('Data - frs'!$A$2:$A$92980=$A$3)*('Data - frs'!$B$2:$B$92980=$A13)*('Data - frs'!$G$2:$G$92980="Firefighter")*('Data - frs'!$I$2:$I$92980))),3))</f>
        <v>-</v>
      </c>
      <c r="D13" s="109" cm="1">
        <f t="array" ref="D13">SUMPRODUCT(('Data - population'!$A$2:$A$10000=$D$3)*('Data - population'!$B$2:$B$10000=$A13)*('Data - population'!$G$2:$G$10000="Buddhist, Hindu, Jewish, Muslim, Sikh or Other Religion")*('Data - population'!$H$2:$H$10000))/(SUMPRODUCT(('Data - population'!$A$2:$A$10000=$D$3)*('Data - population'!$B$2:$B$10000=$A13)*('Data - population'!$G$2:$G$10000="Buddhist, Hindu, Jewish, Muslim, Sikh or Other Religion")*('Data - population'!$H$2:$H$10000))+SUMPRODUCT(('Data - population'!$A$2:$A$10000=$D$3)*('Data - population'!$B$2:$B$10000=$A13)*('Data - population'!$G$2:$G$10000="Christian or No Religion")*('Data - population'!$H$2:$H$10000)))</f>
        <v>0.18462705668505291</v>
      </c>
      <c r="H13" s="24">
        <v>2019</v>
      </c>
      <c r="I13" s="24">
        <v>2011</v>
      </c>
    </row>
    <row r="14" spans="1:9" x14ac:dyDescent="0.35">
      <c r="A14" s="24" t="s">
        <v>6</v>
      </c>
      <c r="B14" s="110" cm="1">
        <f t="array" ref="B14">IF(SUMPRODUCT(('Data - frs'!$A$2:$A$92980=$A$3)*('Data - frs'!$B$2:$B$92980=$A14)*('Data - frs'!$I$2:$I$92980))=0,"-",ROUND((SUMPRODUCT(('Data - frs'!$A$2:$A$92980=$A$3)*('Data - frs'!$B$2:$B$92980=$A14)*('Data - frs'!$H$2:$H$92980="Buddhist, Hindu, Jewish, Muslim, Sikh or Other Religion")*('Data - frs'!$I$2:$I$92980)))/(SUMPRODUCT(('Data - frs'!$A$2:$A$92980=$A$3)*('Data - frs'!$B$2:$B$92980=$A14)*('Data - frs'!$I$2:$I$92980))),3))</f>
        <v>0.04</v>
      </c>
      <c r="C14" s="110" cm="1">
        <f t="array" ref="C14">IF(SUMPRODUCT(('Data - frs'!$A$2:$A$92980=$A$3)*('Data - frs'!$B$2:$B$92980=$A14)*('Data - frs'!$G$2:$G$92980="Firefighter")*('Data - frs'!$I$2:$I$92980))=0,"-",ROUND((SUMPRODUCT(('Data - frs'!$A$2:$A$92980=$A$3)*('Data - frs'!$B$2:$B$92980=$A14)*('Data - frs'!$G$2:$G$92980="Firefighter")*('Data - frs'!$H$2:$H$92980="Buddhist, Hindu, Jewish, Muslim, Sikh or Other Religion")*('Data - frs'!$I$2:$I$92980)))/(SUMPRODUCT(('Data - frs'!$A$2:$A$92980=$A$3)*('Data - frs'!$B$2:$B$92980=$A14)*('Data - frs'!$G$2:$G$92980="Firefighter")*('Data - frs'!$I$2:$I$92980))),3))</f>
        <v>3.5000000000000003E-2</v>
      </c>
      <c r="D14" s="109" cm="1">
        <f t="array" ref="D14">SUMPRODUCT(('Data - population'!$A$2:$A$10000=$D$3)*('Data - population'!$B$2:$B$10000=$A14)*('Data - population'!$G$2:$G$10000="Buddhist, Hindu, Jewish, Muslim, Sikh or Other Religion")*('Data - population'!$H$2:$H$10000))/(SUMPRODUCT(('Data - population'!$A$2:$A$10000=$D$3)*('Data - population'!$B$2:$B$10000=$A14)*('Data - population'!$G$2:$G$10000="Buddhist, Hindu, Jewish, Muslim, Sikh or Other Religion")*('Data - population'!$H$2:$H$10000))+SUMPRODUCT(('Data - population'!$A$2:$A$10000=$D$3)*('Data - population'!$B$2:$B$10000=$A14)*('Data - population'!$G$2:$G$10000="Christian or No Religion")*('Data - population'!$H$2:$H$10000)))</f>
        <v>0.13706559310110983</v>
      </c>
      <c r="H14" s="24">
        <v>2020</v>
      </c>
      <c r="I14" s="24">
        <v>2011</v>
      </c>
    </row>
    <row r="15" spans="1:9" x14ac:dyDescent="0.35">
      <c r="A15" s="24" t="s">
        <v>8</v>
      </c>
      <c r="B15" s="110" cm="1">
        <f t="array" ref="B15">IF(SUMPRODUCT(('Data - frs'!$A$2:$A$92980=$A$3)*('Data - frs'!$B$2:$B$92980=$A15)*('Data - frs'!$I$2:$I$92980))=0,"-",ROUND((SUMPRODUCT(('Data - frs'!$A$2:$A$92980=$A$3)*('Data - frs'!$B$2:$B$92980=$A15)*('Data - frs'!$H$2:$H$92980="Buddhist, Hindu, Jewish, Muslim, Sikh or Other Religion")*('Data - frs'!$I$2:$I$92980)))/(SUMPRODUCT(('Data - frs'!$A$2:$A$92980=$A$3)*('Data - frs'!$B$2:$B$92980=$A15)*('Data - frs'!$I$2:$I$92980))),3))</f>
        <v>3.4000000000000002E-2</v>
      </c>
      <c r="C15" s="110" cm="1">
        <f t="array" ref="C15">IF(SUMPRODUCT(('Data - frs'!$A$2:$A$92980=$A$3)*('Data - frs'!$B$2:$B$92980=$A15)*('Data - frs'!$G$2:$G$92980="Firefighter")*('Data - frs'!$I$2:$I$92980))=0,"-",ROUND((SUMPRODUCT(('Data - frs'!$A$2:$A$92980=$A$3)*('Data - frs'!$B$2:$B$92980=$A15)*('Data - frs'!$G$2:$G$92980="Firefighter")*('Data - frs'!$H$2:$H$92980="Buddhist, Hindu, Jewish, Muslim, Sikh or Other Religion")*('Data - frs'!$I$2:$I$92980)))/(SUMPRODUCT(('Data - frs'!$A$2:$A$92980=$A$3)*('Data - frs'!$B$2:$B$92980=$A15)*('Data - frs'!$G$2:$G$92980="Firefighter")*('Data - frs'!$I$2:$I$92980))),3))</f>
        <v>0.03</v>
      </c>
      <c r="D15" s="109" cm="1">
        <f t="array" ref="D15">SUMPRODUCT(('Data - population'!$A$2:$A$10000=$D$3)*('Data - population'!$B$2:$B$10000=$A15)*('Data - population'!$G$2:$G$10000="Buddhist, Hindu, Jewish, Muslim, Sikh or Other Religion")*('Data - population'!$H$2:$H$10000))/(SUMPRODUCT(('Data - population'!$A$2:$A$10000=$D$3)*('Data - population'!$B$2:$B$10000=$A15)*('Data - population'!$G$2:$G$10000="Buddhist, Hindu, Jewish, Muslim, Sikh or Other Religion")*('Data - population'!$H$2:$H$10000))+SUMPRODUCT(('Data - population'!$A$2:$A$10000=$D$3)*('Data - population'!$B$2:$B$10000=$A15)*('Data - population'!$G$2:$G$10000="Christian or No Religion")*('Data - population'!$H$2:$H$10000)))</f>
        <v>7.8007886000551308E-2</v>
      </c>
      <c r="H15" s="24">
        <v>2021</v>
      </c>
      <c r="I15" s="24">
        <v>2021</v>
      </c>
    </row>
    <row r="16" spans="1:9" x14ac:dyDescent="0.35">
      <c r="A16" s="24" t="s">
        <v>10</v>
      </c>
      <c r="B16" s="110" cm="1">
        <f t="array" ref="B16">IF(SUMPRODUCT(('Data - frs'!$A$2:$A$92980=$A$3)*('Data - frs'!$B$2:$B$92980=$A16)*('Data - frs'!$I$2:$I$92980))=0,"-",ROUND((SUMPRODUCT(('Data - frs'!$A$2:$A$92980=$A$3)*('Data - frs'!$B$2:$B$92980=$A16)*('Data - frs'!$H$2:$H$92980="Buddhist, Hindu, Jewish, Muslim, Sikh or Other Religion")*('Data - frs'!$I$2:$I$92980)))/(SUMPRODUCT(('Data - frs'!$A$2:$A$92980=$A$3)*('Data - frs'!$B$2:$B$92980=$A16)*('Data - frs'!$I$2:$I$92980))),3))</f>
        <v>5.1999999999999998E-2</v>
      </c>
      <c r="C16" s="110" cm="1">
        <f t="array" ref="C16">IF(SUMPRODUCT(('Data - frs'!$A$2:$A$92980=$A$3)*('Data - frs'!$B$2:$B$92980=$A16)*('Data - frs'!$G$2:$G$92980="Firefighter")*('Data - frs'!$I$2:$I$92980))=0,"-",ROUND((SUMPRODUCT(('Data - frs'!$A$2:$A$92980=$A$3)*('Data - frs'!$B$2:$B$92980=$A16)*('Data - frs'!$G$2:$G$92980="Firefighter")*('Data - frs'!$H$2:$H$92980="Buddhist, Hindu, Jewish, Muslim, Sikh or Other Religion")*('Data - frs'!$I$2:$I$92980)))/(SUMPRODUCT(('Data - frs'!$A$2:$A$92980=$A$3)*('Data - frs'!$B$2:$B$92980=$A16)*('Data - frs'!$G$2:$G$92980="Firefighter")*('Data - frs'!$I$2:$I$92980))),3))</f>
        <v>5.5E-2</v>
      </c>
      <c r="D16" s="109" cm="1">
        <f t="array" ref="D16">SUMPRODUCT(('Data - population'!$A$2:$A$10000=$D$3)*('Data - population'!$B$2:$B$10000=$A16)*('Data - population'!$G$2:$G$10000="Buddhist, Hindu, Jewish, Muslim, Sikh or Other Religion")*('Data - population'!$H$2:$H$10000))/(SUMPRODUCT(('Data - population'!$A$2:$A$10000=$D$3)*('Data - population'!$B$2:$B$10000=$A16)*('Data - population'!$G$2:$G$10000="Buddhist, Hindu, Jewish, Muslim, Sikh or Other Religion")*('Data - population'!$H$2:$H$10000))+SUMPRODUCT(('Data - population'!$A$2:$A$10000=$D$3)*('Data - population'!$B$2:$B$10000=$A16)*('Data - population'!$G$2:$G$10000="Christian or No Religion")*('Data - population'!$H$2:$H$10000)))</f>
        <v>2.6253899225217321E-2</v>
      </c>
      <c r="H16" s="24">
        <v>2022</v>
      </c>
      <c r="I16" s="24">
        <v>2021</v>
      </c>
    </row>
    <row r="17" spans="1:9" x14ac:dyDescent="0.35">
      <c r="A17" s="24" t="s">
        <v>12</v>
      </c>
      <c r="B17" s="110" cm="1">
        <f t="array" ref="B17">IF(SUMPRODUCT(('Data - frs'!$A$2:$A$92980=$A$3)*('Data - frs'!$B$2:$B$92980=$A17)*('Data - frs'!$I$2:$I$92980))=0,"-",ROUND((SUMPRODUCT(('Data - frs'!$A$2:$A$92980=$A$3)*('Data - frs'!$B$2:$B$92980=$A17)*('Data - frs'!$H$2:$H$92980="Buddhist, Hindu, Jewish, Muslim, Sikh or Other Religion")*('Data - frs'!$I$2:$I$92980)))/(SUMPRODUCT(('Data - frs'!$A$2:$A$92980=$A$3)*('Data - frs'!$B$2:$B$92980=$A17)*('Data - frs'!$I$2:$I$92980))),3))</f>
        <v>1.6E-2</v>
      </c>
      <c r="C17" s="110" cm="1">
        <f t="array" ref="C17">IF(SUMPRODUCT(('Data - frs'!$A$2:$A$92980=$A$3)*('Data - frs'!$B$2:$B$92980=$A17)*('Data - frs'!$G$2:$G$92980="Firefighter")*('Data - frs'!$I$2:$I$92980))=0,"-",ROUND((SUMPRODUCT(('Data - frs'!$A$2:$A$92980=$A$3)*('Data - frs'!$B$2:$B$92980=$A17)*('Data - frs'!$G$2:$G$92980="Firefighter")*('Data - frs'!$H$2:$H$92980="Buddhist, Hindu, Jewish, Muslim, Sikh or Other Religion")*('Data - frs'!$I$2:$I$92980)))/(SUMPRODUCT(('Data - frs'!$A$2:$A$92980=$A$3)*('Data - frs'!$B$2:$B$92980=$A17)*('Data - frs'!$G$2:$G$92980="Firefighter")*('Data - frs'!$I$2:$I$92980))),3))</f>
        <v>1.2999999999999999E-2</v>
      </c>
      <c r="D17" s="109" cm="1">
        <f t="array" ref="D17">SUMPRODUCT(('Data - population'!$A$2:$A$10000=$D$3)*('Data - population'!$B$2:$B$10000=$A17)*('Data - population'!$G$2:$G$10000="Buddhist, Hindu, Jewish, Muslim, Sikh or Other Religion")*('Data - population'!$H$2:$H$10000))/(SUMPRODUCT(('Data - population'!$A$2:$A$10000=$D$3)*('Data - population'!$B$2:$B$10000=$A17)*('Data - population'!$G$2:$G$10000="Buddhist, Hindu, Jewish, Muslim, Sikh or Other Religion")*('Data - population'!$H$2:$H$10000))+SUMPRODUCT(('Data - population'!$A$2:$A$10000=$D$3)*('Data - population'!$B$2:$B$10000=$A17)*('Data - population'!$G$2:$G$10000="Christian or No Religion")*('Data - population'!$H$2:$H$10000)))</f>
        <v>5.7779523357837329E-2</v>
      </c>
      <c r="H17" s="24">
        <v>2023</v>
      </c>
      <c r="I17" s="24">
        <v>2021</v>
      </c>
    </row>
    <row r="18" spans="1:9" x14ac:dyDescent="0.35">
      <c r="A18" s="24" t="s">
        <v>14</v>
      </c>
      <c r="B18" s="110" cm="1">
        <f t="array" ref="B18">IF(SUMPRODUCT(('Data - frs'!$A$2:$A$92980=$A$3)*('Data - frs'!$B$2:$B$92980=$A18)*('Data - frs'!$I$2:$I$92980))=0,"-",ROUND((SUMPRODUCT(('Data - frs'!$A$2:$A$92980=$A$3)*('Data - frs'!$B$2:$B$92980=$A18)*('Data - frs'!$H$2:$H$92980="Buddhist, Hindu, Jewish, Muslim, Sikh or Other Religion")*('Data - frs'!$I$2:$I$92980)))/(SUMPRODUCT(('Data - frs'!$A$2:$A$92980=$A$3)*('Data - frs'!$B$2:$B$92980=$A18)*('Data - frs'!$I$2:$I$92980))),3))</f>
        <v>0.03</v>
      </c>
      <c r="C18" s="110" cm="1">
        <f t="array" ref="C18">IF(SUMPRODUCT(('Data - frs'!$A$2:$A$92980=$A$3)*('Data - frs'!$B$2:$B$92980=$A18)*('Data - frs'!$G$2:$G$92980="Firefighter")*('Data - frs'!$I$2:$I$92980))=0,"-",ROUND((SUMPRODUCT(('Data - frs'!$A$2:$A$92980=$A$3)*('Data - frs'!$B$2:$B$92980=$A18)*('Data - frs'!$G$2:$G$92980="Firefighter")*('Data - frs'!$H$2:$H$92980="Buddhist, Hindu, Jewish, Muslim, Sikh or Other Religion")*('Data - frs'!$I$2:$I$92980)))/(SUMPRODUCT(('Data - frs'!$A$2:$A$92980=$A$3)*('Data - frs'!$B$2:$B$92980=$A18)*('Data - frs'!$G$2:$G$92980="Firefighter")*('Data - frs'!$I$2:$I$92980))),3))</f>
        <v>3.5000000000000003E-2</v>
      </c>
      <c r="D18" s="109" cm="1">
        <f t="array" ref="D18">SUMPRODUCT(('Data - population'!$A$2:$A$10000=$D$3)*('Data - population'!$B$2:$B$10000=$A18)*('Data - population'!$G$2:$G$10000="Buddhist, Hindu, Jewish, Muslim, Sikh or Other Religion")*('Data - population'!$H$2:$H$10000))/(SUMPRODUCT(('Data - population'!$A$2:$A$10000=$D$3)*('Data - population'!$B$2:$B$10000=$A18)*('Data - population'!$G$2:$G$10000="Buddhist, Hindu, Jewish, Muslim, Sikh or Other Religion")*('Data - population'!$H$2:$H$10000))+SUMPRODUCT(('Data - population'!$A$2:$A$10000=$D$3)*('Data - population'!$B$2:$B$10000=$A18)*('Data - population'!$G$2:$G$10000="Christian or No Religion")*('Data - population'!$H$2:$H$10000)))</f>
        <v>1.6891187231171934E-2</v>
      </c>
      <c r="H18" s="24">
        <v>2024</v>
      </c>
      <c r="I18" s="24">
        <v>2021</v>
      </c>
    </row>
    <row r="19" spans="1:9" x14ac:dyDescent="0.35">
      <c r="A19" s="24" t="s">
        <v>16</v>
      </c>
      <c r="B19" s="110" cm="1">
        <f t="array" ref="B19">IF(SUMPRODUCT(('Data - frs'!$A$2:$A$92980=$A$3)*('Data - frs'!$B$2:$B$92980=$A19)*('Data - frs'!$I$2:$I$92980))=0,"-",ROUND((SUMPRODUCT(('Data - frs'!$A$2:$A$92980=$A$3)*('Data - frs'!$B$2:$B$92980=$A19)*('Data - frs'!$H$2:$H$92980="Buddhist, Hindu, Jewish, Muslim, Sikh or Other Religion")*('Data - frs'!$I$2:$I$92980)))/(SUMPRODUCT(('Data - frs'!$A$2:$A$92980=$A$3)*('Data - frs'!$B$2:$B$92980=$A19)*('Data - frs'!$I$2:$I$92980))),3))</f>
        <v>1.2E-2</v>
      </c>
      <c r="C19" s="110" cm="1">
        <f t="array" ref="C19">IF(SUMPRODUCT(('Data - frs'!$A$2:$A$92980=$A$3)*('Data - frs'!$B$2:$B$92980=$A19)*('Data - frs'!$G$2:$G$92980="Firefighter")*('Data - frs'!$I$2:$I$92980))=0,"-",ROUND((SUMPRODUCT(('Data - frs'!$A$2:$A$92980=$A$3)*('Data - frs'!$B$2:$B$92980=$A19)*('Data - frs'!$G$2:$G$92980="Firefighter")*('Data - frs'!$H$2:$H$92980="Buddhist, Hindu, Jewish, Muslim, Sikh or Other Religion")*('Data - frs'!$I$2:$I$92980)))/(SUMPRODUCT(('Data - frs'!$A$2:$A$92980=$A$3)*('Data - frs'!$B$2:$B$92980=$A19)*('Data - frs'!$G$2:$G$92980="Firefighter")*('Data - frs'!$I$2:$I$92980))),3))</f>
        <v>7.0000000000000001E-3</v>
      </c>
      <c r="D19" s="109" cm="1">
        <f t="array" ref="D19">SUMPRODUCT(('Data - population'!$A$2:$A$10000=$D$3)*('Data - population'!$B$2:$B$10000=$A19)*('Data - population'!$G$2:$G$10000="Buddhist, Hindu, Jewish, Muslim, Sikh or Other Religion")*('Data - population'!$H$2:$H$10000))/(SUMPRODUCT(('Data - population'!$A$2:$A$10000=$D$3)*('Data - population'!$B$2:$B$10000=$A19)*('Data - population'!$G$2:$G$10000="Buddhist, Hindu, Jewish, Muslim, Sikh or Other Religion")*('Data - population'!$H$2:$H$10000))+SUMPRODUCT(('Data - population'!$A$2:$A$10000=$D$3)*('Data - population'!$B$2:$B$10000=$A19)*('Data - population'!$G$2:$G$10000="Christian or No Religion")*('Data - population'!$H$2:$H$10000)))</f>
        <v>1.423220655501569E-2</v>
      </c>
      <c r="H19" s="24">
        <v>2025</v>
      </c>
      <c r="I19" s="24">
        <v>2021</v>
      </c>
    </row>
    <row r="20" spans="1:9" x14ac:dyDescent="0.35">
      <c r="A20" s="108" t="s">
        <v>18</v>
      </c>
      <c r="B20" s="110" cm="1">
        <f t="array" ref="B20">IF(SUMPRODUCT(('Data - frs'!$A$2:$A$92980=$A$3)*('Data - frs'!$B$2:$B$92980=$A20)*('Data - frs'!$I$2:$I$92980))=0,"-",ROUND((SUMPRODUCT(('Data - frs'!$A$2:$A$92980=$A$3)*('Data - frs'!$B$2:$B$92980=$A20)*('Data - frs'!$H$2:$H$92980="Buddhist, Hindu, Jewish, Muslim, Sikh or Other Religion")*('Data - frs'!$I$2:$I$92980)))/(SUMPRODUCT(('Data - frs'!$A$2:$A$92980=$A$3)*('Data - frs'!$B$2:$B$92980=$A20)*('Data - frs'!$I$2:$I$92980))),3))</f>
        <v>2.5000000000000001E-2</v>
      </c>
      <c r="C20" s="110" cm="1">
        <f t="array" ref="C20">IF(SUMPRODUCT(('Data - frs'!$A$2:$A$92980=$A$3)*('Data - frs'!$B$2:$B$92980=$A20)*('Data - frs'!$G$2:$G$92980="Firefighter")*('Data - frs'!$I$2:$I$92980))=0,"-",ROUND((SUMPRODUCT(('Data - frs'!$A$2:$A$92980=$A$3)*('Data - frs'!$B$2:$B$92980=$A20)*('Data - frs'!$G$2:$G$92980="Firefighter")*('Data - frs'!$H$2:$H$92980="Buddhist, Hindu, Jewish, Muslim, Sikh or Other Religion")*('Data - frs'!$I$2:$I$92980)))/(SUMPRODUCT(('Data - frs'!$A$2:$A$92980=$A$3)*('Data - frs'!$B$2:$B$92980=$A20)*('Data - frs'!$G$2:$G$92980="Firefighter")*('Data - frs'!$I$2:$I$92980))),3))</f>
        <v>1.7000000000000001E-2</v>
      </c>
      <c r="D20" s="109" cm="1">
        <f t="array" ref="D20">SUMPRODUCT(('Data - population'!$A$2:$A$10000=$D$3)*('Data - population'!$B$2:$B$10000=$A20)*('Data - population'!$G$2:$G$10000="Buddhist, Hindu, Jewish, Muslim, Sikh or Other Religion")*('Data - population'!$H$2:$H$10000))/(SUMPRODUCT(('Data - population'!$A$2:$A$10000=$D$3)*('Data - population'!$B$2:$B$10000=$A20)*('Data - population'!$G$2:$G$10000="Buddhist, Hindu, Jewish, Muslim, Sikh or Other Religion")*('Data - population'!$H$2:$H$10000))+SUMPRODUCT(('Data - population'!$A$2:$A$10000=$D$3)*('Data - population'!$B$2:$B$10000=$A20)*('Data - population'!$G$2:$G$10000="Christian or No Religion")*('Data - population'!$H$2:$H$10000)))</f>
        <v>5.9835288606808597E-2</v>
      </c>
      <c r="H20" s="24">
        <v>2026</v>
      </c>
      <c r="I20" s="24">
        <v>2021</v>
      </c>
    </row>
    <row r="21" spans="1:9" x14ac:dyDescent="0.35">
      <c r="A21" s="108" t="s">
        <v>20</v>
      </c>
      <c r="B21" s="110" cm="1">
        <f t="array" ref="B21">IF(SUMPRODUCT(('Data - frs'!$A$2:$A$92980=$A$3)*('Data - frs'!$B$2:$B$92980=$A21)*('Data - frs'!$I$2:$I$92980))=0,"-",ROUND((SUMPRODUCT(('Data - frs'!$A$2:$A$92980=$A$3)*('Data - frs'!$B$2:$B$92980=$A21)*('Data - frs'!$H$2:$H$92980="Buddhist, Hindu, Jewish, Muslim, Sikh or Other Religion")*('Data - frs'!$I$2:$I$92980)))/(SUMPRODUCT(('Data - frs'!$A$2:$A$92980=$A$3)*('Data - frs'!$B$2:$B$92980=$A21)*('Data - frs'!$I$2:$I$92980))),3))</f>
        <v>1.2E-2</v>
      </c>
      <c r="C21" s="110" cm="1">
        <f t="array" ref="C21">IF(SUMPRODUCT(('Data - frs'!$A$2:$A$92980=$A$3)*('Data - frs'!$B$2:$B$92980=$A21)*('Data - frs'!$G$2:$G$92980="Firefighter")*('Data - frs'!$I$2:$I$92980))=0,"-",ROUND((SUMPRODUCT(('Data - frs'!$A$2:$A$92980=$A$3)*('Data - frs'!$B$2:$B$92980=$A21)*('Data - frs'!$G$2:$G$92980="Firefighter")*('Data - frs'!$H$2:$H$92980="Buddhist, Hindu, Jewish, Muslim, Sikh or Other Religion")*('Data - frs'!$I$2:$I$92980)))/(SUMPRODUCT(('Data - frs'!$A$2:$A$92980=$A$3)*('Data - frs'!$B$2:$B$92980=$A21)*('Data - frs'!$G$2:$G$92980="Firefighter")*('Data - frs'!$I$2:$I$92980))),3))</f>
        <v>0.01</v>
      </c>
      <c r="D21" s="109" cm="1">
        <f t="array" ref="D21">SUMPRODUCT(('Data - population'!$A$2:$A$10000=$D$3)*('Data - population'!$B$2:$B$10000=$A21)*('Data - population'!$G$2:$G$10000="Buddhist, Hindu, Jewish, Muslim, Sikh or Other Religion")*('Data - population'!$H$2:$H$10000))/(SUMPRODUCT(('Data - population'!$A$2:$A$10000=$D$3)*('Data - population'!$B$2:$B$10000=$A21)*('Data - population'!$G$2:$G$10000="Buddhist, Hindu, Jewish, Muslim, Sikh or Other Religion")*('Data - population'!$H$2:$H$10000))+SUMPRODUCT(('Data - population'!$A$2:$A$10000=$D$3)*('Data - population'!$B$2:$B$10000=$A21)*('Data - population'!$G$2:$G$10000="Christian or No Religion")*('Data - population'!$H$2:$H$10000)))</f>
        <v>2.1679057576901518E-2</v>
      </c>
      <c r="H21" s="24">
        <v>2027</v>
      </c>
      <c r="I21" s="24">
        <v>2021</v>
      </c>
    </row>
    <row r="22" spans="1:9" x14ac:dyDescent="0.35">
      <c r="A22" s="24" t="s">
        <v>189</v>
      </c>
      <c r="B22" s="110" cm="1">
        <f t="array" ref="B22">IF(SUMPRODUCT(('Data - frs'!$A$2:$A$92980=$A$3)*('Data - frs'!$B$2:$B$92980=$A22)*('Data - frs'!$I$2:$I$92980))=0,"-",ROUND((SUMPRODUCT(('Data - frs'!$A$2:$A$92980=$A$3)*('Data - frs'!$B$2:$B$92980=$A22)*('Data - frs'!$H$2:$H$92980="Buddhist, Hindu, Jewish, Muslim, Sikh or Other Religion")*('Data - frs'!$I$2:$I$92980)))/(SUMPRODUCT(('Data - frs'!$A$2:$A$92980=$A$3)*('Data - frs'!$B$2:$B$92980=$A22)*('Data - frs'!$I$2:$I$92980))),3))</f>
        <v>3.9E-2</v>
      </c>
      <c r="C22" s="110" cm="1">
        <f t="array" ref="C22">IF(SUMPRODUCT(('Data - frs'!$A$2:$A$92980=$A$3)*('Data - frs'!$B$2:$B$92980=$A22)*('Data - frs'!$G$2:$G$92980="Firefighter")*('Data - frs'!$I$2:$I$92980))=0,"-",ROUND((SUMPRODUCT(('Data - frs'!$A$2:$A$92980=$A$3)*('Data - frs'!$B$2:$B$92980=$A22)*('Data - frs'!$G$2:$G$92980="Firefighter")*('Data - frs'!$H$2:$H$92980="Buddhist, Hindu, Jewish, Muslim, Sikh or Other Religion")*('Data - frs'!$I$2:$I$92980)))/(SUMPRODUCT(('Data - frs'!$A$2:$A$92980=$A$3)*('Data - frs'!$B$2:$B$92980=$A22)*('Data - frs'!$G$2:$G$92980="Firefighter")*('Data - frs'!$I$2:$I$92980))),3))</f>
        <v>3.7999999999999999E-2</v>
      </c>
      <c r="D22" s="109" cm="1">
        <f t="array" ref="D22">SUMPRODUCT(('Data - population'!$A$2:$A$10000=$D$3)*('Data - population'!$B$2:$B$10000=$A22)*('Data - population'!$G$2:$G$10000="Buddhist, Hindu, Jewish, Muslim, Sikh or Other Religion")*('Data - population'!$H$2:$H$10000))/(SUMPRODUCT(('Data - population'!$A$2:$A$10000=$D$3)*('Data - population'!$B$2:$B$10000=$A22)*('Data - population'!$G$2:$G$10000="Buddhist, Hindu, Jewish, Muslim, Sikh or Other Religion")*('Data - population'!$H$2:$H$10000))+SUMPRODUCT(('Data - population'!$A$2:$A$10000=$D$3)*('Data - population'!$B$2:$B$10000=$A22)*('Data - population'!$G$2:$G$10000="Christian or No Religion")*('Data - population'!$H$2:$H$10000)))</f>
        <v>3.7113092923556364E-2</v>
      </c>
      <c r="H22" s="24">
        <v>2028</v>
      </c>
      <c r="I22" s="24">
        <v>2021</v>
      </c>
    </row>
    <row r="23" spans="1:9" x14ac:dyDescent="0.35">
      <c r="A23" s="24" t="s">
        <v>24</v>
      </c>
      <c r="B23" s="110" cm="1">
        <f t="array" ref="B23">IF(SUMPRODUCT(('Data - frs'!$A$2:$A$92980=$A$3)*('Data - frs'!$B$2:$B$92980=$A23)*('Data - frs'!$I$2:$I$92980))=0,"-",ROUND((SUMPRODUCT(('Data - frs'!$A$2:$A$92980=$A$3)*('Data - frs'!$B$2:$B$92980=$A23)*('Data - frs'!$H$2:$H$92980="Buddhist, Hindu, Jewish, Muslim, Sikh or Other Religion")*('Data - frs'!$I$2:$I$92980)))/(SUMPRODUCT(('Data - frs'!$A$2:$A$92980=$A$3)*('Data - frs'!$B$2:$B$92980=$A23)*('Data - frs'!$I$2:$I$92980))),3))</f>
        <v>0.33800000000000002</v>
      </c>
      <c r="C23" s="110" cm="1">
        <f t="array" ref="C23">IF(SUMPRODUCT(('Data - frs'!$A$2:$A$92980=$A$3)*('Data - frs'!$B$2:$B$92980=$A23)*('Data - frs'!$G$2:$G$92980="Firefighter")*('Data - frs'!$I$2:$I$92980))=0,"-",ROUND((SUMPRODUCT(('Data - frs'!$A$2:$A$92980=$A$3)*('Data - frs'!$B$2:$B$92980=$A23)*('Data - frs'!$G$2:$G$92980="Firefighter")*('Data - frs'!$H$2:$H$92980="Buddhist, Hindu, Jewish, Muslim, Sikh or Other Religion")*('Data - frs'!$I$2:$I$92980)))/(SUMPRODUCT(('Data - frs'!$A$2:$A$92980=$A$3)*('Data - frs'!$B$2:$B$92980=$A23)*('Data - frs'!$G$2:$G$92980="Firefighter")*('Data - frs'!$I$2:$I$92980))),3))</f>
        <v>0.36499999999999999</v>
      </c>
      <c r="D23" s="109" cm="1">
        <f t="array" ref="D23">SUMPRODUCT(('Data - population'!$A$2:$A$10000=$D$3)*('Data - population'!$B$2:$B$10000=$A23)*('Data - population'!$G$2:$G$10000="Buddhist, Hindu, Jewish, Muslim, Sikh or Other Religion")*('Data - population'!$H$2:$H$10000))/(SUMPRODUCT(('Data - population'!$A$2:$A$10000=$D$3)*('Data - population'!$B$2:$B$10000=$A23)*('Data - population'!$G$2:$G$10000="Buddhist, Hindu, Jewish, Muslim, Sikh or Other Religion")*('Data - population'!$H$2:$H$10000))+SUMPRODUCT(('Data - population'!$A$2:$A$10000=$D$3)*('Data - population'!$B$2:$B$10000=$A23)*('Data - population'!$G$2:$G$10000="Christian or No Religion")*('Data - population'!$H$2:$H$10000)))</f>
        <v>2.0161135205382992E-2</v>
      </c>
      <c r="H23" s="24">
        <v>2029</v>
      </c>
      <c r="I23" s="24">
        <v>2021</v>
      </c>
    </row>
    <row r="24" spans="1:9" x14ac:dyDescent="0.35">
      <c r="A24" s="24" t="s">
        <v>26</v>
      </c>
      <c r="B24" s="110" cm="1">
        <f t="array" ref="B24">IF(SUMPRODUCT(('Data - frs'!$A$2:$A$92980=$A$3)*('Data - frs'!$B$2:$B$92980=$A24)*('Data - frs'!$I$2:$I$92980))=0,"-",ROUND((SUMPRODUCT(('Data - frs'!$A$2:$A$92980=$A$3)*('Data - frs'!$B$2:$B$92980=$A24)*('Data - frs'!$H$2:$H$92980="Buddhist, Hindu, Jewish, Muslim, Sikh or Other Religion")*('Data - frs'!$I$2:$I$92980)))/(SUMPRODUCT(('Data - frs'!$A$2:$A$92980=$A$3)*('Data - frs'!$B$2:$B$92980=$A24)*('Data - frs'!$I$2:$I$92980))),3))</f>
        <v>0.108</v>
      </c>
      <c r="C24" s="110" cm="1">
        <f t="array" ref="C24">IF(SUMPRODUCT(('Data - frs'!$A$2:$A$92980=$A$3)*('Data - frs'!$B$2:$B$92980=$A24)*('Data - frs'!$G$2:$G$92980="Firefighter")*('Data - frs'!$I$2:$I$92980))=0,"-",ROUND((SUMPRODUCT(('Data - frs'!$A$2:$A$92980=$A$3)*('Data - frs'!$B$2:$B$92980=$A24)*('Data - frs'!$G$2:$G$92980="Firefighter")*('Data - frs'!$H$2:$H$92980="Buddhist, Hindu, Jewish, Muslim, Sikh or Other Religion")*('Data - frs'!$I$2:$I$92980)))/(SUMPRODUCT(('Data - frs'!$A$2:$A$92980=$A$3)*('Data - frs'!$B$2:$B$92980=$A24)*('Data - frs'!$G$2:$G$92980="Firefighter")*('Data - frs'!$I$2:$I$92980))),3))</f>
        <v>0.10299999999999999</v>
      </c>
      <c r="D24" s="109" cm="1">
        <f t="array" ref="D24">SUMPRODUCT(('Data - population'!$A$2:$A$10000=$D$3)*('Data - population'!$B$2:$B$10000=$A24)*('Data - population'!$G$2:$G$10000="Buddhist, Hindu, Jewish, Muslim, Sikh or Other Religion")*('Data - population'!$H$2:$H$10000))/(SUMPRODUCT(('Data - population'!$A$2:$A$10000=$D$3)*('Data - population'!$B$2:$B$10000=$A24)*('Data - population'!$G$2:$G$10000="Buddhist, Hindu, Jewish, Muslim, Sikh or Other Religion")*('Data - population'!$H$2:$H$10000))+SUMPRODUCT(('Data - population'!$A$2:$A$10000=$D$3)*('Data - population'!$B$2:$B$10000=$A24)*('Data - population'!$G$2:$G$10000="Christian or No Religion")*('Data - population'!$H$2:$H$10000)))</f>
        <v>4.5411331409341435E-2</v>
      </c>
      <c r="H24" s="24">
        <v>2030</v>
      </c>
      <c r="I24" s="24">
        <v>2021</v>
      </c>
    </row>
    <row r="25" spans="1:9" x14ac:dyDescent="0.35">
      <c r="A25" s="24" t="s">
        <v>28</v>
      </c>
      <c r="B25" s="110" cm="1">
        <f t="array" ref="B25">IF(SUMPRODUCT(('Data - frs'!$A$2:$A$92980=$A$3)*('Data - frs'!$B$2:$B$92980=$A25)*('Data - frs'!$I$2:$I$92980))=0,"-",ROUND((SUMPRODUCT(('Data - frs'!$A$2:$A$92980=$A$3)*('Data - frs'!$B$2:$B$92980=$A25)*('Data - frs'!$H$2:$H$92980="Buddhist, Hindu, Jewish, Muslim, Sikh or Other Religion")*('Data - frs'!$I$2:$I$92980)))/(SUMPRODUCT(('Data - frs'!$A$2:$A$92980=$A$3)*('Data - frs'!$B$2:$B$92980=$A25)*('Data - frs'!$I$2:$I$92980))),3))</f>
        <v>6.0999999999999999E-2</v>
      </c>
      <c r="C25" s="110" cm="1">
        <f t="array" ref="C25">IF(SUMPRODUCT(('Data - frs'!$A$2:$A$92980=$A$3)*('Data - frs'!$B$2:$B$92980=$A25)*('Data - frs'!$G$2:$G$92980="Firefighter")*('Data - frs'!$I$2:$I$92980))=0,"-",ROUND((SUMPRODUCT(('Data - frs'!$A$2:$A$92980=$A$3)*('Data - frs'!$B$2:$B$92980=$A25)*('Data - frs'!$G$2:$G$92980="Firefighter")*('Data - frs'!$H$2:$H$92980="Buddhist, Hindu, Jewish, Muslim, Sikh or Other Religion")*('Data - frs'!$I$2:$I$92980)))/(SUMPRODUCT(('Data - frs'!$A$2:$A$92980=$A$3)*('Data - frs'!$B$2:$B$92980=$A25)*('Data - frs'!$G$2:$G$92980="Firefighter")*('Data - frs'!$I$2:$I$92980))),3))</f>
        <v>6.9000000000000006E-2</v>
      </c>
      <c r="D25" s="109" cm="1">
        <f t="array" ref="D25">SUMPRODUCT(('Data - population'!$A$2:$A$10000=$D$3)*('Data - population'!$B$2:$B$10000=$A25)*('Data - population'!$G$2:$G$10000="Buddhist, Hindu, Jewish, Muslim, Sikh or Other Religion")*('Data - population'!$H$2:$H$10000))/(SUMPRODUCT(('Data - population'!$A$2:$A$10000=$D$3)*('Data - population'!$B$2:$B$10000=$A25)*('Data - population'!$G$2:$G$10000="Buddhist, Hindu, Jewish, Muslim, Sikh or Other Religion")*('Data - population'!$H$2:$H$10000))+SUMPRODUCT(('Data - population'!$A$2:$A$10000=$D$3)*('Data - population'!$B$2:$B$10000=$A25)*('Data - population'!$G$2:$G$10000="Christian or No Religion")*('Data - population'!$H$2:$H$10000)))</f>
        <v>5.192857362737844E-2</v>
      </c>
    </row>
    <row r="26" spans="1:9" x14ac:dyDescent="0.35">
      <c r="A26" s="24" t="s">
        <v>30</v>
      </c>
      <c r="B26" s="110" cm="1">
        <f t="array" ref="B26">IF(SUMPRODUCT(('Data - frs'!$A$2:$A$92980=$A$3)*('Data - frs'!$B$2:$B$92980=$A26)*('Data - frs'!$I$2:$I$92980))=0,"-",ROUND((SUMPRODUCT(('Data - frs'!$A$2:$A$92980=$A$3)*('Data - frs'!$B$2:$B$92980=$A26)*('Data - frs'!$H$2:$H$92980="Buddhist, Hindu, Jewish, Muslim, Sikh or Other Religion")*('Data - frs'!$I$2:$I$92980)))/(SUMPRODUCT(('Data - frs'!$A$2:$A$92980=$A$3)*('Data - frs'!$B$2:$B$92980=$A26)*('Data - frs'!$I$2:$I$92980))),3))</f>
        <v>0.14499999999999999</v>
      </c>
      <c r="C26" s="110" cm="1">
        <f t="array" ref="C26">IF(SUMPRODUCT(('Data - frs'!$A$2:$A$92980=$A$3)*('Data - frs'!$B$2:$B$92980=$A26)*('Data - frs'!$G$2:$G$92980="Firefighter")*('Data - frs'!$I$2:$I$92980))=0,"-",ROUND((SUMPRODUCT(('Data - frs'!$A$2:$A$92980=$A$3)*('Data - frs'!$B$2:$B$92980=$A26)*('Data - frs'!$G$2:$G$92980="Firefighter")*('Data - frs'!$H$2:$H$92980="Buddhist, Hindu, Jewish, Muslim, Sikh or Other Religion")*('Data - frs'!$I$2:$I$92980)))/(SUMPRODUCT(('Data - frs'!$A$2:$A$92980=$A$3)*('Data - frs'!$B$2:$B$92980=$A26)*('Data - frs'!$G$2:$G$92980="Firefighter")*('Data - frs'!$I$2:$I$92980))),3))</f>
        <v>0.157</v>
      </c>
      <c r="D26" s="109" cm="1">
        <f t="array" ref="D26">SUMPRODUCT(('Data - population'!$A$2:$A$10000=$D$3)*('Data - population'!$B$2:$B$10000=$A26)*('Data - population'!$G$2:$G$10000="Buddhist, Hindu, Jewish, Muslim, Sikh or Other Religion")*('Data - population'!$H$2:$H$10000))/(SUMPRODUCT(('Data - population'!$A$2:$A$10000=$D$3)*('Data - population'!$B$2:$B$10000=$A26)*('Data - population'!$G$2:$G$10000="Buddhist, Hindu, Jewish, Muslim, Sikh or Other Religion")*('Data - population'!$H$2:$H$10000))+SUMPRODUCT(('Data - population'!$A$2:$A$10000=$D$3)*('Data - population'!$B$2:$B$10000=$A26)*('Data - population'!$G$2:$G$10000="Christian or No Religion")*('Data - population'!$H$2:$H$10000)))</f>
        <v>3.383087701784513E-2</v>
      </c>
    </row>
    <row r="27" spans="1:9" x14ac:dyDescent="0.35">
      <c r="A27" s="24" t="s">
        <v>32</v>
      </c>
      <c r="B27" s="110" cm="1">
        <f t="array" ref="B27">IF(SUMPRODUCT(('Data - frs'!$A$2:$A$92980=$A$3)*('Data - frs'!$B$2:$B$92980=$A27)*('Data - frs'!$I$2:$I$92980))=0,"-",ROUND((SUMPRODUCT(('Data - frs'!$A$2:$A$92980=$A$3)*('Data - frs'!$B$2:$B$92980=$A27)*('Data - frs'!$H$2:$H$92980="Buddhist, Hindu, Jewish, Muslim, Sikh or Other Religion")*('Data - frs'!$I$2:$I$92980)))/(SUMPRODUCT(('Data - frs'!$A$2:$A$92980=$A$3)*('Data - frs'!$B$2:$B$92980=$A27)*('Data - frs'!$I$2:$I$92980))),3))</f>
        <v>0.1</v>
      </c>
      <c r="C27" s="110" cm="1">
        <f t="array" ref="C27">IF(SUMPRODUCT(('Data - frs'!$A$2:$A$92980=$A$3)*('Data - frs'!$B$2:$B$92980=$A27)*('Data - frs'!$G$2:$G$92980="Firefighter")*('Data - frs'!$I$2:$I$92980))=0,"-",ROUND((SUMPRODUCT(('Data - frs'!$A$2:$A$92980=$A$3)*('Data - frs'!$B$2:$B$92980=$A27)*('Data - frs'!$G$2:$G$92980="Firefighter")*('Data - frs'!$H$2:$H$92980="Buddhist, Hindu, Jewish, Muslim, Sikh or Other Religion")*('Data - frs'!$I$2:$I$92980)))/(SUMPRODUCT(('Data - frs'!$A$2:$A$92980=$A$3)*('Data - frs'!$B$2:$B$92980=$A27)*('Data - frs'!$G$2:$G$92980="Firefighter")*('Data - frs'!$I$2:$I$92980))),3))</f>
        <v>9.7000000000000003E-2</v>
      </c>
      <c r="D27" s="109" cm="1">
        <f t="array" ref="D27">SUMPRODUCT(('Data - population'!$A$2:$A$10000=$D$3)*('Data - population'!$B$2:$B$10000=$A27)*('Data - population'!$G$2:$G$10000="Buddhist, Hindu, Jewish, Muslim, Sikh or Other Religion")*('Data - population'!$H$2:$H$10000))/(SUMPRODUCT(('Data - population'!$A$2:$A$10000=$D$3)*('Data - population'!$B$2:$B$10000=$A27)*('Data - population'!$G$2:$G$10000="Buddhist, Hindu, Jewish, Muslim, Sikh or Other Religion")*('Data - population'!$H$2:$H$10000))+SUMPRODUCT(('Data - population'!$A$2:$A$10000=$D$3)*('Data - population'!$B$2:$B$10000=$A27)*('Data - population'!$G$2:$G$10000="Christian or No Religion")*('Data - population'!$H$2:$H$10000)))</f>
        <v>0.27198946440687743</v>
      </c>
    </row>
    <row r="28" spans="1:9" x14ac:dyDescent="0.35">
      <c r="A28" s="24" t="s">
        <v>34</v>
      </c>
      <c r="B28" s="110" cm="1">
        <f t="array" ref="B28">IF(SUMPRODUCT(('Data - frs'!$A$2:$A$92980=$A$3)*('Data - frs'!$B$2:$B$92980=$A28)*('Data - frs'!$I$2:$I$92980))=0,"-",ROUND((SUMPRODUCT(('Data - frs'!$A$2:$A$92980=$A$3)*('Data - frs'!$B$2:$B$92980=$A28)*('Data - frs'!$H$2:$H$92980="Buddhist, Hindu, Jewish, Muslim, Sikh or Other Religion")*('Data - frs'!$I$2:$I$92980)))/(SUMPRODUCT(('Data - frs'!$A$2:$A$92980=$A$3)*('Data - frs'!$B$2:$B$92980=$A28)*('Data - frs'!$I$2:$I$92980))),3))</f>
        <v>6.6000000000000003E-2</v>
      </c>
      <c r="C28" s="110" cm="1">
        <f t="array" ref="C28">IF(SUMPRODUCT(('Data - frs'!$A$2:$A$92980=$A$3)*('Data - frs'!$B$2:$B$92980=$A28)*('Data - frs'!$G$2:$G$92980="Firefighter")*('Data - frs'!$I$2:$I$92980))=0,"-",ROUND((SUMPRODUCT(('Data - frs'!$A$2:$A$92980=$A$3)*('Data - frs'!$B$2:$B$92980=$A28)*('Data - frs'!$G$2:$G$92980="Firefighter")*('Data - frs'!$H$2:$H$92980="Buddhist, Hindu, Jewish, Muslim, Sikh or Other Religion")*('Data - frs'!$I$2:$I$92980)))/(SUMPRODUCT(('Data - frs'!$A$2:$A$92980=$A$3)*('Data - frs'!$B$2:$B$92980=$A28)*('Data - frs'!$G$2:$G$92980="Firefighter")*('Data - frs'!$I$2:$I$92980))),3))</f>
        <v>6.9000000000000006E-2</v>
      </c>
      <c r="D28" s="109" cm="1">
        <f t="array" ref="D28">SUMPRODUCT(('Data - population'!$A$2:$A$10000=$D$3)*('Data - population'!$B$2:$B$10000=$A28)*('Data - population'!$G$2:$G$10000="Buddhist, Hindu, Jewish, Muslim, Sikh or Other Religion")*('Data - population'!$H$2:$H$10000))/(SUMPRODUCT(('Data - population'!$A$2:$A$10000=$D$3)*('Data - population'!$B$2:$B$10000=$A28)*('Data - population'!$G$2:$G$10000="Buddhist, Hindu, Jewish, Muslim, Sikh or Other Religion")*('Data - population'!$H$2:$H$10000))+SUMPRODUCT(('Data - population'!$A$2:$A$10000=$D$3)*('Data - population'!$B$2:$B$10000=$A28)*('Data - population'!$G$2:$G$10000="Christian or No Religion")*('Data - population'!$H$2:$H$10000)))</f>
        <v>0.16819466639315969</v>
      </c>
    </row>
    <row r="29" spans="1:9" x14ac:dyDescent="0.35">
      <c r="A29" s="24" t="s">
        <v>190</v>
      </c>
      <c r="B29" s="110" cm="1">
        <f t="array" ref="B29">IF(SUMPRODUCT(('Data - frs'!$A$2:$A$92980=$A$3)*('Data - frs'!$B$2:$B$92980=$A29)*('Data - frs'!$I$2:$I$92980))=0,"-",ROUND((SUMPRODUCT(('Data - frs'!$A$2:$A$92980=$A$3)*('Data - frs'!$B$2:$B$92980=$A29)*('Data - frs'!$H$2:$H$92980="Buddhist, Hindu, Jewish, Muslim, Sikh or Other Religion")*('Data - frs'!$I$2:$I$92980)))/(SUMPRODUCT(('Data - frs'!$A$2:$A$92980=$A$3)*('Data - frs'!$B$2:$B$92980=$A29)*('Data - frs'!$I$2:$I$92980))),3))</f>
        <v>4.1000000000000002E-2</v>
      </c>
      <c r="C29" s="110" cm="1">
        <f t="array" ref="C29">IF(SUMPRODUCT(('Data - frs'!$A$2:$A$92980=$A$3)*('Data - frs'!$B$2:$B$92980=$A29)*('Data - frs'!$G$2:$G$92980="Firefighter")*('Data - frs'!$I$2:$I$92980))=0,"-",ROUND((SUMPRODUCT(('Data - frs'!$A$2:$A$92980=$A$3)*('Data - frs'!$B$2:$B$92980=$A29)*('Data - frs'!$G$2:$G$92980="Firefighter")*('Data - frs'!$H$2:$H$92980="Buddhist, Hindu, Jewish, Muslim, Sikh or Other Religion")*('Data - frs'!$I$2:$I$92980)))/(SUMPRODUCT(('Data - frs'!$A$2:$A$92980=$A$3)*('Data - frs'!$B$2:$B$92980=$A29)*('Data - frs'!$G$2:$G$92980="Firefighter")*('Data - frs'!$I$2:$I$92980))),3))</f>
        <v>0.04</v>
      </c>
      <c r="D29" s="109" cm="1">
        <f t="array" ref="D29">SUMPRODUCT(('Data - population'!$A$2:$A$10000=$D$3)*('Data - population'!$B$2:$B$10000=$A29)*('Data - population'!$G$2:$G$10000="Buddhist, Hindu, Jewish, Muslim, Sikh or Other Religion")*('Data - population'!$H$2:$H$10000))/(SUMPRODUCT(('Data - population'!$A$2:$A$10000=$D$3)*('Data - population'!$B$2:$B$10000=$A29)*('Data - population'!$G$2:$G$10000="Buddhist, Hindu, Jewish, Muslim, Sikh or Other Religion")*('Data - population'!$H$2:$H$10000))+SUMPRODUCT(('Data - population'!$A$2:$A$10000=$D$3)*('Data - population'!$B$2:$B$10000=$A29)*('Data - population'!$G$2:$G$10000="Christian or No Religion")*('Data - population'!$H$2:$H$10000)))</f>
        <v>2.0059226102115545E-2</v>
      </c>
    </row>
    <row r="30" spans="1:9" x14ac:dyDescent="0.35">
      <c r="A30" s="24" t="s">
        <v>38</v>
      </c>
      <c r="B30" s="110" cm="1">
        <f t="array" ref="B30">IF(SUMPRODUCT(('Data - frs'!$A$2:$A$92980=$A$3)*('Data - frs'!$B$2:$B$92980=$A30)*('Data - frs'!$I$2:$I$92980))=0,"-",ROUND((SUMPRODUCT(('Data - frs'!$A$2:$A$92980=$A$3)*('Data - frs'!$B$2:$B$92980=$A30)*('Data - frs'!$H$2:$H$92980="Buddhist, Hindu, Jewish, Muslim, Sikh or Other Religion")*('Data - frs'!$I$2:$I$92980)))/(SUMPRODUCT(('Data - frs'!$A$2:$A$92980=$A$3)*('Data - frs'!$B$2:$B$92980=$A30)*('Data - frs'!$I$2:$I$92980))),3))</f>
        <v>2.1000000000000001E-2</v>
      </c>
      <c r="C30" s="110" cm="1">
        <f t="array" ref="C30">IF(SUMPRODUCT(('Data - frs'!$A$2:$A$92980=$A$3)*('Data - frs'!$B$2:$B$92980=$A30)*('Data - frs'!$G$2:$G$92980="Firefighter")*('Data - frs'!$I$2:$I$92980))=0,"-",ROUND((SUMPRODUCT(('Data - frs'!$A$2:$A$92980=$A$3)*('Data - frs'!$B$2:$B$92980=$A30)*('Data - frs'!$G$2:$G$92980="Firefighter")*('Data - frs'!$H$2:$H$92980="Buddhist, Hindu, Jewish, Muslim, Sikh or Other Religion")*('Data - frs'!$I$2:$I$92980)))/(SUMPRODUCT(('Data - frs'!$A$2:$A$92980=$A$3)*('Data - frs'!$B$2:$B$92980=$A30)*('Data - frs'!$G$2:$G$92980="Firefighter")*('Data - frs'!$I$2:$I$92980))),3))</f>
        <v>2.5000000000000001E-2</v>
      </c>
      <c r="D30" s="109" cm="1">
        <f t="array" ref="D30">SUMPRODUCT(('Data - population'!$A$2:$A$10000=$D$3)*('Data - population'!$B$2:$B$10000=$A30)*('Data - population'!$G$2:$G$10000="Buddhist, Hindu, Jewish, Muslim, Sikh or Other Religion")*('Data - population'!$H$2:$H$10000))/(SUMPRODUCT(('Data - population'!$A$2:$A$10000=$D$3)*('Data - population'!$B$2:$B$10000=$A30)*('Data - population'!$G$2:$G$10000="Buddhist, Hindu, Jewish, Muslim, Sikh or Other Religion")*('Data - population'!$H$2:$H$10000))+SUMPRODUCT(('Data - population'!$A$2:$A$10000=$D$3)*('Data - population'!$B$2:$B$10000=$A30)*('Data - population'!$G$2:$G$10000="Christian or No Religion")*('Data - population'!$H$2:$H$10000)))</f>
        <v>3.0723395203752345E-2</v>
      </c>
    </row>
    <row r="31" spans="1:9" x14ac:dyDescent="0.35">
      <c r="A31" s="24" t="s">
        <v>40</v>
      </c>
      <c r="B31" s="110" cm="1">
        <f t="array" ref="B31">IF(SUMPRODUCT(('Data - frs'!$A$2:$A$92980=$A$3)*('Data - frs'!$B$2:$B$92980=$A31)*('Data - frs'!$I$2:$I$92980))=0,"-",ROUND((SUMPRODUCT(('Data - frs'!$A$2:$A$92980=$A$3)*('Data - frs'!$B$2:$B$92980=$A31)*('Data - frs'!$H$2:$H$92980="Buddhist, Hindu, Jewish, Muslim, Sikh or Other Religion")*('Data - frs'!$I$2:$I$92980)))/(SUMPRODUCT(('Data - frs'!$A$2:$A$92980=$A$3)*('Data - frs'!$B$2:$B$92980=$A31)*('Data - frs'!$I$2:$I$92980))),3))</f>
        <v>2.8000000000000001E-2</v>
      </c>
      <c r="C31" s="110" cm="1">
        <f t="array" ref="C31">IF(SUMPRODUCT(('Data - frs'!$A$2:$A$92980=$A$3)*('Data - frs'!$B$2:$B$92980=$A31)*('Data - frs'!$G$2:$G$92980="Firefighter")*('Data - frs'!$I$2:$I$92980))=0,"-",ROUND((SUMPRODUCT(('Data - frs'!$A$2:$A$92980=$A$3)*('Data - frs'!$B$2:$B$92980=$A31)*('Data - frs'!$G$2:$G$92980="Firefighter")*('Data - frs'!$H$2:$H$92980="Buddhist, Hindu, Jewish, Muslim, Sikh or Other Religion")*('Data - frs'!$I$2:$I$92980)))/(SUMPRODUCT(('Data - frs'!$A$2:$A$92980=$A$3)*('Data - frs'!$B$2:$B$92980=$A31)*('Data - frs'!$G$2:$G$92980="Firefighter")*('Data - frs'!$I$2:$I$92980))),3))</f>
        <v>2.5999999999999999E-2</v>
      </c>
      <c r="D31" s="109" cm="1">
        <f t="array" ref="D31">SUMPRODUCT(('Data - population'!$A$2:$A$10000=$D$3)*('Data - population'!$B$2:$B$10000=$A31)*('Data - population'!$G$2:$G$10000="Buddhist, Hindu, Jewish, Muslim, Sikh or Other Religion")*('Data - population'!$H$2:$H$10000))/(SUMPRODUCT(('Data - population'!$A$2:$A$10000=$D$3)*('Data - population'!$B$2:$B$10000=$A31)*('Data - population'!$G$2:$G$10000="Buddhist, Hindu, Jewish, Muslim, Sikh or Other Religion")*('Data - population'!$H$2:$H$10000))+SUMPRODUCT(('Data - population'!$A$2:$A$10000=$D$3)*('Data - population'!$B$2:$B$10000=$A31)*('Data - population'!$G$2:$G$10000="Christian or No Religion")*('Data - population'!$H$2:$H$10000)))</f>
        <v>0.11595143728203657</v>
      </c>
    </row>
    <row r="32" spans="1:9" x14ac:dyDescent="0.35">
      <c r="A32" s="24" t="s">
        <v>42</v>
      </c>
      <c r="B32" s="110" cm="1">
        <f t="array" ref="B32">IF(SUMPRODUCT(('Data - frs'!$A$2:$A$92980=$A$3)*('Data - frs'!$B$2:$B$92980=$A32)*('Data - frs'!$I$2:$I$92980))=0,"-",ROUND((SUMPRODUCT(('Data - frs'!$A$2:$A$92980=$A$3)*('Data - frs'!$B$2:$B$92980=$A32)*('Data - frs'!$H$2:$H$92980="Buddhist, Hindu, Jewish, Muslim, Sikh or Other Religion")*('Data - frs'!$I$2:$I$92980)))/(SUMPRODUCT(('Data - frs'!$A$2:$A$92980=$A$3)*('Data - frs'!$B$2:$B$92980=$A32)*('Data - frs'!$I$2:$I$92980))),3))</f>
        <v>5.2999999999999999E-2</v>
      </c>
      <c r="C32" s="110" cm="1">
        <f t="array" ref="C32">IF(SUMPRODUCT(('Data - frs'!$A$2:$A$92980=$A$3)*('Data - frs'!$B$2:$B$92980=$A32)*('Data - frs'!$G$2:$G$92980="Firefighter")*('Data - frs'!$I$2:$I$92980))=0,"-",ROUND((SUMPRODUCT(('Data - frs'!$A$2:$A$92980=$A$3)*('Data - frs'!$B$2:$B$92980=$A32)*('Data - frs'!$G$2:$G$92980="Firefighter")*('Data - frs'!$H$2:$H$92980="Buddhist, Hindu, Jewish, Muslim, Sikh or Other Religion")*('Data - frs'!$I$2:$I$92980)))/(SUMPRODUCT(('Data - frs'!$A$2:$A$92980=$A$3)*('Data - frs'!$B$2:$B$92980=$A32)*('Data - frs'!$G$2:$G$92980="Firefighter")*('Data - frs'!$I$2:$I$92980))),3))</f>
        <v>5.2999999999999999E-2</v>
      </c>
      <c r="D32" s="109" cm="1">
        <f t="array" ref="D32">SUMPRODUCT(('Data - population'!$A$2:$A$10000=$D$3)*('Data - population'!$B$2:$B$10000=$A32)*('Data - population'!$G$2:$G$10000="Buddhist, Hindu, Jewish, Muslim, Sikh or Other Religion")*('Data - population'!$H$2:$H$10000))/(SUMPRODUCT(('Data - population'!$A$2:$A$10000=$D$3)*('Data - population'!$B$2:$B$10000=$A32)*('Data - population'!$G$2:$G$10000="Buddhist, Hindu, Jewish, Muslim, Sikh or Other Religion")*('Data - population'!$H$2:$H$10000))+SUMPRODUCT(('Data - population'!$A$2:$A$10000=$D$3)*('Data - population'!$B$2:$B$10000=$A32)*('Data - population'!$G$2:$G$10000="Christian or No Religion")*('Data - population'!$H$2:$H$10000)))</f>
        <v>3.1259839387102091E-2</v>
      </c>
    </row>
    <row r="33" spans="1:4" x14ac:dyDescent="0.35">
      <c r="A33" s="24" t="s">
        <v>46</v>
      </c>
      <c r="B33" s="110" t="str" cm="1">
        <f t="array" ref="B33">IF(SUMPRODUCT(('Data - frs'!$A$2:$A$92980=$A$3)*('Data - frs'!$B$2:$B$92980=$A33)*('Data - frs'!$I$2:$I$92980))=0,"-",ROUND((SUMPRODUCT(('Data - frs'!$A$2:$A$92980=$A$3)*('Data - frs'!$B$2:$B$92980=$A33)*('Data - frs'!$H$2:$H$92980="Buddhist, Hindu, Jewish, Muslim, Sikh or Other Religion")*('Data - frs'!$I$2:$I$92980)))/(SUMPRODUCT(('Data - frs'!$A$2:$A$92980=$A$3)*('Data - frs'!$B$2:$B$92980=$A33)*('Data - frs'!$I$2:$I$92980))),3))</f>
        <v>-</v>
      </c>
      <c r="C33" s="110" t="str" cm="1">
        <f t="array" ref="C33">IF(SUMPRODUCT(('Data - frs'!$A$2:$A$92980=$A$3)*('Data - frs'!$B$2:$B$92980=$A33)*('Data - frs'!$G$2:$G$92980="Firefighter")*('Data - frs'!$I$2:$I$92980))=0,"-",ROUND((SUMPRODUCT(('Data - frs'!$A$2:$A$92980=$A$3)*('Data - frs'!$B$2:$B$92980=$A33)*('Data - frs'!$G$2:$G$92980="Firefighter")*('Data - frs'!$H$2:$H$92980="Buddhist, Hindu, Jewish, Muslim, Sikh or Other Religion")*('Data - frs'!$I$2:$I$92980)))/(SUMPRODUCT(('Data - frs'!$A$2:$A$92980=$A$3)*('Data - frs'!$B$2:$B$92980=$A33)*('Data - frs'!$G$2:$G$92980="Firefighter")*('Data - frs'!$I$2:$I$92980))),3))</f>
        <v>-</v>
      </c>
      <c r="D33" s="109" cm="1">
        <f t="array" ref="D33">SUMPRODUCT(('Data - population'!$A$2:$A$10000=$D$3)*('Data - population'!$B$2:$B$10000=$A33)*('Data - population'!$G$2:$G$10000="Buddhist, Hindu, Jewish, Muslim, Sikh or Other Religion")*('Data - population'!$H$2:$H$10000))/(SUMPRODUCT(('Data - population'!$A$2:$A$10000=$D$3)*('Data - population'!$B$2:$B$10000=$A33)*('Data - population'!$G$2:$G$10000="Buddhist, Hindu, Jewish, Muslim, Sikh or Other Religion")*('Data - population'!$H$2:$H$10000))+SUMPRODUCT(('Data - population'!$A$2:$A$10000=$D$3)*('Data - population'!$B$2:$B$10000=$A33)*('Data - population'!$G$2:$G$10000="Christian or No Religion")*('Data - population'!$H$2:$H$10000)))</f>
        <v>6.2208398133748056E-3</v>
      </c>
    </row>
    <row r="34" spans="1:4" x14ac:dyDescent="0.35">
      <c r="A34" s="24" t="s">
        <v>48</v>
      </c>
      <c r="B34" s="110" cm="1">
        <f t="array" ref="B34">IF(SUMPRODUCT(('Data - frs'!$A$2:$A$92980=$A$3)*('Data - frs'!$B$2:$B$92980=$A34)*('Data - frs'!$I$2:$I$92980))=0,"-",ROUND((SUMPRODUCT(('Data - frs'!$A$2:$A$92980=$A$3)*('Data - frs'!$B$2:$B$92980=$A34)*('Data - frs'!$H$2:$H$92980="Buddhist, Hindu, Jewish, Muslim, Sikh or Other Religion")*('Data - frs'!$I$2:$I$92980)))/(SUMPRODUCT(('Data - frs'!$A$2:$A$92980=$A$3)*('Data - frs'!$B$2:$B$92980=$A34)*('Data - frs'!$I$2:$I$92980))),3))</f>
        <v>6.6000000000000003E-2</v>
      </c>
      <c r="C34" s="110" cm="1">
        <f t="array" ref="C34">IF(SUMPRODUCT(('Data - frs'!$A$2:$A$92980=$A$3)*('Data - frs'!$B$2:$B$92980=$A34)*('Data - frs'!$G$2:$G$92980="Firefighter")*('Data - frs'!$I$2:$I$92980))=0,"-",ROUND((SUMPRODUCT(('Data - frs'!$A$2:$A$92980=$A$3)*('Data - frs'!$B$2:$B$92980=$A34)*('Data - frs'!$G$2:$G$92980="Firefighter")*('Data - frs'!$H$2:$H$92980="Buddhist, Hindu, Jewish, Muslim, Sikh or Other Religion")*('Data - frs'!$I$2:$I$92980)))/(SUMPRODUCT(('Data - frs'!$A$2:$A$92980=$A$3)*('Data - frs'!$B$2:$B$92980=$A34)*('Data - frs'!$G$2:$G$92980="Firefighter")*('Data - frs'!$I$2:$I$92980))),3))</f>
        <v>6.7000000000000004E-2</v>
      </c>
      <c r="D34" s="109" cm="1">
        <f t="array" ref="D34">SUMPRODUCT(('Data - population'!$A$2:$A$10000=$D$3)*('Data - population'!$B$2:$B$10000=$A34)*('Data - population'!$G$2:$G$10000="Buddhist, Hindu, Jewish, Muslim, Sikh or Other Religion")*('Data - population'!$H$2:$H$10000))/(SUMPRODUCT(('Data - population'!$A$2:$A$10000=$D$3)*('Data - population'!$B$2:$B$10000=$A34)*('Data - population'!$G$2:$G$10000="Buddhist, Hindu, Jewish, Muslim, Sikh or Other Religion")*('Data - population'!$H$2:$H$10000))+SUMPRODUCT(('Data - population'!$A$2:$A$10000=$D$3)*('Data - population'!$B$2:$B$10000=$A34)*('Data - population'!$G$2:$G$10000="Christian or No Religion")*('Data - population'!$H$2:$H$10000)))</f>
        <v>5.4645395805677573E-2</v>
      </c>
    </row>
    <row r="35" spans="1:4" x14ac:dyDescent="0.35">
      <c r="A35" s="24" t="s">
        <v>50</v>
      </c>
      <c r="B35" s="110" cm="1">
        <f t="array" ref="B35">IF(SUMPRODUCT(('Data - frs'!$A$2:$A$92980=$A$3)*('Data - frs'!$B$2:$B$92980=$A35)*('Data - frs'!$I$2:$I$92980))=0,"-",ROUND((SUMPRODUCT(('Data - frs'!$A$2:$A$92980=$A$3)*('Data - frs'!$B$2:$B$92980=$A35)*('Data - frs'!$H$2:$H$92980="Buddhist, Hindu, Jewish, Muslim, Sikh or Other Religion")*('Data - frs'!$I$2:$I$92980)))/(SUMPRODUCT(('Data - frs'!$A$2:$A$92980=$A$3)*('Data - frs'!$B$2:$B$92980=$A35)*('Data - frs'!$I$2:$I$92980))),3))</f>
        <v>3.6999999999999998E-2</v>
      </c>
      <c r="C35" s="110" cm="1">
        <f t="array" ref="C35">IF(SUMPRODUCT(('Data - frs'!$A$2:$A$92980=$A$3)*('Data - frs'!$B$2:$B$92980=$A35)*('Data - frs'!$G$2:$G$92980="Firefighter")*('Data - frs'!$I$2:$I$92980))=0,"-",ROUND((SUMPRODUCT(('Data - frs'!$A$2:$A$92980=$A$3)*('Data - frs'!$B$2:$B$92980=$A35)*('Data - frs'!$G$2:$G$92980="Firefighter")*('Data - frs'!$H$2:$H$92980="Buddhist, Hindu, Jewish, Muslim, Sikh or Other Religion")*('Data - frs'!$I$2:$I$92980)))/(SUMPRODUCT(('Data - frs'!$A$2:$A$92980=$A$3)*('Data - frs'!$B$2:$B$92980=$A35)*('Data - frs'!$G$2:$G$92980="Firefighter")*('Data - frs'!$I$2:$I$92980))),3))</f>
        <v>3.2000000000000001E-2</v>
      </c>
      <c r="D35" s="109" cm="1">
        <f t="array" ref="D35">SUMPRODUCT(('Data - population'!$A$2:$A$10000=$D$3)*('Data - population'!$B$2:$B$10000=$A35)*('Data - population'!$G$2:$G$10000="Buddhist, Hindu, Jewish, Muslim, Sikh or Other Religion")*('Data - population'!$H$2:$H$10000))/(SUMPRODUCT(('Data - population'!$A$2:$A$10000=$D$3)*('Data - population'!$B$2:$B$10000=$A35)*('Data - population'!$G$2:$G$10000="Buddhist, Hindu, Jewish, Muslim, Sikh or Other Religion")*('Data - population'!$H$2:$H$10000))+SUMPRODUCT(('Data - population'!$A$2:$A$10000=$D$3)*('Data - population'!$B$2:$B$10000=$A35)*('Data - population'!$G$2:$G$10000="Christian or No Religion")*('Data - population'!$H$2:$H$10000)))</f>
        <v>0.1126257394969523</v>
      </c>
    </row>
    <row r="36" spans="1:4" x14ac:dyDescent="0.35">
      <c r="A36" s="24" t="s">
        <v>52</v>
      </c>
      <c r="B36" s="110" cm="1">
        <f t="array" ref="B36">IF(SUMPRODUCT(('Data - frs'!$A$2:$A$92980=$A$3)*('Data - frs'!$B$2:$B$92980=$A36)*('Data - frs'!$I$2:$I$92980))=0,"-",ROUND((SUMPRODUCT(('Data - frs'!$A$2:$A$92980=$A$3)*('Data - frs'!$B$2:$B$92980=$A36)*('Data - frs'!$H$2:$H$92980="Buddhist, Hindu, Jewish, Muslim, Sikh or Other Religion")*('Data - frs'!$I$2:$I$92980)))/(SUMPRODUCT(('Data - frs'!$A$2:$A$92980=$A$3)*('Data - frs'!$B$2:$B$92980=$A36)*('Data - frs'!$I$2:$I$92980))),3))</f>
        <v>6.5000000000000002E-2</v>
      </c>
      <c r="C36" s="110" cm="1">
        <f t="array" ref="C36">IF(SUMPRODUCT(('Data - frs'!$A$2:$A$92980=$A$3)*('Data - frs'!$B$2:$B$92980=$A36)*('Data - frs'!$G$2:$G$92980="Firefighter")*('Data - frs'!$I$2:$I$92980))=0,"-",ROUND((SUMPRODUCT(('Data - frs'!$A$2:$A$92980=$A$3)*('Data - frs'!$B$2:$B$92980=$A36)*('Data - frs'!$G$2:$G$92980="Firefighter")*('Data - frs'!$H$2:$H$92980="Buddhist, Hindu, Jewish, Muslim, Sikh or Other Religion")*('Data - frs'!$I$2:$I$92980)))/(SUMPRODUCT(('Data - frs'!$A$2:$A$92980=$A$3)*('Data - frs'!$B$2:$B$92980=$A36)*('Data - frs'!$G$2:$G$92980="Firefighter")*('Data - frs'!$I$2:$I$92980))),3))</f>
        <v>4.8000000000000001E-2</v>
      </c>
      <c r="D36" s="109" cm="1">
        <f t="array" ref="D36">SUMPRODUCT(('Data - population'!$A$2:$A$10000=$D$3)*('Data - population'!$B$2:$B$10000=$A36)*('Data - population'!$G$2:$G$10000="Buddhist, Hindu, Jewish, Muslim, Sikh or Other Religion")*('Data - population'!$H$2:$H$10000))/(SUMPRODUCT(('Data - population'!$A$2:$A$10000=$D$3)*('Data - population'!$B$2:$B$10000=$A36)*('Data - population'!$G$2:$G$10000="Buddhist, Hindu, Jewish, Muslim, Sikh or Other Religion")*('Data - population'!$H$2:$H$10000))+SUMPRODUCT(('Data - population'!$A$2:$A$10000=$D$3)*('Data - population'!$B$2:$B$10000=$A36)*('Data - population'!$G$2:$G$10000="Christian or No Religion")*('Data - population'!$H$2:$H$10000)))</f>
        <v>0.21991997524929918</v>
      </c>
    </row>
    <row r="37" spans="1:4" x14ac:dyDescent="0.35">
      <c r="A37" s="24" t="s">
        <v>54</v>
      </c>
      <c r="B37" s="110" cm="1">
        <f t="array" ref="B37">IF(SUMPRODUCT(('Data - frs'!$A$2:$A$92980=$A$3)*('Data - frs'!$B$2:$B$92980=$A37)*('Data - frs'!$I$2:$I$92980))=0,"-",ROUND((SUMPRODUCT(('Data - frs'!$A$2:$A$92980=$A$3)*('Data - frs'!$B$2:$B$92980=$A37)*('Data - frs'!$H$2:$H$92980="Buddhist, Hindu, Jewish, Muslim, Sikh or Other Religion")*('Data - frs'!$I$2:$I$92980)))/(SUMPRODUCT(('Data - frs'!$A$2:$A$92980=$A$3)*('Data - frs'!$B$2:$B$92980=$A37)*('Data - frs'!$I$2:$I$92980))),3))</f>
        <v>0.02</v>
      </c>
      <c r="C37" s="110" cm="1">
        <f t="array" ref="C37">IF(SUMPRODUCT(('Data - frs'!$A$2:$A$92980=$A$3)*('Data - frs'!$B$2:$B$92980=$A37)*('Data - frs'!$G$2:$G$92980="Firefighter")*('Data - frs'!$I$2:$I$92980))=0,"-",ROUND((SUMPRODUCT(('Data - frs'!$A$2:$A$92980=$A$3)*('Data - frs'!$B$2:$B$92980=$A37)*('Data - frs'!$G$2:$G$92980="Firefighter")*('Data - frs'!$H$2:$H$92980="Buddhist, Hindu, Jewish, Muslim, Sikh or Other Religion")*('Data - frs'!$I$2:$I$92980)))/(SUMPRODUCT(('Data - frs'!$A$2:$A$92980=$A$3)*('Data - frs'!$B$2:$B$92980=$A37)*('Data - frs'!$G$2:$G$92980="Firefighter")*('Data - frs'!$I$2:$I$92980))),3))</f>
        <v>2.1000000000000001E-2</v>
      </c>
      <c r="D37" s="109" cm="1">
        <f t="array" ref="D37">SUMPRODUCT(('Data - population'!$A$2:$A$10000=$D$3)*('Data - population'!$B$2:$B$10000=$A37)*('Data - population'!$G$2:$G$10000="Buddhist, Hindu, Jewish, Muslim, Sikh or Other Religion")*('Data - population'!$H$2:$H$10000))/(SUMPRODUCT(('Data - population'!$A$2:$A$10000=$D$3)*('Data - population'!$B$2:$B$10000=$A37)*('Data - population'!$G$2:$G$10000="Buddhist, Hindu, Jewish, Muslim, Sikh or Other Religion")*('Data - population'!$H$2:$H$10000))+SUMPRODUCT(('Data - population'!$A$2:$A$10000=$D$3)*('Data - population'!$B$2:$B$10000=$A37)*('Data - population'!$G$2:$G$10000="Christian or No Religion")*('Data - population'!$H$2:$H$10000)))</f>
        <v>2.0358321990813253E-2</v>
      </c>
    </row>
    <row r="38" spans="1:4" x14ac:dyDescent="0.35">
      <c r="A38" s="24" t="s">
        <v>56</v>
      </c>
      <c r="B38" s="110" cm="1">
        <f t="array" ref="B38">IF(SUMPRODUCT(('Data - frs'!$A$2:$A$92980=$A$3)*('Data - frs'!$B$2:$B$92980=$A38)*('Data - frs'!$I$2:$I$92980))=0,"-",ROUND((SUMPRODUCT(('Data - frs'!$A$2:$A$92980=$A$3)*('Data - frs'!$B$2:$B$92980=$A38)*('Data - frs'!$H$2:$H$92980="Buddhist, Hindu, Jewish, Muslim, Sikh or Other Religion")*('Data - frs'!$I$2:$I$92980)))/(SUMPRODUCT(('Data - frs'!$A$2:$A$92980=$A$3)*('Data - frs'!$B$2:$B$92980=$A38)*('Data - frs'!$I$2:$I$92980))),3))</f>
        <v>3.3000000000000002E-2</v>
      </c>
      <c r="C38" s="110" cm="1">
        <f t="array" ref="C38">IF(SUMPRODUCT(('Data - frs'!$A$2:$A$92980=$A$3)*('Data - frs'!$B$2:$B$92980=$A38)*('Data - frs'!$G$2:$G$92980="Firefighter")*('Data - frs'!$I$2:$I$92980))=0,"-",ROUND((SUMPRODUCT(('Data - frs'!$A$2:$A$92980=$A$3)*('Data - frs'!$B$2:$B$92980=$A38)*('Data - frs'!$G$2:$G$92980="Firefighter")*('Data - frs'!$H$2:$H$92980="Buddhist, Hindu, Jewish, Muslim, Sikh or Other Religion")*('Data - frs'!$I$2:$I$92980)))/(SUMPRODUCT(('Data - frs'!$A$2:$A$92980=$A$3)*('Data - frs'!$B$2:$B$92980=$A38)*('Data - frs'!$G$2:$G$92980="Firefighter")*('Data - frs'!$I$2:$I$92980))),3))</f>
        <v>3.4000000000000002E-2</v>
      </c>
      <c r="D38" s="109" cm="1">
        <f t="array" ref="D38">SUMPRODUCT(('Data - population'!$A$2:$A$10000=$D$3)*('Data - population'!$B$2:$B$10000=$A38)*('Data - population'!$G$2:$G$10000="Buddhist, Hindu, Jewish, Muslim, Sikh or Other Religion")*('Data - population'!$H$2:$H$10000))/(SUMPRODUCT(('Data - population'!$A$2:$A$10000=$D$3)*('Data - population'!$B$2:$B$10000=$A38)*('Data - population'!$G$2:$G$10000="Buddhist, Hindu, Jewish, Muslim, Sikh or Other Religion")*('Data - population'!$H$2:$H$10000))+SUMPRODUCT(('Data - population'!$A$2:$A$10000=$D$3)*('Data - population'!$B$2:$B$10000=$A38)*('Data - population'!$G$2:$G$10000="Christian or No Religion")*('Data - population'!$H$2:$H$10000)))</f>
        <v>4.042169479449615E-2</v>
      </c>
    </row>
    <row r="39" spans="1:4" x14ac:dyDescent="0.35">
      <c r="A39" s="24" t="s">
        <v>58</v>
      </c>
      <c r="B39" s="110" cm="1">
        <f t="array" ref="B39">IF(SUMPRODUCT(('Data - frs'!$A$2:$A$92980=$A$3)*('Data - frs'!$B$2:$B$92980=$A39)*('Data - frs'!$I$2:$I$92980))=0,"-",ROUND((SUMPRODUCT(('Data - frs'!$A$2:$A$92980=$A$3)*('Data - frs'!$B$2:$B$92980=$A39)*('Data - frs'!$H$2:$H$92980="Buddhist, Hindu, Jewish, Muslim, Sikh or Other Religion")*('Data - frs'!$I$2:$I$92980)))/(SUMPRODUCT(('Data - frs'!$A$2:$A$92980=$A$3)*('Data - frs'!$B$2:$B$92980=$A39)*('Data - frs'!$I$2:$I$92980))),3))</f>
        <v>4.2000000000000003E-2</v>
      </c>
      <c r="C39" s="110" cm="1">
        <f t="array" ref="C39">IF(SUMPRODUCT(('Data - frs'!$A$2:$A$92980=$A$3)*('Data - frs'!$B$2:$B$92980=$A39)*('Data - frs'!$G$2:$G$92980="Firefighter")*('Data - frs'!$I$2:$I$92980))=0,"-",ROUND((SUMPRODUCT(('Data - frs'!$A$2:$A$92980=$A$3)*('Data - frs'!$B$2:$B$92980=$A39)*('Data - frs'!$G$2:$G$92980="Firefighter")*('Data - frs'!$H$2:$H$92980="Buddhist, Hindu, Jewish, Muslim, Sikh or Other Religion")*('Data - frs'!$I$2:$I$92980)))/(SUMPRODUCT(('Data - frs'!$A$2:$A$92980=$A$3)*('Data - frs'!$B$2:$B$92980=$A39)*('Data - frs'!$G$2:$G$92980="Firefighter")*('Data - frs'!$I$2:$I$92980))),3))</f>
        <v>3.7999999999999999E-2</v>
      </c>
      <c r="D39" s="109" cm="1">
        <f t="array" ref="D39">SUMPRODUCT(('Data - population'!$A$2:$A$10000=$D$3)*('Data - population'!$B$2:$B$10000=$A39)*('Data - population'!$G$2:$G$10000="Buddhist, Hindu, Jewish, Muslim, Sikh or Other Religion")*('Data - population'!$H$2:$H$10000))/(SUMPRODUCT(('Data - population'!$A$2:$A$10000=$D$3)*('Data - population'!$B$2:$B$10000=$A39)*('Data - population'!$G$2:$G$10000="Buddhist, Hindu, Jewish, Muslim, Sikh or Other Religion")*('Data - population'!$H$2:$H$10000))+SUMPRODUCT(('Data - population'!$A$2:$A$10000=$D$3)*('Data - population'!$B$2:$B$10000=$A39)*('Data - population'!$G$2:$G$10000="Christian or No Religion")*('Data - population'!$H$2:$H$10000)))</f>
        <v>2.5996693428597412E-2</v>
      </c>
    </row>
    <row r="40" spans="1:4" x14ac:dyDescent="0.35">
      <c r="A40" s="24" t="s">
        <v>92</v>
      </c>
      <c r="B40" s="110" t="str" cm="1">
        <f t="array" ref="B40">IF(SUMPRODUCT(('Data - frs'!$A$2:$A$92980=$A$3)*('Data - frs'!$B$2:$B$92980=$A40)*('Data - frs'!$I$2:$I$92980))=0,"-",ROUND((SUMPRODUCT(('Data - frs'!$A$2:$A$92980=$A$3)*('Data - frs'!$B$2:$B$92980=$A40)*('Data - frs'!$H$2:$H$92980="Buddhist, Hindu, Jewish, Muslim, Sikh or Other Religion")*('Data - frs'!$I$2:$I$92980)))/(SUMPRODUCT(('Data - frs'!$A$2:$A$92980=$A$3)*('Data - frs'!$B$2:$B$92980=$A40)*('Data - frs'!$I$2:$I$92980))),3))</f>
        <v>-</v>
      </c>
      <c r="C40" s="110" t="str" cm="1">
        <f t="array" ref="C40">IF(SUMPRODUCT(('Data - frs'!$A$2:$A$92980=$A$3)*('Data - frs'!$B$2:$B$92980=$A40)*('Data - frs'!$G$2:$G$92980="Firefighter")*('Data - frs'!$I$2:$I$92980))=0,"-",ROUND((SUMPRODUCT(('Data - frs'!$A$2:$A$92980=$A$3)*('Data - frs'!$B$2:$B$92980=$A40)*('Data - frs'!$G$2:$G$92980="Firefighter")*('Data - frs'!$H$2:$H$92980="Buddhist, Hindu, Jewish, Muslim, Sikh or Other Religion")*('Data - frs'!$I$2:$I$92980)))/(SUMPRODUCT(('Data - frs'!$A$2:$A$92980=$A$3)*('Data - frs'!$B$2:$B$92980=$A40)*('Data - frs'!$G$2:$G$92980="Firefighter")*('Data - frs'!$I$2:$I$92980))),3))</f>
        <v>-</v>
      </c>
      <c r="D40" s="109" cm="1">
        <f t="array" ref="D40">SUMPRODUCT(('Data - population'!$A$2:$A$10000=$D$3)*('Data - population'!$B$2:$B$10000=$A40)*('Data - population'!$G$2:$G$10000="Buddhist, Hindu, Jewish, Muslim, Sikh or Other Religion")*('Data - population'!$H$2:$H$10000))/(SUMPRODUCT(('Data - population'!$A$2:$A$10000=$D$3)*('Data - population'!$B$2:$B$10000=$A40)*('Data - population'!$G$2:$G$10000="Buddhist, Hindu, Jewish, Muslim, Sikh or Other Religion")*('Data - population'!$H$2:$H$10000))+SUMPRODUCT(('Data - population'!$A$2:$A$10000=$D$3)*('Data - population'!$B$2:$B$10000=$A40)*('Data - population'!$G$2:$G$10000="Christian or No Religion")*('Data - population'!$H$2:$H$10000)))</f>
        <v>0.11531610813111183</v>
      </c>
    </row>
    <row r="41" spans="1:4" x14ac:dyDescent="0.35">
      <c r="A41" s="24" t="s">
        <v>60</v>
      </c>
      <c r="B41" s="110" cm="1">
        <f t="array" ref="B41">IF(SUMPRODUCT(('Data - frs'!$A$2:$A$92980=$A$3)*('Data - frs'!$B$2:$B$92980=$A41)*('Data - frs'!$I$2:$I$92980))=0,"-",ROUND((SUMPRODUCT(('Data - frs'!$A$2:$A$92980=$A$3)*('Data - frs'!$B$2:$B$92980=$A41)*('Data - frs'!$H$2:$H$92980="Buddhist, Hindu, Jewish, Muslim, Sikh or Other Religion")*('Data - frs'!$I$2:$I$92980)))/(SUMPRODUCT(('Data - frs'!$A$2:$A$92980=$A$3)*('Data - frs'!$B$2:$B$92980=$A41)*('Data - frs'!$I$2:$I$92980))),3))</f>
        <v>3.6999999999999998E-2</v>
      </c>
      <c r="C41" s="110" cm="1">
        <f t="array" ref="C41">IF(SUMPRODUCT(('Data - frs'!$A$2:$A$92980=$A$3)*('Data - frs'!$B$2:$B$92980=$A41)*('Data - frs'!$G$2:$G$92980="Firefighter")*('Data - frs'!$I$2:$I$92980))=0,"-",ROUND((SUMPRODUCT(('Data - frs'!$A$2:$A$92980=$A$3)*('Data - frs'!$B$2:$B$92980=$A41)*('Data - frs'!$G$2:$G$92980="Firefighter")*('Data - frs'!$H$2:$H$92980="Buddhist, Hindu, Jewish, Muslim, Sikh or Other Religion")*('Data - frs'!$I$2:$I$92980)))/(SUMPRODUCT(('Data - frs'!$A$2:$A$92980=$A$3)*('Data - frs'!$B$2:$B$92980=$A41)*('Data - frs'!$G$2:$G$92980="Firefighter")*('Data - frs'!$I$2:$I$92980))),3))</f>
        <v>3.9E-2</v>
      </c>
      <c r="D41" s="109" cm="1">
        <f t="array" ref="D41">SUMPRODUCT(('Data - population'!$A$2:$A$10000=$D$3)*('Data - population'!$B$2:$B$10000=$A41)*('Data - population'!$G$2:$G$10000="Buddhist, Hindu, Jewish, Muslim, Sikh or Other Religion")*('Data - population'!$H$2:$H$10000))/(SUMPRODUCT(('Data - population'!$A$2:$A$10000=$D$3)*('Data - population'!$B$2:$B$10000=$A41)*('Data - population'!$G$2:$G$10000="Buddhist, Hindu, Jewish, Muslim, Sikh or Other Religion")*('Data - population'!$H$2:$H$10000))+SUMPRODUCT(('Data - population'!$A$2:$A$10000=$D$3)*('Data - population'!$B$2:$B$10000=$A41)*('Data - population'!$G$2:$G$10000="Christian or No Religion")*('Data - population'!$H$2:$H$10000)))</f>
        <v>2.1737603139124304E-2</v>
      </c>
    </row>
    <row r="42" spans="1:4" x14ac:dyDescent="0.35">
      <c r="A42" s="24" t="s">
        <v>62</v>
      </c>
      <c r="B42" s="110" cm="1">
        <f t="array" ref="B42">IF(SUMPRODUCT(('Data - frs'!$A$2:$A$92980=$A$3)*('Data - frs'!$B$2:$B$92980=$A42)*('Data - frs'!$I$2:$I$92980))=0,"-",ROUND((SUMPRODUCT(('Data - frs'!$A$2:$A$92980=$A$3)*('Data - frs'!$B$2:$B$92980=$A42)*('Data - frs'!$H$2:$H$92980="Buddhist, Hindu, Jewish, Muslim, Sikh or Other Religion")*('Data - frs'!$I$2:$I$92980)))/(SUMPRODUCT(('Data - frs'!$A$2:$A$92980=$A$3)*('Data - frs'!$B$2:$B$92980=$A42)*('Data - frs'!$I$2:$I$92980))),3))</f>
        <v>5.6000000000000001E-2</v>
      </c>
      <c r="C42" s="110" cm="1">
        <f t="array" ref="C42">IF(SUMPRODUCT(('Data - frs'!$A$2:$A$92980=$A$3)*('Data - frs'!$B$2:$B$92980=$A42)*('Data - frs'!$G$2:$G$92980="Firefighter")*('Data - frs'!$I$2:$I$92980))=0,"-",ROUND((SUMPRODUCT(('Data - frs'!$A$2:$A$92980=$A$3)*('Data - frs'!$B$2:$B$92980=$A42)*('Data - frs'!$G$2:$G$92980="Firefighter")*('Data - frs'!$H$2:$H$92980="Buddhist, Hindu, Jewish, Muslim, Sikh or Other Religion")*('Data - frs'!$I$2:$I$92980)))/(SUMPRODUCT(('Data - frs'!$A$2:$A$92980=$A$3)*('Data - frs'!$B$2:$B$92980=$A42)*('Data - frs'!$G$2:$G$92980="Firefighter")*('Data - frs'!$I$2:$I$92980))),3))</f>
        <v>5.8999999999999997E-2</v>
      </c>
      <c r="D42" s="109" cm="1">
        <f t="array" ref="D42">SUMPRODUCT(('Data - population'!$A$2:$A$10000=$D$3)*('Data - population'!$B$2:$B$10000=$A42)*('Data - population'!$G$2:$G$10000="Buddhist, Hindu, Jewish, Muslim, Sikh or Other Religion")*('Data - population'!$H$2:$H$10000))/(SUMPRODUCT(('Data - population'!$A$2:$A$10000=$D$3)*('Data - population'!$B$2:$B$10000=$A42)*('Data - population'!$G$2:$G$10000="Buddhist, Hindu, Jewish, Muslim, Sikh or Other Religion")*('Data - population'!$H$2:$H$10000))+SUMPRODUCT(('Data - population'!$A$2:$A$10000=$D$3)*('Data - population'!$B$2:$B$10000=$A42)*('Data - population'!$G$2:$G$10000="Christian or No Religion")*('Data - population'!$H$2:$H$10000)))</f>
        <v>5.4478104817535636E-2</v>
      </c>
    </row>
    <row r="43" spans="1:4" x14ac:dyDescent="0.35">
      <c r="A43" s="24" t="s">
        <v>64</v>
      </c>
      <c r="B43" s="110" cm="1">
        <f t="array" ref="B43">IF(SUMPRODUCT(('Data - frs'!$A$2:$A$92980=$A$3)*('Data - frs'!$B$2:$B$92980=$A43)*('Data - frs'!$I$2:$I$92980))=0,"-",ROUND((SUMPRODUCT(('Data - frs'!$A$2:$A$92980=$A$3)*('Data - frs'!$B$2:$B$92980=$A43)*('Data - frs'!$H$2:$H$92980="Buddhist, Hindu, Jewish, Muslim, Sikh or Other Religion")*('Data - frs'!$I$2:$I$92980)))/(SUMPRODUCT(('Data - frs'!$A$2:$A$92980=$A$3)*('Data - frs'!$B$2:$B$92980=$A43)*('Data - frs'!$I$2:$I$92980))),3))</f>
        <v>0</v>
      </c>
      <c r="C43" s="110" cm="1">
        <f t="array" ref="C43">IF(SUMPRODUCT(('Data - frs'!$A$2:$A$92980=$A$3)*('Data - frs'!$B$2:$B$92980=$A43)*('Data - frs'!$G$2:$G$92980="Firefighter")*('Data - frs'!$I$2:$I$92980))=0,"-",ROUND((SUMPRODUCT(('Data - frs'!$A$2:$A$92980=$A$3)*('Data - frs'!$B$2:$B$92980=$A43)*('Data - frs'!$G$2:$G$92980="Firefighter")*('Data - frs'!$H$2:$H$92980="Buddhist, Hindu, Jewish, Muslim, Sikh or Other Religion")*('Data - frs'!$I$2:$I$92980)))/(SUMPRODUCT(('Data - frs'!$A$2:$A$92980=$A$3)*('Data - frs'!$B$2:$B$92980=$A43)*('Data - frs'!$G$2:$G$92980="Firefighter")*('Data - frs'!$I$2:$I$92980))),3))</f>
        <v>0</v>
      </c>
      <c r="D43" s="109" cm="1">
        <f t="array" ref="D43">SUMPRODUCT(('Data - population'!$A$2:$A$10000=$D$3)*('Data - population'!$B$2:$B$10000=$A43)*('Data - population'!$G$2:$G$10000="Buddhist, Hindu, Jewish, Muslim, Sikh or Other Religion")*('Data - population'!$H$2:$H$10000))/(SUMPRODUCT(('Data - population'!$A$2:$A$10000=$D$3)*('Data - population'!$B$2:$B$10000=$A43)*('Data - population'!$G$2:$G$10000="Buddhist, Hindu, Jewish, Muslim, Sikh or Other Religion")*('Data - population'!$H$2:$H$10000))+SUMPRODUCT(('Data - population'!$A$2:$A$10000=$D$3)*('Data - population'!$B$2:$B$10000=$A43)*('Data - population'!$G$2:$G$10000="Christian or No Religion")*('Data - population'!$H$2:$H$10000)))</f>
        <v>1.6466096989647912E-2</v>
      </c>
    </row>
    <row r="44" spans="1:4" x14ac:dyDescent="0.35">
      <c r="A44" s="24" t="s">
        <v>66</v>
      </c>
      <c r="B44" s="110" cm="1">
        <f t="array" ref="B44">IF(SUMPRODUCT(('Data - frs'!$A$2:$A$92980=$A$3)*('Data - frs'!$B$2:$B$92980=$A44)*('Data - frs'!$I$2:$I$92980))=0,"-",ROUND((SUMPRODUCT(('Data - frs'!$A$2:$A$92980=$A$3)*('Data - frs'!$B$2:$B$92980=$A44)*('Data - frs'!$H$2:$H$92980="Buddhist, Hindu, Jewish, Muslim, Sikh or Other Religion")*('Data - frs'!$I$2:$I$92980)))/(SUMPRODUCT(('Data - frs'!$A$2:$A$92980=$A$3)*('Data - frs'!$B$2:$B$92980=$A44)*('Data - frs'!$I$2:$I$92980))),3))</f>
        <v>0.04</v>
      </c>
      <c r="C44" s="110" cm="1">
        <f t="array" ref="C44">IF(SUMPRODUCT(('Data - frs'!$A$2:$A$92980=$A$3)*('Data - frs'!$B$2:$B$92980=$A44)*('Data - frs'!$G$2:$G$92980="Firefighter")*('Data - frs'!$I$2:$I$92980))=0,"-",ROUND((SUMPRODUCT(('Data - frs'!$A$2:$A$92980=$A$3)*('Data - frs'!$B$2:$B$92980=$A44)*('Data - frs'!$G$2:$G$92980="Firefighter")*('Data - frs'!$H$2:$H$92980="Buddhist, Hindu, Jewish, Muslim, Sikh or Other Religion")*('Data - frs'!$I$2:$I$92980)))/(SUMPRODUCT(('Data - frs'!$A$2:$A$92980=$A$3)*('Data - frs'!$B$2:$B$92980=$A44)*('Data - frs'!$G$2:$G$92980="Firefighter")*('Data - frs'!$I$2:$I$92980))),3))</f>
        <v>0.04</v>
      </c>
      <c r="D44" s="109" cm="1">
        <f t="array" ref="D44">SUMPRODUCT(('Data - population'!$A$2:$A$10000=$D$3)*('Data - population'!$B$2:$B$10000=$A44)*('Data - population'!$G$2:$G$10000="Buddhist, Hindu, Jewish, Muslim, Sikh or Other Religion")*('Data - population'!$H$2:$H$10000))/(SUMPRODUCT(('Data - population'!$A$2:$A$10000=$D$3)*('Data - population'!$B$2:$B$10000=$A44)*('Data - population'!$G$2:$G$10000="Buddhist, Hindu, Jewish, Muslim, Sikh or Other Religion")*('Data - population'!$H$2:$H$10000))+SUMPRODUCT(('Data - population'!$A$2:$A$10000=$D$3)*('Data - population'!$B$2:$B$10000=$A44)*('Data - population'!$G$2:$G$10000="Christian or No Religion")*('Data - population'!$H$2:$H$10000)))</f>
        <v>7.5230040432192113E-2</v>
      </c>
    </row>
    <row r="45" spans="1:4" x14ac:dyDescent="0.35">
      <c r="A45" s="24" t="s">
        <v>68</v>
      </c>
      <c r="B45" s="110" cm="1">
        <f t="array" ref="B45">IF(SUMPRODUCT(('Data - frs'!$A$2:$A$92980=$A$3)*('Data - frs'!$B$2:$B$92980=$A45)*('Data - frs'!$I$2:$I$92980))=0,"-",ROUND((SUMPRODUCT(('Data - frs'!$A$2:$A$92980=$A$3)*('Data - frs'!$B$2:$B$92980=$A45)*('Data - frs'!$H$2:$H$92980="Buddhist, Hindu, Jewish, Muslim, Sikh or Other Religion")*('Data - frs'!$I$2:$I$92980)))/(SUMPRODUCT(('Data - frs'!$A$2:$A$92980=$A$3)*('Data - frs'!$B$2:$B$92980=$A45)*('Data - frs'!$I$2:$I$92980))),3))</f>
        <v>2.1000000000000001E-2</v>
      </c>
      <c r="C45" s="110" cm="1">
        <f t="array" ref="C45">IF(SUMPRODUCT(('Data - frs'!$A$2:$A$92980=$A$3)*('Data - frs'!$B$2:$B$92980=$A45)*('Data - frs'!$G$2:$G$92980="Firefighter")*('Data - frs'!$I$2:$I$92980))=0,"-",ROUND((SUMPRODUCT(('Data - frs'!$A$2:$A$92980=$A$3)*('Data - frs'!$B$2:$B$92980=$A45)*('Data - frs'!$G$2:$G$92980="Firefighter")*('Data - frs'!$H$2:$H$92980="Buddhist, Hindu, Jewish, Muslim, Sikh or Other Religion")*('Data - frs'!$I$2:$I$92980)))/(SUMPRODUCT(('Data - frs'!$A$2:$A$92980=$A$3)*('Data - frs'!$B$2:$B$92980=$A45)*('Data - frs'!$G$2:$G$92980="Firefighter")*('Data - frs'!$I$2:$I$92980))),3))</f>
        <v>2.1000000000000001E-2</v>
      </c>
      <c r="D45" s="109" cm="1">
        <f t="array" ref="D45">SUMPRODUCT(('Data - population'!$A$2:$A$10000=$D$3)*('Data - population'!$B$2:$B$10000=$A45)*('Data - population'!$G$2:$G$10000="Buddhist, Hindu, Jewish, Muslim, Sikh or Other Religion")*('Data - population'!$H$2:$H$10000))/(SUMPRODUCT(('Data - population'!$A$2:$A$10000=$D$3)*('Data - population'!$B$2:$B$10000=$A45)*('Data - population'!$G$2:$G$10000="Buddhist, Hindu, Jewish, Muslim, Sikh or Other Religion")*('Data - population'!$H$2:$H$10000))+SUMPRODUCT(('Data - population'!$A$2:$A$10000=$D$3)*('Data - population'!$B$2:$B$10000=$A45)*('Data - population'!$G$2:$G$10000="Christian or No Religion")*('Data - population'!$H$2:$H$10000)))</f>
        <v>6.1964476642074183E-2</v>
      </c>
    </row>
    <row r="46" spans="1:4" x14ac:dyDescent="0.35">
      <c r="A46" s="24" t="s">
        <v>70</v>
      </c>
      <c r="B46" s="110" cm="1">
        <f t="array" ref="B46">IF(SUMPRODUCT(('Data - frs'!$A$2:$A$92980=$A$3)*('Data - frs'!$B$2:$B$92980=$A46)*('Data - frs'!$I$2:$I$92980))=0,"-",ROUND((SUMPRODUCT(('Data - frs'!$A$2:$A$92980=$A$3)*('Data - frs'!$B$2:$B$92980=$A46)*('Data - frs'!$H$2:$H$92980="Buddhist, Hindu, Jewish, Muslim, Sikh or Other Religion")*('Data - frs'!$I$2:$I$92980)))/(SUMPRODUCT(('Data - frs'!$A$2:$A$92980=$A$3)*('Data - frs'!$B$2:$B$92980=$A46)*('Data - frs'!$I$2:$I$92980))),3))</f>
        <v>1.6E-2</v>
      </c>
      <c r="C46" s="110" cm="1">
        <f t="array" ref="C46">IF(SUMPRODUCT(('Data - frs'!$A$2:$A$92980=$A$3)*('Data - frs'!$B$2:$B$92980=$A46)*('Data - frs'!$G$2:$G$92980="Firefighter")*('Data - frs'!$I$2:$I$92980))=0,"-",ROUND((SUMPRODUCT(('Data - frs'!$A$2:$A$92980=$A$3)*('Data - frs'!$B$2:$B$92980=$A46)*('Data - frs'!$G$2:$G$92980="Firefighter")*('Data - frs'!$H$2:$H$92980="Buddhist, Hindu, Jewish, Muslim, Sikh or Other Religion")*('Data - frs'!$I$2:$I$92980)))/(SUMPRODUCT(('Data - frs'!$A$2:$A$92980=$A$3)*('Data - frs'!$B$2:$B$92980=$A46)*('Data - frs'!$G$2:$G$92980="Firefighter")*('Data - frs'!$I$2:$I$92980))),3))</f>
        <v>0.01</v>
      </c>
      <c r="D46" s="109" cm="1">
        <f t="array" ref="D46">SUMPRODUCT(('Data - population'!$A$2:$A$10000=$D$3)*('Data - population'!$B$2:$B$10000=$A46)*('Data - population'!$G$2:$G$10000="Buddhist, Hindu, Jewish, Muslim, Sikh or Other Religion")*('Data - population'!$H$2:$H$10000))/(SUMPRODUCT(('Data - population'!$A$2:$A$10000=$D$3)*('Data - population'!$B$2:$B$10000=$A46)*('Data - population'!$G$2:$G$10000="Buddhist, Hindu, Jewish, Muslim, Sikh or Other Religion")*('Data - population'!$H$2:$H$10000))+SUMPRODUCT(('Data - population'!$A$2:$A$10000=$D$3)*('Data - population'!$B$2:$B$10000=$A46)*('Data - population'!$G$2:$G$10000="Christian or No Religion")*('Data - population'!$H$2:$H$10000)))</f>
        <v>3.4262464904839224E-2</v>
      </c>
    </row>
    <row r="47" spans="1:4" x14ac:dyDescent="0.35">
      <c r="A47" s="24" t="s">
        <v>72</v>
      </c>
      <c r="B47" s="110" cm="1">
        <f t="array" ref="B47">IF(SUMPRODUCT(('Data - frs'!$A$2:$A$92980=$A$3)*('Data - frs'!$B$2:$B$92980=$A47)*('Data - frs'!$I$2:$I$92980))=0,"-",ROUND((SUMPRODUCT(('Data - frs'!$A$2:$A$92980=$A$3)*('Data - frs'!$B$2:$B$92980=$A47)*('Data - frs'!$H$2:$H$92980="Buddhist, Hindu, Jewish, Muslim, Sikh or Other Religion")*('Data - frs'!$I$2:$I$92980)))/(SUMPRODUCT(('Data - frs'!$A$2:$A$92980=$A$3)*('Data - frs'!$B$2:$B$92980=$A47)*('Data - frs'!$I$2:$I$92980))),3))</f>
        <v>4.2000000000000003E-2</v>
      </c>
      <c r="C47" s="110" cm="1">
        <f t="array" ref="C47">IF(SUMPRODUCT(('Data - frs'!$A$2:$A$92980=$A$3)*('Data - frs'!$B$2:$B$92980=$A47)*('Data - frs'!$G$2:$G$92980="Firefighter")*('Data - frs'!$I$2:$I$92980))=0,"-",ROUND((SUMPRODUCT(('Data - frs'!$A$2:$A$92980=$A$3)*('Data - frs'!$B$2:$B$92980=$A47)*('Data - frs'!$G$2:$G$92980="Firefighter")*('Data - frs'!$H$2:$H$92980="Buddhist, Hindu, Jewish, Muslim, Sikh or Other Religion")*('Data - frs'!$I$2:$I$92980)))/(SUMPRODUCT(('Data - frs'!$A$2:$A$92980=$A$3)*('Data - frs'!$B$2:$B$92980=$A47)*('Data - frs'!$G$2:$G$92980="Firefighter")*('Data - frs'!$I$2:$I$92980))),3))</f>
        <v>0.04</v>
      </c>
      <c r="D47" s="109" cm="1">
        <f t="array" ref="D47">SUMPRODUCT(('Data - population'!$A$2:$A$10000=$D$3)*('Data - population'!$B$2:$B$10000=$A47)*('Data - population'!$G$2:$G$10000="Buddhist, Hindu, Jewish, Muslim, Sikh or Other Religion")*('Data - population'!$H$2:$H$10000))/(SUMPRODUCT(('Data - population'!$A$2:$A$10000=$D$3)*('Data - population'!$B$2:$B$10000=$A47)*('Data - population'!$G$2:$G$10000="Buddhist, Hindu, Jewish, Muslim, Sikh or Other Religion")*('Data - population'!$H$2:$H$10000))+SUMPRODUCT(('Data - population'!$A$2:$A$10000=$D$3)*('Data - population'!$B$2:$B$10000=$A47)*('Data - population'!$G$2:$G$10000="Christian or No Religion")*('Data - population'!$H$2:$H$10000)))</f>
        <v>7.6283292838357664E-2</v>
      </c>
    </row>
    <row r="48" spans="1:4" x14ac:dyDescent="0.35">
      <c r="A48" s="24" t="s">
        <v>74</v>
      </c>
      <c r="B48" s="110" cm="1">
        <f t="array" ref="B48">IF(SUMPRODUCT(('Data - frs'!$A$2:$A$92980=$A$3)*('Data - frs'!$B$2:$B$92980=$A48)*('Data - frs'!$I$2:$I$92980))=0,"-",ROUND((SUMPRODUCT(('Data - frs'!$A$2:$A$92980=$A$3)*('Data - frs'!$B$2:$B$92980=$A48)*('Data - frs'!$H$2:$H$92980="Buddhist, Hindu, Jewish, Muslim, Sikh or Other Religion")*('Data - frs'!$I$2:$I$92980)))/(SUMPRODUCT(('Data - frs'!$A$2:$A$92980=$A$3)*('Data - frs'!$B$2:$B$92980=$A48)*('Data - frs'!$I$2:$I$92980))),3))</f>
        <v>9.2999999999999999E-2</v>
      </c>
      <c r="C48" s="110" cm="1">
        <f t="array" ref="C48">IF(SUMPRODUCT(('Data - frs'!$A$2:$A$92980=$A$3)*('Data - frs'!$B$2:$B$92980=$A48)*('Data - frs'!$G$2:$G$92980="Firefighter")*('Data - frs'!$I$2:$I$92980))=0,"-",ROUND((SUMPRODUCT(('Data - frs'!$A$2:$A$92980=$A$3)*('Data - frs'!$B$2:$B$92980=$A48)*('Data - frs'!$G$2:$G$92980="Firefighter")*('Data - frs'!$H$2:$H$92980="Buddhist, Hindu, Jewish, Muslim, Sikh or Other Religion")*('Data - frs'!$I$2:$I$92980)))/(SUMPRODUCT(('Data - frs'!$A$2:$A$92980=$A$3)*('Data - frs'!$B$2:$B$92980=$A48)*('Data - frs'!$G$2:$G$92980="Firefighter")*('Data - frs'!$I$2:$I$92980))),3))</f>
        <v>0.108</v>
      </c>
      <c r="D48" s="109" cm="1">
        <f t="array" ref="D48">SUMPRODUCT(('Data - population'!$A$2:$A$10000=$D$3)*('Data - population'!$B$2:$B$10000=$A48)*('Data - population'!$G$2:$G$10000="Buddhist, Hindu, Jewish, Muslim, Sikh or Other Religion")*('Data - population'!$H$2:$H$10000))/(SUMPRODUCT(('Data - population'!$A$2:$A$10000=$D$3)*('Data - population'!$B$2:$B$10000=$A48)*('Data - population'!$G$2:$G$10000="Buddhist, Hindu, Jewish, Muslim, Sikh or Other Religion")*('Data - population'!$H$2:$H$10000))+SUMPRODUCT(('Data - population'!$A$2:$A$10000=$D$3)*('Data - population'!$B$2:$B$10000=$A48)*('Data - population'!$G$2:$G$10000="Christian or No Religion")*('Data - population'!$H$2:$H$10000)))</f>
        <v>5.5678127335101101E-2</v>
      </c>
    </row>
    <row r="49" spans="1:4" x14ac:dyDescent="0.35">
      <c r="A49" s="24" t="s">
        <v>76</v>
      </c>
      <c r="B49" s="110" cm="1">
        <f t="array" ref="B49">IF(SUMPRODUCT(('Data - frs'!$A$2:$A$92980=$A$3)*('Data - frs'!$B$2:$B$92980=$A49)*('Data - frs'!$I$2:$I$92980))=0,"-",ROUND((SUMPRODUCT(('Data - frs'!$A$2:$A$92980=$A$3)*('Data - frs'!$B$2:$B$92980=$A49)*('Data - frs'!$H$2:$H$92980="Buddhist, Hindu, Jewish, Muslim, Sikh or Other Religion")*('Data - frs'!$I$2:$I$92980)))/(SUMPRODUCT(('Data - frs'!$A$2:$A$92980=$A$3)*('Data - frs'!$B$2:$B$92980=$A49)*('Data - frs'!$I$2:$I$92980))),3))</f>
        <v>0.109</v>
      </c>
      <c r="C49" s="110" cm="1">
        <f t="array" ref="C49">IF(SUMPRODUCT(('Data - frs'!$A$2:$A$92980=$A$3)*('Data - frs'!$B$2:$B$92980=$A49)*('Data - frs'!$G$2:$G$92980="Firefighter")*('Data - frs'!$I$2:$I$92980))=0,"-",ROUND((SUMPRODUCT(('Data - frs'!$A$2:$A$92980=$A$3)*('Data - frs'!$B$2:$B$92980=$A49)*('Data - frs'!$G$2:$G$92980="Firefighter")*('Data - frs'!$H$2:$H$92980="Buddhist, Hindu, Jewish, Muslim, Sikh or Other Religion")*('Data - frs'!$I$2:$I$92980)))/(SUMPRODUCT(('Data - frs'!$A$2:$A$92980=$A$3)*('Data - frs'!$B$2:$B$92980=$A49)*('Data - frs'!$G$2:$G$92980="Firefighter")*('Data - frs'!$I$2:$I$92980))),3))</f>
        <v>0.115</v>
      </c>
      <c r="D49" s="109" cm="1">
        <f t="array" ref="D49">SUMPRODUCT(('Data - population'!$A$2:$A$10000=$D$3)*('Data - population'!$B$2:$B$10000=$A49)*('Data - population'!$G$2:$G$10000="Buddhist, Hindu, Jewish, Muslim, Sikh or Other Religion")*('Data - population'!$H$2:$H$10000))/(SUMPRODUCT(('Data - population'!$A$2:$A$10000=$D$3)*('Data - population'!$B$2:$B$10000=$A49)*('Data - population'!$G$2:$G$10000="Buddhist, Hindu, Jewish, Muslim, Sikh or Other Religion")*('Data - population'!$H$2:$H$10000))+SUMPRODUCT(('Data - population'!$A$2:$A$10000=$D$3)*('Data - population'!$B$2:$B$10000=$A49)*('Data - population'!$G$2:$G$10000="Christian or No Religion")*('Data - population'!$H$2:$H$10000)))</f>
        <v>2.8944024366836331E-2</v>
      </c>
    </row>
    <row r="50" spans="1:4" x14ac:dyDescent="0.35">
      <c r="A50" s="24" t="s">
        <v>78</v>
      </c>
      <c r="B50" s="110" cm="1">
        <f t="array" ref="B50">IF(SUMPRODUCT(('Data - frs'!$A$2:$A$92980=$A$3)*('Data - frs'!$B$2:$B$92980=$A50)*('Data - frs'!$I$2:$I$92980))=0,"-",ROUND((SUMPRODUCT(('Data - frs'!$A$2:$A$92980=$A$3)*('Data - frs'!$B$2:$B$92980=$A50)*('Data - frs'!$H$2:$H$92980="Buddhist, Hindu, Jewish, Muslim, Sikh or Other Religion")*('Data - frs'!$I$2:$I$92980)))/(SUMPRODUCT(('Data - frs'!$A$2:$A$92980=$A$3)*('Data - frs'!$B$2:$B$92980=$A50)*('Data - frs'!$I$2:$I$92980))),3))</f>
        <v>3.5999999999999997E-2</v>
      </c>
      <c r="C50" s="110" cm="1">
        <f t="array" ref="C50">IF(SUMPRODUCT(('Data - frs'!$A$2:$A$92980=$A$3)*('Data - frs'!$B$2:$B$92980=$A50)*('Data - frs'!$G$2:$G$92980="Firefighter")*('Data - frs'!$I$2:$I$92980))=0,"-",ROUND((SUMPRODUCT(('Data - frs'!$A$2:$A$92980=$A$3)*('Data - frs'!$B$2:$B$92980=$A50)*('Data - frs'!$G$2:$G$92980="Firefighter")*('Data - frs'!$H$2:$H$92980="Buddhist, Hindu, Jewish, Muslim, Sikh or Other Religion")*('Data - frs'!$I$2:$I$92980)))/(SUMPRODUCT(('Data - frs'!$A$2:$A$92980=$A$3)*('Data - frs'!$B$2:$B$92980=$A50)*('Data - frs'!$G$2:$G$92980="Firefighter")*('Data - frs'!$I$2:$I$92980))),3))</f>
        <v>2.8000000000000001E-2</v>
      </c>
      <c r="D50" s="109" cm="1">
        <f t="array" ref="D50">SUMPRODUCT(('Data - population'!$A$2:$A$10000=$D$3)*('Data - population'!$B$2:$B$10000=$A50)*('Data - population'!$G$2:$G$10000="Buddhist, Hindu, Jewish, Muslim, Sikh or Other Religion")*('Data - population'!$H$2:$H$10000))/(SUMPRODUCT(('Data - population'!$A$2:$A$10000=$D$3)*('Data - population'!$B$2:$B$10000=$A50)*('Data - population'!$G$2:$G$10000="Buddhist, Hindu, Jewish, Muslim, Sikh or Other Religion")*('Data - population'!$H$2:$H$10000))+SUMPRODUCT(('Data - population'!$A$2:$A$10000=$D$3)*('Data - population'!$B$2:$B$10000=$A50)*('Data - population'!$G$2:$G$10000="Christian or No Religion")*('Data - population'!$H$2:$H$10000)))</f>
        <v>7.5050031876756212E-2</v>
      </c>
    </row>
    <row r="51" spans="1:4" x14ac:dyDescent="0.35">
      <c r="A51" s="24" t="s">
        <v>80</v>
      </c>
      <c r="B51" s="110" cm="1">
        <f t="array" ref="B51">IF(SUMPRODUCT(('Data - frs'!$A$2:$A$92980=$A$3)*('Data - frs'!$B$2:$B$92980=$A51)*('Data - frs'!$I$2:$I$92980))=0,"-",ROUND((SUMPRODUCT(('Data - frs'!$A$2:$A$92980=$A$3)*('Data - frs'!$B$2:$B$92980=$A51)*('Data - frs'!$H$2:$H$92980="Buddhist, Hindu, Jewish, Muslim, Sikh or Other Religion")*('Data - frs'!$I$2:$I$92980)))/(SUMPRODUCT(('Data - frs'!$A$2:$A$92980=$A$3)*('Data - frs'!$B$2:$B$92980=$A51)*('Data - frs'!$I$2:$I$92980))),3))</f>
        <v>5.7000000000000002E-2</v>
      </c>
      <c r="C51" s="110" cm="1">
        <f t="array" ref="C51">IF(SUMPRODUCT(('Data - frs'!$A$2:$A$92980=$A$3)*('Data - frs'!$B$2:$B$92980=$A51)*('Data - frs'!$G$2:$G$92980="Firefighter")*('Data - frs'!$I$2:$I$92980))=0,"-",ROUND((SUMPRODUCT(('Data - frs'!$A$2:$A$92980=$A$3)*('Data - frs'!$B$2:$B$92980=$A51)*('Data - frs'!$G$2:$G$92980="Firefighter")*('Data - frs'!$H$2:$H$92980="Buddhist, Hindu, Jewish, Muslim, Sikh or Other Religion")*('Data - frs'!$I$2:$I$92980)))/(SUMPRODUCT(('Data - frs'!$A$2:$A$92980=$A$3)*('Data - frs'!$B$2:$B$92980=$A51)*('Data - frs'!$G$2:$G$92980="Firefighter")*('Data - frs'!$I$2:$I$92980))),3))</f>
        <v>0.06</v>
      </c>
      <c r="D51" s="109" cm="1">
        <f t="array" ref="D51">SUMPRODUCT(('Data - population'!$A$2:$A$10000=$D$3)*('Data - population'!$B$2:$B$10000=$A51)*('Data - population'!$G$2:$G$10000="Buddhist, Hindu, Jewish, Muslim, Sikh or Other Religion")*('Data - population'!$H$2:$H$10000))/(SUMPRODUCT(('Data - population'!$A$2:$A$10000=$D$3)*('Data - population'!$B$2:$B$10000=$A51)*('Data - population'!$G$2:$G$10000="Buddhist, Hindu, Jewish, Muslim, Sikh or Other Religion")*('Data - population'!$H$2:$H$10000))+SUMPRODUCT(('Data - population'!$A$2:$A$10000=$D$3)*('Data - population'!$B$2:$B$10000=$A51)*('Data - population'!$G$2:$G$10000="Christian or No Religion")*('Data - population'!$H$2:$H$10000)))</f>
        <v>5.9109462105107959E-2</v>
      </c>
    </row>
    <row r="52" spans="1:4" x14ac:dyDescent="0.35">
      <c r="A52" s="24" t="s">
        <v>82</v>
      </c>
      <c r="B52" s="110" t="str" cm="1">
        <f t="array" ref="B52">IF(SUMPRODUCT(('Data - frs'!$A$2:$A$92980=$A$3)*('Data - frs'!$B$2:$B$92980=$A52)*('Data - frs'!$I$2:$I$92980))=0,"-",ROUND((SUMPRODUCT(('Data - frs'!$A$2:$A$92980=$A$3)*('Data - frs'!$B$2:$B$92980=$A52)*('Data - frs'!$H$2:$H$92980="Buddhist, Hindu, Jewish, Muslim, Sikh or Other Religion")*('Data - frs'!$I$2:$I$92980)))/(SUMPRODUCT(('Data - frs'!$A$2:$A$92980=$A$3)*('Data - frs'!$B$2:$B$92980=$A52)*('Data - frs'!$I$2:$I$92980))),3))</f>
        <v>-</v>
      </c>
      <c r="C52" s="110" t="str" cm="1">
        <f t="array" ref="C52">IF(SUMPRODUCT(('Data - frs'!$A$2:$A$92980=$A$3)*('Data - frs'!$B$2:$B$92980=$A52)*('Data - frs'!$G$2:$G$92980="Firefighter")*('Data - frs'!$I$2:$I$92980))=0,"-",ROUND((SUMPRODUCT(('Data - frs'!$A$2:$A$92980=$A$3)*('Data - frs'!$B$2:$B$92980=$A52)*('Data - frs'!$G$2:$G$92980="Firefighter")*('Data - frs'!$H$2:$H$92980="Buddhist, Hindu, Jewish, Muslim, Sikh or Other Religion")*('Data - frs'!$I$2:$I$92980)))/(SUMPRODUCT(('Data - frs'!$A$2:$A$92980=$A$3)*('Data - frs'!$B$2:$B$92980=$A52)*('Data - frs'!$G$2:$G$92980="Firefighter")*('Data - frs'!$I$2:$I$92980))),3))</f>
        <v>-</v>
      </c>
      <c r="D52" s="109" cm="1">
        <f t="array" ref="D52">SUMPRODUCT(('Data - population'!$A$2:$A$10000=$D$3)*('Data - population'!$B$2:$B$10000=$A52)*('Data - population'!$G$2:$G$10000="Buddhist, Hindu, Jewish, Muslim, Sikh or Other Religion")*('Data - population'!$H$2:$H$10000))/(SUMPRODUCT(('Data - population'!$A$2:$A$10000=$D$3)*('Data - population'!$B$2:$B$10000=$A52)*('Data - population'!$G$2:$G$10000="Buddhist, Hindu, Jewish, Muslim, Sikh or Other Religion")*('Data - population'!$H$2:$H$10000))+SUMPRODUCT(('Data - population'!$A$2:$A$10000=$D$3)*('Data - population'!$B$2:$B$10000=$A52)*('Data - population'!$G$2:$G$10000="Christian or No Religion")*('Data - population'!$H$2:$H$10000)))</f>
        <v>6.7352591303730266E-2</v>
      </c>
    </row>
    <row r="53" spans="1:4" x14ac:dyDescent="0.35">
      <c r="A53" s="24" t="s">
        <v>84</v>
      </c>
      <c r="B53" s="110" cm="1">
        <f t="array" ref="B53">IF(SUMPRODUCT(('Data - frs'!$A$2:$A$92980=$A$3)*('Data - frs'!$B$2:$B$92980=$A53)*('Data - frs'!$I$2:$I$92980))=0,"-",ROUND((SUMPRODUCT(('Data - frs'!$A$2:$A$92980=$A$3)*('Data - frs'!$B$2:$B$92980=$A53)*('Data - frs'!$H$2:$H$92980="Buddhist, Hindu, Jewish, Muslim, Sikh or Other Religion")*('Data - frs'!$I$2:$I$92980)))/(SUMPRODUCT(('Data - frs'!$A$2:$A$92980=$A$3)*('Data - frs'!$B$2:$B$92980=$A53)*('Data - frs'!$I$2:$I$92980))),3))</f>
        <v>9.5000000000000001E-2</v>
      </c>
      <c r="C53" s="110" cm="1">
        <f t="array" ref="C53">IF(SUMPRODUCT(('Data - frs'!$A$2:$A$92980=$A$3)*('Data - frs'!$B$2:$B$92980=$A53)*('Data - frs'!$G$2:$G$92980="Firefighter")*('Data - frs'!$I$2:$I$92980))=0,"-",ROUND((SUMPRODUCT(('Data - frs'!$A$2:$A$92980=$A$3)*('Data - frs'!$B$2:$B$92980=$A53)*('Data - frs'!$G$2:$G$92980="Firefighter")*('Data - frs'!$H$2:$H$92980="Buddhist, Hindu, Jewish, Muslim, Sikh or Other Religion")*('Data - frs'!$I$2:$I$92980)))/(SUMPRODUCT(('Data - frs'!$A$2:$A$92980=$A$3)*('Data - frs'!$B$2:$B$92980=$A53)*('Data - frs'!$G$2:$G$92980="Firefighter")*('Data - frs'!$I$2:$I$92980))),3))</f>
        <v>8.3000000000000004E-2</v>
      </c>
      <c r="D53" s="109" cm="1">
        <f t="array" ref="D53">SUMPRODUCT(('Data - population'!$A$2:$A$10000=$D$3)*('Data - population'!$B$2:$B$10000=$A53)*('Data - population'!$G$2:$G$10000="Buddhist, Hindu, Jewish, Muslim, Sikh or Other Religion")*('Data - population'!$H$2:$H$10000))/(SUMPRODUCT(('Data - population'!$A$2:$A$10000=$D$3)*('Data - population'!$B$2:$B$10000=$A53)*('Data - population'!$G$2:$G$10000="Buddhist, Hindu, Jewish, Muslim, Sikh or Other Religion")*('Data - population'!$H$2:$H$10000))+SUMPRODUCT(('Data - population'!$A$2:$A$10000=$D$3)*('Data - population'!$B$2:$B$10000=$A53)*('Data - population'!$G$2:$G$10000="Christian or No Religion")*('Data - population'!$H$2:$H$10000)))</f>
        <v>0.27199992732492118</v>
      </c>
    </row>
    <row r="54" spans="1:4" x14ac:dyDescent="0.35">
      <c r="A54" s="24" t="s">
        <v>86</v>
      </c>
      <c r="B54" s="110" cm="1">
        <f t="array" ref="B54">IF(SUMPRODUCT(('Data - frs'!$A$2:$A$92980=$A$3)*('Data - frs'!$B$2:$B$92980=$A54)*('Data - frs'!$I$2:$I$92980))=0,"-",ROUND((SUMPRODUCT(('Data - frs'!$A$2:$A$92980=$A$3)*('Data - frs'!$B$2:$B$92980=$A54)*('Data - frs'!$H$2:$H$92980="Buddhist, Hindu, Jewish, Muslim, Sikh or Other Religion")*('Data - frs'!$I$2:$I$92980)))/(SUMPRODUCT(('Data - frs'!$A$2:$A$92980=$A$3)*('Data - frs'!$B$2:$B$92980=$A54)*('Data - frs'!$I$2:$I$92980))),3))</f>
        <v>0.16</v>
      </c>
      <c r="C54" s="110" cm="1">
        <f t="array" ref="C54">IF(SUMPRODUCT(('Data - frs'!$A$2:$A$92980=$A$3)*('Data - frs'!$B$2:$B$92980=$A54)*('Data - frs'!$G$2:$G$92980="Firefighter")*('Data - frs'!$I$2:$I$92980))=0,"-",ROUND((SUMPRODUCT(('Data - frs'!$A$2:$A$92980=$A$3)*('Data - frs'!$B$2:$B$92980=$A54)*('Data - frs'!$G$2:$G$92980="Firefighter")*('Data - frs'!$H$2:$H$92980="Buddhist, Hindu, Jewish, Muslim, Sikh or Other Religion")*('Data - frs'!$I$2:$I$92980)))/(SUMPRODUCT(('Data - frs'!$A$2:$A$92980=$A$3)*('Data - frs'!$B$2:$B$92980=$A54)*('Data - frs'!$G$2:$G$92980="Firefighter")*('Data - frs'!$I$2:$I$92980))),3))</f>
        <v>0.16700000000000001</v>
      </c>
      <c r="D54" s="109" cm="1">
        <f t="array" ref="D54">SUMPRODUCT(('Data - population'!$A$2:$A$10000=$D$3)*('Data - population'!$B$2:$B$10000=$A54)*('Data - population'!$G$2:$G$10000="Buddhist, Hindu, Jewish, Muslim, Sikh or Other Religion")*('Data - population'!$H$2:$H$10000))/(SUMPRODUCT(('Data - population'!$A$2:$A$10000=$D$3)*('Data - population'!$B$2:$B$10000=$A54)*('Data - population'!$G$2:$G$10000="Buddhist, Hindu, Jewish, Muslim, Sikh or Other Religion")*('Data - population'!$H$2:$H$10000))+SUMPRODUCT(('Data - population'!$A$2:$A$10000=$D$3)*('Data - population'!$B$2:$B$10000=$A54)*('Data - population'!$G$2:$G$10000="Christian or No Religion")*('Data - population'!$H$2:$H$10000)))</f>
        <v>4.9860533351349788E-2</v>
      </c>
    </row>
    <row r="55" spans="1:4" x14ac:dyDescent="0.35">
      <c r="A55" s="24" t="s">
        <v>88</v>
      </c>
      <c r="B55" s="110" cm="1">
        <f t="array" ref="B55">IF(SUMPRODUCT(('Data - frs'!$A$2:$A$92980=$A$3)*('Data - frs'!$B$2:$B$92980=$A55)*('Data - frs'!$I$2:$I$92980))=0,"-",ROUND((SUMPRODUCT(('Data - frs'!$A$2:$A$92980=$A$3)*('Data - frs'!$B$2:$B$92980=$A55)*('Data - frs'!$H$2:$H$92980="Buddhist, Hindu, Jewish, Muslim, Sikh or Other Religion")*('Data - frs'!$I$2:$I$92980)))/(SUMPRODUCT(('Data - frs'!$A$2:$A$92980=$A$3)*('Data - frs'!$B$2:$B$92980=$A55)*('Data - frs'!$I$2:$I$92980))),3))</f>
        <v>0.14599999999999999</v>
      </c>
      <c r="C55" s="110" cm="1">
        <f t="array" ref="C55">IF(SUMPRODUCT(('Data - frs'!$A$2:$A$92980=$A$3)*('Data - frs'!$B$2:$B$92980=$A55)*('Data - frs'!$G$2:$G$92980="Firefighter")*('Data - frs'!$I$2:$I$92980))=0,"-",ROUND((SUMPRODUCT(('Data - frs'!$A$2:$A$92980=$A$3)*('Data - frs'!$B$2:$B$92980=$A55)*('Data - frs'!$G$2:$G$92980="Firefighter")*('Data - frs'!$H$2:$H$92980="Buddhist, Hindu, Jewish, Muslim, Sikh or Other Religion")*('Data - frs'!$I$2:$I$92980)))/(SUMPRODUCT(('Data - frs'!$A$2:$A$92980=$A$3)*('Data - frs'!$B$2:$B$92980=$A55)*('Data - frs'!$G$2:$G$92980="Firefighter")*('Data - frs'!$I$2:$I$92980))),3))</f>
        <v>0.16800000000000001</v>
      </c>
      <c r="D55" s="109" cm="1">
        <f t="array" ref="D55">SUMPRODUCT(('Data - population'!$A$2:$A$10000=$D$3)*('Data - population'!$B$2:$B$10000=$A55)*('Data - population'!$G$2:$G$10000="Buddhist, Hindu, Jewish, Muslim, Sikh or Other Religion")*('Data - population'!$H$2:$H$10000))/(SUMPRODUCT(('Data - population'!$A$2:$A$10000=$D$3)*('Data - population'!$B$2:$B$10000=$A55)*('Data - population'!$G$2:$G$10000="Buddhist, Hindu, Jewish, Muslim, Sikh or Other Religion")*('Data - population'!$H$2:$H$10000))+SUMPRODUCT(('Data - population'!$A$2:$A$10000=$D$3)*('Data - population'!$B$2:$B$10000=$A55)*('Data - population'!$G$2:$G$10000="Christian or No Religion")*('Data - population'!$H$2:$H$10000)))</f>
        <v>0.1807457301631552</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7C5D2-32B4-425E-9ED7-0957C444B3C4}">
  <dimension ref="A1:BW128"/>
  <sheetViews>
    <sheetView workbookViewId="0"/>
  </sheetViews>
  <sheetFormatPr defaultColWidth="9.1796875" defaultRowHeight="14.5" x14ac:dyDescent="0.35"/>
  <cols>
    <col min="1" max="1" width="50.7265625" style="2" customWidth="1"/>
    <col min="2" max="4" width="18.7265625" style="2" customWidth="1"/>
    <col min="5" max="5" width="38.26953125" style="2" customWidth="1"/>
    <col min="6" max="7" width="9.1796875" style="2"/>
    <col min="8" max="8" width="31.81640625" style="2" hidden="1" customWidth="1"/>
    <col min="9" max="9" width="10" style="2" customWidth="1"/>
    <col min="10" max="16384" width="9.1796875" style="2"/>
  </cols>
  <sheetData>
    <row r="1" spans="1:8" s="3" customFormat="1" ht="19" x14ac:dyDescent="0.5">
      <c r="A1" s="127" t="s">
        <v>252</v>
      </c>
      <c r="B1" s="128"/>
      <c r="C1" s="128"/>
      <c r="D1" s="128"/>
      <c r="E1" s="128"/>
      <c r="F1" s="128"/>
      <c r="G1" s="151"/>
      <c r="H1" s="151"/>
    </row>
    <row r="2" spans="1:8" s="3" customFormat="1" ht="21.75" customHeight="1" x14ac:dyDescent="0.35">
      <c r="A2" s="90" t="s">
        <v>205</v>
      </c>
      <c r="B2" s="129"/>
      <c r="C2" s="129"/>
      <c r="D2" s="129"/>
      <c r="E2" s="2"/>
      <c r="F2" s="2"/>
      <c r="G2" s="2"/>
      <c r="H2" s="2"/>
    </row>
    <row r="3" spans="1:8" s="3" customFormat="1" ht="15" customHeight="1" thickBot="1" x14ac:dyDescent="0.4">
      <c r="A3" s="130">
        <v>2023</v>
      </c>
      <c r="B3" s="131"/>
      <c r="C3" s="131"/>
      <c r="D3" s="131"/>
    </row>
    <row r="4" spans="1:8" s="4" customFormat="1" ht="17" thickBot="1" x14ac:dyDescent="0.4">
      <c r="A4" s="137" t="s">
        <v>210</v>
      </c>
      <c r="B4" s="138" t="s">
        <v>191</v>
      </c>
      <c r="C4" s="138" t="s">
        <v>192</v>
      </c>
      <c r="D4" s="138" t="s">
        <v>231</v>
      </c>
    </row>
    <row r="5" spans="1:8" s="3" customFormat="1" ht="15" customHeight="1" x14ac:dyDescent="0.35">
      <c r="A5" s="2" t="s">
        <v>98</v>
      </c>
      <c r="B5" s="113">
        <f>IF(FIRE1106d_working!B5="-","-",ROUND(FIRE1106d_working!B5,3))</f>
        <v>6.3E-2</v>
      </c>
      <c r="C5" s="113">
        <f>IF(FIRE1106d_working!C5="-","-",ROUND(FIRE1106d_working!C5,3))</f>
        <v>6.2E-2</v>
      </c>
      <c r="D5" s="113">
        <f>IF(FIRE1106d_working!D5="-","-",ROUND(FIRE1106d_working!D5,3))</f>
        <v>0.11899999999999999</v>
      </c>
      <c r="E5" s="11"/>
      <c r="F5" s="11"/>
      <c r="G5" s="11"/>
      <c r="H5" s="11"/>
    </row>
    <row r="6" spans="1:8" s="3" customFormat="1" ht="15" customHeight="1" x14ac:dyDescent="0.35">
      <c r="A6" s="3" t="s">
        <v>184</v>
      </c>
      <c r="B6" s="139">
        <f>IF(FIRE1106d_working!B6="-","-",ROUND(FIRE1106d_working!B6,3))</f>
        <v>5.1999999999999998E-2</v>
      </c>
      <c r="C6" s="139">
        <f>IF(FIRE1106d_working!C6="-","-",ROUND(FIRE1106d_working!C6,3))</f>
        <v>5.0999999999999997E-2</v>
      </c>
      <c r="D6" s="139">
        <f>IF(FIRE1106d_working!D6="-","-",ROUND(FIRE1106d_working!D6,3))</f>
        <v>7.2999999999999995E-2</v>
      </c>
      <c r="E6" s="11"/>
      <c r="F6" s="11"/>
      <c r="G6" s="11"/>
      <c r="H6" s="11"/>
    </row>
    <row r="7" spans="1:8" s="3" customFormat="1" ht="15" customHeight="1" x14ac:dyDescent="0.35">
      <c r="A7" s="3" t="s">
        <v>185</v>
      </c>
      <c r="B7" s="139">
        <f>IF(FIRE1106d_working!B7="-","-",ROUND(FIRE1106d_working!B7,3))</f>
        <v>8.5000000000000006E-2</v>
      </c>
      <c r="C7" s="139">
        <f>IF(FIRE1106d_working!C7="-","-",ROUND(FIRE1106d_working!C7,3))</f>
        <v>8.4000000000000005E-2</v>
      </c>
      <c r="D7" s="139">
        <f>IF(FIRE1106d_working!D7="-","-",ROUND(FIRE1106d_working!D7,3))</f>
        <v>0.20699999999999999</v>
      </c>
      <c r="E7" s="11"/>
      <c r="F7" s="11"/>
      <c r="G7" s="11"/>
      <c r="H7" s="11"/>
    </row>
    <row r="8" spans="1:8" s="3" customFormat="1" ht="15" customHeight="1" x14ac:dyDescent="0.35">
      <c r="A8" s="3" t="s">
        <v>186</v>
      </c>
      <c r="B8" s="139">
        <f>IF(FIRE1106d_working!B8="-","-",ROUND(FIRE1106d_working!B8,3))</f>
        <v>7.0999999999999994E-2</v>
      </c>
      <c r="C8" s="139">
        <f>IF(FIRE1106d_working!C8="-","-",ROUND(FIRE1106d_working!C8,3))</f>
        <v>6.8000000000000005E-2</v>
      </c>
      <c r="D8" s="139">
        <f>IF(FIRE1106d_working!D8="-","-",ROUND(FIRE1106d_working!D8,3))</f>
        <v>0.16700000000000001</v>
      </c>
      <c r="E8" s="11"/>
      <c r="F8" s="11"/>
      <c r="G8" s="11"/>
      <c r="H8" s="11"/>
    </row>
    <row r="9" spans="1:8" s="3" customFormat="1" ht="15" customHeight="1" x14ac:dyDescent="0.35">
      <c r="A9" s="3" t="s">
        <v>187</v>
      </c>
      <c r="B9" s="139">
        <f>IF(FIRE1106d_working!B9="-","-",ROUND(FIRE1106d_working!B9,3))</f>
        <v>5.8000000000000003E-2</v>
      </c>
      <c r="C9" s="139">
        <f>IF(FIRE1106d_working!C9="-","-",ROUND(FIRE1106d_working!C9,3))</f>
        <v>5.8000000000000003E-2</v>
      </c>
      <c r="D9" s="139">
        <f>IF(FIRE1106d_working!D9="-","-",ROUND(FIRE1106d_working!D9,3))</f>
        <v>6.8000000000000005E-2</v>
      </c>
      <c r="E9" s="11"/>
      <c r="F9" s="11"/>
      <c r="G9" s="11"/>
      <c r="H9" s="11"/>
    </row>
    <row r="10" spans="1:8" s="3" customFormat="1" ht="15" customHeight="1" x14ac:dyDescent="0.35">
      <c r="A10" s="3" t="s">
        <v>188</v>
      </c>
      <c r="B10" s="139">
        <f>IF(FIRE1106d_working!B10="-","-",ROUND(FIRE1106d_working!B10,3))</f>
        <v>5.2999999999999999E-2</v>
      </c>
      <c r="C10" s="139">
        <f>IF(FIRE1106d_working!C10="-","-",ROUND(FIRE1106d_working!C10,3))</f>
        <v>5.3999999999999999E-2</v>
      </c>
      <c r="D10" s="139">
        <f>IF(FIRE1106d_working!D10="-","-",ROUND(FIRE1106d_working!D10,3))</f>
        <v>3.1E-2</v>
      </c>
      <c r="E10" s="11"/>
      <c r="F10" s="11"/>
      <c r="G10" s="11"/>
      <c r="H10" s="11"/>
    </row>
    <row r="11" spans="1:8" s="3" customFormat="1" ht="15" customHeight="1" x14ac:dyDescent="0.35">
      <c r="A11" s="2" t="s">
        <v>0</v>
      </c>
      <c r="B11" s="139">
        <f>IF(FIRE1106d_working!B11="-","-",ROUND(FIRE1106d_working!B11,3))</f>
        <v>0.06</v>
      </c>
      <c r="C11" s="139">
        <f>IF(FIRE1106d_working!C11="-","-",ROUND(FIRE1106d_working!C11,3))</f>
        <v>3.9E-2</v>
      </c>
      <c r="D11" s="139">
        <f>IF(FIRE1106d_working!D11="-","-",ROUND(FIRE1106d_working!D11,3))</f>
        <v>0.06</v>
      </c>
      <c r="E11" s="11"/>
      <c r="F11" s="11"/>
      <c r="G11" s="11"/>
      <c r="H11" s="11"/>
    </row>
    <row r="12" spans="1:8" s="3" customFormat="1" ht="15" customHeight="1" x14ac:dyDescent="0.35">
      <c r="A12" s="2" t="s">
        <v>2</v>
      </c>
      <c r="B12" s="139">
        <f>IF(FIRE1106d_working!B12="-","-",ROUND(FIRE1106d_working!B12,3))</f>
        <v>0.03</v>
      </c>
      <c r="C12" s="139">
        <f>IF(FIRE1106d_working!C12="-","-",ROUND(FIRE1106d_working!C12,3))</f>
        <v>1.7999999999999999E-2</v>
      </c>
      <c r="D12" s="139">
        <f>IF(FIRE1106d_working!D12="-","-",ROUND(FIRE1106d_working!D12,3))</f>
        <v>0.182</v>
      </c>
      <c r="E12" s="11"/>
      <c r="F12" s="11"/>
      <c r="G12" s="11"/>
      <c r="H12" s="11"/>
    </row>
    <row r="13" spans="1:8" s="3" customFormat="1" ht="15" customHeight="1" x14ac:dyDescent="0.35">
      <c r="A13" s="2" t="s">
        <v>4</v>
      </c>
      <c r="B13" s="139" t="str">
        <f>IF(FIRE1106d_working!B13="-","-",ROUND(FIRE1106d_working!B13,3))</f>
        <v>-</v>
      </c>
      <c r="C13" s="139" t="str">
        <f>IF(FIRE1106d_working!C13="-","-",ROUND(FIRE1106d_working!C13,3))</f>
        <v>-</v>
      </c>
      <c r="D13" s="139">
        <f>IF(FIRE1106d_working!D13="-","-",ROUND(FIRE1106d_working!D13,3))</f>
        <v>0.185</v>
      </c>
      <c r="E13" s="11"/>
      <c r="F13" s="11"/>
      <c r="G13" s="11"/>
      <c r="H13" s="11"/>
    </row>
    <row r="14" spans="1:8" s="3" customFormat="1" ht="15" customHeight="1" x14ac:dyDescent="0.35">
      <c r="A14" s="2" t="s">
        <v>6</v>
      </c>
      <c r="B14" s="139">
        <f>IF(FIRE1106d_working!B14="-","-",ROUND(FIRE1106d_working!B14,3))</f>
        <v>0.04</v>
      </c>
      <c r="C14" s="139">
        <f>IF(FIRE1106d_working!C14="-","-",ROUND(FIRE1106d_working!C14,3))</f>
        <v>3.5000000000000003E-2</v>
      </c>
      <c r="D14" s="139">
        <f>IF(FIRE1106d_working!D14="-","-",ROUND(FIRE1106d_working!D14,3))</f>
        <v>0.13700000000000001</v>
      </c>
      <c r="E14" s="11"/>
      <c r="F14" s="11"/>
      <c r="G14" s="11"/>
      <c r="H14" s="11"/>
    </row>
    <row r="15" spans="1:8" s="3" customFormat="1" ht="15" customHeight="1" x14ac:dyDescent="0.35">
      <c r="A15" s="2" t="s">
        <v>8</v>
      </c>
      <c r="B15" s="139">
        <f>IF(FIRE1106d_working!B15="-","-",ROUND(FIRE1106d_working!B15,3))</f>
        <v>3.4000000000000002E-2</v>
      </c>
      <c r="C15" s="139">
        <f>IF(FIRE1106d_working!C15="-","-",ROUND(FIRE1106d_working!C15,3))</f>
        <v>0.03</v>
      </c>
      <c r="D15" s="139">
        <f>IF(FIRE1106d_working!D15="-","-",ROUND(FIRE1106d_working!D15,3))</f>
        <v>7.8E-2</v>
      </c>
      <c r="E15" s="11"/>
      <c r="F15" s="11"/>
      <c r="G15" s="11"/>
      <c r="H15" s="11"/>
    </row>
    <row r="16" spans="1:8" s="3" customFormat="1" ht="15" customHeight="1" x14ac:dyDescent="0.35">
      <c r="A16" s="2" t="s">
        <v>10</v>
      </c>
      <c r="B16" s="139">
        <f>IF(FIRE1106d_working!B16="-","-",ROUND(FIRE1106d_working!B16,3))</f>
        <v>5.1999999999999998E-2</v>
      </c>
      <c r="C16" s="139">
        <f>IF(FIRE1106d_working!C16="-","-",ROUND(FIRE1106d_working!C16,3))</f>
        <v>5.5E-2</v>
      </c>
      <c r="D16" s="139">
        <f>IF(FIRE1106d_working!D16="-","-",ROUND(FIRE1106d_working!D16,3))</f>
        <v>2.5999999999999999E-2</v>
      </c>
      <c r="E16" s="11"/>
      <c r="F16" s="11"/>
      <c r="G16" s="11"/>
      <c r="H16" s="11"/>
    </row>
    <row r="17" spans="1:8" s="3" customFormat="1" ht="15" customHeight="1" x14ac:dyDescent="0.35">
      <c r="A17" s="2" t="s">
        <v>12</v>
      </c>
      <c r="B17" s="139">
        <f>IF(FIRE1106d_working!B17="-","-",ROUND(FIRE1106d_working!B17,3))</f>
        <v>1.6E-2</v>
      </c>
      <c r="C17" s="139">
        <f>IF(FIRE1106d_working!C17="-","-",ROUND(FIRE1106d_working!C17,3))</f>
        <v>1.2999999999999999E-2</v>
      </c>
      <c r="D17" s="139">
        <f>IF(FIRE1106d_working!D17="-","-",ROUND(FIRE1106d_working!D17,3))</f>
        <v>5.8000000000000003E-2</v>
      </c>
      <c r="E17" s="11"/>
      <c r="F17" s="11"/>
      <c r="G17" s="11"/>
      <c r="H17" s="11"/>
    </row>
    <row r="18" spans="1:8" s="3" customFormat="1" ht="15" customHeight="1" x14ac:dyDescent="0.35">
      <c r="A18" s="2" t="s">
        <v>14</v>
      </c>
      <c r="B18" s="139">
        <f>IF(FIRE1106d_working!B18="-","-",ROUND(FIRE1106d_working!B18,3))</f>
        <v>0.03</v>
      </c>
      <c r="C18" s="139">
        <f>IF(FIRE1106d_working!C18="-","-",ROUND(FIRE1106d_working!C18,3))</f>
        <v>3.5000000000000003E-2</v>
      </c>
      <c r="D18" s="139">
        <f>IF(FIRE1106d_working!D18="-","-",ROUND(FIRE1106d_working!D18,3))</f>
        <v>1.7000000000000001E-2</v>
      </c>
      <c r="E18" s="11"/>
      <c r="F18" s="11"/>
      <c r="G18" s="11"/>
      <c r="H18" s="11"/>
    </row>
    <row r="19" spans="1:8" s="3" customFormat="1" ht="15" customHeight="1" x14ac:dyDescent="0.35">
      <c r="A19" s="2" t="s">
        <v>16</v>
      </c>
      <c r="B19" s="139">
        <f>IF(FIRE1106d_working!B19="-","-",ROUND(FIRE1106d_working!B19,3))</f>
        <v>1.2E-2</v>
      </c>
      <c r="C19" s="139">
        <f>IF(FIRE1106d_working!C19="-","-",ROUND(FIRE1106d_working!C19,3))</f>
        <v>7.0000000000000001E-3</v>
      </c>
      <c r="D19" s="139">
        <f>IF(FIRE1106d_working!D19="-","-",ROUND(FIRE1106d_working!D19,3))</f>
        <v>1.4E-2</v>
      </c>
      <c r="E19" s="11"/>
      <c r="F19" s="11"/>
      <c r="G19" s="11"/>
      <c r="H19" s="11"/>
    </row>
    <row r="20" spans="1:8" s="3" customFormat="1" ht="15" customHeight="1" x14ac:dyDescent="0.35">
      <c r="A20" s="11" t="s">
        <v>18</v>
      </c>
      <c r="B20" s="139">
        <f>IF(FIRE1106d_working!B20="-","-",ROUND(FIRE1106d_working!B20,3))</f>
        <v>2.5000000000000001E-2</v>
      </c>
      <c r="C20" s="139">
        <f>IF(FIRE1106d_working!C20="-","-",ROUND(FIRE1106d_working!C20,3))</f>
        <v>1.7000000000000001E-2</v>
      </c>
      <c r="D20" s="139">
        <f>IF(FIRE1106d_working!D20="-","-",ROUND(FIRE1106d_working!D20,3))</f>
        <v>0.06</v>
      </c>
      <c r="E20" s="11"/>
      <c r="F20" s="11"/>
      <c r="G20" s="11"/>
      <c r="H20" s="11"/>
    </row>
    <row r="21" spans="1:8" s="3" customFormat="1" ht="15" customHeight="1" x14ac:dyDescent="0.35">
      <c r="A21" s="11" t="s">
        <v>20</v>
      </c>
      <c r="B21" s="139">
        <f>IF(FIRE1106d_working!B21="-","-",ROUND(FIRE1106d_working!B21,3))</f>
        <v>1.2E-2</v>
      </c>
      <c r="C21" s="139">
        <f>IF(FIRE1106d_working!C21="-","-",ROUND(FIRE1106d_working!C21,3))</f>
        <v>0.01</v>
      </c>
      <c r="D21" s="139">
        <f>IF(FIRE1106d_working!D21="-","-",ROUND(FIRE1106d_working!D21,3))</f>
        <v>2.1999999999999999E-2</v>
      </c>
      <c r="E21" s="11"/>
      <c r="F21" s="11"/>
      <c r="G21" s="11"/>
      <c r="H21" s="11"/>
    </row>
    <row r="22" spans="1:8" s="3" customFormat="1" ht="15" customHeight="1" x14ac:dyDescent="0.35">
      <c r="A22" s="2" t="s">
        <v>189</v>
      </c>
      <c r="B22" s="139">
        <f>IF(FIRE1106d_working!B22="-","-",ROUND(FIRE1106d_working!B22,3))</f>
        <v>3.9E-2</v>
      </c>
      <c r="C22" s="139">
        <f>IF(FIRE1106d_working!C22="-","-",ROUND(FIRE1106d_working!C22,3))</f>
        <v>3.7999999999999999E-2</v>
      </c>
      <c r="D22" s="139">
        <f>IF(FIRE1106d_working!D22="-","-",ROUND(FIRE1106d_working!D22,3))</f>
        <v>3.6999999999999998E-2</v>
      </c>
      <c r="E22" s="11"/>
      <c r="F22" s="11"/>
      <c r="G22" s="11"/>
      <c r="H22" s="11"/>
    </row>
    <row r="23" spans="1:8" s="3" customFormat="1" ht="15" customHeight="1" x14ac:dyDescent="0.35">
      <c r="A23" s="2" t="s">
        <v>24</v>
      </c>
      <c r="B23" s="139">
        <f>IF(FIRE1106d_working!B23="-","-",ROUND(FIRE1106d_working!B23,3))</f>
        <v>0.33800000000000002</v>
      </c>
      <c r="C23" s="139">
        <f>IF(FIRE1106d_working!C23="-","-",ROUND(FIRE1106d_working!C23,3))</f>
        <v>0.36499999999999999</v>
      </c>
      <c r="D23" s="139">
        <f>IF(FIRE1106d_working!D23="-","-",ROUND(FIRE1106d_working!D23,3))</f>
        <v>0.02</v>
      </c>
      <c r="E23" s="11"/>
      <c r="F23" s="11"/>
      <c r="G23" s="11"/>
      <c r="H23" s="11"/>
    </row>
    <row r="24" spans="1:8" s="3" customFormat="1" ht="15" customHeight="1" x14ac:dyDescent="0.35">
      <c r="A24" s="2" t="s">
        <v>26</v>
      </c>
      <c r="B24" s="139">
        <f>IF(FIRE1106d_working!B24="-","-",ROUND(FIRE1106d_working!B24,3))</f>
        <v>0.108</v>
      </c>
      <c r="C24" s="139">
        <f>IF(FIRE1106d_working!C24="-","-",ROUND(FIRE1106d_working!C24,3))</f>
        <v>0.10299999999999999</v>
      </c>
      <c r="D24" s="139">
        <f>IF(FIRE1106d_working!D24="-","-",ROUND(FIRE1106d_working!D24,3))</f>
        <v>4.4999999999999998E-2</v>
      </c>
      <c r="E24" s="11"/>
      <c r="F24" s="11"/>
      <c r="G24" s="11"/>
      <c r="H24" s="11"/>
    </row>
    <row r="25" spans="1:8" s="3" customFormat="1" ht="15" customHeight="1" x14ac:dyDescent="0.35">
      <c r="A25" s="2" t="s">
        <v>28</v>
      </c>
      <c r="B25" s="139">
        <f>IF(FIRE1106d_working!B25="-","-",ROUND(FIRE1106d_working!B25,3))</f>
        <v>6.0999999999999999E-2</v>
      </c>
      <c r="C25" s="139">
        <f>IF(FIRE1106d_working!C25="-","-",ROUND(FIRE1106d_working!C25,3))</f>
        <v>6.9000000000000006E-2</v>
      </c>
      <c r="D25" s="139">
        <f>IF(FIRE1106d_working!D25="-","-",ROUND(FIRE1106d_working!D25,3))</f>
        <v>5.1999999999999998E-2</v>
      </c>
      <c r="E25" s="11"/>
      <c r="F25" s="11"/>
      <c r="G25" s="11"/>
      <c r="H25" s="11"/>
    </row>
    <row r="26" spans="1:8" s="3" customFormat="1" ht="15" customHeight="1" x14ac:dyDescent="0.35">
      <c r="A26" s="2" t="s">
        <v>30</v>
      </c>
      <c r="B26" s="139">
        <f>IF(FIRE1106d_working!B26="-","-",ROUND(FIRE1106d_working!B26,3))</f>
        <v>0.14499999999999999</v>
      </c>
      <c r="C26" s="139">
        <f>IF(FIRE1106d_working!C26="-","-",ROUND(FIRE1106d_working!C26,3))</f>
        <v>0.157</v>
      </c>
      <c r="D26" s="139">
        <f>IF(FIRE1106d_working!D26="-","-",ROUND(FIRE1106d_working!D26,3))</f>
        <v>3.4000000000000002E-2</v>
      </c>
      <c r="E26" s="11"/>
      <c r="F26" s="11"/>
      <c r="G26" s="11"/>
      <c r="H26" s="11"/>
    </row>
    <row r="27" spans="1:8" s="3" customFormat="1" ht="15" customHeight="1" x14ac:dyDescent="0.35">
      <c r="A27" s="2" t="s">
        <v>32</v>
      </c>
      <c r="B27" s="139">
        <f>IF(FIRE1106d_working!B27="-","-",ROUND(FIRE1106d_working!B27,3))</f>
        <v>0.1</v>
      </c>
      <c r="C27" s="139">
        <f>IF(FIRE1106d_working!C27="-","-",ROUND(FIRE1106d_working!C27,3))</f>
        <v>9.7000000000000003E-2</v>
      </c>
      <c r="D27" s="139">
        <f>IF(FIRE1106d_working!D27="-","-",ROUND(FIRE1106d_working!D27,3))</f>
        <v>0.27200000000000002</v>
      </c>
      <c r="E27" s="11"/>
      <c r="F27" s="11"/>
      <c r="G27" s="11"/>
      <c r="H27" s="11"/>
    </row>
    <row r="28" spans="1:8" s="3" customFormat="1" ht="15" customHeight="1" x14ac:dyDescent="0.35">
      <c r="A28" s="2" t="s">
        <v>34</v>
      </c>
      <c r="B28" s="139">
        <f>IF(FIRE1106d_working!B28="-","-",ROUND(FIRE1106d_working!B28,3))</f>
        <v>6.6000000000000003E-2</v>
      </c>
      <c r="C28" s="139">
        <f>IF(FIRE1106d_working!C28="-","-",ROUND(FIRE1106d_working!C28,3))</f>
        <v>6.9000000000000006E-2</v>
      </c>
      <c r="D28" s="139">
        <f>IF(FIRE1106d_working!D28="-","-",ROUND(FIRE1106d_working!D28,3))</f>
        <v>0.16800000000000001</v>
      </c>
      <c r="E28" s="11"/>
      <c r="F28" s="11"/>
      <c r="G28" s="11"/>
      <c r="H28" s="11"/>
    </row>
    <row r="29" spans="1:8" s="3" customFormat="1" ht="15" customHeight="1" x14ac:dyDescent="0.35">
      <c r="A29" s="2" t="s">
        <v>190</v>
      </c>
      <c r="B29" s="139">
        <f>IF(FIRE1106d_working!B29="-","-",ROUND(FIRE1106d_working!B29,3))</f>
        <v>4.1000000000000002E-2</v>
      </c>
      <c r="C29" s="139">
        <f>IF(FIRE1106d_working!C29="-","-",ROUND(FIRE1106d_working!C29,3))</f>
        <v>0.04</v>
      </c>
      <c r="D29" s="139">
        <f>IF(FIRE1106d_working!D29="-","-",ROUND(FIRE1106d_working!D29,3))</f>
        <v>0.02</v>
      </c>
      <c r="E29" s="11"/>
      <c r="F29" s="11"/>
      <c r="G29" s="11"/>
      <c r="H29" s="11"/>
    </row>
    <row r="30" spans="1:8" s="3" customFormat="1" ht="15" customHeight="1" x14ac:dyDescent="0.35">
      <c r="A30" s="2" t="s">
        <v>38</v>
      </c>
      <c r="B30" s="139">
        <f>IF(FIRE1106d_working!B30="-","-",ROUND(FIRE1106d_working!B30,3))</f>
        <v>2.1000000000000001E-2</v>
      </c>
      <c r="C30" s="139">
        <f>IF(FIRE1106d_working!C30="-","-",ROUND(FIRE1106d_working!C30,3))</f>
        <v>2.5000000000000001E-2</v>
      </c>
      <c r="D30" s="139">
        <f>IF(FIRE1106d_working!D30="-","-",ROUND(FIRE1106d_working!D30,3))</f>
        <v>3.1E-2</v>
      </c>
      <c r="E30" s="11"/>
      <c r="F30" s="11"/>
      <c r="G30" s="11"/>
      <c r="H30" s="11"/>
    </row>
    <row r="31" spans="1:8" s="3" customFormat="1" ht="15" customHeight="1" x14ac:dyDescent="0.35">
      <c r="A31" s="2" t="s">
        <v>40</v>
      </c>
      <c r="B31" s="139">
        <f>IF(FIRE1106d_working!B31="-","-",ROUND(FIRE1106d_working!B31,3))</f>
        <v>2.8000000000000001E-2</v>
      </c>
      <c r="C31" s="139">
        <f>IF(FIRE1106d_working!C31="-","-",ROUND(FIRE1106d_working!C31,3))</f>
        <v>2.5999999999999999E-2</v>
      </c>
      <c r="D31" s="139">
        <f>IF(FIRE1106d_working!D31="-","-",ROUND(FIRE1106d_working!D31,3))</f>
        <v>0.11600000000000001</v>
      </c>
      <c r="E31" s="11"/>
      <c r="F31" s="11"/>
      <c r="G31" s="11"/>
      <c r="H31" s="11"/>
    </row>
    <row r="32" spans="1:8" s="3" customFormat="1" ht="15" customHeight="1" x14ac:dyDescent="0.35">
      <c r="A32" s="2" t="s">
        <v>42</v>
      </c>
      <c r="B32" s="139">
        <f>IF(FIRE1106d_working!B32="-","-",ROUND(FIRE1106d_working!B32,3))</f>
        <v>5.2999999999999999E-2</v>
      </c>
      <c r="C32" s="139">
        <f>IF(FIRE1106d_working!C32="-","-",ROUND(FIRE1106d_working!C32,3))</f>
        <v>5.2999999999999999E-2</v>
      </c>
      <c r="D32" s="139">
        <f>IF(FIRE1106d_working!D32="-","-",ROUND(FIRE1106d_working!D32,3))</f>
        <v>3.1E-2</v>
      </c>
      <c r="E32" s="11"/>
      <c r="F32" s="11"/>
      <c r="G32" s="11"/>
      <c r="H32" s="11"/>
    </row>
    <row r="33" spans="1:8" s="3" customFormat="1" ht="15" customHeight="1" x14ac:dyDescent="0.35">
      <c r="A33" s="2" t="s">
        <v>46</v>
      </c>
      <c r="B33" s="139" t="str">
        <f>IF(FIRE1106d_working!B33="-","-",ROUND(FIRE1106d_working!B33,3))</f>
        <v>-</v>
      </c>
      <c r="C33" s="139" t="str">
        <f>IF(FIRE1106d_working!C33="-","-",ROUND(FIRE1106d_working!C33,3))</f>
        <v>-</v>
      </c>
      <c r="D33" s="139">
        <f>IF(FIRE1106d_working!D33="-","-",ROUND(FIRE1106d_working!D33,3))</f>
        <v>6.0000000000000001E-3</v>
      </c>
      <c r="E33" s="11"/>
      <c r="F33" s="11"/>
      <c r="G33" s="11"/>
      <c r="H33" s="11"/>
    </row>
    <row r="34" spans="1:8" s="3" customFormat="1" ht="15" customHeight="1" x14ac:dyDescent="0.35">
      <c r="A34" s="3" t="s">
        <v>48</v>
      </c>
      <c r="B34" s="139">
        <f>IF(FIRE1106d_working!B34="-","-",ROUND(FIRE1106d_working!B34,3))</f>
        <v>6.6000000000000003E-2</v>
      </c>
      <c r="C34" s="139">
        <f>IF(FIRE1106d_working!C34="-","-",ROUND(FIRE1106d_working!C34,3))</f>
        <v>6.7000000000000004E-2</v>
      </c>
      <c r="D34" s="139">
        <f>IF(FIRE1106d_working!D34="-","-",ROUND(FIRE1106d_working!D34,3))</f>
        <v>5.5E-2</v>
      </c>
      <c r="E34" s="11"/>
      <c r="F34" s="11"/>
      <c r="G34" s="11"/>
      <c r="H34" s="11"/>
    </row>
    <row r="35" spans="1:8" s="3" customFormat="1" ht="15" customHeight="1" x14ac:dyDescent="0.35">
      <c r="A35" s="3" t="s">
        <v>50</v>
      </c>
      <c r="B35" s="139">
        <f>IF(FIRE1106d_working!B35="-","-",ROUND(FIRE1106d_working!B35,3))</f>
        <v>3.6999999999999998E-2</v>
      </c>
      <c r="C35" s="139">
        <f>IF(FIRE1106d_working!C35="-","-",ROUND(FIRE1106d_working!C35,3))</f>
        <v>3.2000000000000001E-2</v>
      </c>
      <c r="D35" s="139">
        <f>IF(FIRE1106d_working!D35="-","-",ROUND(FIRE1106d_working!D35,3))</f>
        <v>0.113</v>
      </c>
      <c r="E35" s="11"/>
      <c r="F35" s="11"/>
      <c r="G35" s="11"/>
      <c r="H35" s="11"/>
    </row>
    <row r="36" spans="1:8" s="3" customFormat="1" ht="15" customHeight="1" x14ac:dyDescent="0.35">
      <c r="A36" s="2" t="s">
        <v>52</v>
      </c>
      <c r="B36" s="139">
        <f>IF(FIRE1106d_working!B36="-","-",ROUND(FIRE1106d_working!B36,3))</f>
        <v>6.5000000000000002E-2</v>
      </c>
      <c r="C36" s="139">
        <f>IF(FIRE1106d_working!C36="-","-",ROUND(FIRE1106d_working!C36,3))</f>
        <v>4.8000000000000001E-2</v>
      </c>
      <c r="D36" s="139">
        <f>IF(FIRE1106d_working!D36="-","-",ROUND(FIRE1106d_working!D36,3))</f>
        <v>0.22</v>
      </c>
      <c r="E36" s="11"/>
      <c r="F36" s="11"/>
      <c r="G36" s="11"/>
      <c r="H36" s="11"/>
    </row>
    <row r="37" spans="1:8" s="3" customFormat="1" ht="15" customHeight="1" x14ac:dyDescent="0.35">
      <c r="A37" s="3" t="s">
        <v>54</v>
      </c>
      <c r="B37" s="139">
        <f>IF(FIRE1106d_working!B37="-","-",ROUND(FIRE1106d_working!B37,3))</f>
        <v>0.02</v>
      </c>
      <c r="C37" s="139">
        <f>IF(FIRE1106d_working!C37="-","-",ROUND(FIRE1106d_working!C37,3))</f>
        <v>2.1000000000000001E-2</v>
      </c>
      <c r="D37" s="139">
        <f>IF(FIRE1106d_working!D37="-","-",ROUND(FIRE1106d_working!D37,3))</f>
        <v>0.02</v>
      </c>
      <c r="E37" s="11"/>
      <c r="F37" s="11"/>
      <c r="G37" s="11"/>
      <c r="H37" s="11"/>
    </row>
    <row r="38" spans="1:8" s="3" customFormat="1" ht="15" customHeight="1" x14ac:dyDescent="0.35">
      <c r="A38" s="2" t="s">
        <v>56</v>
      </c>
      <c r="B38" s="139">
        <f>IF(FIRE1106d_working!B38="-","-",ROUND(FIRE1106d_working!B38,3))</f>
        <v>3.3000000000000002E-2</v>
      </c>
      <c r="C38" s="139">
        <f>IF(FIRE1106d_working!C38="-","-",ROUND(FIRE1106d_working!C38,3))</f>
        <v>3.4000000000000002E-2</v>
      </c>
      <c r="D38" s="139">
        <f>IF(FIRE1106d_working!D38="-","-",ROUND(FIRE1106d_working!D38,3))</f>
        <v>0.04</v>
      </c>
      <c r="E38" s="11"/>
      <c r="F38" s="11"/>
      <c r="G38" s="11"/>
      <c r="H38" s="11"/>
    </row>
    <row r="39" spans="1:8" s="3" customFormat="1" ht="15" customHeight="1" x14ac:dyDescent="0.35">
      <c r="A39" s="3" t="s">
        <v>58</v>
      </c>
      <c r="B39" s="139">
        <f>IF(FIRE1106d_working!B39="-","-",ROUND(FIRE1106d_working!B39,3))</f>
        <v>4.2000000000000003E-2</v>
      </c>
      <c r="C39" s="139">
        <f>IF(FIRE1106d_working!C39="-","-",ROUND(FIRE1106d_working!C39,3))</f>
        <v>3.7999999999999999E-2</v>
      </c>
      <c r="D39" s="139">
        <f>IF(FIRE1106d_working!D39="-","-",ROUND(FIRE1106d_working!D39,3))</f>
        <v>2.5999999999999999E-2</v>
      </c>
      <c r="E39" s="11"/>
      <c r="F39" s="11"/>
      <c r="G39" s="11"/>
      <c r="H39" s="11"/>
    </row>
    <row r="40" spans="1:8" s="3" customFormat="1" ht="15" customHeight="1" x14ac:dyDescent="0.35">
      <c r="A40" s="3" t="s">
        <v>92</v>
      </c>
      <c r="B40" s="139" t="str">
        <f>IF(FIRE1106d_working!B40="-","-",ROUND(FIRE1106d_working!B40,3))</f>
        <v>-</v>
      </c>
      <c r="C40" s="139" t="str">
        <f>IF(FIRE1106d_working!C40="-","-",ROUND(FIRE1106d_working!C40,3))</f>
        <v>-</v>
      </c>
      <c r="D40" s="139">
        <f>IF(FIRE1106d_working!D40="-","-",ROUND(FIRE1106d_working!D40,3))</f>
        <v>0.115</v>
      </c>
      <c r="E40" s="11"/>
      <c r="F40" s="11"/>
      <c r="G40" s="11"/>
      <c r="H40" s="11"/>
    </row>
    <row r="41" spans="1:8" s="3" customFormat="1" ht="15" customHeight="1" x14ac:dyDescent="0.35">
      <c r="A41" s="3" t="s">
        <v>60</v>
      </c>
      <c r="B41" s="139">
        <f>IF(FIRE1106d_working!B41="-","-",ROUND(FIRE1106d_working!B41,3))</f>
        <v>3.6999999999999998E-2</v>
      </c>
      <c r="C41" s="139">
        <f>IF(FIRE1106d_working!C41="-","-",ROUND(FIRE1106d_working!C41,3))</f>
        <v>3.9E-2</v>
      </c>
      <c r="D41" s="139">
        <f>IF(FIRE1106d_working!D41="-","-",ROUND(FIRE1106d_working!D41,3))</f>
        <v>2.1999999999999999E-2</v>
      </c>
      <c r="E41" s="11"/>
      <c r="F41" s="11"/>
      <c r="G41" s="11"/>
      <c r="H41" s="11"/>
    </row>
    <row r="42" spans="1:8" s="3" customFormat="1" ht="15" customHeight="1" x14ac:dyDescent="0.35">
      <c r="A42" s="3" t="s">
        <v>62</v>
      </c>
      <c r="B42" s="139">
        <f>IF(FIRE1106d_working!B42="-","-",ROUND(FIRE1106d_working!B42,3))</f>
        <v>5.6000000000000001E-2</v>
      </c>
      <c r="C42" s="139">
        <f>IF(FIRE1106d_working!C42="-","-",ROUND(FIRE1106d_working!C42,3))</f>
        <v>5.8999999999999997E-2</v>
      </c>
      <c r="D42" s="139">
        <f>IF(FIRE1106d_working!D42="-","-",ROUND(FIRE1106d_working!D42,3))</f>
        <v>5.3999999999999999E-2</v>
      </c>
      <c r="E42" s="11"/>
      <c r="F42" s="11"/>
      <c r="G42" s="11"/>
      <c r="H42" s="11"/>
    </row>
    <row r="43" spans="1:8" s="3" customFormat="1" ht="15" customHeight="1" x14ac:dyDescent="0.35">
      <c r="A43" s="3" t="s">
        <v>64</v>
      </c>
      <c r="B43" s="139">
        <f>IF(FIRE1106d_working!B43="-","-",ROUND(FIRE1106d_working!B43,3))</f>
        <v>0</v>
      </c>
      <c r="C43" s="139">
        <f>IF(FIRE1106d_working!C43="-","-",ROUND(FIRE1106d_working!C43,3))</f>
        <v>0</v>
      </c>
      <c r="D43" s="139">
        <f>IF(FIRE1106d_working!D43="-","-",ROUND(FIRE1106d_working!D43,3))</f>
        <v>1.6E-2</v>
      </c>
      <c r="E43" s="11"/>
      <c r="F43" s="11"/>
      <c r="G43" s="11"/>
      <c r="H43" s="11"/>
    </row>
    <row r="44" spans="1:8" s="3" customFormat="1" ht="15" customHeight="1" x14ac:dyDescent="0.35">
      <c r="A44" s="2" t="s">
        <v>66</v>
      </c>
      <c r="B44" s="139">
        <f>IF(FIRE1106d_working!B44="-","-",ROUND(FIRE1106d_working!B44,3))</f>
        <v>0.04</v>
      </c>
      <c r="C44" s="139">
        <f>IF(FIRE1106d_working!C44="-","-",ROUND(FIRE1106d_working!C44,3))</f>
        <v>0.04</v>
      </c>
      <c r="D44" s="139">
        <f>IF(FIRE1106d_working!D44="-","-",ROUND(FIRE1106d_working!D44,3))</f>
        <v>7.4999999999999997E-2</v>
      </c>
      <c r="E44" s="11"/>
      <c r="F44" s="11"/>
      <c r="G44" s="11"/>
      <c r="H44" s="11"/>
    </row>
    <row r="45" spans="1:8" s="3" customFormat="1" ht="15" customHeight="1" x14ac:dyDescent="0.35">
      <c r="A45" s="2" t="s">
        <v>68</v>
      </c>
      <c r="B45" s="139">
        <f>IF(FIRE1106d_working!B45="-","-",ROUND(FIRE1106d_working!B45,3))</f>
        <v>2.1000000000000001E-2</v>
      </c>
      <c r="C45" s="139">
        <f>IF(FIRE1106d_working!C45="-","-",ROUND(FIRE1106d_working!C45,3))</f>
        <v>2.1000000000000001E-2</v>
      </c>
      <c r="D45" s="139">
        <f>IF(FIRE1106d_working!D45="-","-",ROUND(FIRE1106d_working!D45,3))</f>
        <v>6.2E-2</v>
      </c>
      <c r="E45" s="11"/>
      <c r="F45" s="11"/>
      <c r="G45" s="11"/>
      <c r="H45" s="11"/>
    </row>
    <row r="46" spans="1:8" s="3" customFormat="1" ht="15" customHeight="1" x14ac:dyDescent="0.35">
      <c r="A46" s="2" t="s">
        <v>70</v>
      </c>
      <c r="B46" s="139">
        <f>IF(FIRE1106d_working!B46="-","-",ROUND(FIRE1106d_working!B46,3))</f>
        <v>1.6E-2</v>
      </c>
      <c r="C46" s="139">
        <f>IF(FIRE1106d_working!C46="-","-",ROUND(FIRE1106d_working!C46,3))</f>
        <v>0.01</v>
      </c>
      <c r="D46" s="139">
        <f>IF(FIRE1106d_working!D46="-","-",ROUND(FIRE1106d_working!D46,3))</f>
        <v>3.4000000000000002E-2</v>
      </c>
      <c r="E46" s="11"/>
      <c r="F46" s="11"/>
      <c r="G46" s="11"/>
      <c r="H46" s="11"/>
    </row>
    <row r="47" spans="1:8" s="3" customFormat="1" ht="15" customHeight="1" x14ac:dyDescent="0.35">
      <c r="A47" s="2" t="s">
        <v>72</v>
      </c>
      <c r="B47" s="139">
        <f>IF(FIRE1106d_working!B47="-","-",ROUND(FIRE1106d_working!B47,3))</f>
        <v>4.2000000000000003E-2</v>
      </c>
      <c r="C47" s="139">
        <f>IF(FIRE1106d_working!C47="-","-",ROUND(FIRE1106d_working!C47,3))</f>
        <v>0.04</v>
      </c>
      <c r="D47" s="139">
        <f>IF(FIRE1106d_working!D47="-","-",ROUND(FIRE1106d_working!D47,3))</f>
        <v>7.5999999999999998E-2</v>
      </c>
      <c r="E47" s="11"/>
      <c r="F47" s="11"/>
      <c r="G47" s="11"/>
      <c r="H47" s="11"/>
    </row>
    <row r="48" spans="1:8" s="3" customFormat="1" ht="15" customHeight="1" x14ac:dyDescent="0.35">
      <c r="A48" s="2" t="s">
        <v>74</v>
      </c>
      <c r="B48" s="139">
        <f>IF(FIRE1106d_working!B48="-","-",ROUND(FIRE1106d_working!B48,3))</f>
        <v>9.2999999999999999E-2</v>
      </c>
      <c r="C48" s="139">
        <f>IF(FIRE1106d_working!C48="-","-",ROUND(FIRE1106d_working!C48,3))</f>
        <v>0.108</v>
      </c>
      <c r="D48" s="139">
        <f>IF(FIRE1106d_working!D48="-","-",ROUND(FIRE1106d_working!D48,3))</f>
        <v>5.6000000000000001E-2</v>
      </c>
      <c r="E48" s="11"/>
      <c r="F48" s="11"/>
      <c r="G48" s="11"/>
      <c r="H48" s="11"/>
    </row>
    <row r="49" spans="1:52" s="3" customFormat="1" ht="14.5" customHeight="1" x14ac:dyDescent="0.35">
      <c r="A49" s="2" t="s">
        <v>76</v>
      </c>
      <c r="B49" s="139">
        <f>IF(FIRE1106d_working!B49="-","-",ROUND(FIRE1106d_working!B49,3))</f>
        <v>0.109</v>
      </c>
      <c r="C49" s="139">
        <f>IF(FIRE1106d_working!C49="-","-",ROUND(FIRE1106d_working!C49,3))</f>
        <v>0.115</v>
      </c>
      <c r="D49" s="139">
        <f>IF(FIRE1106d_working!D49="-","-",ROUND(FIRE1106d_working!D49,3))</f>
        <v>2.9000000000000001E-2</v>
      </c>
      <c r="E49" s="11"/>
      <c r="F49" s="11"/>
      <c r="G49" s="11"/>
      <c r="H49" s="11"/>
    </row>
    <row r="50" spans="1:52" s="3" customFormat="1" ht="15" customHeight="1" x14ac:dyDescent="0.35">
      <c r="A50" s="2" t="s">
        <v>78</v>
      </c>
      <c r="B50" s="139">
        <f>IF(FIRE1106d_working!B50="-","-",ROUND(FIRE1106d_working!B50,3))</f>
        <v>3.5999999999999997E-2</v>
      </c>
      <c r="C50" s="139">
        <f>IF(FIRE1106d_working!C50="-","-",ROUND(FIRE1106d_working!C50,3))</f>
        <v>2.8000000000000001E-2</v>
      </c>
      <c r="D50" s="139">
        <f>IF(FIRE1106d_working!D50="-","-",ROUND(FIRE1106d_working!D50,3))</f>
        <v>7.4999999999999997E-2</v>
      </c>
      <c r="E50" s="11"/>
      <c r="F50" s="11"/>
      <c r="G50" s="11"/>
      <c r="H50" s="11"/>
    </row>
    <row r="51" spans="1:52" s="3" customFormat="1" ht="15" customHeight="1" x14ac:dyDescent="0.35">
      <c r="A51" s="2" t="s">
        <v>80</v>
      </c>
      <c r="B51" s="139">
        <f>IF(FIRE1106d_working!B51="-","-",ROUND(FIRE1106d_working!B51,3))</f>
        <v>5.7000000000000002E-2</v>
      </c>
      <c r="C51" s="139">
        <f>IF(FIRE1106d_working!C51="-","-",ROUND(FIRE1106d_working!C51,3))</f>
        <v>0.06</v>
      </c>
      <c r="D51" s="139">
        <f>IF(FIRE1106d_working!D51="-","-",ROUND(FIRE1106d_working!D51,3))</f>
        <v>5.8999999999999997E-2</v>
      </c>
      <c r="E51" s="11"/>
      <c r="F51" s="144"/>
      <c r="G51" s="144"/>
      <c r="H51" s="144"/>
      <c r="I51" s="18"/>
      <c r="J51" s="18"/>
      <c r="K51" s="18"/>
      <c r="L51" s="18"/>
      <c r="M51" s="18"/>
      <c r="N51" s="18"/>
    </row>
    <row r="52" spans="1:52" s="3" customFormat="1" ht="15" customHeight="1" x14ac:dyDescent="0.35">
      <c r="A52" s="2" t="s">
        <v>82</v>
      </c>
      <c r="B52" s="139" t="str">
        <f>IF(FIRE1106d_working!B52="-","-",ROUND(FIRE1106d_working!B52,3))</f>
        <v>-</v>
      </c>
      <c r="C52" s="139" t="str">
        <f>IF(FIRE1106d_working!C52="-","-",ROUND(FIRE1106d_working!C52,3))</f>
        <v>-</v>
      </c>
      <c r="D52" s="139">
        <f>IF(FIRE1106d_working!D52="-","-",ROUND(FIRE1106d_working!D52,3))</f>
        <v>6.7000000000000004E-2</v>
      </c>
      <c r="E52" s="11"/>
      <c r="F52" s="144"/>
      <c r="G52" s="21"/>
      <c r="H52" s="21"/>
      <c r="I52" s="21"/>
      <c r="J52" s="21"/>
      <c r="K52" s="21"/>
      <c r="L52" s="21"/>
      <c r="M52" s="21"/>
      <c r="N52" s="21"/>
    </row>
    <row r="53" spans="1:52" s="3" customFormat="1" ht="15" customHeight="1" x14ac:dyDescent="0.35">
      <c r="A53" s="2" t="s">
        <v>84</v>
      </c>
      <c r="B53" s="139">
        <f>IF(FIRE1106d_working!B53="-","-",ROUND(FIRE1106d_working!B53,3))</f>
        <v>9.5000000000000001E-2</v>
      </c>
      <c r="C53" s="139">
        <f>IF(FIRE1106d_working!C53="-","-",ROUND(FIRE1106d_working!C53,3))</f>
        <v>8.3000000000000004E-2</v>
      </c>
      <c r="D53" s="139">
        <f>IF(FIRE1106d_working!D53="-","-",ROUND(FIRE1106d_working!D53,3))</f>
        <v>0.27200000000000002</v>
      </c>
      <c r="E53" s="11"/>
      <c r="F53" s="144"/>
      <c r="G53" s="144"/>
      <c r="H53" s="144"/>
      <c r="I53" s="18"/>
      <c r="J53" s="18"/>
      <c r="K53" s="18"/>
      <c r="L53" s="18"/>
      <c r="M53" s="18"/>
      <c r="N53" s="18"/>
    </row>
    <row r="54" spans="1:52" s="3" customFormat="1" ht="15" customHeight="1" x14ac:dyDescent="0.35">
      <c r="A54" s="2" t="s">
        <v>86</v>
      </c>
      <c r="B54" s="139">
        <f>IF(FIRE1106d_working!B54="-","-",ROUND(FIRE1106d_working!B54,3))</f>
        <v>0.16</v>
      </c>
      <c r="C54" s="139">
        <f>IF(FIRE1106d_working!C54="-","-",ROUND(FIRE1106d_working!C54,3))</f>
        <v>0.16700000000000001</v>
      </c>
      <c r="D54" s="139">
        <f>IF(FIRE1106d_working!D54="-","-",ROUND(FIRE1106d_working!D54,3))</f>
        <v>0.05</v>
      </c>
      <c r="E54" s="11"/>
      <c r="F54" s="11"/>
      <c r="G54" s="11"/>
      <c r="H54" s="11"/>
    </row>
    <row r="55" spans="1:52" s="3" customFormat="1" ht="15" customHeight="1" thickBot="1" x14ac:dyDescent="0.4">
      <c r="A55" s="12" t="s">
        <v>88</v>
      </c>
      <c r="B55" s="115">
        <f>IF(FIRE1106d_working!B55="-","-",ROUND(FIRE1106d_working!B55,3))</f>
        <v>0.14599999999999999</v>
      </c>
      <c r="C55" s="115">
        <f>IF(FIRE1106d_working!C55="-","-",ROUND(FIRE1106d_working!C55,3))</f>
        <v>0.16800000000000001</v>
      </c>
      <c r="D55" s="115">
        <f>IF(FIRE1106d_working!D55="-","-",ROUND(FIRE1106d_working!D55,3))</f>
        <v>0.18099999999999999</v>
      </c>
      <c r="E55" s="11"/>
      <c r="F55" s="11"/>
      <c r="G55" s="11"/>
      <c r="H55" s="11"/>
      <c r="I55" s="11"/>
      <c r="J55" s="132"/>
    </row>
    <row r="56" spans="1:52" s="3" customFormat="1" ht="30" customHeight="1" x14ac:dyDescent="0.35">
      <c r="A56" s="2" t="s">
        <v>243</v>
      </c>
      <c r="B56" s="2"/>
      <c r="C56" s="2"/>
      <c r="D56" s="2"/>
      <c r="E56" s="11"/>
      <c r="F56" s="11"/>
      <c r="G56" s="11"/>
      <c r="H56" s="2"/>
    </row>
    <row r="57" spans="1:52" s="135" customFormat="1" ht="12.75" customHeight="1" x14ac:dyDescent="0.35">
      <c r="A57" s="133" t="s">
        <v>206</v>
      </c>
      <c r="B57" s="134"/>
      <c r="C57" s="134"/>
      <c r="D57" s="134"/>
    </row>
    <row r="58" spans="1:52" s="3" customFormat="1" ht="15" customHeight="1" x14ac:dyDescent="0.35">
      <c r="A58" s="105" t="s">
        <v>207</v>
      </c>
      <c r="B58" s="2"/>
      <c r="C58" s="2"/>
      <c r="D58" s="2"/>
      <c r="E58" s="11"/>
      <c r="F58" s="11"/>
      <c r="G58" s="11"/>
      <c r="H58" s="2"/>
    </row>
    <row r="59" spans="1:52" s="3" customFormat="1" x14ac:dyDescent="0.35">
      <c r="A59" s="105" t="s">
        <v>244</v>
      </c>
      <c r="B59" s="2"/>
      <c r="C59" s="2"/>
      <c r="D59" s="2"/>
      <c r="E59" s="11"/>
      <c r="F59" s="11"/>
      <c r="G59" s="11"/>
      <c r="H59" s="2"/>
    </row>
    <row r="60" spans="1:52" s="3" customFormat="1" ht="30" customHeight="1" x14ac:dyDescent="0.35">
      <c r="A60" s="99" t="s">
        <v>175</v>
      </c>
      <c r="B60" s="2"/>
      <c r="C60" s="2"/>
      <c r="D60" s="2"/>
      <c r="E60" s="11"/>
      <c r="F60" s="11"/>
      <c r="G60" s="11"/>
      <c r="H60" s="2"/>
    </row>
    <row r="61" spans="1:52" s="3" customFormat="1" x14ac:dyDescent="0.35">
      <c r="A61" s="45" t="s">
        <v>241</v>
      </c>
      <c r="B61" s="100"/>
      <c r="C61" s="100"/>
      <c r="D61" s="100"/>
      <c r="E61" s="100"/>
      <c r="F61" s="100"/>
      <c r="G61" s="100"/>
      <c r="H61" s="100"/>
      <c r="I61" s="100"/>
      <c r="J61" s="100"/>
      <c r="K61" s="100"/>
      <c r="L61" s="100"/>
      <c r="M61" s="100"/>
      <c r="N61" s="100"/>
      <c r="O61" s="100"/>
      <c r="P61" s="100"/>
      <c r="Q61" s="100"/>
      <c r="R61" s="11"/>
      <c r="S61" s="11"/>
      <c r="T61" s="11"/>
      <c r="U61" s="11"/>
      <c r="V61" s="11"/>
      <c r="W61" s="100"/>
      <c r="X61" s="100"/>
      <c r="Y61" s="100"/>
      <c r="Z61" s="100"/>
      <c r="AA61" s="100"/>
      <c r="AB61" s="2"/>
      <c r="AC61" s="100"/>
      <c r="AD61" s="100"/>
      <c r="AE61" s="100"/>
      <c r="AF61" s="100"/>
      <c r="AG61" s="100"/>
      <c r="AH61" s="100"/>
      <c r="AI61" s="100"/>
      <c r="AJ61" s="100"/>
      <c r="AK61" s="100"/>
      <c r="AL61" s="100"/>
      <c r="AM61" s="100"/>
      <c r="AN61" s="100"/>
      <c r="AO61" s="100"/>
      <c r="AP61" s="11"/>
      <c r="AQ61" s="11"/>
      <c r="AR61" s="11"/>
      <c r="AS61" s="11"/>
      <c r="AT61" s="11"/>
      <c r="AU61" s="100"/>
      <c r="AV61" s="100"/>
      <c r="AW61" s="2"/>
      <c r="AX61" s="2"/>
      <c r="AY61" s="2"/>
      <c r="AZ61" s="2"/>
    </row>
    <row r="62" spans="1:52" s="3" customFormat="1" x14ac:dyDescent="0.35">
      <c r="A62" s="45" t="s">
        <v>176</v>
      </c>
      <c r="B62" s="100"/>
      <c r="C62" s="100"/>
      <c r="D62" s="100"/>
      <c r="E62" s="100"/>
      <c r="F62" s="100"/>
      <c r="G62" s="100"/>
      <c r="H62" s="100"/>
      <c r="I62" s="100"/>
      <c r="J62" s="100"/>
      <c r="K62" s="100"/>
      <c r="L62" s="100"/>
      <c r="M62" s="100"/>
      <c r="N62" s="100"/>
      <c r="O62" s="100"/>
      <c r="P62" s="100"/>
      <c r="Q62" s="100"/>
      <c r="R62" s="11"/>
      <c r="S62" s="11"/>
      <c r="T62" s="11"/>
      <c r="U62" s="11"/>
      <c r="V62" s="11"/>
      <c r="W62" s="100"/>
      <c r="X62" s="100"/>
      <c r="Y62" s="100"/>
      <c r="Z62" s="100"/>
      <c r="AA62" s="100"/>
      <c r="AB62" s="2"/>
      <c r="AC62" s="100"/>
      <c r="AD62" s="100"/>
      <c r="AE62" s="100"/>
      <c r="AF62" s="100"/>
      <c r="AG62" s="100"/>
      <c r="AH62" s="100"/>
      <c r="AI62" s="100"/>
      <c r="AJ62" s="100"/>
      <c r="AK62" s="100"/>
      <c r="AL62" s="100"/>
      <c r="AM62" s="100"/>
      <c r="AN62" s="100"/>
      <c r="AO62" s="100"/>
      <c r="AP62" s="11"/>
      <c r="AQ62" s="11"/>
      <c r="AR62" s="11"/>
      <c r="AS62" s="11"/>
      <c r="AT62" s="11"/>
      <c r="AU62" s="100"/>
      <c r="AV62" s="100"/>
      <c r="AW62" s="2"/>
      <c r="AX62" s="2"/>
      <c r="AY62" s="2"/>
      <c r="AZ62" s="2"/>
    </row>
    <row r="63" spans="1:52" s="3" customFormat="1" ht="15" customHeight="1" x14ac:dyDescent="0.35">
      <c r="A63" s="136" t="s">
        <v>208</v>
      </c>
      <c r="B63" s="2"/>
      <c r="C63" s="2"/>
      <c r="D63" s="2"/>
      <c r="E63" s="11"/>
      <c r="F63" s="11"/>
      <c r="G63" s="11"/>
      <c r="H63" s="2"/>
    </row>
    <row r="64" spans="1:52" s="3" customFormat="1" x14ac:dyDescent="0.35">
      <c r="A64" s="136" t="s">
        <v>250</v>
      </c>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2"/>
      <c r="AF64" s="2"/>
      <c r="AG64" s="2"/>
      <c r="AH64" s="2"/>
      <c r="AI64" s="2"/>
      <c r="AJ64" s="2"/>
      <c r="AK64" s="2"/>
      <c r="AL64" s="2"/>
      <c r="AM64" s="2"/>
    </row>
    <row r="65" spans="1:75" s="3" customFormat="1" ht="15" customHeight="1" x14ac:dyDescent="0.35">
      <c r="A65" s="29" t="s">
        <v>177</v>
      </c>
      <c r="B65" s="100"/>
      <c r="C65" s="100"/>
      <c r="D65" s="100"/>
      <c r="E65" s="11"/>
      <c r="F65" s="11"/>
      <c r="G65" s="11"/>
      <c r="H65" s="2"/>
    </row>
    <row r="66" spans="1:75" s="3" customFormat="1" ht="15" customHeight="1" x14ac:dyDescent="0.35">
      <c r="A66" s="101" t="s">
        <v>178</v>
      </c>
      <c r="B66" s="100"/>
      <c r="C66" s="100"/>
      <c r="D66" s="100"/>
      <c r="E66" s="11"/>
      <c r="F66" s="11"/>
      <c r="G66" s="11"/>
      <c r="H66" s="2"/>
    </row>
    <row r="67" spans="1:75" s="3" customFormat="1" ht="30" customHeight="1" x14ac:dyDescent="0.35">
      <c r="A67" s="102" t="s">
        <v>146</v>
      </c>
      <c r="B67" s="100"/>
      <c r="C67" s="100"/>
      <c r="D67" s="100"/>
      <c r="E67" s="100"/>
      <c r="F67" s="100"/>
      <c r="G67" s="100"/>
      <c r="H67" s="100"/>
      <c r="I67" s="100"/>
      <c r="J67" s="100"/>
      <c r="K67" s="100"/>
      <c r="L67" s="100"/>
      <c r="M67" s="100"/>
      <c r="N67" s="100"/>
      <c r="O67" s="100"/>
      <c r="P67" s="100"/>
      <c r="Q67" s="100"/>
      <c r="R67" s="11"/>
      <c r="S67" s="11"/>
      <c r="T67" s="11"/>
      <c r="U67" s="11"/>
      <c r="V67" s="11"/>
      <c r="W67" s="100"/>
      <c r="X67" s="100"/>
      <c r="Y67" s="100"/>
      <c r="Z67" s="100"/>
      <c r="AA67" s="100"/>
      <c r="AB67" s="2"/>
      <c r="AC67" s="100"/>
      <c r="AD67" s="100"/>
      <c r="AE67" s="100"/>
      <c r="AF67" s="100"/>
      <c r="AG67" s="100"/>
      <c r="AH67" s="100"/>
      <c r="AI67" s="100"/>
      <c r="AJ67" s="100"/>
      <c r="AK67" s="100"/>
      <c r="AL67" s="100"/>
      <c r="AM67" s="100"/>
      <c r="AN67" s="100"/>
      <c r="AO67" s="100"/>
      <c r="AP67" s="11"/>
      <c r="AQ67" s="11"/>
      <c r="AR67" s="11"/>
      <c r="AS67" s="11"/>
      <c r="AT67" s="11"/>
      <c r="AU67" s="100"/>
      <c r="AV67" s="100"/>
      <c r="AW67" s="2"/>
      <c r="AX67" s="2"/>
      <c r="AY67" s="2"/>
      <c r="AZ67" s="2"/>
    </row>
    <row r="68" spans="1:75" s="3" customFormat="1" x14ac:dyDescent="0.35">
      <c r="A68" s="103" t="s">
        <v>179</v>
      </c>
      <c r="B68" s="100"/>
      <c r="C68" s="100"/>
      <c r="D68" s="100"/>
      <c r="E68" s="100"/>
      <c r="F68" s="100"/>
      <c r="G68" s="100"/>
      <c r="H68" s="100"/>
      <c r="I68" s="100"/>
      <c r="J68" s="100"/>
      <c r="K68" s="100"/>
      <c r="L68" s="100"/>
      <c r="M68" s="100"/>
      <c r="N68" s="100"/>
      <c r="O68" s="100"/>
      <c r="P68" s="100"/>
      <c r="Q68" s="100"/>
      <c r="R68" s="11"/>
      <c r="S68" s="11"/>
      <c r="T68" s="11"/>
      <c r="U68" s="11"/>
      <c r="V68" s="11"/>
      <c r="W68" s="100"/>
      <c r="X68" s="100"/>
      <c r="Y68" s="100"/>
      <c r="Z68" s="100"/>
      <c r="AA68" s="100"/>
      <c r="AB68" s="2"/>
      <c r="AC68" s="100"/>
      <c r="AD68" s="100"/>
      <c r="AE68" s="100"/>
      <c r="AF68" s="100"/>
      <c r="AG68" s="100"/>
      <c r="AH68" s="100"/>
      <c r="AI68" s="100"/>
      <c r="AJ68" s="100"/>
      <c r="AK68" s="100"/>
      <c r="AL68" s="100"/>
      <c r="AM68" s="100"/>
      <c r="AN68" s="100"/>
      <c r="AO68" s="100"/>
      <c r="AP68" s="11"/>
      <c r="AQ68" s="11"/>
      <c r="AR68" s="11"/>
      <c r="AS68" s="11"/>
      <c r="AT68" s="11"/>
      <c r="AU68" s="100"/>
      <c r="AV68" s="100"/>
      <c r="AW68" s="2"/>
      <c r="AX68" s="2"/>
      <c r="AY68" s="2"/>
      <c r="AZ68" s="2"/>
    </row>
    <row r="69" spans="1:75" s="3" customFormat="1" x14ac:dyDescent="0.35">
      <c r="A69" s="2" t="s">
        <v>102</v>
      </c>
      <c r="B69" s="100"/>
      <c r="C69" s="100"/>
      <c r="D69" s="100"/>
      <c r="E69" s="100"/>
      <c r="F69" s="100"/>
      <c r="G69" s="100"/>
      <c r="H69" s="100"/>
      <c r="I69" s="100"/>
      <c r="J69" s="100"/>
      <c r="K69" s="100"/>
      <c r="L69" s="100"/>
      <c r="M69" s="100"/>
      <c r="N69" s="100"/>
      <c r="O69" s="100"/>
      <c r="P69" s="100"/>
      <c r="Q69" s="100"/>
      <c r="R69" s="11"/>
      <c r="S69" s="11"/>
      <c r="T69" s="11"/>
      <c r="U69" s="11"/>
      <c r="V69" s="11"/>
      <c r="W69" s="100"/>
      <c r="X69" s="100"/>
      <c r="Y69" s="100"/>
      <c r="Z69" s="100"/>
      <c r="AA69" s="100"/>
      <c r="AB69" s="2"/>
      <c r="AC69" s="100"/>
      <c r="AD69" s="100"/>
      <c r="AE69" s="100"/>
      <c r="AF69" s="100"/>
      <c r="AG69" s="100"/>
      <c r="AH69" s="100"/>
      <c r="AI69" s="100"/>
      <c r="AJ69" s="100"/>
      <c r="AK69" s="100"/>
      <c r="AL69" s="100"/>
      <c r="AM69" s="100"/>
      <c r="AN69" s="100"/>
      <c r="AO69" s="100"/>
      <c r="AP69" s="11"/>
      <c r="AQ69" s="11"/>
      <c r="AR69" s="11"/>
      <c r="AS69" s="11"/>
      <c r="AT69" s="11"/>
      <c r="AU69" s="100"/>
      <c r="AV69" s="100"/>
      <c r="AW69" s="2"/>
      <c r="AX69" s="2"/>
      <c r="AY69" s="2"/>
      <c r="AZ69" s="2"/>
    </row>
    <row r="70" spans="1:75" s="3" customFormat="1" ht="15" customHeight="1" x14ac:dyDescent="0.35">
      <c r="A70" s="30" t="s">
        <v>103</v>
      </c>
      <c r="B70" s="100"/>
      <c r="C70" s="100"/>
      <c r="D70" s="100"/>
      <c r="E70" s="100"/>
      <c r="F70" s="100"/>
      <c r="G70" s="100"/>
      <c r="H70" s="100"/>
      <c r="I70" s="100"/>
      <c r="J70" s="100"/>
      <c r="K70" s="100"/>
      <c r="L70" s="100"/>
      <c r="M70" s="100"/>
      <c r="N70" s="100"/>
      <c r="O70" s="100"/>
      <c r="P70" s="100"/>
      <c r="Q70" s="100"/>
      <c r="R70" s="11"/>
      <c r="S70" s="11"/>
      <c r="T70" s="11"/>
      <c r="U70" s="11"/>
      <c r="V70" s="11"/>
      <c r="W70" s="100"/>
      <c r="X70" s="100"/>
      <c r="Y70" s="100"/>
      <c r="Z70" s="100"/>
      <c r="AA70" s="100"/>
      <c r="AB70" s="2"/>
      <c r="AC70" s="100"/>
      <c r="AD70" s="100"/>
      <c r="AE70" s="100"/>
      <c r="AF70" s="100"/>
      <c r="AG70" s="100"/>
      <c r="AH70" s="100"/>
      <c r="AI70" s="100"/>
      <c r="AJ70" s="100"/>
      <c r="AK70" s="100"/>
      <c r="AL70" s="100"/>
      <c r="AM70" s="100"/>
      <c r="AN70" s="100"/>
      <c r="AO70" s="100"/>
      <c r="AP70" s="11"/>
      <c r="AQ70" s="11"/>
      <c r="AR70" s="11"/>
      <c r="AS70" s="11"/>
      <c r="AT70" s="11"/>
      <c r="AU70" s="100"/>
      <c r="AV70" s="100"/>
      <c r="AW70" s="2"/>
      <c r="AX70" s="2"/>
      <c r="AY70" s="2"/>
      <c r="AZ70" s="2"/>
    </row>
    <row r="71" spans="1:75" s="3" customFormat="1" ht="30" customHeight="1" x14ac:dyDescent="0.35">
      <c r="A71" s="44" t="s">
        <v>229</v>
      </c>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22"/>
      <c r="BN71" s="22"/>
      <c r="BO71" s="22"/>
      <c r="BP71" s="22"/>
      <c r="BQ71" s="22"/>
      <c r="BR71" s="22"/>
      <c r="BS71" s="22"/>
      <c r="BT71" s="2"/>
      <c r="BU71" s="2"/>
      <c r="BV71" s="2"/>
      <c r="BW71" s="2"/>
    </row>
    <row r="72" spans="1:75" x14ac:dyDescent="0.35">
      <c r="A72" s="46" t="s">
        <v>230</v>
      </c>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36"/>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row>
    <row r="73" spans="1:75" x14ac:dyDescent="0.35">
      <c r="A73" s="156" t="s">
        <v>261</v>
      </c>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36"/>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row>
    <row r="74" spans="1:75" s="3" customFormat="1" ht="30" customHeight="1" x14ac:dyDescent="0.35">
      <c r="A74" s="2" t="s">
        <v>180</v>
      </c>
      <c r="B74" s="100"/>
      <c r="C74" s="100"/>
      <c r="D74" s="100"/>
      <c r="E74" s="100"/>
      <c r="F74" s="100"/>
      <c r="G74" s="100"/>
      <c r="H74" s="100"/>
      <c r="I74" s="100"/>
      <c r="J74" s="100"/>
      <c r="K74" s="100"/>
      <c r="L74" s="100"/>
      <c r="M74" s="100"/>
      <c r="N74" s="100"/>
      <c r="O74" s="100"/>
      <c r="P74" s="100"/>
      <c r="Q74" s="100"/>
      <c r="R74" s="11"/>
      <c r="S74" s="11"/>
      <c r="T74" s="11"/>
      <c r="U74" s="11"/>
      <c r="V74" s="11"/>
      <c r="W74" s="100"/>
      <c r="X74" s="100"/>
      <c r="Y74" s="100"/>
      <c r="Z74" s="100"/>
      <c r="AA74" s="100"/>
      <c r="AB74" s="2"/>
      <c r="AC74" s="100"/>
      <c r="AD74" s="100"/>
      <c r="AE74" s="100"/>
      <c r="AF74" s="100"/>
      <c r="AG74" s="100"/>
      <c r="AH74" s="100"/>
      <c r="AI74" s="100"/>
      <c r="AJ74" s="100"/>
      <c r="AK74" s="100"/>
      <c r="AL74" s="100"/>
      <c r="AM74" s="100"/>
      <c r="AN74" s="100"/>
      <c r="AO74" s="100"/>
      <c r="AP74" s="11"/>
      <c r="AQ74" s="11"/>
      <c r="AR74" s="11"/>
      <c r="AS74" s="11"/>
      <c r="AT74" s="11"/>
      <c r="AU74" s="100"/>
      <c r="AV74" s="100"/>
      <c r="AW74" s="2"/>
      <c r="AX74" s="2"/>
      <c r="AY74" s="2"/>
      <c r="AZ74" s="2"/>
    </row>
    <row r="75" spans="1:75" s="3" customFormat="1" x14ac:dyDescent="0.35">
      <c r="A75" s="2" t="s">
        <v>125</v>
      </c>
      <c r="B75" s="100"/>
      <c r="C75" s="100"/>
      <c r="D75" s="100"/>
      <c r="E75" s="100"/>
      <c r="F75" s="100"/>
      <c r="G75" s="100"/>
      <c r="H75" s="100"/>
      <c r="I75" s="100"/>
      <c r="J75" s="100"/>
      <c r="K75" s="100"/>
      <c r="L75" s="100"/>
      <c r="M75" s="100"/>
      <c r="N75" s="100"/>
      <c r="O75" s="100"/>
      <c r="P75" s="100"/>
      <c r="Q75" s="100"/>
      <c r="R75" s="11"/>
      <c r="S75" s="11"/>
      <c r="T75" s="11"/>
      <c r="U75" s="11"/>
      <c r="V75" s="11"/>
      <c r="W75" s="100"/>
      <c r="X75" s="100"/>
      <c r="Y75" s="100"/>
      <c r="Z75" s="100"/>
      <c r="AA75" s="100"/>
      <c r="AB75" s="2"/>
      <c r="AC75" s="100"/>
      <c r="AD75" s="100"/>
      <c r="AE75" s="100"/>
      <c r="AF75" s="100"/>
      <c r="AG75" s="100"/>
      <c r="AH75" s="100"/>
      <c r="AI75" s="100"/>
      <c r="AJ75" s="100"/>
      <c r="AK75" s="100"/>
      <c r="AL75" s="100"/>
      <c r="AM75" s="100"/>
      <c r="AN75" s="100"/>
      <c r="AO75" s="100"/>
      <c r="AP75" s="11"/>
      <c r="AQ75" s="11"/>
      <c r="AR75" s="11"/>
      <c r="AS75" s="11"/>
      <c r="AT75" s="11"/>
      <c r="AU75" s="100"/>
      <c r="AV75" s="100"/>
      <c r="AW75" s="2"/>
      <c r="AX75" s="2"/>
      <c r="AY75" s="2"/>
      <c r="AZ75" s="2"/>
    </row>
    <row r="76" spans="1:75" s="3" customFormat="1" ht="30" customHeight="1" x14ac:dyDescent="0.35">
      <c r="A76" s="30" t="s">
        <v>126</v>
      </c>
      <c r="B76" s="100"/>
      <c r="C76" s="100"/>
      <c r="D76" s="100"/>
      <c r="E76" s="100"/>
      <c r="F76" s="100"/>
      <c r="G76" s="100"/>
      <c r="H76" s="100"/>
      <c r="I76" s="100"/>
      <c r="J76" s="100"/>
      <c r="K76" s="100"/>
      <c r="L76" s="100"/>
      <c r="M76" s="100"/>
      <c r="N76" s="100"/>
      <c r="O76" s="100"/>
      <c r="P76" s="100"/>
      <c r="Q76" s="100"/>
      <c r="R76" s="11"/>
      <c r="S76" s="11"/>
      <c r="T76" s="11"/>
      <c r="U76" s="11"/>
      <c r="V76" s="11"/>
      <c r="W76" s="100"/>
      <c r="X76" s="100"/>
      <c r="Y76" s="100"/>
      <c r="Z76" s="100"/>
      <c r="AA76" s="100"/>
      <c r="AB76" s="2"/>
      <c r="AC76" s="100"/>
      <c r="AD76" s="100"/>
      <c r="AE76" s="100"/>
      <c r="AF76" s="100"/>
      <c r="AG76" s="100"/>
      <c r="AH76" s="100"/>
      <c r="AI76" s="100"/>
      <c r="AJ76" s="100"/>
      <c r="AK76" s="100"/>
      <c r="AL76" s="100"/>
      <c r="AM76" s="100"/>
      <c r="AN76" s="100"/>
      <c r="AO76" s="100"/>
      <c r="AP76" s="11"/>
      <c r="AQ76" s="11"/>
      <c r="AR76" s="11"/>
      <c r="AS76" s="11"/>
      <c r="AT76" s="11"/>
      <c r="AU76" s="100"/>
      <c r="AV76" s="100"/>
      <c r="AW76" s="2"/>
      <c r="AX76" s="2"/>
      <c r="AY76" s="2"/>
      <c r="AZ76" s="2"/>
    </row>
    <row r="77" spans="1:75" s="3" customFormat="1" ht="25.4" customHeight="1" x14ac:dyDescent="0.35">
      <c r="A77" s="104" t="s">
        <v>144</v>
      </c>
      <c r="B77" s="100"/>
      <c r="C77" s="100"/>
      <c r="D77" s="100"/>
      <c r="E77" s="100"/>
      <c r="F77" s="100"/>
      <c r="G77" s="100"/>
      <c r="H77" s="100"/>
      <c r="I77" s="100"/>
      <c r="J77" s="100"/>
      <c r="K77" s="100"/>
      <c r="L77" s="100"/>
      <c r="M77" s="100"/>
      <c r="N77" s="100"/>
      <c r="O77" s="100"/>
      <c r="P77" s="100"/>
      <c r="Q77" s="100"/>
      <c r="R77" s="11"/>
      <c r="S77" s="11"/>
      <c r="T77" s="11"/>
      <c r="U77" s="11"/>
      <c r="V77" s="11"/>
      <c r="W77" s="100"/>
      <c r="X77" s="100"/>
      <c r="Y77" s="100"/>
      <c r="Z77" s="100"/>
      <c r="AA77" s="100"/>
      <c r="AB77" s="2"/>
      <c r="AC77" s="100"/>
      <c r="AD77" s="100"/>
      <c r="AE77" s="100"/>
      <c r="AF77" s="100"/>
      <c r="AG77" s="100"/>
      <c r="AH77" s="100"/>
      <c r="AI77" s="100"/>
      <c r="AJ77" s="100"/>
      <c r="AK77" s="100"/>
      <c r="AL77" s="100"/>
      <c r="AM77" s="100"/>
      <c r="AN77" s="100"/>
      <c r="AO77" s="100"/>
      <c r="AP77" s="11"/>
      <c r="AQ77" s="11"/>
      <c r="AR77" s="11"/>
      <c r="AS77" s="11"/>
      <c r="AT77" s="11"/>
      <c r="AU77" s="100"/>
      <c r="AV77" s="100"/>
      <c r="AW77" s="2"/>
      <c r="AX77" s="2"/>
      <c r="AY77" s="2"/>
      <c r="AZ77" s="2"/>
    </row>
    <row r="78" spans="1:75" s="3" customFormat="1" x14ac:dyDescent="0.35">
      <c r="A78" s="136"/>
      <c r="B78" s="100"/>
      <c r="C78" s="100"/>
      <c r="D78" s="100"/>
      <c r="E78" s="11"/>
      <c r="F78" s="11"/>
      <c r="G78" s="11"/>
      <c r="H78" s="2"/>
    </row>
    <row r="79" spans="1:75" s="3" customFormat="1" ht="27" customHeight="1" x14ac:dyDescent="0.35">
      <c r="A79" s="136"/>
      <c r="B79" s="100"/>
      <c r="C79" s="100"/>
      <c r="D79" s="100"/>
      <c r="E79" s="11"/>
      <c r="F79" s="11"/>
      <c r="G79" s="11"/>
      <c r="H79" s="2"/>
    </row>
    <row r="80" spans="1:75" s="3" customFormat="1" x14ac:dyDescent="0.35">
      <c r="A80" s="136"/>
      <c r="B80" s="100"/>
      <c r="C80" s="100"/>
      <c r="D80" s="100"/>
      <c r="E80" s="11"/>
      <c r="F80" s="11"/>
      <c r="G80" s="11"/>
      <c r="H80" s="2"/>
    </row>
    <row r="81" spans="1:8" s="3" customFormat="1" x14ac:dyDescent="0.35">
      <c r="A81" s="136"/>
      <c r="B81" s="100"/>
      <c r="C81" s="100"/>
      <c r="D81" s="100"/>
      <c r="E81" s="11"/>
      <c r="F81" s="11"/>
      <c r="G81" s="11"/>
      <c r="H81" s="2"/>
    </row>
    <row r="82" spans="1:8" s="3" customFormat="1" x14ac:dyDescent="0.35">
      <c r="A82" s="136"/>
      <c r="B82" s="100"/>
      <c r="C82" s="100"/>
      <c r="D82" s="100"/>
      <c r="E82" s="11"/>
      <c r="F82" s="11"/>
      <c r="G82" s="11"/>
      <c r="H82" s="2"/>
    </row>
    <row r="83" spans="1:8" s="3" customFormat="1" ht="24.75" customHeight="1" x14ac:dyDescent="0.35">
      <c r="A83" s="2"/>
      <c r="B83" s="2"/>
      <c r="C83" s="2"/>
      <c r="D83" s="2"/>
      <c r="E83" s="11"/>
      <c r="F83" s="11"/>
      <c r="G83" s="11"/>
    </row>
    <row r="84" spans="1:8" s="3" customFormat="1" ht="15" customHeight="1" x14ac:dyDescent="0.35">
      <c r="A84" s="30"/>
      <c r="B84" s="30"/>
      <c r="C84" s="30"/>
      <c r="D84" s="30"/>
      <c r="E84" s="11"/>
      <c r="F84" s="11"/>
      <c r="G84" s="11"/>
    </row>
    <row r="85" spans="1:8" s="3" customFormat="1" ht="29.25" customHeight="1" x14ac:dyDescent="0.35">
      <c r="A85" s="2"/>
      <c r="B85" s="2"/>
      <c r="C85" s="2"/>
      <c r="D85" s="2"/>
      <c r="E85" s="11"/>
      <c r="F85" s="11"/>
      <c r="G85" s="11"/>
    </row>
    <row r="86" spans="1:8" s="3" customFormat="1" ht="21.75" customHeight="1" x14ac:dyDescent="0.35">
      <c r="A86" s="2"/>
      <c r="B86" s="2"/>
      <c r="C86" s="2"/>
      <c r="D86" s="2"/>
      <c r="E86" s="11"/>
      <c r="F86" s="11"/>
      <c r="G86" s="11"/>
    </row>
    <row r="87" spans="1:8" s="3" customFormat="1" x14ac:dyDescent="0.35">
      <c r="A87" s="30"/>
      <c r="B87" s="30"/>
      <c r="C87" s="2"/>
      <c r="D87" s="2"/>
      <c r="E87" s="11"/>
      <c r="F87" s="11"/>
      <c r="G87" s="11"/>
    </row>
    <row r="88" spans="1:8" x14ac:dyDescent="0.35">
      <c r="A88" s="104"/>
      <c r="E88" s="11"/>
      <c r="F88" s="11"/>
      <c r="G88" s="11"/>
    </row>
    <row r="104" spans="8:9" x14ac:dyDescent="0.35">
      <c r="I104" s="3"/>
    </row>
    <row r="105" spans="8:9" x14ac:dyDescent="0.35">
      <c r="I105" s="3"/>
    </row>
    <row r="106" spans="8:9" x14ac:dyDescent="0.35">
      <c r="I106" s="3"/>
    </row>
    <row r="107" spans="8:9" x14ac:dyDescent="0.35">
      <c r="H107" s="2">
        <v>2023</v>
      </c>
      <c r="I107" s="3"/>
    </row>
    <row r="108" spans="8:9" x14ac:dyDescent="0.35">
      <c r="H108" s="2">
        <v>2022</v>
      </c>
      <c r="I108" s="3"/>
    </row>
    <row r="109" spans="8:9" x14ac:dyDescent="0.35">
      <c r="H109" s="2">
        <v>2021</v>
      </c>
      <c r="I109" s="3"/>
    </row>
    <row r="110" spans="8:9" x14ac:dyDescent="0.35">
      <c r="H110" s="2">
        <v>2020</v>
      </c>
      <c r="I110" s="3"/>
    </row>
    <row r="111" spans="8:9" x14ac:dyDescent="0.35">
      <c r="H111" s="2">
        <v>2019</v>
      </c>
      <c r="I111" s="3"/>
    </row>
    <row r="112" spans="8:9" x14ac:dyDescent="0.35">
      <c r="H112" s="2">
        <v>2018</v>
      </c>
      <c r="I112" s="3"/>
    </row>
    <row r="113" spans="8:9" x14ac:dyDescent="0.35">
      <c r="H113" s="2">
        <v>2017</v>
      </c>
      <c r="I113" s="3"/>
    </row>
    <row r="114" spans="8:9" x14ac:dyDescent="0.35">
      <c r="H114" s="2">
        <v>2016</v>
      </c>
      <c r="I114" s="3"/>
    </row>
    <row r="115" spans="8:9" x14ac:dyDescent="0.35">
      <c r="H115" s="2">
        <v>2015</v>
      </c>
    </row>
    <row r="116" spans="8:9" x14ac:dyDescent="0.35">
      <c r="H116" s="2">
        <v>2014</v>
      </c>
      <c r="I116" s="3"/>
    </row>
    <row r="117" spans="8:9" x14ac:dyDescent="0.35">
      <c r="H117" s="2">
        <v>2013</v>
      </c>
      <c r="I117" s="3"/>
    </row>
    <row r="118" spans="8:9" x14ac:dyDescent="0.35">
      <c r="H118" s="2">
        <v>2012</v>
      </c>
      <c r="I118" s="3"/>
    </row>
    <row r="119" spans="8:9" x14ac:dyDescent="0.35">
      <c r="H119" s="2">
        <v>2011</v>
      </c>
      <c r="I119" s="3"/>
    </row>
    <row r="120" spans="8:9" x14ac:dyDescent="0.35">
      <c r="H120" s="3"/>
      <c r="I120" s="3"/>
    </row>
    <row r="122" spans="8:9" x14ac:dyDescent="0.35">
      <c r="H122" s="3"/>
      <c r="I122" s="3"/>
    </row>
    <row r="124" spans="8:9" x14ac:dyDescent="0.35">
      <c r="H124" s="3"/>
      <c r="I124" s="3"/>
    </row>
    <row r="125" spans="8:9" x14ac:dyDescent="0.35">
      <c r="H125" s="3"/>
      <c r="I125" s="3"/>
    </row>
    <row r="126" spans="8:9" x14ac:dyDescent="0.35">
      <c r="H126" s="3"/>
      <c r="I126" s="3"/>
    </row>
    <row r="127" spans="8:9" x14ac:dyDescent="0.35">
      <c r="H127" s="3"/>
      <c r="I127" s="3"/>
    </row>
    <row r="128" spans="8:9" x14ac:dyDescent="0.35">
      <c r="H128" s="3"/>
      <c r="I128" s="3"/>
    </row>
  </sheetData>
  <dataValidations count="1">
    <dataValidation type="list" allowBlank="1" showInputMessage="1" showErrorMessage="1" sqref="A3" xr:uid="{EDEF4FCC-2EDA-4DED-A1C6-248191BF14B3}">
      <formula1>$H$107:$H$119</formula1>
    </dataValidation>
  </dataValidations>
  <hyperlinks>
    <hyperlink ref="A65" r:id="rId1" location="workforce-and-workforce-diversity" display="FIRE1132" xr:uid="{E35474ED-F9BD-4523-8A9E-4AA72CAFE56D}"/>
    <hyperlink ref="A57" location="FRS_geog_cats" display="1 For a list of FRAs and whether they are considered &quot;Metropolitan&quot;, &quot;Non Metropolitan&quot;, &quot;Predominately Rural&quot;, &quot;Significantly Rural&quot; or &quot;Predominantely Urban&quot; please see the FRS geographical categories sheet." xr:uid="{AE14EB89-BD97-418F-B95A-AA52EA56F09A}"/>
    <hyperlink ref="A57:D57"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15F57797-6A25-432F-A92C-2713B6587EE0}"/>
    <hyperlink ref="A70" r:id="rId2" xr:uid="{79573481-12DC-49C9-BA12-1E2B95CF0A33}"/>
    <hyperlink ref="A76" r:id="rId3" xr:uid="{A6217887-3CF3-4308-83D2-C44C02307686}"/>
    <hyperlink ref="A73" r:id="rId4" display="https://www.gov.uk/government/publications/fire-statistics-guidance/Fire and Rescue Service Workforce and Pension Statistics Quality and Methodology Information" xr:uid="{B411AEF9-AA28-44CD-8BDA-21023E800764}"/>
  </hyperlinks>
  <pageMargins left="0.7" right="0.7" top="0.75" bottom="0.75" header="0.3" footer="0.3"/>
  <pageSetup paperSize="9"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14F3D-E2FC-4302-BFDF-6D1BD202A330}">
  <dimension ref="A1:J52"/>
  <sheetViews>
    <sheetView workbookViewId="0"/>
  </sheetViews>
  <sheetFormatPr defaultColWidth="8.81640625" defaultRowHeight="14.5" x14ac:dyDescent="0.35"/>
  <cols>
    <col min="1" max="1" width="28" style="3" customWidth="1"/>
    <col min="2" max="2" width="20.81640625" style="3" bestFit="1" customWidth="1"/>
    <col min="3" max="3" width="22" style="3" bestFit="1" customWidth="1"/>
    <col min="4" max="16384" width="8.81640625" style="3"/>
  </cols>
  <sheetData>
    <row r="1" spans="1:3" ht="17" thickBot="1" x14ac:dyDescent="0.4">
      <c r="A1" s="145" t="s">
        <v>232</v>
      </c>
      <c r="B1" s="145" t="s">
        <v>233</v>
      </c>
      <c r="C1" s="145" t="s">
        <v>234</v>
      </c>
    </row>
    <row r="2" spans="1:3" x14ac:dyDescent="0.35">
      <c r="A2" s="3" t="s">
        <v>0</v>
      </c>
      <c r="B2" s="3" t="s">
        <v>186</v>
      </c>
      <c r="C2" s="3" t="s">
        <v>184</v>
      </c>
    </row>
    <row r="3" spans="1:3" x14ac:dyDescent="0.35">
      <c r="A3" s="3" t="s">
        <v>2</v>
      </c>
      <c r="B3" s="3" t="s">
        <v>187</v>
      </c>
      <c r="C3" s="3" t="s">
        <v>184</v>
      </c>
    </row>
    <row r="4" spans="1:3" x14ac:dyDescent="0.35">
      <c r="A4" s="3" t="s">
        <v>4</v>
      </c>
      <c r="B4" s="3" t="s">
        <v>186</v>
      </c>
      <c r="C4" s="3" t="s">
        <v>184</v>
      </c>
    </row>
    <row r="5" spans="1:3" x14ac:dyDescent="0.35">
      <c r="A5" s="3" t="s">
        <v>6</v>
      </c>
      <c r="B5" s="3" t="s">
        <v>187</v>
      </c>
      <c r="C5" s="3" t="s">
        <v>184</v>
      </c>
    </row>
    <row r="6" spans="1:3" x14ac:dyDescent="0.35">
      <c r="A6" s="3" t="s">
        <v>8</v>
      </c>
      <c r="B6" s="3" t="s">
        <v>188</v>
      </c>
      <c r="C6" s="3" t="s">
        <v>184</v>
      </c>
    </row>
    <row r="7" spans="1:3" x14ac:dyDescent="0.35">
      <c r="A7" s="3" t="s">
        <v>10</v>
      </c>
      <c r="B7" s="3" t="s">
        <v>187</v>
      </c>
      <c r="C7" s="3" t="s">
        <v>184</v>
      </c>
    </row>
    <row r="8" spans="1:3" x14ac:dyDescent="0.35">
      <c r="A8" s="3" t="s">
        <v>12</v>
      </c>
      <c r="B8" s="3" t="s">
        <v>186</v>
      </c>
      <c r="C8" s="3" t="s">
        <v>184</v>
      </c>
    </row>
    <row r="9" spans="1:3" x14ac:dyDescent="0.35">
      <c r="A9" s="3" t="s">
        <v>14</v>
      </c>
      <c r="B9" s="3" t="s">
        <v>188</v>
      </c>
      <c r="C9" s="3" t="s">
        <v>184</v>
      </c>
    </row>
    <row r="10" spans="1:3" x14ac:dyDescent="0.35">
      <c r="A10" s="3" t="s">
        <v>16</v>
      </c>
      <c r="B10" s="3" t="s">
        <v>188</v>
      </c>
      <c r="C10" s="3" t="s">
        <v>184</v>
      </c>
    </row>
    <row r="11" spans="1:3" x14ac:dyDescent="0.35">
      <c r="A11" s="3" t="s">
        <v>18</v>
      </c>
      <c r="B11" s="3" t="s">
        <v>187</v>
      </c>
      <c r="C11" s="3" t="s">
        <v>184</v>
      </c>
    </row>
    <row r="12" spans="1:3" x14ac:dyDescent="0.35">
      <c r="A12" s="3" t="s">
        <v>20</v>
      </c>
      <c r="B12" s="3" t="s">
        <v>188</v>
      </c>
      <c r="C12" s="3" t="s">
        <v>184</v>
      </c>
    </row>
    <row r="13" spans="1:3" x14ac:dyDescent="0.35">
      <c r="A13" s="3" t="s">
        <v>189</v>
      </c>
      <c r="B13" s="3" t="s">
        <v>187</v>
      </c>
      <c r="C13" s="3" t="s">
        <v>184</v>
      </c>
    </row>
    <row r="14" spans="1:3" x14ac:dyDescent="0.35">
      <c r="A14" s="3" t="s">
        <v>24</v>
      </c>
      <c r="B14" s="3" t="s">
        <v>188</v>
      </c>
      <c r="C14" s="3" t="s">
        <v>184</v>
      </c>
    </row>
    <row r="15" spans="1:3" x14ac:dyDescent="0.35">
      <c r="A15" s="3" t="s">
        <v>26</v>
      </c>
      <c r="B15" s="3" t="s">
        <v>187</v>
      </c>
      <c r="C15" s="3" t="s">
        <v>184</v>
      </c>
    </row>
    <row r="16" spans="1:3" x14ac:dyDescent="0.35">
      <c r="A16" s="3" t="s">
        <v>28</v>
      </c>
      <c r="B16" s="3" t="s">
        <v>187</v>
      </c>
      <c r="C16" s="3" t="s">
        <v>184</v>
      </c>
    </row>
    <row r="17" spans="1:3" x14ac:dyDescent="0.35">
      <c r="A17" s="3" t="s">
        <v>30</v>
      </c>
      <c r="B17" s="3" t="s">
        <v>187</v>
      </c>
      <c r="C17" s="3" t="s">
        <v>184</v>
      </c>
    </row>
    <row r="18" spans="1:3" x14ac:dyDescent="0.35">
      <c r="A18" s="3" t="s">
        <v>32</v>
      </c>
      <c r="B18" s="3" t="s">
        <v>186</v>
      </c>
      <c r="C18" s="3" t="s">
        <v>185</v>
      </c>
    </row>
    <row r="19" spans="1:3" x14ac:dyDescent="0.35">
      <c r="A19" s="3" t="s">
        <v>34</v>
      </c>
      <c r="B19" s="3" t="s">
        <v>186</v>
      </c>
      <c r="C19" s="3" t="s">
        <v>185</v>
      </c>
    </row>
    <row r="20" spans="1:3" x14ac:dyDescent="0.35">
      <c r="A20" s="3" t="s">
        <v>235</v>
      </c>
      <c r="B20" s="3" t="s">
        <v>187</v>
      </c>
      <c r="C20" s="3" t="s">
        <v>184</v>
      </c>
    </row>
    <row r="21" spans="1:3" x14ac:dyDescent="0.35">
      <c r="A21" s="3" t="s">
        <v>38</v>
      </c>
      <c r="B21" s="3" t="s">
        <v>187</v>
      </c>
      <c r="C21" s="3" t="s">
        <v>184</v>
      </c>
    </row>
    <row r="22" spans="1:3" x14ac:dyDescent="0.35">
      <c r="A22" s="3" t="s">
        <v>40</v>
      </c>
      <c r="B22" s="3" t="s">
        <v>186</v>
      </c>
      <c r="C22" s="3" t="s">
        <v>184</v>
      </c>
    </row>
    <row r="23" spans="1:3" x14ac:dyDescent="0.35">
      <c r="A23" s="3" t="s">
        <v>42</v>
      </c>
      <c r="B23" s="3" t="s">
        <v>187</v>
      </c>
      <c r="C23" s="3" t="s">
        <v>184</v>
      </c>
    </row>
    <row r="24" spans="1:3" x14ac:dyDescent="0.35">
      <c r="A24" s="3" t="s">
        <v>203</v>
      </c>
      <c r="B24" s="3" t="s">
        <v>188</v>
      </c>
      <c r="C24" s="3" t="s">
        <v>184</v>
      </c>
    </row>
    <row r="25" spans="1:3" x14ac:dyDescent="0.35">
      <c r="A25" s="3" t="s">
        <v>48</v>
      </c>
      <c r="B25" s="3" t="s">
        <v>187</v>
      </c>
      <c r="C25" s="3" t="s">
        <v>184</v>
      </c>
    </row>
    <row r="26" spans="1:3" x14ac:dyDescent="0.35">
      <c r="A26" s="3" t="s">
        <v>50</v>
      </c>
      <c r="B26" s="3" t="s">
        <v>186</v>
      </c>
      <c r="C26" s="3" t="s">
        <v>184</v>
      </c>
    </row>
    <row r="27" spans="1:3" x14ac:dyDescent="0.35">
      <c r="A27" s="3" t="s">
        <v>52</v>
      </c>
      <c r="B27" s="3" t="s">
        <v>187</v>
      </c>
      <c r="C27" s="3" t="s">
        <v>184</v>
      </c>
    </row>
    <row r="28" spans="1:3" x14ac:dyDescent="0.35">
      <c r="A28" s="3" t="s">
        <v>54</v>
      </c>
      <c r="B28" s="3" t="s">
        <v>188</v>
      </c>
      <c r="C28" s="3" t="s">
        <v>184</v>
      </c>
    </row>
    <row r="29" spans="1:3" x14ac:dyDescent="0.35">
      <c r="A29" s="3" t="s">
        <v>56</v>
      </c>
      <c r="B29" s="3" t="s">
        <v>186</v>
      </c>
      <c r="C29" s="3" t="s">
        <v>185</v>
      </c>
    </row>
    <row r="30" spans="1:3" x14ac:dyDescent="0.35">
      <c r="A30" s="3" t="s">
        <v>58</v>
      </c>
      <c r="B30" s="3" t="s">
        <v>188</v>
      </c>
      <c r="C30" s="3" t="s">
        <v>184</v>
      </c>
    </row>
    <row r="31" spans="1:3" x14ac:dyDescent="0.35">
      <c r="A31" s="3" t="s">
        <v>60</v>
      </c>
      <c r="B31" s="3" t="s">
        <v>188</v>
      </c>
      <c r="C31" s="3" t="s">
        <v>184</v>
      </c>
    </row>
    <row r="32" spans="1:3" x14ac:dyDescent="0.35">
      <c r="A32" s="3" t="s">
        <v>62</v>
      </c>
      <c r="B32" s="3" t="s">
        <v>187</v>
      </c>
      <c r="C32" s="3" t="s">
        <v>184</v>
      </c>
    </row>
    <row r="33" spans="1:10" x14ac:dyDescent="0.35">
      <c r="A33" s="3" t="s">
        <v>64</v>
      </c>
      <c r="B33" s="3" t="s">
        <v>188</v>
      </c>
      <c r="C33" s="3" t="s">
        <v>184</v>
      </c>
    </row>
    <row r="34" spans="1:10" x14ac:dyDescent="0.35">
      <c r="A34" s="3" t="s">
        <v>66</v>
      </c>
      <c r="B34" s="3" t="s">
        <v>186</v>
      </c>
      <c r="C34" s="3" t="s">
        <v>184</v>
      </c>
      <c r="G34" s="153"/>
      <c r="H34" s="153"/>
    </row>
    <row r="35" spans="1:10" x14ac:dyDescent="0.35">
      <c r="A35" s="3" t="s">
        <v>68</v>
      </c>
      <c r="B35" s="3" t="s">
        <v>188</v>
      </c>
      <c r="C35" s="3" t="s">
        <v>184</v>
      </c>
    </row>
    <row r="36" spans="1:10" x14ac:dyDescent="0.35">
      <c r="A36" s="3" t="s">
        <v>70</v>
      </c>
      <c r="B36" s="3" t="s">
        <v>188</v>
      </c>
      <c r="C36" s="3" t="s">
        <v>184</v>
      </c>
    </row>
    <row r="37" spans="1:10" x14ac:dyDescent="0.35">
      <c r="A37" s="3" t="s">
        <v>72</v>
      </c>
      <c r="B37" s="3" t="s">
        <v>186</v>
      </c>
      <c r="C37" s="3" t="s">
        <v>185</v>
      </c>
    </row>
    <row r="38" spans="1:10" x14ac:dyDescent="0.35">
      <c r="A38" s="3" t="s">
        <v>74</v>
      </c>
      <c r="B38" s="3" t="s">
        <v>187</v>
      </c>
      <c r="C38" s="3" t="s">
        <v>184</v>
      </c>
    </row>
    <row r="39" spans="1:10" x14ac:dyDescent="0.35">
      <c r="A39" s="3" t="s">
        <v>76</v>
      </c>
      <c r="B39" s="3" t="s">
        <v>188</v>
      </c>
      <c r="C39" s="3" t="s">
        <v>184</v>
      </c>
    </row>
    <row r="40" spans="1:10" x14ac:dyDescent="0.35">
      <c r="A40" s="3" t="s">
        <v>78</v>
      </c>
      <c r="B40" s="3" t="s">
        <v>186</v>
      </c>
      <c r="C40" s="3" t="s">
        <v>184</v>
      </c>
    </row>
    <row r="41" spans="1:10" x14ac:dyDescent="0.35">
      <c r="A41" s="3" t="s">
        <v>80</v>
      </c>
      <c r="B41" s="3" t="s">
        <v>186</v>
      </c>
      <c r="C41" s="3" t="s">
        <v>185</v>
      </c>
    </row>
    <row r="42" spans="1:10" x14ac:dyDescent="0.35">
      <c r="A42" s="3" t="s">
        <v>82</v>
      </c>
      <c r="B42" s="3" t="s">
        <v>187</v>
      </c>
      <c r="C42" s="3" t="s">
        <v>184</v>
      </c>
    </row>
    <row r="43" spans="1:10" x14ac:dyDescent="0.35">
      <c r="A43" s="3" t="s">
        <v>84</v>
      </c>
      <c r="B43" s="3" t="s">
        <v>186</v>
      </c>
      <c r="C43" s="3" t="s">
        <v>185</v>
      </c>
    </row>
    <row r="44" spans="1:10" x14ac:dyDescent="0.35">
      <c r="A44" s="3" t="s">
        <v>86</v>
      </c>
      <c r="B44" s="3" t="s">
        <v>187</v>
      </c>
      <c r="C44" s="3" t="s">
        <v>184</v>
      </c>
    </row>
    <row r="45" spans="1:10" x14ac:dyDescent="0.35">
      <c r="A45" s="3" t="s">
        <v>88</v>
      </c>
      <c r="B45" s="3" t="s">
        <v>186</v>
      </c>
      <c r="C45" s="3" t="s">
        <v>185</v>
      </c>
    </row>
    <row r="46" spans="1:10" ht="15" thickBot="1" x14ac:dyDescent="0.4">
      <c r="A46" s="146" t="s">
        <v>92</v>
      </c>
      <c r="B46" s="146" t="s">
        <v>186</v>
      </c>
      <c r="C46" s="146" t="s">
        <v>184</v>
      </c>
    </row>
    <row r="47" spans="1:10" s="149" customFormat="1" x14ac:dyDescent="0.35">
      <c r="A47" s="133" t="s">
        <v>236</v>
      </c>
      <c r="B47" s="133"/>
      <c r="C47" s="133"/>
      <c r="D47" s="148"/>
      <c r="E47" s="148"/>
      <c r="F47" s="148"/>
      <c r="G47" s="148"/>
      <c r="H47" s="148"/>
      <c r="I47" s="148"/>
      <c r="J47" s="148"/>
    </row>
    <row r="48" spans="1:10" x14ac:dyDescent="0.35">
      <c r="A48" s="150" t="s">
        <v>237</v>
      </c>
    </row>
    <row r="49" spans="1:1" x14ac:dyDescent="0.35">
      <c r="A49" s="150" t="s">
        <v>238</v>
      </c>
    </row>
    <row r="50" spans="1:1" x14ac:dyDescent="0.35">
      <c r="A50" s="150" t="s">
        <v>239</v>
      </c>
    </row>
    <row r="51" spans="1:1" x14ac:dyDescent="0.35">
      <c r="A51" s="150" t="s">
        <v>255</v>
      </c>
    </row>
    <row r="52" spans="1:1" x14ac:dyDescent="0.35">
      <c r="A52" s="147" t="s">
        <v>240</v>
      </c>
    </row>
  </sheetData>
  <hyperlinks>
    <hyperlink ref="A47" r:id="rId1" display="1  Rural Urban classifications of Fire and Rescue Service as defined by Department for Environment, Food and Rural Affairs (DEFRA).. LINK" xr:uid="{ECE73B31-655B-47B5-9ECA-E0F93634BD9E}"/>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Cover_sheet</vt:lpstr>
      <vt:lpstr>Contents</vt:lpstr>
      <vt:lpstr>Data - rank</vt:lpstr>
      <vt:lpstr>FIRE1106a_working</vt:lpstr>
      <vt:lpstr>FIRE1106a</vt:lpstr>
      <vt:lpstr>FIRE1106c_working</vt:lpstr>
      <vt:lpstr>FIRE1106c</vt:lpstr>
      <vt:lpstr>Data - population</vt:lpstr>
      <vt:lpstr>Data - frs</vt:lpstr>
      <vt:lpstr>FIRE1106d_working</vt:lpstr>
      <vt:lpstr>FIRE1106d</vt:lpstr>
      <vt:lpstr>FRS geographical categories</vt:lpstr>
      <vt:lpstr>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FIRE1106: Staff headcount by religion and role, for England</dc:title>
  <dc:creator/>
  <cp:keywords>data tables, staff headcount, religion, role, 2023</cp:keywords>
  <cp:lastModifiedBy/>
  <dcterms:created xsi:type="dcterms:W3CDTF">2023-10-12T12:51:57Z</dcterms:created>
  <dcterms:modified xsi:type="dcterms:W3CDTF">2023-10-18T10:59:01Z</dcterms:modified>
</cp:coreProperties>
</file>